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llastoncb\Documents\"/>
    </mc:Choice>
  </mc:AlternateContent>
  <xr:revisionPtr revIDLastSave="0" documentId="13_ncr:1_{513F8B60-6AA7-458A-96DC-B3D76B381843}" xr6:coauthVersionLast="47" xr6:coauthVersionMax="47" xr10:uidLastSave="{00000000-0000-0000-0000-000000000000}"/>
  <bookViews>
    <workbookView xWindow="25080" yWindow="-465" windowWidth="29040" windowHeight="15840" xr2:uid="{753442E0-11FE-40A9-ABC6-CE80977C348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2" i="1"/>
  <c r="J2" i="1"/>
  <c r="E5" i="1"/>
  <c r="F5" i="1"/>
  <c r="J5" i="1"/>
  <c r="J7" i="1"/>
  <c r="J8" i="1"/>
  <c r="J9" i="1"/>
  <c r="J3" i="1"/>
  <c r="J4" i="1"/>
  <c r="J6" i="1"/>
  <c r="E7" i="1"/>
  <c r="F7" i="1" s="1"/>
  <c r="E8" i="1"/>
  <c r="E9" i="1"/>
  <c r="E2" i="1"/>
  <c r="E3" i="1"/>
  <c r="E4" i="1"/>
  <c r="E6" i="1"/>
  <c r="H7" i="1"/>
  <c r="H8" i="1"/>
  <c r="H9" i="1"/>
  <c r="H2" i="1"/>
  <c r="H3" i="1"/>
  <c r="H4" i="1"/>
  <c r="H5" i="1"/>
  <c r="H6" i="1"/>
  <c r="K6" i="1" l="1"/>
  <c r="K4" i="1"/>
  <c r="K3" i="1"/>
  <c r="K9" i="1"/>
  <c r="K2" i="1"/>
  <c r="F6" i="1"/>
  <c r="K8" i="1"/>
  <c r="F4" i="1"/>
  <c r="K7" i="1"/>
  <c r="F3" i="1"/>
  <c r="F2" i="1"/>
  <c r="F9" i="1"/>
  <c r="F8" i="1"/>
  <c r="K5" i="1"/>
</calcChain>
</file>

<file path=xl/sharedStrings.xml><?xml version="1.0" encoding="utf-8"?>
<sst xmlns="http://schemas.openxmlformats.org/spreadsheetml/2006/main" count="11" uniqueCount="11">
  <si>
    <t>Time</t>
  </si>
  <si>
    <t>Reg</t>
  </si>
  <si>
    <t>Temp_v</t>
  </si>
  <si>
    <t>Temp (C)</t>
  </si>
  <si>
    <t>Pres_v</t>
  </si>
  <si>
    <t>RH_v</t>
  </si>
  <si>
    <t>RH (%)</t>
  </si>
  <si>
    <t>Dew Point</t>
  </si>
  <si>
    <t>Temp (F)</t>
  </si>
  <si>
    <t>Pres (kPa)</t>
  </si>
  <si>
    <t>Time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</si>
</sst>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h:mm:ss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2" fontId="1" fillId="0" borderId="0" xfId="0" applyNumberFormat="1" applyFont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2" fontId="1" fillId="0" borderId="0" xfId="0" applyNumberFormat="1" applyFont="1" applyFill="1" applyBorder="1" applyAlignment="1">
      <alignment horizontal="right" wrapText="1"/>
    </xf>
    <xf numFmtId="175" fontId="1" fillId="0" borderId="0" xfId="0" applyNumberFormat="1" applyFont="1" applyBorder="1" applyAlignment="1">
      <alignment horizontal="right" wrapText="1"/>
    </xf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Temperature, Pressure, Relative Humidity and </a:t>
            </a:r>
          </a:p>
          <a:p>
            <a:pPr>
              <a:defRPr/>
            </a:pPr>
            <a:r>
              <a:rPr lang="en-US"/>
              <a:t>Dew Point Profile for Tuesday 3/21/23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2983351754"/>
          <c:y val="0.19518624641833812"/>
          <c:w val="0.75717060367454081"/>
          <c:h val="0.4640113109070535"/>
        </c:manualLayout>
      </c:layout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Temp (C)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data!$A$17:$A$40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data!$E$2:$E$9</c:f>
              <c:numCache>
                <c:formatCode>General</c:formatCode>
                <c:ptCount val="8"/>
                <c:pt idx="0">
                  <c:v>6.83</c:v>
                </c:pt>
                <c:pt idx="1">
                  <c:v>12.759999999999998</c:v>
                </c:pt>
                <c:pt idx="2">
                  <c:v>17.34</c:v>
                </c:pt>
                <c:pt idx="3">
                  <c:v>19.869999999999997</c:v>
                </c:pt>
                <c:pt idx="4">
                  <c:v>9.26</c:v>
                </c:pt>
                <c:pt idx="5">
                  <c:v>7.4399999999999995</c:v>
                </c:pt>
                <c:pt idx="6">
                  <c:v>5.56</c:v>
                </c:pt>
                <c:pt idx="7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79-41EF-8AAB-BCA37E9F0C35}"/>
            </c:ext>
          </c:extLst>
        </c:ser>
        <c:ser>
          <c:idx val="2"/>
          <c:order val="2"/>
          <c:tx>
            <c:strRef>
              <c:f>data!$J$1</c:f>
              <c:strCache>
                <c:ptCount val="1"/>
                <c:pt idx="0">
                  <c:v>RH 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data!$A$17:$A$40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data!$J$2:$J$9</c:f>
              <c:numCache>
                <c:formatCode>0.00</c:formatCode>
                <c:ptCount val="8"/>
                <c:pt idx="0">
                  <c:v>54.06666666666667</c:v>
                </c:pt>
                <c:pt idx="1">
                  <c:v>20.800000000000004</c:v>
                </c:pt>
                <c:pt idx="2">
                  <c:v>18.266666666666669</c:v>
                </c:pt>
                <c:pt idx="3">
                  <c:v>15.433333333333337</c:v>
                </c:pt>
                <c:pt idx="4">
                  <c:v>17.733333333333334</c:v>
                </c:pt>
                <c:pt idx="5">
                  <c:v>16.900000000000006</c:v>
                </c:pt>
                <c:pt idx="6">
                  <c:v>34.866666666666667</c:v>
                </c:pt>
                <c:pt idx="7">
                  <c:v>41.800000000000011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79-41EF-8AAB-BCA37E9F0C35}"/>
            </c:ext>
          </c:extLst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Dew Point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data!$A$17:$A$40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data!$K$2:$K$9</c:f>
              <c:numCache>
                <c:formatCode>General</c:formatCode>
                <c:ptCount val="8"/>
                <c:pt idx="0">
                  <c:v>-2.3566666666666656</c:v>
                </c:pt>
                <c:pt idx="1">
                  <c:v>-3.08</c:v>
                </c:pt>
                <c:pt idx="2">
                  <c:v>0.99333333333333229</c:v>
                </c:pt>
                <c:pt idx="3">
                  <c:v>2.9566666666666634</c:v>
                </c:pt>
                <c:pt idx="4">
                  <c:v>-7.1933333333333334</c:v>
                </c:pt>
                <c:pt idx="5">
                  <c:v>-9.1799999999999979</c:v>
                </c:pt>
                <c:pt idx="6">
                  <c:v>-7.4666666666666659</c:v>
                </c:pt>
                <c:pt idx="7">
                  <c:v>-9.9299999999999962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79-41EF-8AAB-BCA37E9F0C3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118288"/>
        <c:axId val="1168656320"/>
      </c:lineChart>
      <c:lineChart>
        <c:grouping val="standard"/>
        <c:varyColors val="0"/>
        <c:ser>
          <c:idx val="1"/>
          <c:order val="1"/>
          <c:tx>
            <c:strRef>
              <c:f>data!$H$1</c:f>
              <c:strCache>
                <c:ptCount val="1"/>
                <c:pt idx="0">
                  <c:v>Pres (kPa)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data!$H$2:$H$9</c:f>
              <c:numCache>
                <c:formatCode>General</c:formatCode>
                <c:ptCount val="8"/>
                <c:pt idx="0">
                  <c:v>90.196142888450581</c:v>
                </c:pt>
                <c:pt idx="1">
                  <c:v>90.218058294981361</c:v>
                </c:pt>
                <c:pt idx="2">
                  <c:v>90.858585858585869</c:v>
                </c:pt>
                <c:pt idx="3">
                  <c:v>90.787858864781938</c:v>
                </c:pt>
                <c:pt idx="4">
                  <c:v>89.472934472934469</c:v>
                </c:pt>
                <c:pt idx="5">
                  <c:v>89.804567413263086</c:v>
                </c:pt>
                <c:pt idx="6">
                  <c:v>89.628897672375942</c:v>
                </c:pt>
                <c:pt idx="7">
                  <c:v>89.604426912119223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79-41EF-8AAB-BCA37E9F0C3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318112"/>
        <c:axId val="1220722816"/>
      </c:lineChart>
      <c:catAx>
        <c:axId val="12181182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56320"/>
        <c:crosses val="autoZero"/>
        <c:auto val="1"/>
        <c:lblAlgn val="ctr"/>
        <c:lblOffset val="100"/>
        <c:noMultiLvlLbl val="0"/>
      </c:catAx>
      <c:valAx>
        <c:axId val="11686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118288"/>
        <c:crosses val="autoZero"/>
        <c:crossBetween val="between"/>
      </c:valAx>
      <c:valAx>
        <c:axId val="12207228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318112"/>
        <c:crosses val="max"/>
        <c:crossBetween val="between"/>
      </c:valAx>
      <c:catAx>
        <c:axId val="1164318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220722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</xdr:row>
      <xdr:rowOff>28574</xdr:rowOff>
    </xdr:from>
    <xdr:to>
      <xdr:col>22</xdr:col>
      <xdr:colOff>390525</xdr:colOff>
      <xdr:row>18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48FF6-808C-372E-4EED-F14BECD27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B0CF-5214-46F1-BF6B-93E8DE052875}">
  <dimension ref="A1:K40"/>
  <sheetViews>
    <sheetView tabSelected="1" workbookViewId="0">
      <selection activeCell="F16" sqref="F16"/>
    </sheetView>
  </sheetViews>
  <sheetFormatPr defaultRowHeight="15" x14ac:dyDescent="0.25"/>
  <cols>
    <col min="2" max="2" width="11.5703125" bestFit="1" customWidth="1"/>
    <col min="6" max="6" width="11.5703125" bestFit="1" customWidth="1"/>
    <col min="8" max="8" width="11.5703125" bestFit="1" customWidth="1"/>
    <col min="10" max="10" width="11.5703125" bestFit="1" customWidth="1"/>
  </cols>
  <sheetData>
    <row r="1" spans="1:11" ht="26.25" x14ac:dyDescent="0.25">
      <c r="A1" s="10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8</v>
      </c>
      <c r="G1" s="3" t="s">
        <v>4</v>
      </c>
      <c r="H1" s="3" t="s">
        <v>9</v>
      </c>
      <c r="I1" s="3" t="s">
        <v>5</v>
      </c>
      <c r="J1" s="3" t="s">
        <v>6</v>
      </c>
      <c r="K1" s="4" t="s">
        <v>7</v>
      </c>
    </row>
    <row r="2" spans="1:11" x14ac:dyDescent="0.25">
      <c r="A2" s="9">
        <f>B2*24</f>
        <v>9</v>
      </c>
      <c r="B2" s="8">
        <v>0.375</v>
      </c>
      <c r="C2" s="2">
        <v>5.07</v>
      </c>
      <c r="D2" s="2">
        <v>6.83E-2</v>
      </c>
      <c r="E2" s="2">
        <f t="shared" ref="E2:E4" si="0">D2/0.01</f>
        <v>6.83</v>
      </c>
      <c r="F2" s="2">
        <f t="shared" ref="F2:F5" si="1">(9/5)*E2+32</f>
        <v>44.293999999999997</v>
      </c>
      <c r="G2" s="2">
        <v>3.6339999999999999</v>
      </c>
      <c r="H2" s="1">
        <f t="shared" ref="H2:H5" si="2">((G2/C2)+0.095)/0.009</f>
        <v>90.196142888450581</v>
      </c>
      <c r="I2" s="2">
        <v>2.4470000000000001</v>
      </c>
      <c r="J2" s="5">
        <f>(I2-0.825)/0.03</f>
        <v>54.06666666666667</v>
      </c>
      <c r="K2">
        <f t="shared" ref="K2:K5" si="3">E2-((100-J2)/5)</f>
        <v>-2.3566666666666656</v>
      </c>
    </row>
    <row r="3" spans="1:11" x14ac:dyDescent="0.25">
      <c r="A3" s="9">
        <f t="shared" ref="A3:A9" si="4">B3*24</f>
        <v>10.75</v>
      </c>
      <c r="B3" s="8">
        <v>0.44791666666666669</v>
      </c>
      <c r="C3" s="2">
        <v>5.07</v>
      </c>
      <c r="D3" s="2">
        <v>0.12759999999999999</v>
      </c>
      <c r="E3" s="2">
        <f t="shared" si="0"/>
        <v>12.759999999999998</v>
      </c>
      <c r="F3" s="2">
        <f t="shared" si="1"/>
        <v>54.967999999999996</v>
      </c>
      <c r="G3" s="2">
        <v>3.6349999999999998</v>
      </c>
      <c r="H3" s="1">
        <f t="shared" si="2"/>
        <v>90.218058294981361</v>
      </c>
      <c r="I3" s="2">
        <v>1.4490000000000001</v>
      </c>
      <c r="J3" s="5">
        <f t="shared" ref="J2:J4" si="5">(I3-0.825)/0.03</f>
        <v>20.800000000000004</v>
      </c>
      <c r="K3">
        <f t="shared" si="3"/>
        <v>-3.08</v>
      </c>
    </row>
    <row r="4" spans="1:11" x14ac:dyDescent="0.25">
      <c r="A4" s="9">
        <f t="shared" si="4"/>
        <v>12</v>
      </c>
      <c r="B4" s="8">
        <v>0.5</v>
      </c>
      <c r="C4" s="2">
        <v>5.0599999999999996</v>
      </c>
      <c r="D4" s="2">
        <v>0.1734</v>
      </c>
      <c r="E4" s="2">
        <f t="shared" si="0"/>
        <v>17.34</v>
      </c>
      <c r="F4" s="2">
        <f t="shared" si="1"/>
        <v>63.212000000000003</v>
      </c>
      <c r="G4" s="2">
        <v>3.657</v>
      </c>
      <c r="H4" s="1">
        <f t="shared" si="2"/>
        <v>90.858585858585869</v>
      </c>
      <c r="I4" s="2">
        <v>1.373</v>
      </c>
      <c r="J4" s="5">
        <f t="shared" si="5"/>
        <v>18.266666666666669</v>
      </c>
      <c r="K4">
        <f t="shared" si="3"/>
        <v>0.99333333333333229</v>
      </c>
    </row>
    <row r="5" spans="1:11" x14ac:dyDescent="0.25">
      <c r="A5" s="9">
        <f t="shared" si="4"/>
        <v>13</v>
      </c>
      <c r="B5" s="8">
        <v>0.54166666666666663</v>
      </c>
      <c r="C5" s="2">
        <v>5.07</v>
      </c>
      <c r="D5" s="2">
        <v>0.19869999999999999</v>
      </c>
      <c r="E5" s="2">
        <f>D5/0.01</f>
        <v>19.869999999999997</v>
      </c>
      <c r="F5" s="2">
        <f t="shared" si="1"/>
        <v>67.765999999999991</v>
      </c>
      <c r="G5" s="2">
        <v>3.661</v>
      </c>
      <c r="H5" s="1">
        <f t="shared" si="2"/>
        <v>90.787858864781938</v>
      </c>
      <c r="I5" s="2">
        <v>1.288</v>
      </c>
      <c r="J5" s="5">
        <f>(I5-0.825)/0.03</f>
        <v>15.433333333333337</v>
      </c>
      <c r="K5">
        <f t="shared" si="3"/>
        <v>2.9566666666666634</v>
      </c>
    </row>
    <row r="6" spans="1:11" x14ac:dyDescent="0.25">
      <c r="A6" s="9">
        <f t="shared" si="4"/>
        <v>15.716666666666667</v>
      </c>
      <c r="B6" s="8">
        <v>0.65486111111111112</v>
      </c>
      <c r="C6" s="2">
        <v>5.07</v>
      </c>
      <c r="D6" s="2">
        <v>9.2600000000000002E-2</v>
      </c>
      <c r="E6" s="2">
        <f>D6/0.01</f>
        <v>9.26</v>
      </c>
      <c r="F6" s="2">
        <f>(9/5)*E6+32</f>
        <v>48.667999999999999</v>
      </c>
      <c r="G6" s="2">
        <v>3.601</v>
      </c>
      <c r="H6" s="1">
        <f>((G6/C6)+0.095)/0.009</f>
        <v>89.472934472934469</v>
      </c>
      <c r="I6" s="2">
        <v>1.357</v>
      </c>
      <c r="J6" s="5">
        <f>(I6-0.825)/0.03</f>
        <v>17.733333333333334</v>
      </c>
      <c r="K6">
        <f>E6-((100-J6)/5)</f>
        <v>-7.1933333333333334</v>
      </c>
    </row>
    <row r="7" spans="1:11" x14ac:dyDescent="0.25">
      <c r="A7" s="9">
        <f t="shared" si="4"/>
        <v>18.25</v>
      </c>
      <c r="B7" s="8">
        <v>0.76041666666666663</v>
      </c>
      <c r="C7" s="2">
        <v>5.0599999999999996</v>
      </c>
      <c r="D7" s="2">
        <v>7.4399999999999994E-2</v>
      </c>
      <c r="E7" s="2">
        <f>D7/0.01</f>
        <v>7.4399999999999995</v>
      </c>
      <c r="F7" s="2">
        <f>(9/5)*E7+32</f>
        <v>45.391999999999996</v>
      </c>
      <c r="G7" s="2">
        <v>3.609</v>
      </c>
      <c r="H7" s="1">
        <f>((G7/C7)+0.095)/0.009</f>
        <v>89.804567413263086</v>
      </c>
      <c r="I7" s="2">
        <v>1.3320000000000001</v>
      </c>
      <c r="J7" s="5">
        <f>(I7-0.825)/0.03</f>
        <v>16.900000000000006</v>
      </c>
      <c r="K7">
        <f>E7-((100-J7)/5)</f>
        <v>-9.1799999999999979</v>
      </c>
    </row>
    <row r="8" spans="1:11" x14ac:dyDescent="0.25">
      <c r="A8" s="9">
        <f t="shared" si="4"/>
        <v>19.5</v>
      </c>
      <c r="B8" s="8">
        <v>0.8125</v>
      </c>
      <c r="C8" s="2">
        <v>5.0599999999999996</v>
      </c>
      <c r="D8" s="2">
        <v>5.5599999999999997E-2</v>
      </c>
      <c r="E8" s="2">
        <f>D8/0.01</f>
        <v>5.56</v>
      </c>
      <c r="F8" s="2">
        <f>(9/5)*E8+32</f>
        <v>42.007999999999996</v>
      </c>
      <c r="G8" s="2">
        <v>3.601</v>
      </c>
      <c r="H8" s="1">
        <f>((G8/C8)+0.095)/0.009</f>
        <v>89.628897672375942</v>
      </c>
      <c r="I8" s="2">
        <v>1.871</v>
      </c>
      <c r="J8" s="5">
        <f>(I8-0.825)/0.03</f>
        <v>34.866666666666667</v>
      </c>
      <c r="K8">
        <f>E8-((100-J8)/5)</f>
        <v>-7.4666666666666659</v>
      </c>
    </row>
    <row r="9" spans="1:11" x14ac:dyDescent="0.25">
      <c r="A9" s="9">
        <f t="shared" si="4"/>
        <v>20.5</v>
      </c>
      <c r="B9" s="8">
        <v>0.85416666666666663</v>
      </c>
      <c r="C9" s="2">
        <v>5.07</v>
      </c>
      <c r="D9" s="2">
        <v>1.7100000000000001E-2</v>
      </c>
      <c r="E9" s="2">
        <f>D9/0.01</f>
        <v>1.71</v>
      </c>
      <c r="F9" s="2">
        <f>(9/5)*E9+32</f>
        <v>35.078000000000003</v>
      </c>
      <c r="G9" s="2">
        <v>3.6070000000000002</v>
      </c>
      <c r="H9" s="1">
        <f>((G9/C9)+0.095)/0.009</f>
        <v>89.604426912119223</v>
      </c>
      <c r="I9" s="2">
        <v>2.0790000000000002</v>
      </c>
      <c r="J9" s="5">
        <f>(I9-0.825)/0.03</f>
        <v>41.800000000000011</v>
      </c>
      <c r="K9">
        <f>E9-((100-J9)/5)</f>
        <v>-9.9299999999999962</v>
      </c>
    </row>
    <row r="10" spans="1:11" x14ac:dyDescent="0.25">
      <c r="C10" s="6"/>
      <c r="G10" s="6"/>
      <c r="H10" s="1"/>
      <c r="I10" s="6"/>
      <c r="J10" s="7"/>
    </row>
    <row r="17" spans="1:1" x14ac:dyDescent="0.25">
      <c r="A17">
        <v>1</v>
      </c>
    </row>
    <row r="18" spans="1:1" x14ac:dyDescent="0.25">
      <c r="A18">
        <v>2</v>
      </c>
    </row>
    <row r="19" spans="1:1" x14ac:dyDescent="0.25">
      <c r="A19">
        <v>3</v>
      </c>
    </row>
    <row r="20" spans="1:1" x14ac:dyDescent="0.25">
      <c r="A20">
        <v>4</v>
      </c>
    </row>
    <row r="21" spans="1:1" x14ac:dyDescent="0.25">
      <c r="A21">
        <v>5</v>
      </c>
    </row>
    <row r="22" spans="1:1" x14ac:dyDescent="0.25">
      <c r="A22">
        <v>6</v>
      </c>
    </row>
    <row r="23" spans="1:1" x14ac:dyDescent="0.25">
      <c r="A23">
        <v>7</v>
      </c>
    </row>
    <row r="24" spans="1:1" x14ac:dyDescent="0.25">
      <c r="A24">
        <v>8</v>
      </c>
    </row>
    <row r="25" spans="1:1" x14ac:dyDescent="0.25">
      <c r="A25">
        <v>9</v>
      </c>
    </row>
    <row r="26" spans="1:1" x14ac:dyDescent="0.25">
      <c r="A26">
        <v>10</v>
      </c>
    </row>
    <row r="27" spans="1:1" x14ac:dyDescent="0.25">
      <c r="A27">
        <v>11</v>
      </c>
    </row>
    <row r="28" spans="1:1" x14ac:dyDescent="0.25">
      <c r="A28">
        <v>12</v>
      </c>
    </row>
    <row r="29" spans="1:1" x14ac:dyDescent="0.25">
      <c r="A29">
        <v>13</v>
      </c>
    </row>
    <row r="30" spans="1:1" x14ac:dyDescent="0.25">
      <c r="A30">
        <v>14</v>
      </c>
    </row>
    <row r="31" spans="1:1" x14ac:dyDescent="0.25">
      <c r="A31">
        <v>15</v>
      </c>
    </row>
    <row r="32" spans="1:1" x14ac:dyDescent="0.25">
      <c r="A32">
        <v>16</v>
      </c>
    </row>
    <row r="33" spans="1:1" x14ac:dyDescent="0.25">
      <c r="A33">
        <v>17</v>
      </c>
    </row>
    <row r="34" spans="1:1" x14ac:dyDescent="0.25">
      <c r="A34">
        <v>18</v>
      </c>
    </row>
    <row r="35" spans="1:1" x14ac:dyDescent="0.25">
      <c r="A35">
        <v>19</v>
      </c>
    </row>
    <row r="36" spans="1:1" x14ac:dyDescent="0.25">
      <c r="A36">
        <v>20</v>
      </c>
    </row>
    <row r="37" spans="1:1" x14ac:dyDescent="0.25">
      <c r="A37">
        <v>21</v>
      </c>
    </row>
    <row r="38" spans="1:1" x14ac:dyDescent="0.25">
      <c r="A38">
        <v>22</v>
      </c>
    </row>
    <row r="39" spans="1:1" x14ac:dyDescent="0.25">
      <c r="A39">
        <v>23</v>
      </c>
    </row>
    <row r="40" spans="1:1" x14ac:dyDescent="0.25">
      <c r="A40">
        <v>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Appalachian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AppState User</dc:creator>
  <cp:lastModifiedBy>AppState User</cp:lastModifiedBy>
  <dcterms:created xsi:type="dcterms:W3CDTF">2023-03-22T14:55:17Z</dcterms:created>
  <dcterms:modified xsi:type="dcterms:W3CDTF">2023-03-22T15:42:45Z</dcterms:modified>
</cp:coreProperties>
</file>