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wright/Documents/"/>
    </mc:Choice>
  </mc:AlternateContent>
  <xr:revisionPtr revIDLastSave="0" documentId="8_{0A287D0B-8E60-6240-BAFE-B58AE7048C86}" xr6:coauthVersionLast="40" xr6:coauthVersionMax="40" xr10:uidLastSave="{00000000-0000-0000-0000-000000000000}"/>
  <bookViews>
    <workbookView xWindow="0" yWindow="0" windowWidth="28800" windowHeight="18000" activeTab="4" xr2:uid="{00000000-000D-0000-FFFF-FFFF00000000}"/>
  </bookViews>
  <sheets>
    <sheet name="Category Pivot Table " sheetId="6" r:id="rId1"/>
    <sheet name="Sub-Category Table" sheetId="8" r:id="rId2"/>
    <sheet name="Unix Timestamp" sheetId="10" r:id="rId3"/>
    <sheet name="Bonus" sheetId="12" r:id="rId4"/>
    <sheet name="KickStarter" sheetId="1" r:id="rId5"/>
  </sheets>
  <definedNames>
    <definedName name="_xlchart.v1.0" hidden="1">Bonus!$F$2:$F$13</definedName>
    <definedName name="_xlchart.v1.1" hidden="1">Bonus!$G$2:$G$13</definedName>
    <definedName name="_xlchart.v1.2" hidden="1">Bonus!$H$2:$H$13</definedName>
  </definedNames>
  <calcPr calcId="191029"/>
  <pivotCaches>
    <pivotCache cacheId="21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F6" i="12"/>
  <c r="F3" i="12"/>
  <c r="F4" i="12"/>
  <c r="F5" i="12"/>
  <c r="F7" i="12"/>
  <c r="F8" i="12"/>
  <c r="F9" i="12"/>
  <c r="F10" i="12"/>
  <c r="F11" i="12"/>
  <c r="F12" i="12"/>
  <c r="F13" i="12"/>
  <c r="F2" i="12"/>
  <c r="G3" i="12"/>
  <c r="G4" i="12"/>
  <c r="G5" i="12"/>
  <c r="G6" i="12"/>
  <c r="G7" i="12"/>
  <c r="G8" i="12"/>
  <c r="G9" i="12"/>
  <c r="G10" i="12"/>
  <c r="G11" i="12"/>
  <c r="G12" i="12"/>
  <c r="G13" i="12"/>
  <c r="G2" i="12"/>
  <c r="H3" i="12"/>
  <c r="H4" i="12"/>
  <c r="H5" i="12"/>
  <c r="H6" i="12"/>
  <c r="H7" i="12"/>
  <c r="H8" i="12"/>
  <c r="H9" i="12"/>
  <c r="H10" i="12"/>
  <c r="H11" i="12"/>
  <c r="H12" i="12"/>
  <c r="H13" i="12"/>
  <c r="H2" i="12"/>
  <c r="E3" i="12"/>
  <c r="E4" i="12"/>
  <c r="E5" i="12"/>
  <c r="E6" i="12"/>
  <c r="E7" i="12"/>
  <c r="E8" i="12"/>
  <c r="E9" i="12"/>
  <c r="E10" i="12"/>
  <c r="E11" i="12"/>
  <c r="E12" i="12"/>
  <c r="E13" i="12"/>
  <c r="E2" i="12"/>
  <c r="D2" i="12"/>
  <c r="C2" i="12"/>
  <c r="D3" i="12"/>
  <c r="C3" i="12"/>
  <c r="D4" i="12"/>
  <c r="C4" i="12"/>
  <c r="D5" i="12"/>
  <c r="C5" i="12"/>
  <c r="D6" i="12"/>
  <c r="C6" i="12"/>
  <c r="D13" i="12"/>
  <c r="D10" i="12"/>
  <c r="D7" i="12"/>
  <c r="D8" i="12"/>
  <c r="C7" i="12"/>
  <c r="C8" i="12"/>
  <c r="D9" i="12"/>
  <c r="C9" i="12"/>
  <c r="D11" i="12"/>
  <c r="D12" i="12"/>
  <c r="C12" i="12"/>
  <c r="C13" i="12"/>
  <c r="B13" i="12"/>
  <c r="B12" i="12"/>
  <c r="C11" i="12"/>
  <c r="B11" i="12"/>
  <c r="C10" i="12"/>
  <c r="B10" i="12"/>
  <c r="B9" i="12"/>
  <c r="B8" i="12"/>
  <c r="B7" i="12"/>
  <c r="B6" i="12"/>
  <c r="B5" i="12"/>
  <c r="B4" i="12"/>
  <c r="B3" i="12"/>
  <c r="B2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</calcChain>
</file>

<file path=xl/sharedStrings.xml><?xml version="1.0" encoding="utf-8"?>
<sst xmlns="http://schemas.openxmlformats.org/spreadsheetml/2006/main" count="28936" uniqueCount="8401">
  <si>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</si>
  <si>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</si>
  <si>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</si>
  <si>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</si>
  <si>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</si>
  <si>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</si>
  <si>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</si>
  <si>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</si>
  <si>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</si>
  <si>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</si>
  <si>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</si>
  <si>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</si>
  <si>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</si>
  <si>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</si>
  <si>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</si>
  <si>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</si>
  <si>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</si>
  <si>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</si>
  <si>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</si>
  <si>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</si>
  <si>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</si>
  <si>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</si>
  <si>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</si>
  <si>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</si>
  <si>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</si>
  <si>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</si>
  <si>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</si>
  <si>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</si>
  <si>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</si>
  <si>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</si>
  <si>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</si>
  <si>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</si>
  <si>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</si>
  <si>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</si>
  <si>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</si>
  <si>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</si>
  <si>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</si>
  <si>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</si>
  <si>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</si>
  <si>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</si>
  <si>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</si>
  <si>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</si>
  <si>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</si>
  <si>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</si>
  <si>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</si>
  <si>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</si>
  <si>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</si>
  <si>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</si>
  <si>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</si>
  <si>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</si>
  <si>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</si>
  <si>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</si>
  <si>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</si>
  <si>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</si>
  <si>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</si>
  <si>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</si>
  <si>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</si>
  <si>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</si>
  <si>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</si>
  <si>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</si>
  <si>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</si>
  <si>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</si>
  <si>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</si>
  <si>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</si>
  <si>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</si>
  <si>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</si>
  <si>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</si>
  <si>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</si>
  <si>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</si>
  <si>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</si>
  <si>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</si>
  <si>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</si>
  <si>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</si>
  <si>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</si>
  <si>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</si>
  <si>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</si>
  <si>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</si>
  <si>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</si>
  <si>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</si>
  <si>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</si>
  <si>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</si>
  <si>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</si>
  <si>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</si>
  <si>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</si>
  <si>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</si>
  <si>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</si>
  <si>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</si>
  <si>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</si>
  <si>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</si>
  <si>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</si>
  <si>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</si>
  <si>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</si>
  <si>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</si>
  <si>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</si>
  <si>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</si>
  <si>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</si>
  <si>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</si>
  <si>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</si>
  <si>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</si>
  <si>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</si>
  <si>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</si>
  <si>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</si>
  <si>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</si>
  <si>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</si>
  <si>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</si>
  <si>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</si>
  <si>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</si>
  <si>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</si>
  <si>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</si>
  <si>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</si>
  <si>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</si>
  <si>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</si>
  <si>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</si>
  <si>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</si>
  <si>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</si>
  <si>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</si>
  <si>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</si>
  <si>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</si>
  <si>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</si>
  <si>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</si>
  <si>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</si>
  <si>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</si>
  <si>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</si>
  <si>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</si>
  <si>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</si>
  <si>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</si>
  <si>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</si>
  <si>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</si>
  <si>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</si>
  <si>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</si>
  <si>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</si>
  <si>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</si>
  <si>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</si>
  <si>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</si>
  <si>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</si>
  <si>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</si>
  <si>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</si>
  <si>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</si>
  <si>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</si>
  <si>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</si>
  <si>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</si>
  <si>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</si>
  <si>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</si>
  <si>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</si>
  <si>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</si>
  <si>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</si>
  <si>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</si>
  <si>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</si>
  <si>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</si>
  <si>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</si>
  <si>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</si>
  <si>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</si>
  <si>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</si>
  <si>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</si>
  <si>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</si>
  <si>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</si>
  <si>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</si>
  <si>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</si>
  <si>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</si>
  <si>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</si>
  <si>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</si>
  <si>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</si>
  <si>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</si>
  <si>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</si>
  <si>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</si>
  <si>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</si>
  <si>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</si>
  <si>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</si>
  <si>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</si>
  <si>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</si>
  <si>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</si>
  <si>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</si>
  <si>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</si>
  <si>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</si>
  <si>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</si>
  <si>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</si>
  <si>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</si>
  <si>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</si>
  <si>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</si>
  <si>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</si>
  <si>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</si>
  <si>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</si>
  <si>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</si>
  <si>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</si>
  <si>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</si>
  <si>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</si>
  <si>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</si>
  <si>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</si>
  <si>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</si>
  <si>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</si>
  <si>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</si>
  <si>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</si>
  <si>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</si>
  <si>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</si>
  <si>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</si>
  <si>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</si>
  <si>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</si>
  <si>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</si>
  <si>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</si>
  <si>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</si>
  <si>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</si>
  <si>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</si>
  <si>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</si>
  <si>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</si>
  <si>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</si>
  <si>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</si>
  <si>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</si>
  <si>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</si>
  <si>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</si>
  <si>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</si>
  <si>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</si>
  <si>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</si>
  <si>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</si>
  <si>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</si>
  <si>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</si>
  <si>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</si>
  <si>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</si>
  <si>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</si>
  <si>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</si>
  <si>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</si>
  <si>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</si>
  <si>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</si>
  <si>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</si>
  <si>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</si>
  <si>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</si>
  <si>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</si>
  <si>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</si>
  <si>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</si>
  <si>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</si>
  <si>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</si>
  <si>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</si>
  <si>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</si>
  <si>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</si>
  <si>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</si>
  <si>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</si>
  <si>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</si>
  <si>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</si>
  <si>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</si>
  <si>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</si>
  <si>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</si>
  <si>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</si>
  <si>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</si>
  <si>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</si>
  <si>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</si>
  <si>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</si>
  <si>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</si>
  <si>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</si>
  <si>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</si>
  <si>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</si>
  <si>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</si>
  <si>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</si>
  <si>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</si>
  <si>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</si>
  <si>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</si>
  <si>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</si>
  <si>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</si>
  <si>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</si>
  <si>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</si>
  <si>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</si>
  <si>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</si>
  <si>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</si>
  <si>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</si>
  <si>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</si>
  <si>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</si>
  <si>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</si>
  <si>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</si>
  <si>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</si>
  <si>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</si>
  <si>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</si>
  <si>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</si>
  <si>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</si>
  <si>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</si>
  <si>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</si>
  <si>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</si>
  <si>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</si>
  <si>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</si>
  <si>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</si>
  <si>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</si>
  <si>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</si>
  <si>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</si>
  <si>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</si>
  <si>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</si>
  <si>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</si>
  <si>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</si>
  <si>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</si>
  <si>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</si>
  <si>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</si>
  <si>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</si>
  <si>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</si>
  <si>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</si>
  <si>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</si>
  <si>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</si>
  <si>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</si>
  <si>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</si>
  <si>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</si>
  <si>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</si>
  <si>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</si>
  <si>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</si>
  <si>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</si>
  <si>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</si>
  <si>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</si>
  <si>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</si>
  <si>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</si>
  <si>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</si>
  <si>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</si>
  <si>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</si>
  <si>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</si>
  <si>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</si>
  <si>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</si>
  <si>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</si>
  <si>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</si>
  <si>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</si>
  <si>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</si>
  <si>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</si>
  <si>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</si>
  <si>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</si>
  <si>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</si>
  <si>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</si>
  <si>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</si>
  <si>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</si>
  <si>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</si>
  <si>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</si>
  <si>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</si>
  <si>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</si>
  <si>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</si>
  <si>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</si>
  <si>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</si>
  <si>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</si>
  <si>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</si>
  <si>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</si>
  <si>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</si>
  <si>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</si>
  <si>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</si>
  <si>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</si>
  <si>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</si>
  <si>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</si>
  <si>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</si>
  <si>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</si>
  <si>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</si>
  <si>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</si>
  <si>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</si>
  <si>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</si>
  <si>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</si>
  <si>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</si>
  <si>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</si>
  <si>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</si>
  <si>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</si>
  <si>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</si>
  <si>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</si>
  <si>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</si>
  <si>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</si>
  <si>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</si>
  <si>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</si>
  <si>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</si>
  <si>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</si>
  <si>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</si>
  <si>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</si>
  <si>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</si>
  <si>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</si>
  <si>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</si>
  <si>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</si>
  <si>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</si>
  <si>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</si>
  <si>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</si>
  <si>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</si>
  <si>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</si>
  <si>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</si>
  <si>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</si>
  <si>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</si>
  <si>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</si>
  <si>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</si>
  <si>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</si>
  <si>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</si>
  <si>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</si>
  <si>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</si>
  <si>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</si>
  <si>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</si>
  <si>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</si>
  <si>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</si>
  <si>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</si>
  <si>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</si>
  <si>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</si>
  <si>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</si>
  <si>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</si>
  <si>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</si>
  <si>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</si>
  <si>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</si>
  <si>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</si>
  <si>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</si>
  <si>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</si>
  <si>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</si>
  <si>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</si>
  <si>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</si>
  <si>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</si>
  <si>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</si>
  <si>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</si>
  <si>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</si>
  <si>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</si>
  <si>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</si>
  <si>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</si>
  <si>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</si>
  <si>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</si>
  <si>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</si>
  <si>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</si>
  <si>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</si>
  <si>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</si>
  <si>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</si>
  <si>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</si>
  <si>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</si>
  <si>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</si>
  <si>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</si>
  <si>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</si>
  <si>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</si>
  <si>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</si>
  <si>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</si>
  <si>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</si>
  <si>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</si>
  <si>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</si>
  <si>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</si>
  <si>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</si>
  <si>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</si>
  <si>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</si>
  <si>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</si>
  <si>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</si>
  <si>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</si>
  <si>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</si>
  <si>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</si>
  <si>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</si>
  <si>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</si>
  <si>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</si>
  <si>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</si>
  <si>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</si>
  <si>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</si>
  <si>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</si>
  <si>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</si>
  <si>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</si>
  <si>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</si>
  <si>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</si>
  <si>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</si>
  <si>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</si>
  <si>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</si>
  <si>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</si>
  <si>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</si>
  <si>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</si>
  <si>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</si>
  <si>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</si>
  <si>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</si>
  <si>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</si>
  <si>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</si>
  <si>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</si>
  <si>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</si>
  <si>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</si>
  <si>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</si>
  <si>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</si>
  <si>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</si>
  <si>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</si>
  <si>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</si>
  <si>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</si>
  <si>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</si>
  <si>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</si>
  <si>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</si>
  <si>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</si>
  <si>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</si>
  <si>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</si>
  <si>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</si>
  <si>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</si>
  <si>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</si>
  <si>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</si>
  <si>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</si>
  <si>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</si>
  <si>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</si>
  <si>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</si>
  <si>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</si>
  <si>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</si>
  <si>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</si>
  <si>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</si>
  <si>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</si>
  <si>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</si>
  <si>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</si>
  <si>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</si>
  <si>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</si>
  <si>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</si>
  <si>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</si>
  <si>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</si>
  <si>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</si>
  <si>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</si>
  <si>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</si>
  <si>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</si>
  <si>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</si>
  <si>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</si>
  <si>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</si>
  <si>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</si>
  <si>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</si>
  <si>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</si>
  <si>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</si>
  <si>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</si>
  <si>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</si>
  <si>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</si>
  <si>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</si>
  <si>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</si>
  <si>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</si>
  <si>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</si>
  <si>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</si>
  <si>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</si>
  <si>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</si>
  <si>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</si>
  <si>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</si>
  <si>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</si>
  <si>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</si>
  <si>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</si>
  <si>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</si>
  <si>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</si>
  <si>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</si>
  <si>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</si>
  <si>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</si>
  <si>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</si>
  <si>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</si>
  <si>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</si>
  <si>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</si>
  <si>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</si>
  <si>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</si>
  <si>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</si>
  <si>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</si>
  <si>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</si>
  <si>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</si>
  <si>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</si>
  <si>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</si>
  <si>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</si>
  <si>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</si>
  <si>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</si>
  <si>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</si>
  <si>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</si>
  <si>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</si>
  <si>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</si>
  <si>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</si>
  <si>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</si>
  <si>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</si>
  <si>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</si>
  <si>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</si>
  <si>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</si>
  <si>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</si>
  <si>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</si>
  <si>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</si>
  <si>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</si>
  <si>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</si>
  <si>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</si>
  <si>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</si>
  <si>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</si>
  <si>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</si>
  <si>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</si>
  <si>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</si>
  <si>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</si>
  <si>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</si>
  <si>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</si>
  <si>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</si>
  <si>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</si>
  <si>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</si>
  <si>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</si>
  <si>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</si>
  <si>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</si>
  <si>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</si>
  <si>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</si>
  <si>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</si>
  <si>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</si>
  <si>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</si>
  <si>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</si>
  <si>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</si>
  <si>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</si>
  <si>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</si>
  <si>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</si>
  <si>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</si>
  <si>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</si>
  <si>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</si>
  <si>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</si>
  <si>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</si>
  <si>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</si>
  <si>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</si>
  <si>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</si>
  <si>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</si>
  <si>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</si>
  <si>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</si>
  <si>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</si>
  <si>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</si>
  <si>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</si>
  <si>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</si>
  <si>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</si>
  <si>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</si>
  <si>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</si>
  <si>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</si>
  <si>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</si>
  <si>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</si>
  <si>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</si>
  <si>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</si>
  <si>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</si>
  <si>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</si>
  <si>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</si>
  <si>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</si>
  <si>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</si>
  <si>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</si>
  <si>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</si>
  <si>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</si>
  <si>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</si>
  <si>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</si>
  <si>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</si>
  <si>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</si>
  <si>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</si>
  <si>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</si>
  <si>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</si>
  <si>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</si>
  <si>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</si>
  <si>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</si>
  <si>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</si>
  <si>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</si>
  <si>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</si>
  <si>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</si>
  <si>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</si>
  <si>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</si>
  <si>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</si>
  <si>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</si>
  <si>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</si>
  <si>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</si>
  <si>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</si>
  <si>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</si>
  <si>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</si>
  <si>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</si>
  <si>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</si>
  <si>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</si>
  <si>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</si>
  <si>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</si>
  <si>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</si>
  <si>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</si>
  <si>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</si>
  <si>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</si>
  <si>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</si>
  <si>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</si>
  <si>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</si>
  <si>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</si>
  <si>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</si>
  <si>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</si>
  <si>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</si>
  <si>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</si>
  <si>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</si>
  <si>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</si>
  <si>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</si>
  <si>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</si>
  <si>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</si>
  <si>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</si>
  <si>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</si>
  <si>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</si>
  <si>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</si>
  <si>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</si>
  <si>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</si>
  <si>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</si>
  <si>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</si>
  <si>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</si>
  <si>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</si>
  <si>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</si>
  <si>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</si>
  <si>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</si>
  <si>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</si>
  <si>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</si>
  <si>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</si>
  <si>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</si>
  <si>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</si>
  <si>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</si>
  <si>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</si>
  <si>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</si>
  <si>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</si>
  <si>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</si>
  <si>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</si>
  <si>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</si>
  <si>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</si>
  <si>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</si>
  <si>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</si>
  <si>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</si>
  <si>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</si>
  <si>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</si>
  <si>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</si>
  <si>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</si>
  <si>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</si>
  <si>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</si>
  <si>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</si>
  <si>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</si>
  <si>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</si>
  <si>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</si>
  <si>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</si>
  <si>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</si>
  <si>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</si>
  <si>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</si>
  <si>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</si>
  <si>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</si>
  <si>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</si>
  <si>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</si>
  <si>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</si>
  <si>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</si>
  <si>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</si>
  <si>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</si>
  <si>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</si>
  <si>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</si>
  <si>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</si>
  <si>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</si>
  <si>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</si>
  <si>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</si>
  <si>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</si>
  <si>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</si>
  <si>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</si>
  <si>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</si>
  <si>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</si>
  <si>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</si>
  <si>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</si>
  <si>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</si>
  <si>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</si>
  <si>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</si>
  <si>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</si>
  <si>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</si>
  <si>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</si>
  <si>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</si>
  <si>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</si>
  <si>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</si>
  <si>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</si>
  <si>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</si>
  <si>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</si>
  <si>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</si>
  <si>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</si>
  <si>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</si>
  <si>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</si>
  <si>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</si>
  <si>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</si>
  <si>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</si>
  <si>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</si>
  <si>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</si>
  <si>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</si>
  <si>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</si>
  <si>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</si>
  <si>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</si>
  <si>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</si>
  <si>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</si>
  <si>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</si>
  <si>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</si>
  <si>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</si>
  <si>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</si>
  <si>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</si>
  <si>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</si>
  <si>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</si>
  <si>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</si>
  <si>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</si>
  <si>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</si>
  <si>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</si>
  <si>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</si>
  <si>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</si>
  <si>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</si>
  <si>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</si>
  <si>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</si>
  <si>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</si>
  <si>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</si>
  <si>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</si>
  <si>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</si>
  <si>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</si>
  <si>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</si>
  <si>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</si>
  <si>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</si>
  <si>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</si>
  <si>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</si>
  <si>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</si>
  <si>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</si>
  <si>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</si>
  <si>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</si>
  <si>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</si>
  <si>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</si>
  <si>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</si>
  <si>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</si>
  <si>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</si>
  <si>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</si>
  <si>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</si>
  <si>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</si>
  <si>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</si>
  <si>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</si>
  <si>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</si>
  <si>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</si>
  <si>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</si>
  <si>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</si>
  <si>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</si>
  <si>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</si>
  <si>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</si>
  <si>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</si>
  <si>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</si>
  <si>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</si>
  <si>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</si>
  <si>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</si>
  <si>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</si>
  <si>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</si>
  <si>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</si>
  <si>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</si>
  <si>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</si>
  <si>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</si>
  <si>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</si>
  <si>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</si>
  <si>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</si>
  <si>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</si>
  <si>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</si>
  <si>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</si>
  <si>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</si>
  <si>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</si>
  <si>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</si>
  <si>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</si>
  <si>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</si>
  <si>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</si>
  <si>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</si>
  <si>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</si>
  <si>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</si>
  <si>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</si>
  <si>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</si>
  <si>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</si>
  <si>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</si>
  <si>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</si>
  <si>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</si>
  <si>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</si>
  <si>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</si>
  <si>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</si>
  <si>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</si>
  <si>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</si>
  <si>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</si>
  <si>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</si>
  <si>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</si>
  <si>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</si>
  <si>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</si>
  <si>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</si>
  <si>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</si>
  <si>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</si>
  <si>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</si>
  <si>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</si>
  <si>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</si>
  <si>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</si>
  <si>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</si>
  <si>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</si>
  <si>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</si>
  <si>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</si>
  <si>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</si>
  <si>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</si>
  <si>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</si>
  <si>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</si>
  <si>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</si>
  <si>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</si>
  <si>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</si>
  <si>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</si>
  <si>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</si>
  <si>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</si>
  <si>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</si>
  <si>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</si>
  <si>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</si>
  <si>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</si>
  <si>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</si>
  <si>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</si>
  <si>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</si>
  <si>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</si>
  <si>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</si>
  <si>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</si>
  <si>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</si>
  <si>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</si>
  <si>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</si>
  <si>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</si>
  <si>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</si>
  <si>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</si>
  <si>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</si>
  <si>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</si>
  <si>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</si>
  <si>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</si>
  <si>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</si>
  <si>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</si>
  <si>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</si>
  <si>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</si>
  <si>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</si>
  <si>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</si>
  <si>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</si>
  <si>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</si>
  <si>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</si>
  <si>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</si>
  <si>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</si>
  <si>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</si>
  <si>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</si>
  <si>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</si>
  <si>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</si>
  <si>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</si>
  <si>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</si>
  <si>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</si>
  <si>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</si>
  <si>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</si>
  <si>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</si>
  <si>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</si>
  <si>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</si>
  <si>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</si>
  <si>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</si>
  <si>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</si>
  <si>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</si>
  <si>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</si>
  <si>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</si>
  <si>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</si>
  <si>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</si>
  <si>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</si>
  <si>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</si>
  <si>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</si>
  <si>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</si>
  <si>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</si>
  <si>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</si>
  <si>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</si>
  <si>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</si>
  <si>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</si>
  <si>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</si>
  <si>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</si>
  <si>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</si>
  <si>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</si>
  <si>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</si>
  <si>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</si>
  <si>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</si>
  <si>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</si>
  <si>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</si>
  <si>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</si>
  <si>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</si>
  <si>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</si>
  <si>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</si>
  <si>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</si>
  <si>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</si>
  <si>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</si>
  <si>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</si>
  <si>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</si>
  <si>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</si>
  <si>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</si>
  <si>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</si>
  <si>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</si>
  <si>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</si>
  <si>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</si>
  <si>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</si>
  <si>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</si>
  <si>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</si>
  <si>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</si>
  <si>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</si>
  <si>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</si>
  <si>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</si>
  <si>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</si>
  <si>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</si>
  <si>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</si>
  <si>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</si>
  <si>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</si>
  <si>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</si>
  <si>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</si>
  <si>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</si>
  <si>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</si>
  <si>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</si>
  <si>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</si>
  <si>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</si>
  <si>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</si>
  <si>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</si>
  <si>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</si>
  <si>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</si>
  <si>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</si>
  <si>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</si>
  <si>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</si>
  <si>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</si>
  <si>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</si>
  <si>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</si>
  <si>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</si>
  <si>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</si>
  <si>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</si>
  <si>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</si>
  <si>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</si>
  <si>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</si>
  <si>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</si>
  <si>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</si>
  <si>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</si>
  <si>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</si>
  <si>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</si>
  <si>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</si>
  <si>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</si>
  <si>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</si>
  <si>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</si>
  <si>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</si>
  <si>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</si>
  <si>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</si>
  <si>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</si>
  <si>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</si>
  <si>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</si>
  <si>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</si>
  <si>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</si>
  <si>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</si>
  <si>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</si>
  <si>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</si>
  <si>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</si>
  <si>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</si>
  <si>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</si>
  <si>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</si>
  <si>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</si>
  <si>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</si>
  <si>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</si>
  <si>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</si>
  <si>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</si>
  <si>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</si>
  <si>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</si>
  <si>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</si>
  <si>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</si>
  <si>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</si>
  <si>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</si>
  <si>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</si>
  <si>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</si>
  <si>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</si>
  <si>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</si>
  <si>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</si>
  <si>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</si>
  <si>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</si>
  <si>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</si>
  <si>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</si>
  <si>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</si>
  <si>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</si>
  <si>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</si>
  <si>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</si>
  <si>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</si>
  <si>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</si>
  <si>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</si>
  <si>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</si>
  <si>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</si>
  <si>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</si>
  <si>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</si>
  <si>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</si>
  <si>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</si>
  <si>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</si>
  <si>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</si>
  <si>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</si>
  <si>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</si>
  <si>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</si>
  <si>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</si>
  <si>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</si>
  <si>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</si>
  <si>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</si>
  <si>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</si>
  <si>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</si>
  <si>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</si>
  <si>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</si>
  <si>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</si>
  <si>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</si>
  <si>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</si>
  <si>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</si>
  <si>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</si>
  <si>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</si>
  <si>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</si>
  <si>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</si>
  <si>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</si>
  <si>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</si>
  <si>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</si>
  <si>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</si>
  <si>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</si>
  <si>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</si>
  <si>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</si>
  <si>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</si>
  <si>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</si>
  <si>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</si>
  <si>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</si>
  <si>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</si>
  <si>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</si>
  <si>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</si>
  <si>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</si>
  <si>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</si>
  <si>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</si>
  <si>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</si>
  <si>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</si>
  <si>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</si>
  <si>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</si>
  <si>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</si>
  <si>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</si>
  <si>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</si>
  <si>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</si>
  <si>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</si>
  <si>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</si>
  <si>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</si>
  <si>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</si>
  <si>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</si>
  <si>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</si>
  <si>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</si>
  <si>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</si>
  <si>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</si>
  <si>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</si>
  <si>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</si>
  <si>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</si>
  <si>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</si>
  <si>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</si>
  <si>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</si>
  <si>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</si>
  <si>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</si>
  <si>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</si>
  <si>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</si>
  <si>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</si>
  <si>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</si>
  <si>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</si>
  <si>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</si>
  <si>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</si>
  <si>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</si>
  <si>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</si>
  <si>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</si>
  <si>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</si>
  <si>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</si>
  <si>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</si>
  <si>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</si>
  <si>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</si>
  <si>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</si>
  <si>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</si>
  <si>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</si>
  <si>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</si>
  <si>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</si>
  <si>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</si>
  <si>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</si>
  <si>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</si>
  <si>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</si>
  <si>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</si>
  <si>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</si>
  <si>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</si>
  <si>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</si>
  <si>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</si>
  <si>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</si>
  <si>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</si>
  <si>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</si>
  <si>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</si>
  <si>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</si>
  <si>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</si>
  <si>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</si>
  <si>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</si>
  <si>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</si>
  <si>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</si>
  <si>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</si>
  <si>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</si>
  <si>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</si>
  <si>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</si>
  <si>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</si>
  <si>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</si>
  <si>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</si>
  <si>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</si>
  <si>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</si>
  <si>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</si>
  <si>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</si>
  <si>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</si>
  <si>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</si>
  <si>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</si>
  <si>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</si>
  <si>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</si>
  <si>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</si>
  <si>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</si>
  <si>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</si>
  <si>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</si>
  <si>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</si>
  <si>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</si>
  <si>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</si>
  <si>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</si>
  <si>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</si>
  <si>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</si>
  <si>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</si>
  <si>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</si>
  <si>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</si>
  <si>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</si>
  <si>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</si>
  <si>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</si>
  <si>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</si>
  <si>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</si>
  <si>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</si>
  <si>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</si>
  <si>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</si>
  <si>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</si>
  <si>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</si>
  <si>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</si>
  <si>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</si>
  <si>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</si>
  <si>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</si>
  <si>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</si>
  <si>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</si>
  <si>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</si>
  <si>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</si>
  <si>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</si>
  <si>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</si>
  <si>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</si>
  <si>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</si>
  <si>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</si>
  <si>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</si>
  <si>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</si>
  <si>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</si>
  <si>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</si>
  <si>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</si>
  <si>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</si>
  <si>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</si>
  <si>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</si>
  <si>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</si>
  <si>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</si>
  <si>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</si>
  <si>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</si>
  <si>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</si>
  <si>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</si>
  <si>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</si>
  <si>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</si>
  <si>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</si>
  <si>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</si>
  <si>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</si>
  <si>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</si>
  <si>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</si>
  <si>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</si>
  <si>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</si>
  <si>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</si>
  <si>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</si>
  <si>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</si>
  <si>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</si>
  <si>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</si>
  <si>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</si>
  <si>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</si>
  <si>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</si>
  <si>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</si>
  <si>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</si>
  <si>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</si>
  <si>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</si>
  <si>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</si>
  <si>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</si>
  <si>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</si>
  <si>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</si>
  <si>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</si>
  <si>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</si>
  <si>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</si>
  <si>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</si>
  <si>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</si>
  <si>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</si>
  <si>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</si>
  <si>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</si>
  <si>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</si>
  <si>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</si>
  <si>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</si>
  <si>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</si>
  <si>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</si>
  <si>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</si>
  <si>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</si>
  <si>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</si>
  <si>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</si>
  <si>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</si>
  <si>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</si>
  <si>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</si>
  <si>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</si>
  <si>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</si>
  <si>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</si>
  <si>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</si>
  <si>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</si>
  <si>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</si>
  <si>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</si>
  <si>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</si>
  <si>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</si>
  <si>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</si>
  <si>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</si>
  <si>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</si>
  <si>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</si>
  <si>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</si>
  <si>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</si>
  <si>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</si>
  <si>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</si>
  <si>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</si>
  <si>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</si>
  <si>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</si>
  <si>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</si>
  <si>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</si>
  <si>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</si>
  <si>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</si>
  <si>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</si>
  <si>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</si>
  <si>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</si>
  <si>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</si>
  <si>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</si>
  <si>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</si>
  <si>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</si>
  <si>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</si>
  <si>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</si>
  <si>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</si>
  <si>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</si>
  <si>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</si>
  <si>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</si>
  <si>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</si>
  <si>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</si>
  <si>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</si>
  <si>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</si>
  <si>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</si>
  <si>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</si>
  <si>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</si>
  <si>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</si>
  <si>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</si>
  <si>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</si>
  <si>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</si>
  <si>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</si>
  <si>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</si>
  <si>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</si>
  <si>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</si>
  <si>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</si>
  <si>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</si>
  <si>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</si>
  <si>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</si>
  <si>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</si>
  <si>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</si>
  <si>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</si>
  <si>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</si>
  <si>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</si>
  <si>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</si>
  <si>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</si>
  <si>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</si>
  <si>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</si>
  <si>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</si>
  <si>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</si>
  <si>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</si>
  <si>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</si>
  <si>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</si>
  <si>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</si>
  <si>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</si>
  <si>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</si>
  <si>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</si>
  <si>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</si>
  <si>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</si>
  <si>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</si>
  <si>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</si>
  <si>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</si>
  <si>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</si>
  <si>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</si>
  <si>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</si>
  <si>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</si>
  <si>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</si>
  <si>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</si>
  <si>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</si>
  <si>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</si>
  <si>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</si>
  <si>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</si>
  <si>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</si>
  <si>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</si>
  <si>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</si>
  <si>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</si>
  <si>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</si>
  <si>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</si>
  <si>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</si>
  <si>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</si>
  <si>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</si>
  <si>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</si>
  <si>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</si>
  <si>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</si>
  <si>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</si>
  <si>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</si>
  <si>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</si>
  <si>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</si>
  <si>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</si>
  <si>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</si>
  <si>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</si>
  <si>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</si>
  <si>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</si>
  <si>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</si>
  <si>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</si>
  <si>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</si>
  <si>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</si>
  <si>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</si>
  <si>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</si>
  <si>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</si>
  <si>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</si>
  <si>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</si>
  <si>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</si>
  <si>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</si>
  <si>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</si>
  <si>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</si>
  <si>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</si>
  <si>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</si>
  <si>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</si>
  <si>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</si>
  <si>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</si>
  <si>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</si>
  <si>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</si>
  <si>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</si>
  <si>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</si>
  <si>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</si>
  <si>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</si>
  <si>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</si>
  <si>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</si>
  <si>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</si>
  <si>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</si>
  <si>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</si>
  <si>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</si>
  <si>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</si>
  <si>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</si>
  <si>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</si>
  <si>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</si>
  <si>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</si>
  <si>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</si>
  <si>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</si>
  <si>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</si>
  <si>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</si>
  <si>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</si>
  <si>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</si>
  <si>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</si>
  <si>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</si>
  <si>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</si>
  <si>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</si>
  <si>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</si>
  <si>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</si>
  <si>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</si>
  <si>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</si>
  <si>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</si>
  <si>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</si>
  <si>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</si>
  <si>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</si>
  <si>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</si>
  <si>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</si>
  <si>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</si>
  <si>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</si>
  <si>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</si>
  <si>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</si>
  <si>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</si>
  <si>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</si>
  <si>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</si>
  <si>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</si>
  <si>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</si>
  <si>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</si>
  <si>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</si>
  <si>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</si>
  <si>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</si>
  <si>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</si>
  <si>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</si>
  <si>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</si>
  <si>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</si>
  <si>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</si>
  <si>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</si>
  <si>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</si>
  <si>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</si>
  <si>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</si>
  <si>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</si>
  <si>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</si>
  <si>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</si>
  <si>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</si>
  <si>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</si>
  <si>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</si>
  <si>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</si>
  <si>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</si>
  <si>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</si>
  <si>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</si>
  <si>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</si>
  <si>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</si>
  <si>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</si>
  <si>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</si>
  <si>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</si>
  <si>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</si>
  <si>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</si>
  <si>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</si>
  <si>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</si>
  <si>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</si>
  <si>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</si>
  <si>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</si>
  <si>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</si>
  <si>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</si>
  <si>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</si>
  <si>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</si>
  <si>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</si>
  <si>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</si>
  <si>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</si>
  <si>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</si>
  <si>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</si>
  <si>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</si>
  <si>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</si>
  <si>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</si>
  <si>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</si>
  <si>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</si>
  <si>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</si>
  <si>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</si>
  <si>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</si>
  <si>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</si>
  <si>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</si>
  <si>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</si>
  <si>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</si>
  <si>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</si>
  <si>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</si>
  <si>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</si>
  <si>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</si>
  <si>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</si>
  <si>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</si>
  <si>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</si>
  <si>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</si>
  <si>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</si>
  <si>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</si>
  <si>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</si>
  <si>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</si>
  <si>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</si>
  <si>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</si>
  <si>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</si>
  <si>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</si>
  <si>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</si>
  <si>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</si>
  <si>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</si>
  <si>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</si>
  <si>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</si>
  <si>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</si>
  <si>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</si>
  <si>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</si>
  <si>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</si>
  <si>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</si>
  <si>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</si>
  <si>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</si>
  <si>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</si>
  <si>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</si>
  <si>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</si>
  <si>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</si>
  <si>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</si>
  <si>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</si>
  <si>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</si>
  <si>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</si>
  <si>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</si>
  <si>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</si>
  <si>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</si>
  <si>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</si>
  <si>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</si>
  <si>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</si>
  <si>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</si>
  <si>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</si>
  <si>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</si>
  <si>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</si>
  <si>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</si>
  <si>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</si>
  <si>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</si>
  <si>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</si>
  <si>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</si>
  <si>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</si>
  <si>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</si>
  <si>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</si>
  <si>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</si>
  <si>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</si>
  <si>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</si>
  <si>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</si>
  <si>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</si>
  <si>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</si>
  <si>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</si>
  <si>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</si>
  <si>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</si>
  <si>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</si>
  <si>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</si>
  <si>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</si>
  <si>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</si>
  <si>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</si>
  <si>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</si>
  <si>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</si>
  <si>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</si>
  <si>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</si>
  <si>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</si>
  <si>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</si>
  <si>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</si>
  <si>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</si>
  <si>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</si>
  <si>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</si>
  <si>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</si>
  <si>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</si>
  <si>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</si>
  <si>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</si>
  <si>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</si>
  <si>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</si>
  <si>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</si>
  <si>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</si>
  <si>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</si>
  <si>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</si>
  <si>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</si>
  <si>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</si>
  <si>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</si>
  <si>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</si>
  <si>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</si>
  <si>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</si>
  <si>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</si>
  <si>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</si>
  <si>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</si>
  <si>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</si>
  <si>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</si>
  <si>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</si>
  <si>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</si>
  <si>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</si>
  <si>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</si>
  <si>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</si>
  <si>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</si>
  <si>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</si>
  <si>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</si>
  <si>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</si>
  <si>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</si>
  <si>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</si>
  <si>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</si>
  <si>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</si>
  <si>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</si>
  <si>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</si>
  <si>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</si>
  <si>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</si>
  <si>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</si>
  <si>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</si>
  <si>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</si>
  <si>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</si>
  <si>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</si>
  <si>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</si>
  <si>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</si>
  <si>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</si>
  <si>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</si>
  <si>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</si>
  <si>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</si>
  <si>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</si>
  <si>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</si>
  <si>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</si>
  <si>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</si>
  <si>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</si>
  <si>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</si>
  <si>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</si>
  <si>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</si>
  <si>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</si>
  <si>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</si>
  <si>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</si>
  <si>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</si>
  <si>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</si>
  <si>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</si>
  <si>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</si>
  <si>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</si>
  <si>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</si>
  <si>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</si>
  <si>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</si>
  <si>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</si>
  <si>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</si>
  <si>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</si>
  <si>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</si>
  <si>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</si>
  <si>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</si>
  <si>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</si>
  <si>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</si>
  <si>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</si>
  <si>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</si>
  <si>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</si>
  <si>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</si>
  <si>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</si>
  <si>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</si>
  <si>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</si>
  <si>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</si>
  <si>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</si>
  <si>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</si>
  <si>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</si>
  <si>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</si>
  <si>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</si>
  <si>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</si>
  <si>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</si>
  <si>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</si>
  <si>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</si>
  <si>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</si>
  <si>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</si>
  <si>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</si>
  <si>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</si>
  <si>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</si>
  <si>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</si>
  <si>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</si>
  <si>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</si>
  <si>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</si>
  <si>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</si>
  <si>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</si>
  <si>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</si>
  <si>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</si>
  <si>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</si>
  <si>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</si>
  <si>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</si>
  <si>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</si>
  <si>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</si>
  <si>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</si>
  <si>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</si>
  <si>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</si>
  <si>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</si>
  <si>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</si>
  <si>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</si>
  <si>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</si>
  <si>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</si>
  <si>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</si>
  <si>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</si>
  <si>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</si>
  <si>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</si>
  <si>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</si>
  <si>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</si>
  <si>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</si>
  <si>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</si>
  <si>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</si>
  <si>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</si>
  <si>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</si>
  <si>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</si>
  <si>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</si>
  <si>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</si>
  <si>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</si>
  <si>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</si>
  <si>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</si>
  <si>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</si>
  <si>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</si>
  <si>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</si>
  <si>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</si>
  <si>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</si>
  <si>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</si>
  <si>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</si>
  <si>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</si>
  <si>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</si>
  <si>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</si>
  <si>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</si>
  <si>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</si>
  <si>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</si>
  <si>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</si>
  <si>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</si>
  <si>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</si>
  <si>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</si>
  <si>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</si>
  <si>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</si>
  <si>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</si>
  <si>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</si>
  <si>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</si>
  <si>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</si>
  <si>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</si>
  <si>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</si>
  <si>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</si>
  <si>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</si>
  <si>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</si>
  <si>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</si>
  <si>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</si>
  <si>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</si>
  <si>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</si>
  <si>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</si>
  <si>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</si>
  <si>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</si>
  <si>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</si>
  <si>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</si>
  <si>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</si>
  <si>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</si>
  <si>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</si>
  <si>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</si>
  <si>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</si>
  <si>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</si>
  <si>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</si>
  <si>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</si>
  <si>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</si>
  <si>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</si>
  <si>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</si>
  <si>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</si>
  <si>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</si>
  <si>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</si>
  <si>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</si>
  <si>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</si>
  <si>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</si>
  <si>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</si>
  <si>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</si>
  <si>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</si>
  <si>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</si>
  <si>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</si>
  <si>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</si>
  <si>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</si>
  <si>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</si>
  <si>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</si>
  <si>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</si>
  <si>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</si>
  <si>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</si>
  <si>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</si>
  <si>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</si>
  <si>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</si>
  <si>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</si>
  <si>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</si>
  <si>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</si>
  <si>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</si>
  <si>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</si>
  <si>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</si>
  <si>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</si>
  <si>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</si>
  <si>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</si>
  <si>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</si>
  <si>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</si>
  <si>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</si>
  <si>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</si>
  <si>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</si>
  <si>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</si>
  <si>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</si>
  <si>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</si>
  <si>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</si>
  <si>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</si>
  <si>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</si>
  <si>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</si>
  <si>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</si>
  <si>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</si>
  <si>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</si>
  <si>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</si>
  <si>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</si>
  <si>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</si>
  <si>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</si>
  <si>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</si>
  <si>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</si>
  <si>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</si>
  <si>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</si>
  <si>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</si>
  <si>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</si>
  <si>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</si>
  <si>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</si>
  <si>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</si>
  <si>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</si>
  <si>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</si>
  <si>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</si>
  <si>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</si>
  <si>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</si>
  <si>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</si>
  <si>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</si>
  <si>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</si>
  <si>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</si>
  <si>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</si>
  <si>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</si>
  <si>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</si>
  <si>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</si>
  <si>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</si>
  <si>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</si>
  <si>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</si>
  <si>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</si>
  <si>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</si>
  <si>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</si>
  <si>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</si>
  <si>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</si>
  <si>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</si>
  <si>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</si>
  <si>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</si>
  <si>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</si>
  <si>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</si>
  <si>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</si>
  <si>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</si>
  <si>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</si>
  <si>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</si>
  <si>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</si>
  <si>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</si>
  <si>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</si>
  <si>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</si>
  <si>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</si>
  <si>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</si>
  <si>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</si>
  <si>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</si>
  <si>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</si>
  <si>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</si>
  <si>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</si>
  <si>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</si>
  <si>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</si>
  <si>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</si>
  <si>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</si>
  <si>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</si>
  <si>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</si>
  <si>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</si>
  <si>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</si>
  <si>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</si>
  <si>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</si>
  <si>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</si>
  <si>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</si>
  <si>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</si>
  <si>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</si>
  <si>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</si>
  <si>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</si>
  <si>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</si>
  <si>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</si>
  <si>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</si>
  <si>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</si>
  <si>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</si>
  <si>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</si>
  <si>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</si>
  <si>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</si>
  <si>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</si>
  <si>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</si>
  <si>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</si>
  <si>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</si>
  <si>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</si>
  <si>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</si>
  <si>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</si>
  <si>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</si>
  <si>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</si>
  <si>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</si>
  <si>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</si>
  <si>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</si>
  <si>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</si>
  <si>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</si>
  <si>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</si>
  <si>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</si>
  <si>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</si>
  <si>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</si>
  <si>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</si>
  <si>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</si>
  <si>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</si>
  <si>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</si>
  <si>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</si>
  <si>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</si>
  <si>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</si>
  <si>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</si>
  <si>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</si>
  <si>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</si>
  <si>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</si>
  <si>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</si>
  <si>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</si>
  <si>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</si>
  <si>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</si>
  <si>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</si>
  <si>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</si>
  <si>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</si>
  <si>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</si>
  <si>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</si>
  <si>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</si>
  <si>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</si>
  <si>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</si>
  <si>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</si>
  <si>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</si>
  <si>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</si>
  <si>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</si>
  <si>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</si>
  <si>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</si>
  <si>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</si>
  <si>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</si>
  <si>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</si>
  <si>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</si>
  <si>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</si>
  <si>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</si>
  <si>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</si>
  <si>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</si>
  <si>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</si>
  <si>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</si>
  <si>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</si>
  <si>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</si>
  <si>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</si>
  <si>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</si>
  <si>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</si>
  <si>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</si>
  <si>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</si>
  <si>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</si>
  <si>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</si>
  <si>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</si>
  <si>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</si>
  <si>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</si>
  <si>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</si>
  <si>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</si>
  <si>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</si>
  <si>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</si>
  <si>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</si>
  <si>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</si>
  <si>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</si>
  <si>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</si>
  <si>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</si>
  <si>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</si>
  <si>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</si>
  <si>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</si>
  <si>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</si>
  <si>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</si>
  <si>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</si>
  <si>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</si>
  <si>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</si>
  <si>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</si>
  <si>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</si>
  <si>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</si>
  <si>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</si>
  <si>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</si>
  <si>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</si>
  <si>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</si>
  <si>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</si>
  <si>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</si>
  <si>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</si>
  <si>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</si>
  <si>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</si>
  <si>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</si>
  <si>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</si>
  <si>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</si>
  <si>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</si>
  <si>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</si>
  <si>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</si>
  <si>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</si>
  <si>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</si>
  <si>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</si>
  <si>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</si>
  <si>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</si>
  <si>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</si>
  <si>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</si>
  <si>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</si>
  <si>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</si>
  <si>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</si>
  <si>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</si>
  <si>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</si>
  <si>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</si>
  <si>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</si>
  <si>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</si>
  <si>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</si>
  <si>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</si>
  <si>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</si>
  <si>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</si>
  <si>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</si>
  <si>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</si>
  <si>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</si>
  <si>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</si>
  <si>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</si>
  <si>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</si>
  <si>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</si>
  <si>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</si>
  <si>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</si>
  <si>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</si>
  <si>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</si>
  <si>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</si>
  <si>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</si>
  <si>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</si>
  <si>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</si>
  <si>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</si>
  <si>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</si>
  <si>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</si>
  <si>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</si>
  <si>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</si>
  <si>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</si>
  <si>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</si>
  <si>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</si>
  <si>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</si>
  <si>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</si>
  <si>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</si>
  <si>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</si>
  <si>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</si>
  <si>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</si>
  <si>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</si>
  <si>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</si>
  <si>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</si>
  <si>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</si>
  <si>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</si>
  <si>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</si>
  <si>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</si>
  <si>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</si>
  <si>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</si>
  <si>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</si>
  <si>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</si>
  <si>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</si>
  <si>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</si>
  <si>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</si>
  <si>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</si>
  <si>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</si>
  <si>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</si>
  <si>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</si>
  <si>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</si>
  <si>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</si>
  <si>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</si>
  <si>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</si>
  <si>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</si>
  <si>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</si>
  <si>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</si>
  <si>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</si>
  <si>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</si>
  <si>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</si>
  <si>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</si>
  <si>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</si>
  <si>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</si>
  <si>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</si>
  <si>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</si>
  <si>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</si>
  <si>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</si>
  <si>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</si>
  <si>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</si>
  <si>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</si>
  <si>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</si>
  <si>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</si>
  <si>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</si>
  <si>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</si>
  <si>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</si>
  <si>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</si>
  <si>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</si>
  <si>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</si>
  <si>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</si>
  <si>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</si>
  <si>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</si>
  <si>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</si>
  <si>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</si>
  <si>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</si>
  <si>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</si>
  <si>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</si>
  <si>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</si>
  <si>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</si>
  <si>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</si>
  <si>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</si>
  <si>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</si>
  <si>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</si>
  <si>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</si>
  <si>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</si>
  <si>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</si>
  <si>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</si>
  <si>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</si>
  <si>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</si>
  <si>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</si>
  <si>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</si>
  <si>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</si>
  <si>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</si>
  <si>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</si>
  <si>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</si>
  <si>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</si>
  <si>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</si>
  <si>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</si>
  <si>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</si>
  <si>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</si>
  <si>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</si>
  <si>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</si>
  <si>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</si>
  <si>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</si>
  <si>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</si>
  <si>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</si>
  <si>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</si>
  <si>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</si>
  <si>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</si>
  <si>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</si>
  <si>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</si>
  <si>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</si>
  <si>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</si>
  <si>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</si>
  <si>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</si>
  <si>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</si>
  <si>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</si>
  <si>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</si>
  <si>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</si>
  <si>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</si>
  <si>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</si>
  <si>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</si>
  <si>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</si>
  <si>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</si>
  <si>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</si>
  <si>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</si>
  <si>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</si>
  <si>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</si>
  <si>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</si>
  <si>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</si>
  <si>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</si>
  <si>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</si>
  <si>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</si>
  <si>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</si>
  <si>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</si>
  <si>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</si>
  <si>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</si>
  <si>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</si>
  <si>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</si>
  <si>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</si>
  <si>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</si>
  <si>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</si>
  <si>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</si>
  <si>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</si>
  <si>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</si>
  <si>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</si>
  <si>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</si>
  <si>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</si>
  <si>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</si>
  <si>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</si>
  <si>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</si>
  <si>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</si>
  <si>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</si>
  <si>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</si>
  <si>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</si>
  <si>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</si>
  <si>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</si>
  <si>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</si>
  <si>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</si>
  <si>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</si>
  <si>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</si>
  <si>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</si>
  <si>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</si>
  <si>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</si>
  <si>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</si>
  <si>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</si>
  <si>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</si>
  <si>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</si>
  <si>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</si>
  <si>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</si>
  <si>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</si>
  <si>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</si>
  <si>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</si>
  <si>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</si>
  <si>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</si>
  <si>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</si>
  <si>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</si>
  <si>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</si>
  <si>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</si>
  <si>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</si>
  <si>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</si>
  <si>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</si>
  <si>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</si>
  <si>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</si>
  <si>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</si>
  <si>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</si>
  <si>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</si>
  <si>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</si>
  <si>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</si>
  <si>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</si>
  <si>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</si>
  <si>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</si>
  <si>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</si>
  <si>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</si>
  <si>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</si>
  <si>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</si>
  <si>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</si>
  <si>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</si>
  <si>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</si>
  <si>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</si>
  <si>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</si>
  <si>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</si>
  <si>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</si>
  <si>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</si>
  <si>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</si>
  <si>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</si>
  <si>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</si>
  <si>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</si>
  <si>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</si>
  <si>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</si>
  <si>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</si>
  <si>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</si>
  <si>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</si>
  <si>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</si>
  <si>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</si>
  <si>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</si>
  <si>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</si>
  <si>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</si>
  <si>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</si>
  <si>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</si>
  <si>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</si>
  <si>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</si>
  <si>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</si>
  <si>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</si>
  <si>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</si>
  <si>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</si>
  <si>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</si>
  <si>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</si>
  <si>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</si>
  <si>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</si>
  <si>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</si>
  <si>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</si>
  <si>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</si>
  <si>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</si>
  <si>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</si>
  <si>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</si>
  <si>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</si>
  <si>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</si>
  <si>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</si>
  <si>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</si>
  <si>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</si>
  <si>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</si>
  <si>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</si>
  <si>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</si>
  <si>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</si>
  <si>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</si>
  <si>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</si>
  <si>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</si>
  <si>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</si>
  <si>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</si>
  <si>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</si>
  <si>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</si>
  <si>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</si>
  <si>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</si>
  <si>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</si>
  <si>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</si>
  <si>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</si>
  <si>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</si>
  <si>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</si>
  <si>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</si>
  <si>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</si>
  <si>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</si>
  <si>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</si>
  <si>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</si>
  <si>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</si>
  <si>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</si>
  <si>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</si>
  <si>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</si>
  <si>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</si>
  <si>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</si>
  <si>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</si>
  <si>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</si>
  <si>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</si>
  <si>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</si>
  <si>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</si>
  <si>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</si>
  <si>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</si>
  <si>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</si>
  <si>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</si>
  <si>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</si>
  <si>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</si>
  <si>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</si>
  <si>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</si>
  <si>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</si>
  <si>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</si>
  <si>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</si>
  <si>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</si>
  <si>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</si>
  <si>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</si>
  <si>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</si>
  <si>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</si>
  <si>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</si>
  <si>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</si>
  <si>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</si>
  <si>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</si>
  <si>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</si>
  <si>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</si>
  <si>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</si>
  <si>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</si>
  <si>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</si>
  <si>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</si>
  <si>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</si>
  <si>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</si>
  <si>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</si>
  <si>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</si>
  <si>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</si>
  <si>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</si>
  <si>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</si>
  <si>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</si>
  <si>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</si>
  <si>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</si>
  <si>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</si>
  <si>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</si>
  <si>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</si>
  <si>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</si>
  <si>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</si>
  <si>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</si>
  <si>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</si>
  <si>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</si>
  <si>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</si>
  <si>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</si>
  <si>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</si>
  <si>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</si>
  <si>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</si>
  <si>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</si>
  <si>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</si>
  <si>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</si>
  <si>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</si>
  <si>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</si>
  <si>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</si>
  <si>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</si>
  <si>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</si>
  <si>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</si>
  <si>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</si>
  <si>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</si>
  <si>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</si>
  <si>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</si>
  <si>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</si>
  <si>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</si>
  <si>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</si>
  <si>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</si>
  <si>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</si>
  <si>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</si>
  <si>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</si>
  <si>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</si>
  <si>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</si>
  <si>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</si>
  <si>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</si>
  <si>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</si>
  <si>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</si>
  <si>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</si>
  <si>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</si>
  <si>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</si>
  <si>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</si>
  <si>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</si>
  <si>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</si>
  <si>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</si>
  <si>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</si>
  <si>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</si>
  <si>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</si>
  <si>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</si>
  <si>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</si>
  <si>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</si>
  <si>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</si>
  <si>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</si>
  <si>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</si>
  <si>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</si>
  <si>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</si>
  <si>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</si>
  <si>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</si>
  <si>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</si>
  <si>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</si>
  <si>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</si>
  <si>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</si>
  <si>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</si>
  <si>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</si>
  <si>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</si>
  <si>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</si>
  <si>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</si>
  <si>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</si>
  <si>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</si>
  <si>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</si>
  <si>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</si>
  <si>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</si>
  <si>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</si>
  <si>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</si>
  <si>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</si>
  <si>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</si>
  <si>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</si>
  <si>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</si>
  <si>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</si>
  <si>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</si>
  <si>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</si>
  <si>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</si>
  <si>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</si>
  <si>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</si>
  <si>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</si>
  <si>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</si>
  <si>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</si>
  <si>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</si>
  <si>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</si>
  <si>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</si>
  <si>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</si>
  <si>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</si>
  <si>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</si>
  <si>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</si>
  <si>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</si>
  <si>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</si>
  <si>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</si>
  <si>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</si>
  <si>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</si>
  <si>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</si>
  <si>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</si>
  <si>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</si>
  <si>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</si>
  <si>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</si>
  <si>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</si>
  <si>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</si>
  <si>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</si>
  <si>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</si>
  <si>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</si>
  <si>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</si>
  <si>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</si>
  <si>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</si>
  <si>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</si>
  <si>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</si>
  <si>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</si>
  <si>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</si>
  <si>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</si>
  <si>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</si>
  <si>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</si>
  <si>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</si>
  <si>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</si>
  <si>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</si>
  <si>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</si>
  <si>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</si>
  <si>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</si>
  <si>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</si>
  <si>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</si>
  <si>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</si>
  <si>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</si>
  <si>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</si>
  <si>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</si>
  <si>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</si>
  <si>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</si>
  <si>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</si>
  <si>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</si>
  <si>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</si>
  <si>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</si>
  <si>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</si>
  <si>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</si>
  <si>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</si>
  <si>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</si>
  <si>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</si>
  <si>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</si>
  <si>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</si>
  <si>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</si>
  <si>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</si>
  <si>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</si>
  <si>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</si>
  <si>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</si>
  <si>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</si>
  <si>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</si>
  <si>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</si>
  <si>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</si>
  <si>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</si>
  <si>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</si>
  <si>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</si>
  <si>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</si>
  <si>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</si>
  <si>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</si>
  <si>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</si>
  <si>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</si>
  <si>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</si>
  <si>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</si>
  <si>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</si>
  <si>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</si>
  <si>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</si>
  <si>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</si>
  <si>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</si>
  <si>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</si>
  <si>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</si>
  <si>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</si>
  <si>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</si>
  <si>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</si>
  <si>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</si>
  <si>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</si>
  <si>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</si>
  <si>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</si>
  <si>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</si>
  <si>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</si>
  <si>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</si>
  <si>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</si>
  <si>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</si>
  <si>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</si>
  <si>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</si>
  <si>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</si>
  <si>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</si>
  <si>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</si>
  <si>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</si>
  <si>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</si>
  <si>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</si>
  <si>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</si>
  <si>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</si>
  <si>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</si>
  <si>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</si>
  <si>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</si>
  <si>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</si>
  <si>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</si>
  <si>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</si>
  <si>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</si>
  <si>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</si>
  <si>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</si>
  <si>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</si>
  <si>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</si>
  <si>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</si>
  <si>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</si>
  <si>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</si>
  <si>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</si>
  <si>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</si>
  <si>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</si>
  <si>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</si>
  <si>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</si>
  <si>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</si>
  <si>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</si>
  <si>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</si>
  <si>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</si>
  <si>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</si>
  <si>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</si>
  <si>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</si>
  <si>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</si>
  <si>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</si>
  <si>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</si>
  <si>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</si>
  <si>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</si>
  <si>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</si>
  <si>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</si>
  <si>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</si>
  <si>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</si>
  <si>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</si>
  <si>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</si>
  <si>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</si>
  <si>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</si>
  <si>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</si>
  <si>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</si>
  <si>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</si>
  <si>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</si>
  <si>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</si>
  <si>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</si>
  <si>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</si>
  <si>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</si>
  <si>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</si>
  <si>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</si>
  <si>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</si>
  <si>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</si>
  <si>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</si>
  <si>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</si>
  <si>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</si>
  <si>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</si>
  <si>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</si>
  <si>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</si>
  <si>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</si>
  <si>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</si>
  <si>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</si>
  <si>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</si>
  <si>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</si>
  <si>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</si>
  <si>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</si>
  <si>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</si>
  <si>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</si>
  <si>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</si>
  <si>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</si>
  <si>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</si>
  <si>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</si>
  <si>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</si>
  <si>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</si>
  <si>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</si>
  <si>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</si>
  <si>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</si>
  <si>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</si>
  <si>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</si>
  <si>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</si>
  <si>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</si>
  <si>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</si>
  <si>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</si>
  <si>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</si>
  <si>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</si>
  <si>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</si>
  <si>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</si>
  <si>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</si>
  <si>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</si>
  <si>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</si>
  <si>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</si>
  <si>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</si>
  <si>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</si>
  <si>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</si>
  <si>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</si>
  <si>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</si>
  <si>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</si>
  <si>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</si>
  <si>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</si>
  <si>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</si>
  <si>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</si>
  <si>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</si>
  <si>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</si>
  <si>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</si>
  <si>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</si>
  <si>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</si>
  <si>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</si>
  <si>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</si>
  <si>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</si>
  <si>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</si>
  <si>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</si>
  <si>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</si>
  <si>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</si>
  <si>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</si>
  <si>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</si>
  <si>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</si>
  <si>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</si>
  <si>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</si>
  <si>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</si>
  <si>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</si>
  <si>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</si>
  <si>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</si>
  <si>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</si>
  <si>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</si>
  <si>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</si>
  <si>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</si>
  <si>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</si>
  <si>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</si>
  <si>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</si>
  <si>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</si>
  <si>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</si>
  <si>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</si>
  <si>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</si>
  <si>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</si>
  <si>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</si>
  <si>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</si>
  <si>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</si>
  <si>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</si>
  <si>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</si>
  <si>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</si>
  <si>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</si>
  <si>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</si>
  <si>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</si>
  <si>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</si>
  <si>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</si>
  <si>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</si>
  <si>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</si>
  <si>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</si>
  <si>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</si>
  <si>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</si>
  <si>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</si>
  <si>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</si>
  <si>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</si>
  <si>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</si>
  <si>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</si>
  <si>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</si>
  <si>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</si>
  <si>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</si>
  <si>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</si>
  <si>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</si>
  <si>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</si>
  <si>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</si>
  <si>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</si>
  <si>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</si>
  <si>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</si>
  <si>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</si>
  <si>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</si>
  <si>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</si>
  <si>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</si>
  <si>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</si>
  <si>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</si>
  <si>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</si>
  <si>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</si>
  <si>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</si>
  <si>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</si>
  <si>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</si>
  <si>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</si>
  <si>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</si>
  <si>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</si>
  <si>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</si>
  <si>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</si>
  <si>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</si>
  <si>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</si>
  <si>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</si>
  <si>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</si>
  <si>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</si>
  <si>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</si>
  <si>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</si>
  <si>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</si>
  <si>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</si>
  <si>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</si>
  <si>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</si>
  <si>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</si>
  <si>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</si>
  <si>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</si>
  <si>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</si>
  <si>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</si>
  <si>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</si>
  <si>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</si>
  <si>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</si>
  <si>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</si>
  <si>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</si>
  <si>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</si>
  <si>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</si>
  <si>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</si>
  <si>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</si>
  <si>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</si>
  <si>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</si>
  <si>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</si>
  <si>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</si>
  <si>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</si>
  <si>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</si>
  <si>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</si>
  <si>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</si>
  <si>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</si>
  <si>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</si>
  <si>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</si>
  <si>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</si>
  <si>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</si>
  <si>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</si>
  <si>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</si>
  <si>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</si>
  <si>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</si>
  <si>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</si>
  <si>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</si>
  <si>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</si>
  <si>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</si>
  <si>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</si>
  <si>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</si>
  <si>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</si>
  <si>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</si>
  <si>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</si>
  <si>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</si>
  <si>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</si>
  <si>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</si>
  <si>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</si>
  <si>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</si>
  <si>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</si>
  <si>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</si>
  <si>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</si>
  <si>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</si>
  <si>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</si>
  <si>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</si>
  <si>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</si>
  <si>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</si>
  <si>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</si>
  <si>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</si>
  <si>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</si>
  <si>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</si>
  <si>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</si>
  <si>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</si>
  <si>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</si>
  <si>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</si>
  <si>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</si>
  <si>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</si>
  <si>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</si>
  <si>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</si>
  <si>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</si>
  <si>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</si>
  <si>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</si>
  <si>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</si>
  <si>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</si>
  <si>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</si>
  <si>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</si>
  <si>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</si>
  <si>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</si>
  <si>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</si>
  <si>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</si>
  <si>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</si>
  <si>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</si>
  <si>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</si>
  <si>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</si>
  <si>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</si>
  <si>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</si>
  <si>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</si>
  <si>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</si>
  <si>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</si>
  <si>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</si>
  <si>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</si>
  <si>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</si>
  <si>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</si>
  <si>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</si>
  <si>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</si>
  <si>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</si>
  <si>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</si>
  <si>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</si>
  <si>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</si>
  <si>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</si>
  <si>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</si>
  <si>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</si>
  <si>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</si>
  <si>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</si>
  <si>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</si>
  <si>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</si>
  <si>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</si>
  <si>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</si>
  <si>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</si>
  <si>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</si>
  <si>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</si>
  <si>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</si>
  <si>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</si>
  <si>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</si>
  <si>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</si>
  <si>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</si>
  <si>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</si>
  <si>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</si>
  <si>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</si>
  <si>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</si>
  <si>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</si>
  <si>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</si>
  <si>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</si>
  <si>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</si>
  <si>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</si>
  <si>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</si>
  <si>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</si>
  <si>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</si>
  <si>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</si>
  <si>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</si>
  <si>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</si>
  <si>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</si>
  <si>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</si>
  <si>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</si>
  <si>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</si>
  <si>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</si>
  <si>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</si>
  <si>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</si>
  <si>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</si>
  <si>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</si>
  <si>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</si>
  <si>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</si>
  <si>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</si>
  <si>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</si>
  <si>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</si>
  <si>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</si>
  <si>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</si>
  <si>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</si>
  <si>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</si>
  <si>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</si>
  <si>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</si>
  <si>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</si>
  <si>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</si>
  <si>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</si>
  <si>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</si>
  <si>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</si>
  <si>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</si>
  <si>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</si>
  <si>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</si>
  <si>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</si>
  <si>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</si>
  <si>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</si>
  <si>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</si>
  <si>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</si>
  <si>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</si>
  <si>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</si>
  <si>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</si>
  <si>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</si>
  <si>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</si>
  <si>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</si>
  <si>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</si>
  <si>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</si>
  <si>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</si>
  <si>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</si>
  <si>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</si>
  <si>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</si>
  <si>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</si>
  <si>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</si>
  <si>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</si>
  <si>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</si>
  <si>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</si>
  <si>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</si>
  <si>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</si>
  <si>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</si>
  <si>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</si>
  <si>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</si>
  <si>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</si>
  <si>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</si>
  <si>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</si>
  <si>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</si>
  <si>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</si>
  <si>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</si>
  <si>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</si>
  <si>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</si>
  <si>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</si>
  <si>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</si>
  <si>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</si>
  <si>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</si>
  <si>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</si>
  <si>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</si>
  <si>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</si>
  <si>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</si>
  <si>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</si>
  <si>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</si>
  <si>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</si>
  <si>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</si>
  <si>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</si>
  <si>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</si>
  <si>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</si>
  <si>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</si>
  <si>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</si>
  <si>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</si>
  <si>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</si>
  <si>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</si>
  <si>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</si>
  <si>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</si>
  <si>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</si>
  <si>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</si>
  <si>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</si>
  <si>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</si>
  <si>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</si>
  <si>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</si>
  <si>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</si>
  <si>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</si>
  <si>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</si>
  <si>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</si>
  <si>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</si>
  <si>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</si>
  <si>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</si>
  <si>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</si>
  <si>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</si>
  <si>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</si>
  <si>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</si>
  <si>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</si>
  <si>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</si>
  <si>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</si>
  <si>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</si>
  <si>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</si>
  <si>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</si>
  <si>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</si>
  <si>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</si>
  <si>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</si>
  <si>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</si>
  <si>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</si>
  <si>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</si>
  <si>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</si>
  <si>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</si>
  <si>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</si>
  <si>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</si>
  <si>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</si>
  <si>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</si>
  <si>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</si>
  <si>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</si>
  <si>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</si>
  <si>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</si>
  <si>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</si>
  <si>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</si>
  <si>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</si>
  <si>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</si>
  <si>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</si>
  <si>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</si>
  <si>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</si>
  <si>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</si>
  <si>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</si>
  <si>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</si>
  <si>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</si>
  <si>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</si>
  <si>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</si>
  <si>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</si>
  <si>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</si>
  <si>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</si>
  <si>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</si>
  <si>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</si>
  <si>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</si>
  <si>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</si>
  <si>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</si>
  <si>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</si>
  <si>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</si>
  <si>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</si>
  <si>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</si>
  <si>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</si>
  <si>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</si>
  <si>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</si>
  <si>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</si>
  <si>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</si>
  <si>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</si>
  <si>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</si>
  <si>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</si>
  <si>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</si>
  <si>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</si>
  <si>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</si>
  <si>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</si>
  <si>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</si>
  <si>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</si>
  <si>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</si>
  <si>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</si>
  <si>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</si>
  <si>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</si>
  <si>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</si>
  <si>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</si>
  <si>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</si>
  <si>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</si>
  <si>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</si>
  <si>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</si>
  <si>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</si>
  <si>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</si>
  <si>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</si>
  <si>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</si>
  <si>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</si>
  <si>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</si>
  <si>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</si>
  <si>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</si>
  <si>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</si>
  <si>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</si>
  <si>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</si>
  <si>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</si>
  <si>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</si>
  <si>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</si>
  <si>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</si>
  <si>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</si>
  <si>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</si>
  <si>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</si>
  <si>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</si>
  <si>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</si>
  <si>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</si>
  <si>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</si>
  <si>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</si>
  <si>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</si>
  <si>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</si>
  <si>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</si>
  <si>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</si>
  <si>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</si>
  <si>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</si>
  <si>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</si>
  <si>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</si>
  <si>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</si>
  <si>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</si>
  <si>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</si>
  <si>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</si>
  <si>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</si>
  <si>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</si>
  <si>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</si>
  <si>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</si>
  <si>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</si>
  <si>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</si>
  <si>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</si>
  <si>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</si>
  <si>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</si>
  <si>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</si>
  <si>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</si>
  <si>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</si>
  <si>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</si>
  <si>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</si>
  <si>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</si>
  <si>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</si>
  <si>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</si>
  <si>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</si>
  <si>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</si>
  <si>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</si>
  <si>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</si>
  <si>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</si>
  <si>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</si>
  <si>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</si>
  <si>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</si>
  <si>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</si>
  <si>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</si>
  <si>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</si>
  <si>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</si>
  <si>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</si>
  <si>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</si>
  <si>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</si>
  <si>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</si>
  <si>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</si>
  <si>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</si>
  <si>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</si>
  <si>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</si>
  <si>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</si>
  <si>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</si>
  <si>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</si>
  <si>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</si>
  <si>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</si>
  <si>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</si>
  <si>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</si>
  <si>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</si>
  <si>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</si>
  <si>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</si>
  <si>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</si>
  <si>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</si>
  <si>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</si>
  <si>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</si>
  <si>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</si>
  <si>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</si>
  <si>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</si>
  <si>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</si>
  <si>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</si>
  <si>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</si>
  <si>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</si>
  <si>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</si>
  <si>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</si>
  <si>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</si>
  <si>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</si>
  <si>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</si>
  <si>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</si>
  <si>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</si>
  <si>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</si>
  <si>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</si>
  <si>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</si>
  <si>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</si>
  <si>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</si>
  <si>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</si>
  <si>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</si>
  <si>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</si>
  <si>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</si>
  <si>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</si>
  <si>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</si>
  <si>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</si>
  <si>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</si>
  <si>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</si>
  <si>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</si>
  <si>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</si>
  <si>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</si>
  <si>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</si>
  <si>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</si>
  <si>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</si>
  <si>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</si>
  <si>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</si>
  <si>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</si>
  <si>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</si>
  <si>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</si>
  <si>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</si>
  <si>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</si>
  <si>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</si>
  <si>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</si>
  <si>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</si>
  <si>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</si>
  <si>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</si>
  <si>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</si>
  <si>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</si>
  <si>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</si>
  <si>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</si>
  <si>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</si>
  <si>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</si>
  <si>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</si>
  <si>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</si>
  <si>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</si>
  <si>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</si>
  <si>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</si>
  <si>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</si>
  <si>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</si>
  <si>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</si>
  <si>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</si>
  <si>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</si>
  <si>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</si>
  <si>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</si>
  <si>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</si>
  <si>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</si>
  <si>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</si>
  <si>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</si>
  <si>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</si>
  <si>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</si>
  <si>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</si>
  <si>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</si>
  <si>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</si>
  <si>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</si>
  <si>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</si>
  <si>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</si>
  <si>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</si>
  <si>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</si>
  <si>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</si>
  <si>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</si>
  <si>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</si>
  <si>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</si>
  <si>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</si>
  <si>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</si>
  <si>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</si>
  <si>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</si>
  <si>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</si>
  <si>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</si>
  <si>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</si>
  <si>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</si>
  <si>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</si>
  <si>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</si>
  <si>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</si>
  <si>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</si>
  <si>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</si>
  <si>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</si>
  <si>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</si>
  <si>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</si>
  <si>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</si>
  <si>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</si>
  <si>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</si>
  <si>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</si>
  <si>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</si>
  <si>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</si>
  <si>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</si>
  <si>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</si>
  <si>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</si>
  <si>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</si>
  <si>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</si>
  <si>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</si>
  <si>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</si>
  <si>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</si>
  <si>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</si>
  <si>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</si>
  <si>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</si>
  <si>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</si>
  <si>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</si>
  <si>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</si>
  <si>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</si>
  <si>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</si>
  <si>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</si>
  <si>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</si>
  <si>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</si>
  <si>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</si>
  <si>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</si>
  <si>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</si>
  <si>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</si>
  <si>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</si>
  <si>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</si>
  <si>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</si>
  <si>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</si>
  <si>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</si>
  <si>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</si>
  <si>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</si>
  <si>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</si>
  <si>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</si>
  <si>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</si>
  <si>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</si>
  <si>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</si>
  <si>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</si>
  <si>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</si>
  <si>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</si>
  <si>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</si>
  <si>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</si>
  <si>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</si>
  <si>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</si>
  <si>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</si>
  <si>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</si>
  <si>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</si>
  <si>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</si>
  <si>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</si>
  <si>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</si>
  <si>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</si>
  <si>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</si>
  <si>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</si>
  <si>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</si>
  <si>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</si>
  <si>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</si>
  <si>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</si>
  <si>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</si>
  <si>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</si>
  <si>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</si>
  <si>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</si>
  <si>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</si>
  <si>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</si>
  <si>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</si>
  <si>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</si>
  <si>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</si>
  <si>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</si>
  <si>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</si>
  <si>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</si>
  <si>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</si>
  <si>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</si>
  <si>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</si>
  <si>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</si>
  <si>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</si>
  <si>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</si>
  <si>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</si>
  <si>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</si>
  <si>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</si>
  <si>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</si>
  <si>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</si>
  <si>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</si>
  <si>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</si>
  <si>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</si>
  <si>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</si>
  <si>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</si>
  <si>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</si>
  <si>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</si>
  <si>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</si>
  <si>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</si>
  <si>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</si>
  <si>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</si>
  <si>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</si>
  <si>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</si>
  <si>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</si>
  <si>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</si>
  <si>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</si>
  <si>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</si>
  <si>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</si>
  <si>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</si>
  <si>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</si>
  <si>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</si>
  <si>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</si>
  <si>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</si>
  <si>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</si>
  <si>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</si>
  <si>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</si>
  <si>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</si>
  <si>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</si>
  <si>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</si>
  <si>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</si>
  <si>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</si>
  <si>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</si>
  <si>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</si>
  <si>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</si>
  <si>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</si>
  <si>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</si>
  <si>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</si>
  <si>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</si>
  <si>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</si>
  <si>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</si>
  <si>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</si>
  <si>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</si>
  <si>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</si>
  <si>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</si>
  <si>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</si>
  <si>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</si>
  <si>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</si>
  <si>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</si>
  <si>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</si>
  <si>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</si>
  <si>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</si>
  <si>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</si>
  <si>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</si>
  <si>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</si>
  <si>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</si>
  <si>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</si>
  <si>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</si>
  <si>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</si>
  <si>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</si>
  <si>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</si>
  <si>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</si>
  <si>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</si>
  <si>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</si>
  <si>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</si>
  <si>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</si>
  <si>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</si>
  <si>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</si>
  <si>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</si>
  <si>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</si>
  <si>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</si>
  <si>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</si>
  <si>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</si>
  <si>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</si>
  <si>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</si>
  <si>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</si>
  <si>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</si>
  <si>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</si>
  <si>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</si>
  <si>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</si>
  <si>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</si>
  <si>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</si>
  <si>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</si>
  <si>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</si>
  <si>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</si>
  <si>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</si>
  <si>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</si>
  <si>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</si>
  <si>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</si>
  <si>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</si>
  <si>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</si>
  <si>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</si>
  <si>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</si>
  <si>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</si>
  <si>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</si>
  <si>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</si>
  <si>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</si>
  <si>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</si>
  <si>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</si>
  <si>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</si>
  <si>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</si>
  <si>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</si>
  <si>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</si>
  <si>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</si>
  <si>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</si>
  <si>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</si>
  <si>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</si>
  <si>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</si>
  <si>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</si>
  <si>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</si>
  <si>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</si>
  <si>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</si>
  <si>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</si>
  <si>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</si>
  <si>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</si>
  <si>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</si>
  <si>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</si>
  <si>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</si>
  <si>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</si>
  <si>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</si>
  <si>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</si>
  <si>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</si>
  <si>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</si>
  <si>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</si>
  <si>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</si>
  <si>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</si>
  <si>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</si>
  <si>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</si>
  <si>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</si>
  <si>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</si>
  <si>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</si>
  <si>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</si>
  <si>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</si>
  <si>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</si>
  <si>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</si>
  <si>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</si>
  <si>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</si>
  <si>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</si>
  <si>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</si>
  <si>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</si>
  <si>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</si>
  <si>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</si>
  <si>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</si>
  <si>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</si>
  <si>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</si>
  <si>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</si>
  <si>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</si>
  <si>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</si>
  <si>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</si>
  <si>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</si>
  <si>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</si>
  <si>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</si>
  <si>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</si>
  <si>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</si>
  <si>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</si>
  <si>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</si>
  <si>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</si>
  <si>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</si>
  <si>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</si>
  <si>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</si>
  <si>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</si>
  <si>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</si>
  <si>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</si>
  <si>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</si>
  <si>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</si>
  <si>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</si>
  <si>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</si>
  <si>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</si>
  <si>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</si>
  <si>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</si>
  <si>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</si>
  <si>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</si>
  <si>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</si>
  <si>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</si>
  <si>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</si>
  <si>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</si>
  <si>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</si>
  <si>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</si>
  <si>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</si>
  <si>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</si>
  <si>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</si>
  <si>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</si>
  <si>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</si>
  <si>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</si>
  <si>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</si>
  <si>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</si>
  <si>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</si>
  <si>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</si>
  <si>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</si>
  <si>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</si>
  <si>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</si>
  <si>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</si>
  <si>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</si>
  <si>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</si>
  <si>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</si>
  <si>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</si>
  <si>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</si>
  <si>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</si>
  <si>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</si>
  <si>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</si>
  <si>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</si>
  <si>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</si>
  <si>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</si>
  <si>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</si>
  <si>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</si>
  <si>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</si>
  <si>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</si>
  <si>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</si>
  <si>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</si>
  <si>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</si>
  <si>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</si>
  <si>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</si>
  <si>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</si>
  <si>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</si>
  <si>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</si>
  <si>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</si>
  <si>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</si>
  <si>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</si>
  <si>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</si>
  <si>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</si>
  <si>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</si>
  <si>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</si>
  <si>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</si>
  <si>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</si>
  <si>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</si>
  <si>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</si>
  <si>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</si>
  <si>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</si>
  <si>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</si>
  <si>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</si>
  <si>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</si>
  <si>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</si>
  <si>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</si>
  <si>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</si>
  <si>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</si>
  <si>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</si>
  <si>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</si>
  <si>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</si>
  <si>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</si>
  <si>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</si>
  <si>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</si>
  <si>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</si>
  <si>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</si>
  <si>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</si>
  <si>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</si>
  <si>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</si>
  <si>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</si>
  <si>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</si>
  <si>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</si>
  <si>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</si>
  <si>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</si>
  <si>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</si>
  <si>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</si>
  <si>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</si>
  <si>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</si>
  <si>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</si>
  <si>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</si>
  <si>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</si>
  <si>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</si>
  <si>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</si>
  <si>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</si>
  <si>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</si>
  <si>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</si>
  <si>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</si>
  <si>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</si>
  <si>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</si>
  <si>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</si>
  <si>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</si>
  <si>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</si>
  <si>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</si>
  <si>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</si>
  <si>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</si>
  <si>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</si>
  <si>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</si>
  <si>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</si>
  <si>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</si>
  <si>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</si>
  <si>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</si>
  <si>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</si>
  <si>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</si>
  <si>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</si>
  <si>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</si>
  <si>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</si>
  <si>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</si>
  <si>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</si>
  <si>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</si>
  <si>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</si>
  <si>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</si>
  <si>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</si>
  <si>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</si>
  <si>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</si>
  <si>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</si>
  <si>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</si>
  <si>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</si>
  <si>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</si>
  <si>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</si>
  <si>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</si>
  <si>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</si>
  <si>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</si>
  <si>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</si>
  <si>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</si>
  <si>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</si>
  <si>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</si>
  <si>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</si>
  <si>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</si>
  <si>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</si>
  <si>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</si>
  <si>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</si>
  <si>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</si>
  <si>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</si>
  <si>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</si>
  <si>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</si>
  <si>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</si>
  <si>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</si>
  <si>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</si>
  <si>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</si>
  <si>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</si>
  <si>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</si>
  <si>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</si>
  <si>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</si>
  <si>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</si>
  <si>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</si>
  <si>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</si>
  <si>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</si>
  <si>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</si>
  <si>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</si>
  <si>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</si>
  <si>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</si>
  <si>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</si>
  <si>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</si>
  <si>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</si>
  <si>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</si>
  <si>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</si>
  <si>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</si>
  <si>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</si>
  <si>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</si>
  <si>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</si>
  <si>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</si>
  <si>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</si>
  <si>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</si>
  <si>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</si>
  <si>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</si>
  <si>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</si>
  <si>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</si>
  <si>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</si>
  <si>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</si>
  <si>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</si>
  <si>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</si>
  <si>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</si>
  <si>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</si>
  <si>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</si>
  <si>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</si>
  <si>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</si>
  <si>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</si>
  <si>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</si>
  <si>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</si>
  <si>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</si>
  <si>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</si>
  <si>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</si>
  <si>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</si>
  <si>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</si>
  <si>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</si>
  <si>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</si>
  <si>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</si>
  <si>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</si>
  <si>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</si>
  <si>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</si>
  <si>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</si>
  <si>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</si>
  <si>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</si>
  <si>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</si>
  <si>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</si>
  <si>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</si>
  <si>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</si>
  <si>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</si>
  <si>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</si>
  <si>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</si>
  <si>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</si>
  <si>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</si>
  <si>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</si>
  <si>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</si>
  <si>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</si>
  <si>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</si>
  <si>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</si>
  <si>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</si>
  <si>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</si>
  <si>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</si>
  <si>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</si>
  <si>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</si>
  <si>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</si>
  <si>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</si>
  <si>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</si>
  <si>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</si>
  <si>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</si>
  <si>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</si>
  <si>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</si>
  <si>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</si>
  <si>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</si>
  <si>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</si>
  <si>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</si>
  <si>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</si>
  <si>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</si>
  <si>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</si>
  <si>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</si>
  <si>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</si>
  <si>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</si>
  <si>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</si>
  <si>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</si>
  <si>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</si>
  <si>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</si>
  <si>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</si>
  <si>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</si>
  <si>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</si>
  <si>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</si>
  <si>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</si>
  <si>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</si>
  <si>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</si>
  <si>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</si>
  <si>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</si>
  <si>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</si>
  <si>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</si>
  <si>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</si>
  <si>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</si>
  <si>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</si>
  <si>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</si>
  <si>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</si>
  <si>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</si>
  <si>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</si>
  <si>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</si>
  <si>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</si>
  <si>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</si>
  <si>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</si>
  <si>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</si>
  <si>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</si>
  <si>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</si>
  <si>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</si>
  <si>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</si>
  <si>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</si>
  <si>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</si>
  <si>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</si>
  <si>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</si>
  <si>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</si>
  <si>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</si>
  <si>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</si>
  <si>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</si>
  <si>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</si>
  <si>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</si>
  <si>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</si>
  <si>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</si>
  <si>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</si>
  <si>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</si>
  <si>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</si>
  <si>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</si>
  <si>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</si>
  <si>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</si>
  <si>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</si>
  <si>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</si>
  <si>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</si>
  <si>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</si>
  <si>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</si>
  <si>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</si>
  <si>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</si>
  <si>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</si>
  <si>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</si>
  <si>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</si>
  <si>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</si>
  <si>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</si>
  <si>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</si>
  <si>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</si>
  <si>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</si>
  <si>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</si>
  <si>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</si>
  <si>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</si>
  <si>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</si>
  <si>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</si>
  <si>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</si>
  <si>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</si>
  <si>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</si>
  <si>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</si>
  <si>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</si>
  <si>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</si>
  <si>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</si>
  <si>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</si>
  <si>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</si>
  <si>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</si>
  <si>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</si>
  <si>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</si>
  <si>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</si>
  <si>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</si>
  <si>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</si>
  <si>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</si>
  <si>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</si>
  <si>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</si>
  <si>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</si>
  <si>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</si>
  <si>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</si>
  <si>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</si>
  <si>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</si>
  <si>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</si>
  <si>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</si>
  <si>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</si>
  <si>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</si>
  <si>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</si>
  <si>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</si>
  <si>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</si>
  <si>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</si>
  <si>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</si>
  <si>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</si>
  <si>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</si>
  <si>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</si>
  <si>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</si>
  <si>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</si>
  <si>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</si>
  <si>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</si>
  <si>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</si>
  <si>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</si>
  <si>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</si>
  <si>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</si>
  <si>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</si>
  <si>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</si>
  <si>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</si>
  <si>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</si>
  <si>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</si>
  <si>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</si>
  <si>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</si>
  <si>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</si>
  <si>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</si>
  <si>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</si>
  <si>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</si>
  <si>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</si>
  <si>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</si>
  <si>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</si>
  <si>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</si>
  <si>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</si>
  <si>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</si>
  <si>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</si>
  <si>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</si>
  <si>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</si>
  <si>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</si>
  <si>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</si>
  <si>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</si>
  <si>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</si>
  <si>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</si>
  <si>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</si>
  <si>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</si>
  <si>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</si>
  <si>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</si>
  <si>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</si>
  <si>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</si>
  <si>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</si>
  <si>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</si>
  <si>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</si>
  <si>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</si>
  <si>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</si>
  <si>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</si>
  <si>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</si>
  <si>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</si>
  <si>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</si>
  <si>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</si>
  <si>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</si>
  <si>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</si>
  <si>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</si>
  <si>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</si>
  <si>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</si>
  <si>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</si>
  <si>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</si>
  <si>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</si>
  <si>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</si>
  <si>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</si>
  <si>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</si>
  <si>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</si>
  <si>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</si>
  <si>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</si>
  <si>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</si>
  <si>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</si>
  <si>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</si>
  <si>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</si>
  <si>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</si>
  <si>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</si>
  <si>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</si>
  <si>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</si>
  <si>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</si>
  <si>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</si>
  <si>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</si>
  <si>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</si>
  <si>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</si>
  <si>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</si>
  <si>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</si>
  <si>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</si>
  <si>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</si>
  <si>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</si>
  <si>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</si>
  <si>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</si>
  <si>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</si>
  <si>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</si>
  <si>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</si>
  <si>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</si>
  <si>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</si>
  <si>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</si>
  <si>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</si>
  <si>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</si>
  <si>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</si>
  <si>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</si>
  <si>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</si>
  <si>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</si>
  <si>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</si>
  <si>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</si>
  <si>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</si>
  <si>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</si>
  <si>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</si>
  <si>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</si>
  <si>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</si>
  <si>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</si>
  <si>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</si>
  <si>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</si>
  <si>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</si>
  <si>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</si>
  <si>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</si>
  <si>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</si>
  <si>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</si>
  <si>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</si>
  <si>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</si>
  <si>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</si>
  <si>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</si>
  <si>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</si>
  <si>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</si>
  <si>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</si>
  <si>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</si>
  <si>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</si>
  <si>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</si>
  <si>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</si>
  <si>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</si>
  <si>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</si>
  <si>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</si>
  <si>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</si>
  <si>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</si>
  <si>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</si>
  <si>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</si>
  <si>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</si>
  <si>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</si>
  <si>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</si>
  <si>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</si>
  <si>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</si>
  <si>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</si>
  <si>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</si>
  <si>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</si>
  <si>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</si>
  <si>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</si>
  <si>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</si>
  <si>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</si>
  <si>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</si>
  <si>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</si>
  <si>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</si>
  <si>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</si>
  <si>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</si>
  <si>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</si>
  <si>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</si>
  <si>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</si>
  <si>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</si>
  <si>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</si>
  <si>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</si>
  <si>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</si>
  <si>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</si>
  <si>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</si>
  <si>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</si>
  <si>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</si>
  <si>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</si>
  <si>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</si>
  <si>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</si>
  <si>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</si>
  <si>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</si>
  <si>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</si>
  <si>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</si>
  <si>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</si>
  <si>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</si>
  <si>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</si>
  <si>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</si>
  <si>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</si>
  <si>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</si>
  <si>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</si>
  <si>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</si>
  <si>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</si>
  <si>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</si>
  <si>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</si>
  <si>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</si>
  <si>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</si>
  <si>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</si>
  <si>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</si>
  <si>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</si>
  <si>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</si>
  <si>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</si>
  <si>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</si>
  <si>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</si>
  <si>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</si>
  <si>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</si>
  <si>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</si>
  <si>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</si>
  <si>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</si>
  <si>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</si>
  <si>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</si>
  <si>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</si>
  <si>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</si>
  <si>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</si>
  <si>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</si>
  <si>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</si>
  <si>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</si>
  <si>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</si>
  <si>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</si>
  <si>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</si>
  <si>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</si>
  <si>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</si>
  <si>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</si>
  <si>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</si>
  <si>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</si>
  <si>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</si>
  <si>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</si>
  <si>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</si>
  <si>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</si>
  <si>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</si>
  <si>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</si>
  <si>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</si>
  <si>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</si>
  <si>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</si>
  <si>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</si>
  <si>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</si>
  <si>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</si>
  <si>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</si>
  <si>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</si>
  <si>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</si>
  <si>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</si>
  <si>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</si>
  <si>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</si>
  <si>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</si>
  <si>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</si>
  <si>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</si>
  <si>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</si>
  <si>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</si>
  <si>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</si>
  <si>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</si>
  <si>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</si>
  <si>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</si>
  <si>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</si>
  <si>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</si>
  <si>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</si>
  <si>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</si>
  <si>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</si>
  <si>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</si>
  <si>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</si>
  <si>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</si>
  <si>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</si>
  <si>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</si>
  <si>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</si>
  <si>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</si>
  <si>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</si>
  <si>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</si>
  <si>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</si>
  <si>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</si>
  <si>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</si>
  <si>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</si>
  <si>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</si>
  <si>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</si>
  <si>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</si>
  <si>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</si>
  <si>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</si>
  <si>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</si>
  <si>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</si>
  <si>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</si>
  <si>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</si>
  <si>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</si>
  <si>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</si>
  <si>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</si>
  <si>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</si>
  <si>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</si>
  <si>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</si>
  <si>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</si>
  <si>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</si>
  <si>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</si>
  <si>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</si>
  <si>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</si>
  <si>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</si>
  <si>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</si>
  <si>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</si>
  <si>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</si>
  <si>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</si>
  <si>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</si>
  <si>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</si>
  <si>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</si>
  <si>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</si>
  <si>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</si>
  <si>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</si>
  <si>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</si>
  <si>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</si>
  <si>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</si>
  <si>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</si>
  <si>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</si>
  <si>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</si>
  <si>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</si>
  <si>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</si>
  <si>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</si>
  <si>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</si>
  <si>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</si>
  <si>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</si>
  <si>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</si>
  <si>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</si>
  <si>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</si>
  <si>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</si>
  <si>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</si>
  <si>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</si>
  <si>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</si>
  <si>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</si>
  <si>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</si>
  <si>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</si>
  <si>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</si>
  <si>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</si>
  <si>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</si>
  <si>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</si>
  <si>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</si>
  <si>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</si>
  <si>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</si>
  <si>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</si>
  <si>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</si>
  <si>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</si>
  <si>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</si>
  <si>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</si>
  <si>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</si>
  <si>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</si>
  <si>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</si>
  <si>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</si>
  <si>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</si>
  <si>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</si>
  <si>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</si>
  <si>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</si>
  <si>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</si>
  <si>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</si>
  <si>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</si>
  <si>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</si>
  <si>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</si>
  <si>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</si>
  <si>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</si>
  <si>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</si>
  <si>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</si>
  <si>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</si>
  <si>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</si>
  <si>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</si>
  <si>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</si>
  <si>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</si>
  <si>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</si>
  <si>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</si>
  <si>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</si>
  <si>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</si>
  <si>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</si>
  <si>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</si>
  <si>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</si>
  <si>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</si>
  <si>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</si>
  <si>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</si>
  <si>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</si>
  <si>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</si>
  <si>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</si>
  <si>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</si>
  <si>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</si>
  <si>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</si>
  <si>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</si>
  <si>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</si>
  <si>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</si>
  <si>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</si>
  <si>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</si>
  <si>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</si>
  <si>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</si>
  <si>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</si>
  <si>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</si>
  <si>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</si>
  <si>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</si>
  <si>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</si>
  <si>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</si>
  <si>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</si>
  <si>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</si>
  <si>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</si>
  <si>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</si>
  <si>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</si>
  <si>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</si>
  <si>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</si>
  <si>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</si>
  <si>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</si>
  <si>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</si>
  <si>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</si>
  <si>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</si>
  <si>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</si>
  <si>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</si>
  <si>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</si>
  <si>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</si>
  <si>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</si>
  <si>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</si>
  <si>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</si>
  <si>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</si>
  <si>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</si>
  <si>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</si>
  <si>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</si>
  <si>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</si>
  <si>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</si>
  <si>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</si>
  <si>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</si>
  <si>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</si>
  <si>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</si>
  <si>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</si>
  <si>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</si>
  <si>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</si>
  <si>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</si>
  <si>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</si>
  <si>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</si>
  <si>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</si>
  <si>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</si>
  <si>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</si>
  <si>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</si>
  <si>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</si>
  <si>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</si>
  <si>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</si>
  <si>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</si>
  <si>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</si>
  <si>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</si>
  <si>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</si>
  <si>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</si>
  <si>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</si>
  <si>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</si>
  <si>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</si>
  <si>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</si>
  <si>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</si>
  <si>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</si>
  <si>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</si>
  <si>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</si>
  <si>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</si>
  <si>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</si>
  <si>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</si>
  <si>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</si>
  <si>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</si>
  <si>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</si>
  <si>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</si>
  <si>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</si>
  <si>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</si>
  <si>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</si>
  <si>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</si>
  <si>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</si>
  <si>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</si>
  <si>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</si>
  <si>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</si>
  <si>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</si>
  <si>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</si>
  <si>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</si>
  <si>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</si>
  <si>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</si>
  <si>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</si>
  <si>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</si>
  <si>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</si>
  <si>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</si>
  <si>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</si>
  <si>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</si>
  <si>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</si>
  <si>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</si>
  <si>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</si>
  <si>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</si>
  <si>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</si>
  <si>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</si>
  <si>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</si>
  <si>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</si>
  <si>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</si>
  <si>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</si>
  <si>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</si>
  <si>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</si>
  <si>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</si>
  <si>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</si>
  <si>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</si>
  <si>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</si>
  <si>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</si>
  <si>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</si>
  <si>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</si>
  <si>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</si>
  <si>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</si>
  <si>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</si>
  <si>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</si>
  <si>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</si>
  <si>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</si>
  <si>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</si>
  <si>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</si>
  <si>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</si>
  <si>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</si>
  <si>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</si>
  <si>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</si>
  <si>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</si>
  <si>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</si>
  <si>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</si>
  <si>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</si>
  <si>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</si>
  <si>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</si>
  <si>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</si>
  <si>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</si>
  <si>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</si>
  <si>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</si>
  <si>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</si>
  <si>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</si>
  <si>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</si>
  <si>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</si>
  <si>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</si>
  <si>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</si>
  <si>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</si>
  <si>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</si>
  <si>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</si>
  <si>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</si>
  <si>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</si>
  <si>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</si>
  <si>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</si>
  <si>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</si>
  <si>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</si>
  <si>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</si>
  <si>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</si>
  <si>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</si>
  <si>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</si>
  <si>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</si>
  <si>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</si>
  <si>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</si>
  <si>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</si>
  <si>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</si>
  <si>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</si>
  <si>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</si>
  <si>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</si>
  <si>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</si>
  <si>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</si>
  <si>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</si>
  <si>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</si>
  <si>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</si>
  <si>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</si>
  <si>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</si>
  <si>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</si>
  <si>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</si>
  <si>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</si>
  <si>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</si>
  <si>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</si>
  <si>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</si>
  <si>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</si>
  <si>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</si>
  <si>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</si>
  <si>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</si>
  <si>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</si>
  <si>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</si>
  <si>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</si>
  <si>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</si>
  <si>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</si>
  <si>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</si>
  <si>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</si>
  <si>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</si>
  <si>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</si>
  <si>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</si>
  <si>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</si>
  <si>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</si>
  <si>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</si>
  <si>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</si>
  <si>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</si>
  <si>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</si>
  <si>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</si>
  <si>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</si>
  <si>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</si>
  <si>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</si>
  <si>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</si>
  <si>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</si>
  <si>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</si>
  <si>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</si>
  <si>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</si>
  <si>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</si>
  <si>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</si>
  <si>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</si>
  <si>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</si>
  <si>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</si>
  <si>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</si>
  <si>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</si>
  <si>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</si>
  <si>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</si>
  <si>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</si>
  <si>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</si>
  <si>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</si>
  <si>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</si>
  <si>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</si>
  <si>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</si>
  <si>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</si>
  <si>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</si>
  <si>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</si>
  <si>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</si>
  <si>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</si>
  <si>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</si>
  <si>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</si>
  <si>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</si>
  <si>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</si>
  <si>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</si>
  <si>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</si>
  <si>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</si>
  <si>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</si>
  <si>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</si>
  <si>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</si>
  <si>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</si>
  <si>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</si>
  <si>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</si>
  <si>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</si>
  <si>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</si>
  <si>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</si>
  <si>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</si>
  <si>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</si>
  <si>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</si>
  <si>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</si>
  <si>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</si>
  <si>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</si>
  <si>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</si>
  <si>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</si>
  <si>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</si>
  <si>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</si>
  <si>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</si>
  <si>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</si>
  <si>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</si>
  <si>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</si>
  <si>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</si>
  <si>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</si>
  <si>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</si>
  <si>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</si>
  <si>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</si>
  <si>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</si>
  <si>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</si>
  <si>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</si>
  <si>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</si>
  <si>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</si>
  <si>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</si>
  <si>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</si>
  <si>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</si>
  <si>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</si>
  <si>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</si>
  <si>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</si>
  <si>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</si>
  <si>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</si>
  <si>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</si>
  <si>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</si>
  <si>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</si>
  <si>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</si>
  <si>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</si>
  <si>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</si>
  <si>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</si>
  <si>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</si>
  <si>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</si>
  <si>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</si>
  <si>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</si>
  <si>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</si>
  <si>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</si>
  <si>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</si>
  <si>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</si>
  <si>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</si>
  <si>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</si>
  <si>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</si>
  <si>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</si>
  <si>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</si>
  <si>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</si>
  <si>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</si>
  <si>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</si>
  <si>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</si>
  <si>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</si>
  <si>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</si>
  <si>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</si>
  <si>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</si>
  <si>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</si>
  <si>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</si>
  <si>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</si>
  <si>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</si>
  <si>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</si>
  <si>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</si>
  <si>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</si>
  <si>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</si>
  <si>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</si>
  <si>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</si>
  <si>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</si>
  <si>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</si>
  <si>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</si>
  <si>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</si>
  <si>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</si>
  <si>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</si>
  <si>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</si>
  <si>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</si>
  <si>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</si>
  <si>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</si>
  <si>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</si>
  <si>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</si>
  <si>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</si>
  <si>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</si>
  <si>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</si>
  <si>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</si>
  <si>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</si>
  <si>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</si>
  <si>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</si>
  <si>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</si>
  <si>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</si>
  <si>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</si>
  <si>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</si>
  <si>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</si>
  <si>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</si>
  <si>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</si>
  <si>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</si>
  <si>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</si>
  <si>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</si>
  <si>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</si>
  <si>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</si>
  <si>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</si>
  <si>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</si>
  <si>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</si>
  <si>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</si>
  <si>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</si>
  <si>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</si>
  <si>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</si>
  <si>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</si>
  <si>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</si>
  <si>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</si>
  <si>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</si>
  <si>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</si>
  <si>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</si>
  <si>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</si>
  <si>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</si>
  <si>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</si>
  <si>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</si>
  <si>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</si>
  <si>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</si>
  <si>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</si>
  <si>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</si>
  <si>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</si>
  <si>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</si>
  <si>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</si>
  <si>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</si>
  <si>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</si>
  <si>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</si>
  <si>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</si>
  <si>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</si>
  <si>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</si>
  <si>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</si>
  <si>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</si>
  <si>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</si>
  <si>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</si>
  <si>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</si>
  <si>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</si>
  <si>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</si>
  <si>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</si>
  <si>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</si>
  <si>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</si>
  <si>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</si>
  <si>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</si>
  <si>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</si>
  <si>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</si>
  <si>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</si>
  <si>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</si>
  <si>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</si>
  <si>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</si>
  <si>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</si>
  <si>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</si>
  <si>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</si>
  <si>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</si>
  <si>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</si>
  <si>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</si>
  <si>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</si>
  <si>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</si>
  <si>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</si>
  <si>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</si>
  <si>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</si>
  <si>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</si>
  <si>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</si>
  <si>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</si>
  <si>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</si>
  <si>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</si>
  <si>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</si>
  <si>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</si>
  <si>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</si>
  <si>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</si>
  <si>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</si>
  <si>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</si>
  <si>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</si>
  <si>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</si>
  <si>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</si>
  <si>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</si>
  <si>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</si>
  <si>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</si>
  <si>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</si>
  <si>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</si>
  <si>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</si>
  <si>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</si>
  <si>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</si>
  <si>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</si>
  <si>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</si>
  <si>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</si>
  <si>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</si>
  <si>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</si>
  <si>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</si>
  <si>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</si>
  <si>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</si>
  <si>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</si>
  <si>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</si>
  <si>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</si>
  <si>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</si>
  <si>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</si>
  <si>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</si>
  <si>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</si>
  <si>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</si>
  <si>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</si>
  <si>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</si>
  <si>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</si>
  <si>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</si>
  <si>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</si>
  <si>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</si>
  <si>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</si>
  <si>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</si>
  <si>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</si>
  <si>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</si>
  <si>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</si>
  <si>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</si>
  <si>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</si>
  <si>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</si>
  <si>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</si>
  <si>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</si>
  <si>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</si>
  <si>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</si>
  <si>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</si>
  <si>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</si>
  <si>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</si>
  <si>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</si>
  <si>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</si>
  <si>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</si>
  <si>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</si>
  <si>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</si>
  <si>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</si>
  <si>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</si>
  <si>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</si>
  <si>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</si>
  <si>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</si>
  <si>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</si>
  <si>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</si>
  <si>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</si>
  <si>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</si>
  <si>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</si>
  <si>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</si>
  <si>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</si>
  <si>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</si>
  <si>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</si>
  <si>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</si>
  <si>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</si>
  <si>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</si>
  <si>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</si>
  <si>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</si>
  <si>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</si>
  <si>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</si>
  <si>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</si>
  <si>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</si>
  <si>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</si>
  <si>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</si>
  <si>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</si>
  <si>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</si>
  <si>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</si>
  <si>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</si>
  <si>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</si>
  <si>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</si>
  <si>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</si>
  <si>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</si>
  <si>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</si>
  <si>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</si>
  <si>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</si>
  <si>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</si>
  <si>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</si>
  <si>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</si>
  <si>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</si>
  <si>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</si>
  <si>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</si>
  <si>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</si>
  <si>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</si>
  <si>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</si>
  <si>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</si>
  <si>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</si>
  <si>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</si>
  <si>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</si>
  <si>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</si>
  <si>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</si>
  <si>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</si>
  <si>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</si>
  <si>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</si>
  <si>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</si>
  <si>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</si>
  <si>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</si>
  <si>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</si>
  <si>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</si>
  <si>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</si>
  <si>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</si>
  <si>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</si>
  <si>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</si>
  <si>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</si>
  <si>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</si>
  <si>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</si>
  <si>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</si>
  <si>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</si>
  <si>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</si>
  <si>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</si>
  <si>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</si>
  <si>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</si>
  <si>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</si>
  <si>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</si>
  <si>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</si>
  <si>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</si>
  <si>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</si>
  <si>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</si>
  <si>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</si>
  <si>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</si>
  <si>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</si>
  <si>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</si>
  <si>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</si>
  <si>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</si>
  <si>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</si>
  <si>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</si>
  <si>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</si>
  <si>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</si>
  <si>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</si>
  <si>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</si>
  <si>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</si>
  <si>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</si>
  <si>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</si>
  <si>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</si>
  <si>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</si>
  <si>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</si>
  <si>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</si>
  <si>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</si>
  <si>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</si>
  <si>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</si>
  <si>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</si>
  <si>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</si>
  <si>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</si>
  <si>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</si>
  <si>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</si>
  <si>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</si>
  <si>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</si>
  <si>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</si>
  <si>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</si>
  <si>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</si>
  <si>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</si>
  <si>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</si>
  <si>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</si>
  <si>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</si>
  <si>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</si>
  <si>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</si>
  <si>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</si>
  <si>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</si>
  <si>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</si>
  <si>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</si>
  <si>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</si>
  <si>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</si>
  <si>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</si>
  <si>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</si>
  <si>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</si>
  <si>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</si>
  <si>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</si>
  <si>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</si>
  <si>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</si>
  <si>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</si>
  <si>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</si>
  <si>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</si>
  <si>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</si>
  <si>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</si>
  <si>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</si>
  <si>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</si>
  <si>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</si>
  <si>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</si>
  <si>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</si>
  <si>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</si>
  <si>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</si>
  <si>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</si>
  <si>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</si>
  <si>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</si>
  <si>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</si>
  <si>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</si>
  <si>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</si>
  <si>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</si>
  <si>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</si>
  <si>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</si>
  <si>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</si>
  <si>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</si>
  <si>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</si>
  <si>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</si>
  <si>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</si>
  <si>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</si>
  <si>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</si>
  <si>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</si>
  <si>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</si>
  <si>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</si>
  <si>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</si>
  <si>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</si>
  <si>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</si>
  <si>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</si>
  <si>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</si>
  <si>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</si>
  <si>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</si>
  <si>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</si>
  <si>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</si>
  <si>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</si>
  <si>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</si>
  <si>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</si>
  <si>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</si>
  <si>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</si>
  <si>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</si>
  <si>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</si>
  <si>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</si>
  <si>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</si>
  <si>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</si>
  <si>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</si>
  <si>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</si>
  <si>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</si>
  <si>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</si>
  <si>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</si>
  <si>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</si>
  <si>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</si>
  <si>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</si>
  <si>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</si>
  <si>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</si>
  <si>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</si>
  <si>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</si>
  <si>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</si>
  <si>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</si>
  <si>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</si>
  <si>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</si>
  <si>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</si>
  <si>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</si>
  <si>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</si>
  <si>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</si>
  <si>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</si>
  <si>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</si>
  <si>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</si>
  <si>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</si>
  <si>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</si>
  <si>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</si>
  <si>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</si>
  <si>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</si>
  <si>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</si>
  <si>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</si>
  <si>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</si>
  <si>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</si>
  <si>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</si>
  <si>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</si>
  <si>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</si>
  <si>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</si>
  <si>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</si>
  <si>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</si>
  <si>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</si>
  <si>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</si>
  <si>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</si>
  <si>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</si>
  <si>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</si>
  <si>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</si>
  <si>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</si>
  <si>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</si>
  <si>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</si>
  <si>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</si>
  <si>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</si>
  <si>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</si>
  <si>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</si>
  <si>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</si>
  <si>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</si>
  <si>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</si>
  <si>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</si>
  <si>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</si>
  <si>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</si>
  <si>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</si>
  <si>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</si>
  <si>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</si>
  <si>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</si>
  <si>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</si>
  <si>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</si>
  <si>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</si>
  <si>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</si>
  <si>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</si>
  <si>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</si>
  <si>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</si>
  <si>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</si>
  <si>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</si>
  <si>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</si>
  <si>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</si>
  <si>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</si>
  <si>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</si>
  <si>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</si>
  <si>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</si>
  <si>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</si>
  <si>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</si>
  <si>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</si>
  <si>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</si>
  <si>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</si>
  <si>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</si>
  <si>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</si>
  <si>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</si>
  <si>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</si>
  <si>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</si>
  <si>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</si>
  <si>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</si>
  <si>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</si>
  <si>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</si>
  <si>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</si>
  <si>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</si>
  <si>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</si>
  <si>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</si>
  <si>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</si>
  <si>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</si>
  <si>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</si>
  <si>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</si>
  <si>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</si>
  <si>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</si>
  <si>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</si>
  <si>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</si>
  <si>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</si>
  <si>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</si>
  <si>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</si>
  <si>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</si>
  <si>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</si>
  <si>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</si>
  <si>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</si>
  <si>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</si>
  <si>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</si>
  <si>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</si>
  <si>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</si>
  <si>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</si>
  <si>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</si>
  <si>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</si>
  <si>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</si>
  <si>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</si>
  <si>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</si>
  <si>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</si>
  <si>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</si>
  <si>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</si>
  <si>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</si>
  <si>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</si>
  <si>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</si>
  <si>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</si>
  <si>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</si>
  <si>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</si>
  <si>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</si>
  <si>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</si>
  <si>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</si>
  <si>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</si>
  <si>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</si>
  <si>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</si>
  <si>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</si>
  <si>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</si>
  <si>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</si>
  <si>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</si>
  <si>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</si>
  <si>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</si>
  <si>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</si>
  <si>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</si>
  <si>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</si>
  <si>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</si>
  <si>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</si>
  <si>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</si>
  <si>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</si>
  <si>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</si>
  <si>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</si>
  <si>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</si>
  <si>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</si>
  <si>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</si>
  <si>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</si>
  <si>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</si>
  <si>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</si>
  <si>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</si>
  <si>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</si>
  <si>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</si>
  <si>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</si>
  <si>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</si>
  <si>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</si>
  <si>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</si>
  <si>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</si>
  <si>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</si>
  <si>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</si>
  <si>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</si>
  <si>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</si>
  <si>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</si>
  <si>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</si>
  <si>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</si>
  <si>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</si>
  <si>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</si>
  <si>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</si>
  <si>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</si>
  <si>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</si>
  <si>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</si>
  <si>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</si>
  <si>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</si>
  <si>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</si>
  <si>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</si>
  <si>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</si>
  <si>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</si>
  <si>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</si>
  <si>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</si>
  <si>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</si>
  <si>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</si>
  <si>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</si>
  <si>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</si>
  <si>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</si>
  <si>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</si>
  <si>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</si>
  <si>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</si>
  <si>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</si>
  <si>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</si>
  <si>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</si>
  <si>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</si>
  <si>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</si>
  <si>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</si>
  <si>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</si>
  <si>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</si>
  <si>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</si>
  <si>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</si>
  <si>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</si>
  <si>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</si>
  <si>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</si>
  <si>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</si>
  <si>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</si>
  <si>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</si>
  <si>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</si>
  <si>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</si>
  <si>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</si>
  <si>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</si>
  <si>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</si>
  <si>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</si>
  <si>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</si>
  <si>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</si>
  <si>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</si>
  <si>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</si>
  <si>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</si>
  <si>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</si>
  <si>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</si>
  <si>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</si>
  <si>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</si>
  <si>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</si>
  <si>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</si>
  <si>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</si>
  <si>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</si>
  <si>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</si>
  <si>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</si>
  <si>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</si>
  <si>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</si>
  <si>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</si>
  <si>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</si>
  <si>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</si>
  <si>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</si>
  <si>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</si>
  <si>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</si>
  <si>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</si>
  <si>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</si>
  <si>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</si>
  <si>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</si>
  <si>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</si>
  <si>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</si>
  <si>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</si>
  <si>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</si>
  <si>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</si>
  <si>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</si>
  <si>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</si>
  <si>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</si>
  <si>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</si>
  <si>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</si>
  <si>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</si>
  <si>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</si>
  <si>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</si>
  <si>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</si>
  <si>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</si>
  <si>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</si>
  <si>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</si>
  <si>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</si>
  <si>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</si>
  <si>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</si>
  <si>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</si>
  <si>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</si>
  <si>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</si>
  <si>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</si>
  <si>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</si>
  <si>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</si>
  <si>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</si>
  <si>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</si>
  <si>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</si>
  <si>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</si>
  <si>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</si>
  <si>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</si>
  <si>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</si>
  <si>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</si>
  <si>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</si>
  <si>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</si>
  <si>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</si>
  <si>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</si>
  <si>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</si>
  <si>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</si>
  <si>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</si>
  <si>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</si>
  <si>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</si>
  <si>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</si>
  <si>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</si>
  <si>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</si>
  <si>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</si>
  <si>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</si>
  <si>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</si>
  <si>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</si>
  <si>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</si>
  <si>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</si>
  <si>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</si>
  <si>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</si>
  <si>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</si>
  <si>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</si>
  <si>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</si>
  <si>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</si>
  <si>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</si>
  <si>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</si>
  <si>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</si>
  <si>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</si>
  <si>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</si>
  <si>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</si>
  <si>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</si>
  <si>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</si>
  <si>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</si>
  <si>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</si>
  <si>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</si>
  <si>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</si>
  <si>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</si>
  <si>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</si>
  <si>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</si>
  <si>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</si>
  <si>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</si>
  <si>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</si>
  <si>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</si>
  <si>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</si>
  <si>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</si>
  <si>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</si>
  <si>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</si>
  <si>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</si>
  <si>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</si>
  <si>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</si>
  <si>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</si>
  <si>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</si>
  <si>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</si>
  <si>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</si>
  <si>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</si>
  <si>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</si>
  <si>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</si>
  <si>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</si>
  <si>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</si>
  <si>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</si>
  <si>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</si>
  <si>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</si>
  <si>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</si>
  <si>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</si>
  <si>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</si>
  <si>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</si>
  <si>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</si>
  <si>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</si>
  <si>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</si>
  <si>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</si>
  <si>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</si>
  <si>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</si>
  <si>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</si>
  <si>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</si>
  <si>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</si>
  <si>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</si>
  <si>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</si>
  <si>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</si>
  <si>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</si>
  <si>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</si>
  <si>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</si>
  <si>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</si>
  <si>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</si>
  <si>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</si>
  <si>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</si>
  <si>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</si>
  <si>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</si>
  <si>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</si>
  <si>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</si>
  <si>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</si>
  <si>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</si>
  <si>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</si>
  <si>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</si>
  <si>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</si>
  <si>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</si>
  <si>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</si>
  <si>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</si>
  <si>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</si>
  <si>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</si>
  <si>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</si>
  <si>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</si>
  <si>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</si>
  <si>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</si>
  <si>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</si>
  <si>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</si>
  <si>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</si>
  <si>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</si>
  <si>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</si>
  <si>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</si>
  <si>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</si>
  <si>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</si>
  <si>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</si>
  <si>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</si>
  <si>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</si>
  <si>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</si>
  <si>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</si>
  <si>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</si>
  <si>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</si>
  <si>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</si>
  <si>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</si>
  <si>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</si>
  <si>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</si>
  <si>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</si>
  <si>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</si>
  <si>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</si>
  <si>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</si>
  <si>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</si>
  <si>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</si>
  <si>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</si>
  <si>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</si>
  <si>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</si>
  <si>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</si>
  <si>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</si>
  <si>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</si>
  <si>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</si>
  <si>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</si>
  <si>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</si>
  <si>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</si>
  <si>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</si>
  <si>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</si>
  <si>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</si>
  <si>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</si>
  <si>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</si>
  <si>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</si>
  <si>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</si>
  <si>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</si>
  <si>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</si>
  <si>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</si>
  <si>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</si>
  <si>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</si>
  <si>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</si>
  <si>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</si>
  <si>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</si>
  <si>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</si>
  <si>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</si>
  <si>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</si>
  <si>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</si>
  <si>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</si>
  <si>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</si>
  <si>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</si>
  <si>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</si>
  <si>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</si>
  <si>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</si>
  <si>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</si>
  <si>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</si>
  <si>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</si>
  <si>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</si>
  <si>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</si>
  <si>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</si>
  <si>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</si>
  <si>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</si>
  <si>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</si>
  <si>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</si>
  <si>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</si>
  <si>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</si>
  <si>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</si>
  <si>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</si>
  <si>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</si>
  <si>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</si>
  <si>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</si>
  <si>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</si>
  <si>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</si>
  <si>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</si>
  <si>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</si>
  <si>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</si>
  <si>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</si>
  <si>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</si>
  <si>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</si>
  <si>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</si>
  <si>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</si>
  <si>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</si>
  <si>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</si>
  <si>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</si>
  <si>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</si>
  <si>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</si>
  <si>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</si>
  <si>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</si>
  <si>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</si>
  <si>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</si>
  <si>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</si>
  <si>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</si>
  <si>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</si>
  <si>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</si>
  <si>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</si>
  <si>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</si>
  <si>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</si>
  <si>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</si>
  <si>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</si>
  <si>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</si>
  <si>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</si>
  <si>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</si>
  <si>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</si>
  <si>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</si>
  <si>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</si>
  <si>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</si>
  <si>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</si>
  <si>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</si>
  <si>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</si>
  <si>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</si>
  <si>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</si>
  <si>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</si>
  <si>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</si>
  <si>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</si>
  <si>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</si>
  <si>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</si>
  <si>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</si>
  <si>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</si>
  <si>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</si>
  <si>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</si>
  <si>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</si>
  <si>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</si>
  <si>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</si>
  <si>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</si>
  <si>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</si>
  <si>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</si>
  <si>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</si>
  <si>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</si>
  <si>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</si>
  <si>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</si>
  <si>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</si>
  <si>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</si>
  <si>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</si>
  <si>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</si>
  <si>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</si>
  <si>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</si>
  <si>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</si>
  <si>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</si>
  <si>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</si>
  <si>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</si>
  <si>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</si>
  <si>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</si>
  <si>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</si>
  <si>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</si>
  <si>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</si>
  <si>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</si>
  <si>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</si>
  <si>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</si>
  <si>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</si>
  <si>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</si>
  <si>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</si>
  <si>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</si>
  <si>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</si>
  <si>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</si>
  <si>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</si>
  <si>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</si>
  <si>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</si>
  <si>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</si>
  <si>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</si>
  <si>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</si>
  <si>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</si>
  <si>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</si>
  <si>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</si>
  <si>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</si>
  <si>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</si>
  <si>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</si>
  <si>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</si>
  <si>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</si>
  <si>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</si>
  <si>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</si>
  <si>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</si>
  <si>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</si>
  <si>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</si>
  <si>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</si>
  <si>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</si>
  <si>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</si>
  <si>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</si>
  <si>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</si>
  <si>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</si>
  <si>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</si>
  <si>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</si>
  <si>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</si>
  <si>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</si>
  <si>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</si>
  <si>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</si>
  <si>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</si>
  <si>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</si>
  <si>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</si>
  <si>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</si>
  <si>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</si>
  <si>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</si>
  <si>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</si>
  <si>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</si>
  <si>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</si>
  <si>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</si>
  <si>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</si>
  <si>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</si>
  <si>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</si>
  <si>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</si>
  <si>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</si>
  <si>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</si>
  <si>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</si>
  <si>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</si>
  <si>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</si>
  <si>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</si>
  <si>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</si>
  <si>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</si>
  <si>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</si>
  <si>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</si>
  <si>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</si>
  <si>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</si>
  <si>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</si>
  <si>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</si>
  <si>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</si>
  <si>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</si>
  <si>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</si>
  <si>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</si>
  <si>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</si>
  <si>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</si>
  <si>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</si>
  <si>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</si>
  <si>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</si>
  <si>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</si>
  <si>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</si>
  <si>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</si>
  <si>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</si>
  <si>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</si>
  <si>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</si>
  <si>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</si>
  <si>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</si>
  <si>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</si>
  <si>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</si>
  <si>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</si>
  <si>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</si>
  <si>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</si>
  <si>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</si>
  <si>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</si>
  <si>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</si>
  <si>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</si>
  <si>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</si>
  <si>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</si>
  <si>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</si>
  <si>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</si>
  <si>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</si>
  <si>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</si>
  <si>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</si>
  <si>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</si>
  <si>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</si>
  <si>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</si>
  <si>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</si>
  <si>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</si>
  <si>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</si>
  <si>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</si>
  <si>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</si>
  <si>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</si>
  <si>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</si>
  <si>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</si>
  <si>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</si>
  <si>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</si>
  <si>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</si>
  <si>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</si>
  <si>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</si>
  <si>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</si>
  <si>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</si>
  <si>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</si>
  <si>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</si>
  <si>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</si>
  <si>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</si>
  <si>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</si>
  <si>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</si>
  <si>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</si>
  <si>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</si>
  <si>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</si>
  <si>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</si>
  <si>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</si>
  <si>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</si>
  <si>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</si>
  <si>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</si>
  <si>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</si>
  <si>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</si>
  <si>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</si>
  <si>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</si>
  <si>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</si>
  <si>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</si>
  <si>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</si>
  <si>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</si>
  <si>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</si>
  <si>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</si>
  <si>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</si>
  <si>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</si>
  <si>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</si>
  <si>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</si>
  <si>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</si>
  <si>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</si>
  <si>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</si>
  <si>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</si>
  <si>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</si>
  <si>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</si>
  <si>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</si>
  <si>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</si>
  <si>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</si>
  <si>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</si>
  <si>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</si>
  <si>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</si>
  <si>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</si>
  <si>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</si>
  <si>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</si>
  <si>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</si>
  <si>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</si>
  <si>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</si>
  <si>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</si>
  <si>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</si>
  <si>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</si>
  <si>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</si>
  <si>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</si>
  <si>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</si>
  <si>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</si>
  <si>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</si>
  <si>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</si>
  <si>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</si>
  <si>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</si>
  <si>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</si>
  <si>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</si>
  <si>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</si>
  <si>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</si>
  <si>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</si>
  <si>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</si>
  <si>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</si>
  <si>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</si>
  <si>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</si>
  <si>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</si>
  <si>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</si>
  <si>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</si>
  <si>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</si>
  <si>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</si>
  <si>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</si>
  <si>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</si>
  <si>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</si>
  <si>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</si>
  <si>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</si>
  <si>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</si>
  <si>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</si>
  <si>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</si>
  <si>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</si>
  <si>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</si>
  <si>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</si>
  <si>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</si>
  <si>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</si>
  <si>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</si>
  <si>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</si>
  <si>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</si>
  <si>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</si>
  <si>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</si>
  <si>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</si>
  <si>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</si>
  <si>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</si>
  <si>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</si>
  <si>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</si>
  <si>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</si>
  <si>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</si>
  <si>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</si>
  <si>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</si>
  <si>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</si>
  <si>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</si>
  <si>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</si>
  <si>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</si>
  <si>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</si>
  <si>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</si>
  <si>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</si>
  <si>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</si>
  <si>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</si>
  <si>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</si>
  <si>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</si>
  <si>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</si>
  <si>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</si>
  <si>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</si>
  <si>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</si>
  <si>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</si>
  <si>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</si>
  <si>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</si>
  <si>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</si>
  <si>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</si>
  <si>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</si>
  <si>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</si>
  <si>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</si>
  <si>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</si>
  <si>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</si>
  <si>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</si>
  <si>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</si>
  <si>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</si>
  <si>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</si>
  <si>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</si>
  <si>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</si>
  <si>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</si>
  <si>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</si>
  <si>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</si>
  <si>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</si>
  <si>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</si>
  <si>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</si>
  <si>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</si>
  <si>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</si>
  <si>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</si>
  <si>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</si>
  <si>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</si>
  <si>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</si>
  <si>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</si>
  <si>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</si>
  <si>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</si>
  <si>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</si>
  <si>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</si>
  <si>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</si>
  <si>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</si>
  <si>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</si>
  <si>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</si>
  <si>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</si>
  <si>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</si>
  <si>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</si>
  <si>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</si>
  <si>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</si>
  <si>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</si>
  <si>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</si>
  <si>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</si>
  <si>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</si>
  <si>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</si>
  <si>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</si>
  <si>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</si>
  <si>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</si>
  <si>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</si>
  <si>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</si>
  <si>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</si>
  <si>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</si>
  <si>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</si>
  <si>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</si>
  <si>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</si>
  <si>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</si>
  <si>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</si>
  <si>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</si>
  <si>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</si>
  <si>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</si>
  <si>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</si>
  <si>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</si>
  <si>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</si>
  <si>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</si>
  <si>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</si>
  <si>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</si>
  <si>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</si>
  <si>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</si>
  <si>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</si>
  <si>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</si>
  <si>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</si>
  <si>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</si>
  <si>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</si>
  <si>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</si>
  <si>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</si>
  <si>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</si>
  <si>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</si>
  <si>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</si>
  <si>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</si>
  <si>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</si>
  <si>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</si>
  <si>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</si>
  <si>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</si>
  <si>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</si>
  <si>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</si>
  <si>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</si>
  <si>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</si>
  <si>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</si>
  <si>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</si>
  <si>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</si>
  <si>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</si>
  <si>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</si>
  <si>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</si>
  <si>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</si>
  <si>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</si>
  <si>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</si>
  <si>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</si>
  <si>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</si>
  <si>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</si>
  <si>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</si>
  <si>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</si>
  <si>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</si>
  <si>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</si>
  <si>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</si>
  <si>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</si>
  <si>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</si>
  <si>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</si>
  <si>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</si>
  <si>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</si>
  <si>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</si>
  <si>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</si>
  <si>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</si>
  <si>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</si>
  <si>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</si>
  <si>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</si>
  <si>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</si>
  <si>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</si>
  <si>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</si>
  <si>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</si>
  <si>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</si>
  <si>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</si>
  <si>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</si>
  <si>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</si>
  <si>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</si>
  <si>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</si>
  <si>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</si>
  <si>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</si>
  <si>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</si>
  <si>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</si>
  <si>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</si>
  <si>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</si>
  <si>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</si>
  <si>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</si>
  <si>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</si>
  <si>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</si>
  <si>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</si>
  <si>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</si>
  <si>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</si>
  <si>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</si>
  <si>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</si>
  <si>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</si>
  <si>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</si>
  <si>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</si>
  <si>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</si>
  <si>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</si>
  <si>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</si>
  <si>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</si>
  <si>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</si>
  <si>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</si>
  <si>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</si>
  <si>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</si>
  <si>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</si>
  <si>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</si>
  <si>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</si>
  <si>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</si>
  <si>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</si>
  <si>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</si>
  <si>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</si>
  <si>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</si>
  <si>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</si>
  <si>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</si>
  <si>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</si>
  <si>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</si>
  <si>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</si>
  <si>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</si>
  <si>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</si>
  <si>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</si>
  <si>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</si>
  <si>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</si>
  <si>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</si>
  <si>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</si>
  <si>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</si>
  <si>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</si>
  <si>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</si>
  <si>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</si>
  <si>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</si>
  <si>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</si>
  <si>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</si>
  <si>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</si>
  <si>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</si>
  <si>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</si>
  <si>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</si>
  <si>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</si>
  <si>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</si>
  <si>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</si>
  <si>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</si>
  <si>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</si>
  <si>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</si>
  <si>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</si>
  <si>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</si>
  <si>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</si>
  <si>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</si>
  <si>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</si>
  <si>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</si>
  <si>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</si>
  <si>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</si>
  <si>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</si>
  <si>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</si>
  <si>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</si>
  <si>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</si>
  <si>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</si>
  <si>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</si>
  <si>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</si>
  <si>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</si>
  <si>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</si>
  <si>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</si>
  <si>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</si>
  <si>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</si>
  <si>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</si>
  <si>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</si>
  <si>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</si>
  <si>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</si>
  <si>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</si>
  <si>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</si>
  <si>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</si>
  <si>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</si>
  <si>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</si>
  <si>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</si>
  <si>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</si>
  <si>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</si>
  <si>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</si>
  <si>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</si>
  <si>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</si>
  <si>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</si>
  <si>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</si>
  <si>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</si>
  <si>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</si>
  <si>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</si>
  <si>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</si>
  <si>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</si>
  <si>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</si>
  <si>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</si>
  <si>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</si>
  <si>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</si>
  <si>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</si>
  <si>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</si>
  <si>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</si>
  <si>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</si>
  <si>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</si>
  <si>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</si>
  <si>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</si>
  <si>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</si>
  <si>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</si>
  <si>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</si>
  <si>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</si>
  <si>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</si>
  <si>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</si>
  <si>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</si>
  <si>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</si>
  <si>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</si>
  <si>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</si>
  <si>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</si>
  <si>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</si>
  <si>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</si>
  <si>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</si>
  <si>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</si>
  <si>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</si>
  <si>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</si>
  <si>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</si>
  <si>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</si>
  <si>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</si>
  <si>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</si>
  <si>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</si>
  <si>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</si>
  <si>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</si>
  <si>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</si>
  <si>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</si>
  <si>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</si>
  <si>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</si>
  <si>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</si>
  <si>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</si>
  <si>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</si>
  <si>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</si>
  <si>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</si>
  <si>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</si>
  <si>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</si>
  <si>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</si>
  <si>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</si>
  <si>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</si>
  <si>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</si>
  <si>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</si>
  <si>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</si>
  <si>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</si>
  <si>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</si>
  <si>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</si>
  <si>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</si>
  <si>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</si>
  <si>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</si>
  <si>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</si>
  <si>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</si>
  <si>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</si>
  <si>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</si>
  <si>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</si>
  <si>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</si>
  <si>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</si>
  <si>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</si>
  <si>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</si>
  <si>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</si>
  <si>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</si>
  <si>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</si>
  <si>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</si>
  <si>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</si>
  <si>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</si>
  <si>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</si>
  <si>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</si>
  <si>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</si>
  <si>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</si>
  <si>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</si>
  <si>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</si>
  <si>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</si>
  <si>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</si>
  <si>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</si>
  <si>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</si>
  <si>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</si>
  <si>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</si>
  <si>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</si>
  <si>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</si>
  <si>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</si>
  <si>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</si>
  <si>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</si>
  <si>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</si>
  <si>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</si>
  <si>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</si>
  <si>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</si>
  <si>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</si>
  <si>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</si>
  <si>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</si>
  <si>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</si>
  <si>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</si>
  <si>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</si>
  <si>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</si>
  <si>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</si>
  <si>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</si>
  <si>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</si>
  <si>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</si>
  <si>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</si>
  <si>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</si>
  <si>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</si>
  <si>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</si>
  <si>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</si>
  <si>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</si>
  <si>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</si>
  <si>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</si>
  <si>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</si>
  <si>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</si>
  <si>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</si>
  <si>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</si>
  <si>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</si>
  <si>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</si>
  <si>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</si>
  <si>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</si>
  <si>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</si>
  <si>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</si>
  <si>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</si>
  <si>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</si>
  <si>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</si>
  <si>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</si>
  <si>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</si>
  <si>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</si>
  <si>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</si>
  <si>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</si>
  <si>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</si>
  <si>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</si>
  <si>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</si>
  <si>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</si>
  <si>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</si>
  <si>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</si>
  <si>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</si>
  <si>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</si>
  <si>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</si>
  <si>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</si>
  <si>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</si>
  <si>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</si>
  <si>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</si>
  <si>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</si>
  <si>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</si>
  <si>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</si>
  <si>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</si>
  <si>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</si>
  <si>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</si>
  <si>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</si>
  <si>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</si>
  <si>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</si>
  <si>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</si>
  <si>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</si>
  <si>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</si>
  <si>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</si>
  <si>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</si>
  <si>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</si>
  <si>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</si>
  <si>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</si>
  <si>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</si>
  <si>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</si>
  <si>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</si>
  <si>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</si>
  <si>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</si>
  <si>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</si>
  <si>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</si>
  <si>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</si>
  <si>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</si>
  <si>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</si>
  <si>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</si>
  <si>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</si>
  <si>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</si>
  <si>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</si>
  <si>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</si>
  <si>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</si>
  <si>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</si>
  <si>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</si>
  <si>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</si>
  <si>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</si>
  <si>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</si>
  <si>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</si>
  <si>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</si>
  <si>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</si>
  <si>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</si>
  <si>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</si>
  <si>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</si>
  <si>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</si>
  <si>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</si>
  <si>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</si>
  <si>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</si>
  <si>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</si>
  <si>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</si>
  <si>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</si>
  <si>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</si>
  <si>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</si>
  <si>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</si>
  <si>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</si>
  <si>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</si>
  <si>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</si>
  <si>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</si>
  <si>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</si>
  <si>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</si>
  <si>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</si>
  <si>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</si>
  <si>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</si>
  <si>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</si>
  <si>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</si>
  <si>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</si>
  <si>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</si>
  <si>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</si>
  <si>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</si>
  <si>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</si>
  <si>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</si>
  <si>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</si>
  <si>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</si>
  <si>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</si>
  <si>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</si>
  <si>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</si>
  <si>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</si>
  <si>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</si>
  <si>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</si>
  <si>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</si>
  <si>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</si>
  <si>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</si>
  <si>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</si>
  <si>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</si>
  <si>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</si>
  <si>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</si>
  <si>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</si>
  <si>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</si>
  <si>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</si>
  <si>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</si>
  <si>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</si>
  <si>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</si>
  <si>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</si>
  <si>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</si>
  <si>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</si>
  <si>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</si>
  <si>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</si>
  <si>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</si>
  <si>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</si>
  <si>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</si>
  <si>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</si>
  <si>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</si>
  <si>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</si>
  <si>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</si>
  <si>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</si>
  <si>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</si>
  <si>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</si>
  <si>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</si>
  <si>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</si>
  <si>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</si>
  <si>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</si>
  <si>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</si>
  <si>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</si>
  <si>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</si>
  <si>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</si>
  <si>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</si>
  <si>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</si>
  <si>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</si>
  <si>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</si>
  <si>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</si>
  <si>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</si>
  <si>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</si>
  <si>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</si>
  <si>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</si>
  <si>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</si>
  <si>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</si>
  <si>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</si>
  <si>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</si>
  <si>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</si>
  <si>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</si>
  <si>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</si>
  <si>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</si>
  <si>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</si>
  <si>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</si>
  <si>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</si>
  <si>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</si>
  <si>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</si>
  <si>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</si>
  <si>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</si>
  <si>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</si>
  <si>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</si>
  <si>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</si>
  <si>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</si>
  <si>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</si>
  <si>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</si>
  <si>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</si>
  <si>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</si>
  <si>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</si>
  <si>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</si>
  <si>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</si>
  <si>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</si>
  <si>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</si>
  <si>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</si>
  <si>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</si>
  <si>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</si>
  <si>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</si>
  <si>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</si>
  <si>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</si>
  <si>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</si>
  <si>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</si>
  <si>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</si>
  <si>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</si>
  <si>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</si>
  <si>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</si>
  <si>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</si>
  <si>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</si>
  <si>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</si>
  <si>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</si>
  <si>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</si>
  <si>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</si>
  <si>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</si>
  <si>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</si>
  <si>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</si>
  <si>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</si>
  <si>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</si>
  <si>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</si>
  <si>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</si>
  <si>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</si>
  <si>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</si>
  <si>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</si>
  <si>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</si>
  <si>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</si>
  <si>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</si>
  <si>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</si>
  <si>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</si>
  <si>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</si>
  <si>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</si>
  <si>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</si>
  <si>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</si>
  <si>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</si>
  <si>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</si>
  <si>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</si>
  <si>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</si>
  <si>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</si>
  <si>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</si>
  <si>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</si>
  <si>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</si>
  <si>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</si>
  <si>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</si>
  <si>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</si>
  <si>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</si>
  <si>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</si>
  <si>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</si>
  <si>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</si>
  <si>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</si>
  <si>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</si>
  <si>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</si>
  <si>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</si>
  <si>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</si>
  <si>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</si>
  <si>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</si>
  <si>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</si>
  <si>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</si>
  <si>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</si>
  <si>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</si>
  <si>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</si>
  <si>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</si>
  <si>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</si>
  <si>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</si>
  <si>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</si>
  <si>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</si>
  <si>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</si>
  <si>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</si>
  <si>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</si>
  <si>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</si>
  <si>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</si>
  <si>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</si>
  <si>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</si>
  <si>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</si>
  <si>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</si>
  <si>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</si>
  <si>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</si>
  <si>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</si>
  <si>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</si>
  <si>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</si>
  <si>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</si>
  <si>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</si>
  <si>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</si>
  <si>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</si>
  <si>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</si>
  <si>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</si>
  <si>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</si>
  <si>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</si>
  <si>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</si>
  <si>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</si>
  <si>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</si>
  <si>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</si>
  <si>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</si>
  <si>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</si>
  <si>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</si>
  <si>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</si>
  <si>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</si>
  <si>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</si>
  <si>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</si>
  <si>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</si>
  <si>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</si>
  <si>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</si>
  <si>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</si>
  <si>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</si>
  <si>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</si>
  <si>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</si>
  <si>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</si>
  <si>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</si>
  <si>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</si>
  <si>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</si>
  <si>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</si>
  <si>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</si>
  <si>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</si>
  <si>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</si>
  <si>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</si>
  <si>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</si>
  <si>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</si>
  <si>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</si>
  <si>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</si>
  <si>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</si>
  <si>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</si>
  <si>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</si>
  <si>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</si>
  <si>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</si>
  <si>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</si>
  <si>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</si>
  <si>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</si>
  <si>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</si>
  <si>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</si>
  <si>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</si>
  <si>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</si>
  <si>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</si>
  <si>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</si>
  <si>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</si>
  <si>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</si>
  <si>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</si>
  <si>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</si>
  <si>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</si>
  <si>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</si>
  <si>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</si>
  <si>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</si>
  <si>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</si>
  <si>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</si>
  <si>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</si>
  <si>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</si>
  <si>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</si>
  <si>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</si>
  <si>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</si>
  <si>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</si>
  <si>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</si>
  <si>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</si>
  <si>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</si>
  <si>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</si>
  <si>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</si>
  <si>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</si>
  <si>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</si>
  <si>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</si>
  <si>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</si>
  <si>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</si>
  <si>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</si>
  <si>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</si>
  <si>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</si>
  <si>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</si>
  <si>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</si>
  <si>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</si>
  <si>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</si>
  <si>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</si>
  <si>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</si>
  <si>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</si>
  <si>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</si>
  <si>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</si>
  <si>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</si>
  <si>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</si>
  <si>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</si>
  <si>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</si>
  <si>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</si>
  <si>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</si>
  <si>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</si>
  <si>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</si>
  <si>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</si>
  <si>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</si>
  <si>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</si>
  <si>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</si>
  <si>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</si>
  <si>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</si>
  <si>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</si>
  <si>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</si>
  <si>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</si>
  <si>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</si>
  <si>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</si>
  <si>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</si>
  <si>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</si>
  <si>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</si>
  <si>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</si>
  <si>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</si>
  <si>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</si>
  <si>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</si>
  <si>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</si>
  <si>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</si>
  <si>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</si>
  <si>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</si>
  <si>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</si>
  <si>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</si>
  <si>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</si>
  <si>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</si>
  <si>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</si>
  <si>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</si>
  <si>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</si>
  <si>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</si>
  <si>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</si>
  <si>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</si>
  <si>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</si>
  <si>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</si>
  <si>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</si>
  <si>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</si>
  <si>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</si>
  <si>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</si>
  <si>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</si>
  <si>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</si>
  <si>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</si>
  <si>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</si>
  <si>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</si>
  <si>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</si>
  <si>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</si>
  <si>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</si>
  <si>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</si>
  <si>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</si>
  <si>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</si>
  <si>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</si>
  <si>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</si>
  <si>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</si>
  <si>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</si>
  <si>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</si>
  <si>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</si>
  <si>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</si>
  <si>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</si>
  <si>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</si>
  <si>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</si>
  <si>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</si>
  <si>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</si>
  <si>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</si>
  <si>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</si>
  <si>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</si>
  <si>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</si>
  <si>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</si>
  <si>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</si>
  <si>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</si>
  <si>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</si>
  <si>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</si>
  <si>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</si>
  <si>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</si>
  <si>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</si>
  <si>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</si>
  <si>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</si>
  <si>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</si>
  <si>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</si>
  <si>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</si>
  <si>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</si>
  <si>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</si>
  <si>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</si>
  <si>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</si>
  <si>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</si>
  <si>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</si>
  <si>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</si>
  <si>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</si>
  <si>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</si>
  <si>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</si>
  <si>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</si>
  <si>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</si>
  <si>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</si>
  <si>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</si>
  <si>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</si>
  <si>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</si>
  <si>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</si>
  <si>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</si>
  <si>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</si>
  <si>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</si>
  <si>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</si>
  <si>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</si>
  <si>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</si>
  <si>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</si>
  <si>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</si>
  <si>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</si>
  <si>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</si>
  <si>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</si>
  <si>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</si>
  <si>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</si>
  <si>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</si>
  <si>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</si>
  <si>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</si>
  <si>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</si>
  <si>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</si>
  <si>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</si>
  <si>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</si>
  <si>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</si>
  <si>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</si>
  <si>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</si>
  <si>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</si>
  <si>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</si>
  <si>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</si>
  <si>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</si>
  <si>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</si>
  <si>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</si>
  <si>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</si>
  <si>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</si>
  <si>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</si>
  <si>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</si>
  <si>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</si>
  <si>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</si>
  <si>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</si>
  <si>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</si>
  <si>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</si>
  <si>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</si>
  <si>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</si>
  <si>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</si>
  <si>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</si>
  <si>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</si>
  <si>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</si>
  <si>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</si>
  <si>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</si>
  <si>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</si>
  <si>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</si>
  <si>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</si>
  <si>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</si>
  <si>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</si>
  <si>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</si>
  <si>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</si>
  <si>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</si>
  <si>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</si>
  <si>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</si>
  <si>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</si>
  <si>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</si>
  <si>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</si>
  <si>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</si>
  <si>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</si>
  <si>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</si>
  <si>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</si>
  <si>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</si>
  <si>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</si>
  <si>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</si>
  <si>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</si>
  <si>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</si>
  <si>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</si>
  <si>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</si>
  <si>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</si>
  <si>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</si>
  <si>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</si>
  <si>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</si>
  <si>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</si>
  <si>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</si>
  <si>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</si>
  <si>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</si>
  <si>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</si>
  <si>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</si>
  <si>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</si>
  <si>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</si>
  <si>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</si>
  <si>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</si>
  <si>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</si>
  <si>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</si>
  <si>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</si>
  <si>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</si>
  <si>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</si>
  <si>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</si>
  <si>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</si>
  <si>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</si>
  <si>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</si>
  <si>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</si>
  <si>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</si>
  <si>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</si>
  <si>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</si>
  <si>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</si>
  <si>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</si>
  <si>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</si>
  <si>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</si>
  <si>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</si>
  <si>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</si>
  <si>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</si>
  <si>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</si>
  <si>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</si>
  <si>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</si>
  <si>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</si>
  <si>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</si>
  <si>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</si>
  <si>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</si>
  <si>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</si>
  <si>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</si>
  <si>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</si>
  <si>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</si>
  <si>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</si>
  <si>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</si>
  <si>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</si>
  <si>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</si>
  <si>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</si>
  <si>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</si>
  <si>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</si>
  <si>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</si>
  <si>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</si>
  <si>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</si>
  <si>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</si>
  <si>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</si>
  <si>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</si>
  <si>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</si>
  <si>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</si>
  <si>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</si>
  <si>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</si>
  <si>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</si>
  <si>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</si>
  <si>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</si>
  <si>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</si>
  <si>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</si>
  <si>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</si>
  <si>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</si>
  <si>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</si>
  <si>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</si>
  <si>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</si>
  <si>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</si>
  <si>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</si>
  <si>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</si>
  <si>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</si>
  <si>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</si>
  <si>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</si>
  <si>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</si>
  <si>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</si>
  <si>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</si>
  <si>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</si>
  <si>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</si>
  <si>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</si>
  <si>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</si>
  <si>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</si>
  <si>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</si>
  <si>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</si>
  <si>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</si>
  <si>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</si>
  <si>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</si>
  <si>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</si>
  <si>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</si>
  <si>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</si>
  <si>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</si>
  <si>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</si>
  <si>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</si>
  <si>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</si>
  <si>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</si>
  <si>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</si>
  <si>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</si>
  <si>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</si>
  <si>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</si>
  <si>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</si>
  <si>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</si>
  <si>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</si>
  <si>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</si>
  <si>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</si>
  <si>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</si>
  <si>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</si>
  <si>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</si>
  <si>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</si>
  <si>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</si>
  <si>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</si>
  <si>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</si>
  <si>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</si>
  <si>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</si>
  <si>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</si>
  <si>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</si>
  <si>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</si>
  <si>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</si>
  <si>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</si>
  <si>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</si>
  <si>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</si>
  <si>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</si>
  <si>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</si>
  <si>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</si>
  <si>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</si>
  <si>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</si>
  <si>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</si>
  <si>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</si>
  <si>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</si>
  <si>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</si>
  <si>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</si>
  <si>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</si>
  <si>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</si>
  <si>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</si>
  <si>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</si>
  <si>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</si>
  <si>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</si>
  <si>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</si>
  <si>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</si>
  <si>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</si>
  <si>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</si>
  <si>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</si>
  <si>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</si>
  <si>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</si>
  <si>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</si>
  <si>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</si>
  <si>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</si>
  <si>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</si>
  <si>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</si>
  <si>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</si>
  <si>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</si>
  <si>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</si>
  <si>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</si>
  <si>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</si>
  <si>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</si>
  <si>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</si>
  <si>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</si>
  <si>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</si>
  <si>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</si>
  <si>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</si>
  <si>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</si>
  <si>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</si>
  <si>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</si>
  <si>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</si>
  <si>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</si>
  <si>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</si>
  <si>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</si>
  <si>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</si>
  <si>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</si>
  <si>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</si>
  <si>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</si>
  <si>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</si>
  <si>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</si>
  <si>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</si>
  <si>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</si>
  <si>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</si>
  <si>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</si>
  <si>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</si>
  <si>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</si>
  <si>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</si>
  <si>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</si>
  <si>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</si>
  <si>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</si>
  <si>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</si>
  <si>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</si>
  <si>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</si>
  <si>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</si>
  <si>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</si>
  <si>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</si>
  <si>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</si>
  <si>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</si>
  <si>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</si>
  <si>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</si>
  <si>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</si>
  <si>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</si>
  <si>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</si>
  <si>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</si>
  <si>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</si>
  <si>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</si>
  <si>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</si>
  <si>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</si>
  <si>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</si>
  <si>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</si>
  <si>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</si>
  <si>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</si>
  <si>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</si>
  <si>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</si>
  <si>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</si>
  <si>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</si>
  <si>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</si>
  <si>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</si>
  <si>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</si>
  <si>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</si>
  <si>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</si>
  <si>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</si>
  <si>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</si>
  <si>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</si>
  <si>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</si>
  <si>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</si>
  <si>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</si>
  <si>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</si>
  <si>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</si>
  <si>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</si>
  <si>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</si>
  <si>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</si>
  <si>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</si>
  <si>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</si>
  <si>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</si>
  <si>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</si>
  <si>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</si>
  <si>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</si>
  <si>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</si>
  <si>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</si>
  <si>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</si>
  <si>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</si>
  <si>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</si>
  <si>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</si>
  <si>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</si>
  <si>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</si>
  <si>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</si>
  <si>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</si>
  <si>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</si>
  <si>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</si>
  <si>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</si>
  <si>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</si>
  <si>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</si>
  <si>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</si>
  <si>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</si>
  <si>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</si>
  <si>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</si>
  <si>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</si>
  <si>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</si>
  <si>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</si>
  <si>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</si>
  <si>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</si>
  <si>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</si>
  <si>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</si>
  <si>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</si>
  <si>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</si>
  <si>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</si>
  <si>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</si>
  <si>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</si>
  <si>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</si>
  <si>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</si>
  <si>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</si>
  <si>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</si>
  <si>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</si>
  <si>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</si>
  <si>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</si>
  <si>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</si>
  <si>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</si>
  <si>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</si>
  <si>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</si>
  <si>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</si>
  <si>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</si>
  <si>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</si>
  <si>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</si>
  <si>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</si>
  <si>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</si>
  <si>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</si>
  <si>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</si>
  <si>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</si>
  <si>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</si>
  <si>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</si>
  <si>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</si>
  <si>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</si>
  <si>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</si>
  <si>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</si>
  <si>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</si>
  <si>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</si>
  <si>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</si>
  <si>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</si>
  <si>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</si>
  <si>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</si>
  <si>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</si>
  <si>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</si>
  <si>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</si>
  <si>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</si>
  <si>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</si>
  <si>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</si>
  <si>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</si>
  <si>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</si>
  <si>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</si>
  <si>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</si>
  <si>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</si>
  <si>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</si>
  <si>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</si>
  <si>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</si>
  <si>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</si>
  <si>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</si>
  <si>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</si>
  <si>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</si>
  <si>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</si>
  <si>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</si>
  <si>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</si>
  <si>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</si>
  <si>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</si>
  <si>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</si>
  <si>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</si>
  <si>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</si>
  <si>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</si>
  <si>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</si>
  <si>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</si>
  <si>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</si>
  <si>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</si>
  <si>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</si>
  <si>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</si>
  <si>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</si>
  <si>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</si>
  <si>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</si>
  <si>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</si>
  <si>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</si>
  <si>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</si>
  <si>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</si>
  <si>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</si>
  <si>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</si>
  <si>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</si>
  <si>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</si>
  <si>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</si>
  <si>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</si>
  <si>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</si>
  <si>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</si>
  <si>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</si>
  <si>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</si>
  <si>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</si>
  <si>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</si>
  <si>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</si>
  <si>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</si>
  <si>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</si>
  <si>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</si>
  <si>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</si>
  <si>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</si>
  <si>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</si>
  <si>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</si>
  <si>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</si>
  <si>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</si>
  <si>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</si>
  <si>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</si>
  <si>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</si>
  <si>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</si>
  <si>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</si>
  <si>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</si>
  <si>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</si>
  <si>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</si>
  <si>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</si>
  <si>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</si>
  <si>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</si>
  <si>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</si>
  <si>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</si>
  <si>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</si>
  <si>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</si>
  <si>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</si>
  <si>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</si>
  <si>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</si>
  <si>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</si>
  <si>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</si>
  <si>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</si>
  <si>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</si>
  <si>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</si>
  <si>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</si>
  <si>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</si>
  <si>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</si>
  <si>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</si>
  <si>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</si>
  <si>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</si>
  <si>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</si>
  <si>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</si>
  <si>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</si>
  <si>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</si>
  <si>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</si>
  <si>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</si>
  <si>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</si>
  <si>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</si>
  <si>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</si>
  <si>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</si>
  <si>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</si>
  <si>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</si>
  <si>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</si>
  <si>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</si>
  <si>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</si>
  <si>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</si>
  <si>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</si>
  <si>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</si>
  <si>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</si>
  <si>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</si>
  <si>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</si>
  <si>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</si>
  <si>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</si>
  <si>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</si>
  <si>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</si>
  <si>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</si>
  <si>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</si>
  <si>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</si>
  <si>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</si>
  <si>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</si>
  <si>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</si>
  <si>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</si>
  <si>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</si>
  <si>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</si>
  <si>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</si>
  <si>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</si>
  <si>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</si>
  <si>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</si>
  <si>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</si>
  <si>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</si>
  <si>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</si>
  <si>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</si>
  <si>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</si>
  <si>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</si>
  <si>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</si>
  <si>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</si>
  <si>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</si>
  <si>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</si>
  <si>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</si>
  <si>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</si>
  <si>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</si>
  <si>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</si>
  <si>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</si>
  <si>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</si>
  <si>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</si>
  <si>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</si>
  <si>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</si>
  <si>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</si>
  <si>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</si>
  <si>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</si>
  <si>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</si>
  <si>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</si>
  <si>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</si>
  <si>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</si>
  <si>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</si>
  <si>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</si>
  <si>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</si>
  <si>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</si>
  <si>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</si>
  <si>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</si>
  <si>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</si>
  <si>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</si>
  <si>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</si>
  <si>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</si>
  <si>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</si>
  <si>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</si>
  <si>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</si>
  <si>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</si>
  <si>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</si>
  <si>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</si>
  <si>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</si>
  <si>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</si>
  <si>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</si>
  <si>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</si>
  <si>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</si>
  <si>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</si>
  <si>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</si>
  <si>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</si>
  <si>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</si>
  <si>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</si>
  <si>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</si>
  <si>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</si>
  <si>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</si>
  <si>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</si>
  <si>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</si>
  <si>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</si>
  <si>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</si>
  <si>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</si>
  <si>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</si>
  <si>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</si>
  <si>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</si>
  <si>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</si>
  <si>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</si>
  <si>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</si>
  <si>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</si>
  <si>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</si>
  <si>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</si>
  <si>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</si>
  <si>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</si>
  <si>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</si>
  <si>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</si>
  <si>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</si>
  <si>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</si>
  <si>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</si>
  <si>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</si>
  <si>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</si>
  <si>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</si>
  <si>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</si>
  <si>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</si>
  <si>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</si>
  <si>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</si>
  <si>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</si>
  <si>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</si>
  <si>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</si>
  <si>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</si>
  <si>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</si>
  <si>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</si>
  <si>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</si>
  <si>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</si>
  <si>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</si>
  <si>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</si>
  <si>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</si>
  <si>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</si>
  <si>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</si>
  <si>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</si>
  <si>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</si>
  <si>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</si>
  <si>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</si>
  <si>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</si>
  <si>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</si>
  <si>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</si>
  <si>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</si>
  <si>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</si>
  <si>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</si>
  <si>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</si>
  <si>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</si>
  <si>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</si>
  <si>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</si>
  <si>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</si>
  <si>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</si>
  <si>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</si>
  <si>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</si>
  <si>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</si>
  <si>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</si>
  <si>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</si>
  <si>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</si>
  <si>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</si>
  <si>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</si>
  <si>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</si>
  <si>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</si>
  <si>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</si>
  <si>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</si>
  <si>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</si>
  <si>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</si>
  <si>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</si>
  <si>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</si>
  <si>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</si>
  <si>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</si>
  <si>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</si>
  <si>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</si>
  <si>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</si>
  <si>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</si>
  <si>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</si>
  <si>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</si>
  <si>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</si>
  <si>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</si>
  <si>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</si>
  <si>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</si>
  <si>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</si>
  <si>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</si>
  <si>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</si>
  <si>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</si>
  <si>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</si>
  <si>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</si>
  <si>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</si>
  <si>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</si>
  <si>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</si>
  <si>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</si>
  <si>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</si>
  <si>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</si>
  <si>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</si>
  <si>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</si>
  <si>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</si>
  <si>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</si>
  <si>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</si>
  <si>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</si>
  <si>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</si>
  <si>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</si>
  <si>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</si>
  <si>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</si>
  <si>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</si>
  <si>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</si>
  <si>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</si>
  <si>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</si>
  <si>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</si>
  <si>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</si>
  <si>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</si>
  <si>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</si>
  <si>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</si>
  <si>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</si>
  <si>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</si>
  <si>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</si>
  <si>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</si>
  <si>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</si>
  <si>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</si>
  <si>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</si>
  <si>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</si>
  <si>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</si>
  <si>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</si>
  <si>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</si>
  <si>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</si>
  <si>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</si>
  <si>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</si>
  <si>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</si>
  <si>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</si>
  <si>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</si>
  <si>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</si>
  <si>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</si>
  <si>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</si>
  <si>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</si>
  <si>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</si>
  <si>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</si>
  <si>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</si>
  <si>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</si>
  <si>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</si>
  <si>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</si>
  <si>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</si>
  <si>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</si>
  <si>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</si>
  <si>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</si>
  <si>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</si>
  <si>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</si>
  <si>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</si>
  <si>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</si>
  <si>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</si>
  <si>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</si>
  <si>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</si>
  <si>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</si>
  <si>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</si>
  <si>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</si>
  <si>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</si>
  <si>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</si>
  <si>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</si>
  <si>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</si>
  <si>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</si>
  <si>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</si>
  <si>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</si>
  <si>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</si>
  <si>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</si>
  <si>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</si>
  <si>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</si>
  <si>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</si>
  <si>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</si>
  <si>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</si>
  <si>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</si>
  <si>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</si>
  <si>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</si>
  <si>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</si>
  <si>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</si>
  <si>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</si>
  <si>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</si>
  <si>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</si>
  <si>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</si>
  <si>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</si>
  <si>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</si>
  <si>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</si>
  <si>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</si>
  <si>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</si>
  <si>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</si>
  <si>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</si>
  <si>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</si>
  <si>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</si>
  <si>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</si>
  <si>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</si>
  <si>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</si>
  <si>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</si>
  <si>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</si>
  <si>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</si>
  <si>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</si>
  <si>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</si>
  <si>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</si>
  <si>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</si>
  <si>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</si>
  <si>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</si>
  <si>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</si>
  <si>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</si>
  <si>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</si>
  <si>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</si>
  <si>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</si>
  <si>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</si>
  <si>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</si>
  <si>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</si>
  <si>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</si>
  <si>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</si>
  <si>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</si>
  <si>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</si>
  <si>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</si>
  <si>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</si>
  <si>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</si>
  <si>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</si>
  <si>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</si>
  <si>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</si>
  <si>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</si>
  <si>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</si>
  <si>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</si>
  <si>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</si>
  <si>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</si>
  <si>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</si>
  <si>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</si>
  <si>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</si>
  <si>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</si>
  <si>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</si>
  <si>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</si>
  <si>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</si>
  <si>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</si>
  <si>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</si>
  <si>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</si>
  <si>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</si>
  <si>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</si>
  <si>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</si>
  <si>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</si>
  <si>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</si>
  <si>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</si>
  <si>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</si>
  <si>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</si>
  <si>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</si>
  <si>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</si>
  <si>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</si>
  <si>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</si>
  <si>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</si>
  <si>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</si>
  <si>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</si>
  <si>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</si>
  <si>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</si>
  <si>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</si>
  <si>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</si>
  <si>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</si>
  <si>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</si>
  <si>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</si>
  <si>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</si>
  <si>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</si>
  <si>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</si>
  <si>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</si>
  <si>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</si>
  <si>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</si>
  <si>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</si>
  <si>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</si>
  <si>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</si>
  <si>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</si>
  <si>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</si>
  <si>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</si>
  <si>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</si>
  <si>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</si>
  <si>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</si>
  <si>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</si>
  <si>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</si>
  <si>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</si>
  <si>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</si>
  <si>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</si>
  <si>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</si>
  <si>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</si>
  <si>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</si>
  <si>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</si>
  <si>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</si>
  <si>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</si>
  <si>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</si>
  <si>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</si>
  <si>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</si>
  <si>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</si>
  <si>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</si>
  <si>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</si>
  <si>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</si>
  <si>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</si>
  <si>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</si>
  <si>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</si>
  <si>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</si>
  <si>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</si>
  <si>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</si>
  <si>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</si>
  <si>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</si>
  <si>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</si>
  <si>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</si>
  <si>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</si>
  <si>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</si>
  <si>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</si>
  <si>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</si>
  <si>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</si>
  <si>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</si>
  <si>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</si>
  <si>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</si>
  <si>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</si>
  <si>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</si>
  <si>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</si>
  <si>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</si>
  <si>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</si>
  <si>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</si>
  <si>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</si>
  <si>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</si>
  <si>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</si>
  <si>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</si>
  <si>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</si>
  <si>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</si>
  <si>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</si>
  <si>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</si>
  <si>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</si>
  <si>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</si>
  <si>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</si>
  <si>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</si>
  <si>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</si>
  <si>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</si>
  <si>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</si>
  <si>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</si>
  <si>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</si>
  <si>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</si>
  <si>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</si>
  <si>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</si>
  <si>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</si>
  <si>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</si>
  <si>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</si>
  <si>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</si>
  <si>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</si>
  <si>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</si>
  <si>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</si>
  <si>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</si>
  <si>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</si>
  <si>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</si>
  <si>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</si>
  <si>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</si>
  <si>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</si>
  <si>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</si>
  <si>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</si>
  <si>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</si>
  <si>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</si>
  <si>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</si>
  <si>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</si>
  <si>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</si>
  <si>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</si>
  <si>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</si>
  <si>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</si>
  <si>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</si>
  <si>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</si>
  <si>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</si>
  <si>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</si>
  <si>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</si>
  <si>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</si>
  <si>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</si>
  <si>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</si>
  <si>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</si>
  <si>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</si>
  <si>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</si>
  <si>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</si>
  <si>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</si>
  <si>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</si>
  <si>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</si>
  <si>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</si>
  <si>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</si>
  <si>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</si>
  <si>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</si>
  <si>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</si>
  <si>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</si>
  <si>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</si>
  <si>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</si>
  <si>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</si>
  <si>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</si>
  <si>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</si>
  <si>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</si>
  <si>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</si>
  <si>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</si>
  <si>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</si>
  <si>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</si>
  <si>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</si>
  <si>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</si>
  <si>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</si>
  <si>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</si>
  <si>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</si>
  <si>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</si>
  <si>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</si>
  <si>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</si>
  <si>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</si>
  <si>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</si>
  <si>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</si>
  <si>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</si>
  <si>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</si>
  <si>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</si>
  <si>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</si>
  <si>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</si>
  <si>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</si>
  <si>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</si>
  <si>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</si>
  <si>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</si>
  <si>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</si>
  <si>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</si>
  <si>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</si>
  <si>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</si>
  <si>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</si>
  <si>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</si>
  <si>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</si>
  <si>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</si>
  <si>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</si>
  <si>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</si>
  <si>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</si>
  <si>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</si>
  <si>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</si>
  <si>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</si>
  <si>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</si>
  <si>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</si>
  <si>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</si>
  <si>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</si>
  <si>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</si>
  <si>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</si>
  <si>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</si>
  <si>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</si>
  <si>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</si>
  <si>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</si>
  <si>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</si>
  <si>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</si>
  <si>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</si>
  <si>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</si>
  <si>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</si>
  <si>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</si>
  <si>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</si>
  <si>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</si>
  <si>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</si>
  <si>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</si>
  <si>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</si>
  <si>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</si>
  <si>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</si>
  <si>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</si>
  <si>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</si>
  <si>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</si>
  <si>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</si>
  <si>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</si>
  <si>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</si>
  <si>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</si>
  <si>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</si>
  <si>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</si>
  <si>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</si>
  <si>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</si>
  <si>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</si>
  <si>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</si>
  <si>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</si>
  <si>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</si>
  <si>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</si>
  <si>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</si>
  <si>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</si>
  <si>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</si>
  <si>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</si>
  <si>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</si>
  <si>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</si>
  <si>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</si>
  <si>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</si>
  <si>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</si>
  <si>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</si>
  <si>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</si>
  <si>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</si>
  <si>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</si>
  <si>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</si>
  <si>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</si>
  <si>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</si>
  <si>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</si>
  <si>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</si>
  <si>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</si>
  <si>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</si>
  <si>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</si>
  <si>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</si>
  <si>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</si>
  <si>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</si>
  <si>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</si>
  <si>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</si>
  <si>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</si>
  <si>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</si>
  <si>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</si>
  <si>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</si>
  <si>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</si>
  <si>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</si>
  <si>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</si>
  <si>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</si>
  <si>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</si>
  <si>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</si>
  <si>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</si>
  <si>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</si>
  <si>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</si>
  <si>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</si>
  <si>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</si>
  <si>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</si>
  <si>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</si>
  <si>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</si>
  <si>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</si>
  <si>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</si>
  <si>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</si>
  <si>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</si>
  <si>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</si>
  <si>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</si>
  <si>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</si>
  <si>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</si>
  <si>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</si>
  <si>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</si>
  <si>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</si>
  <si>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</si>
  <si>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</si>
  <si>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</si>
  <si>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</si>
  <si>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</si>
  <si>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</si>
  <si>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</si>
  <si>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</si>
  <si>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</si>
  <si>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</si>
  <si>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</si>
  <si>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</si>
  <si>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</si>
  <si>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</si>
  <si>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</si>
  <si>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</si>
  <si>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</si>
  <si>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</si>
  <si>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</si>
  <si>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</si>
  <si>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</si>
  <si>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</si>
  <si>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</si>
  <si>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</si>
  <si>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</si>
  <si>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</si>
  <si>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</si>
  <si>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</si>
  <si>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</si>
  <si>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</si>
  <si>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</si>
  <si>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</si>
  <si>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</si>
  <si>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</si>
  <si>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</si>
  <si>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</si>
  <si>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</si>
  <si>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</si>
  <si>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</si>
  <si>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</si>
  <si>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</si>
  <si>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</si>
  <si>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</si>
  <si>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</si>
  <si>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</si>
  <si>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</si>
  <si>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</si>
  <si>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</si>
  <si>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</si>
  <si>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</si>
  <si>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</si>
  <si>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</si>
  <si>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</si>
  <si>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</si>
  <si>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</si>
  <si>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</si>
  <si>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</si>
  <si>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</si>
  <si>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</si>
  <si>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</si>
  <si>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</si>
  <si>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</si>
  <si>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</si>
  <si>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</si>
  <si>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</si>
  <si>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</si>
  <si>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</si>
  <si>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</si>
  <si>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</si>
  <si>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</si>
  <si>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</si>
  <si>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</si>
  <si>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</si>
  <si>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</si>
  <si>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</si>
  <si>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</si>
  <si>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</si>
  <si>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</si>
  <si>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</si>
  <si>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</si>
  <si>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</si>
  <si>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</si>
  <si>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</si>
  <si>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</si>
  <si>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</si>
  <si>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</si>
  <si>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</si>
  <si>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</si>
  <si>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</si>
  <si>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</si>
  <si>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</si>
  <si>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</si>
  <si>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</si>
  <si>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</si>
  <si>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</si>
  <si>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</si>
  <si>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</si>
  <si>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</si>
  <si>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</si>
  <si>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</si>
  <si>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</si>
  <si>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</si>
  <si>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</si>
  <si>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</si>
  <si>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</si>
  <si>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</si>
  <si>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</si>
  <si>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</si>
  <si>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</si>
  <si>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</si>
  <si>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</si>
  <si>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</si>
  <si>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</si>
  <si>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</si>
  <si>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</si>
  <si>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</si>
  <si>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</si>
  <si>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</si>
  <si>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</si>
  <si>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</si>
  <si>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</si>
  <si>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</si>
  <si>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</si>
  <si>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</si>
  <si>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</si>
  <si>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</si>
  <si>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</si>
  <si>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</si>
  <si>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</si>
  <si>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</si>
  <si>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</si>
  <si>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</si>
  <si>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</si>
  <si>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</si>
  <si>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</si>
  <si>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</si>
  <si>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</si>
  <si>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</si>
  <si>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</si>
  <si>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</si>
  <si>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</si>
  <si>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</si>
  <si>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</si>
  <si>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</si>
  <si>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</si>
  <si>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</si>
  <si>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</si>
  <si>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</si>
  <si>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</si>
  <si>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</si>
  <si>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</si>
  <si>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</si>
  <si>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</si>
  <si>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</si>
  <si>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</si>
  <si>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</si>
  <si>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</si>
  <si>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</si>
  <si>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</si>
  <si>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</si>
  <si>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</si>
  <si>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</si>
  <si>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</si>
  <si>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</si>
  <si>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</si>
  <si>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</si>
  <si>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</si>
  <si>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</si>
  <si>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</si>
  <si>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</si>
  <si>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</si>
  <si>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</si>
  <si>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</si>
  <si>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</si>
  <si>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</si>
  <si>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</si>
  <si>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</si>
  <si>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</si>
  <si>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</si>
  <si>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</si>
  <si>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</si>
  <si>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</si>
  <si>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</si>
  <si>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</si>
  <si>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</si>
  <si>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</si>
  <si>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</si>
  <si>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</si>
  <si>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</si>
  <si>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</si>
  <si>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</si>
  <si>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</si>
  <si>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</si>
  <si>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</si>
  <si>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</si>
  <si>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</si>
  <si>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</si>
  <si>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</si>
  <si>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</si>
  <si>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</si>
  <si>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</si>
  <si>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</si>
  <si>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</si>
  <si>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</si>
  <si>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</si>
  <si>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</si>
  <si>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</si>
  <si>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</si>
  <si>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</si>
  <si>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</si>
  <si>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</si>
  <si>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</si>
  <si>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</si>
  <si>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</si>
  <si>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</si>
  <si>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</si>
  <si>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</si>
  <si>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</si>
  <si>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</si>
  <si>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</si>
  <si>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</si>
  <si>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</si>
  <si>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</si>
  <si>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</si>
  <si>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</si>
  <si>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</si>
  <si>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</si>
  <si>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</si>
  <si>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</si>
  <si>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</si>
  <si>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</si>
  <si>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</si>
  <si>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</si>
  <si>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</si>
  <si>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</si>
  <si>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</si>
  <si>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</si>
  <si>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</si>
  <si>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</si>
  <si>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</si>
  <si>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</si>
  <si>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</si>
  <si>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</si>
  <si>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</si>
  <si>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</si>
  <si>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</si>
  <si>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</si>
  <si>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</si>
  <si>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</si>
  <si>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</si>
  <si>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</si>
  <si>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</si>
  <si>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</si>
  <si>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</si>
  <si>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</si>
  <si>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</si>
  <si>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</si>
  <si>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</si>
  <si>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</si>
  <si>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</si>
  <si>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</si>
  <si>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</si>
  <si>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</si>
  <si>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</si>
  <si>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</si>
  <si>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</si>
  <si>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</si>
  <si>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</si>
  <si>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</si>
  <si>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</si>
  <si>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</si>
  <si>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</si>
  <si>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</si>
  <si>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</si>
  <si>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</si>
  <si>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</si>
  <si>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</si>
  <si>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</si>
  <si>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</si>
  <si>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</si>
  <si>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</si>
  <si>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</si>
  <si>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</si>
  <si>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</si>
  <si>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</si>
  <si>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</si>
  <si>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</si>
  <si>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</si>
  <si>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</si>
  <si>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</si>
  <si>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</si>
  <si>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</si>
  <si>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</si>
  <si>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</si>
  <si>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</si>
  <si>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</si>
  <si>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</si>
  <si>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</si>
  <si>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</si>
  <si>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</si>
  <si>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</si>
  <si>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</si>
  <si>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</si>
  <si>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</si>
  <si>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</si>
  <si>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</si>
  <si>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</si>
  <si>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</si>
  <si>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</si>
  <si>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</si>
  <si>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</si>
  <si>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</si>
  <si>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</si>
  <si>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</si>
  <si>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</si>
  <si>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</si>
  <si>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</si>
  <si>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</si>
  <si>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</si>
  <si>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</si>
  <si>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</si>
  <si>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</si>
  <si>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</si>
  <si>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</si>
  <si>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</si>
  <si>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</si>
  <si>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</si>
  <si>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</si>
  <si>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</si>
  <si>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</si>
  <si>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</si>
  <si>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</si>
  <si>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</si>
  <si>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</si>
  <si>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</si>
  <si>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</si>
  <si>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</si>
  <si>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</si>
  <si>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</si>
  <si>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</si>
  <si>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</si>
  <si>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</si>
  <si>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</si>
  <si>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</si>
  <si>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</si>
  <si>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</si>
  <si>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</si>
  <si>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</si>
  <si>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</si>
  <si>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</si>
  <si>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</si>
  <si>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</si>
  <si>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</si>
  <si>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</si>
  <si>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</si>
  <si>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</si>
  <si>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</si>
  <si>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</si>
  <si>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</si>
  <si>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</si>
  <si>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</si>
  <si>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</si>
  <si>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</si>
  <si>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</si>
  <si>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</si>
  <si>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</si>
  <si>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</si>
  <si>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</si>
  <si>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</si>
  <si>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</si>
  <si>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</si>
  <si>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</si>
  <si>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</si>
  <si>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</si>
  <si>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</si>
  <si>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</si>
  <si>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</si>
  <si>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</si>
  <si>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</si>
  <si>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</si>
  <si>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</si>
  <si>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</si>
  <si>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</si>
  <si>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</si>
  <si>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</si>
  <si>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</si>
  <si>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</si>
  <si>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</si>
  <si>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</si>
  <si>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</si>
  <si>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</si>
  <si>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</si>
  <si>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</si>
  <si>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</si>
  <si>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</si>
  <si>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</si>
  <si>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</si>
  <si>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</si>
  <si>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</si>
  <si>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</si>
  <si>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</si>
  <si>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</si>
  <si>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</si>
  <si>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</si>
  <si>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</si>
  <si>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</si>
  <si>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</si>
  <si>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</si>
  <si>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</si>
  <si>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</si>
  <si>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</si>
  <si>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</si>
  <si>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</si>
  <si>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</si>
  <si>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</si>
  <si>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</si>
  <si>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</si>
  <si>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</si>
  <si>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</si>
  <si>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</si>
  <si>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</si>
  <si>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</si>
  <si>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</si>
  <si>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</si>
  <si>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</si>
  <si>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</si>
  <si>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</si>
  <si>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</si>
  <si>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</si>
  <si>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</si>
  <si>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</si>
  <si>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</si>
  <si>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</si>
  <si>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</si>
  <si>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</si>
  <si>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</si>
  <si>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</si>
  <si>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</si>
  <si>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</si>
  <si>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</si>
  <si>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</si>
  <si>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</si>
  <si>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</si>
  <si>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</si>
  <si>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</si>
  <si>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</si>
  <si>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</si>
  <si>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</si>
  <si>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</si>
  <si>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</si>
  <si>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</si>
  <si>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</si>
  <si>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</si>
  <si>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</si>
  <si>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</si>
  <si>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</si>
  <si>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</si>
  <si>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</si>
  <si>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</si>
  <si>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</si>
  <si>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</si>
  <si>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</si>
  <si>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</si>
  <si>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</si>
  <si>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</si>
  <si>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</si>
  <si>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</si>
  <si>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</si>
  <si>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</si>
  <si>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</si>
  <si>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</si>
  <si>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</si>
  <si>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</si>
  <si>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</si>
  <si>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</si>
  <si>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</si>
  <si>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</si>
  <si>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</si>
  <si>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</si>
  <si>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</si>
  <si>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</si>
  <si>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</si>
  <si>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</si>
  <si>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</si>
  <si>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</si>
  <si>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</si>
  <si>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</si>
  <si>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</si>
  <si>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</si>
  <si>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</si>
  <si>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</si>
  <si>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</si>
  <si>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</si>
  <si>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</si>
  <si>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</si>
  <si>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</si>
  <si>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</si>
  <si>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</si>
  <si>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</si>
  <si>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</si>
  <si>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</si>
  <si>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</si>
  <si>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</si>
  <si>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</si>
  <si>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</si>
  <si>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</si>
  <si>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</si>
  <si>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</si>
  <si>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</si>
  <si>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</si>
  <si>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</si>
  <si>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</si>
  <si>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</si>
  <si>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</si>
  <si>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</si>
  <si>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</si>
  <si>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</si>
  <si>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</si>
  <si>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</si>
  <si>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</si>
  <si>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</si>
  <si>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</si>
  <si>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</si>
  <si>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</si>
  <si>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</si>
  <si>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</si>
  <si>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</si>
  <si>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</si>
  <si>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</si>
  <si>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</si>
  <si>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</si>
  <si>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</si>
  <si>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</si>
  <si>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</si>
  <si>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</si>
  <si>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</si>
  <si>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</si>
  <si>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</si>
  <si>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</si>
  <si>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</si>
  <si>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</si>
  <si>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</si>
  <si>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</si>
  <si>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</si>
  <si>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</si>
  <si>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</si>
  <si>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</si>
  <si>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</si>
  <si>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</si>
  <si>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</si>
  <si>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</si>
  <si>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</si>
  <si>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</si>
  <si>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</si>
  <si>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</si>
  <si>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</si>
  <si>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</si>
  <si>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</si>
  <si>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</si>
  <si>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</si>
  <si>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</si>
  <si>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</si>
  <si>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</si>
  <si>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</si>
  <si>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</si>
  <si>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</si>
  <si>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</si>
  <si>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</si>
  <si>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</si>
  <si>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</si>
  <si>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</si>
  <si>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</si>
  <si>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</si>
  <si>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</si>
  <si>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</si>
  <si>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</si>
  <si>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</si>
  <si>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</si>
  <si>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</si>
  <si>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</si>
  <si>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</si>
  <si>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</si>
  <si>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</si>
  <si>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</si>
  <si>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</si>
  <si>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</si>
  <si>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</si>
  <si>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</si>
  <si>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</si>
  <si>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</si>
  <si>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</si>
  <si>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</si>
  <si>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</si>
  <si>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</si>
  <si>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</si>
  <si>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</si>
  <si>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</si>
  <si>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</si>
  <si>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</si>
  <si>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</si>
  <si>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</si>
  <si>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</si>
  <si>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</si>
  <si>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</si>
  <si>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</si>
  <si>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</si>
  <si>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</si>
  <si>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</si>
  <si>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</si>
  <si>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</si>
  <si>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</si>
  <si>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</si>
  <si>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</si>
  <si>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</si>
  <si>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</si>
  <si>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</si>
  <si>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</si>
  <si>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</si>
  <si>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</si>
  <si>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</si>
  <si>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</si>
  <si>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</si>
  <si>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</si>
  <si>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</si>
  <si>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</si>
  <si>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</si>
  <si>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</si>
  <si>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</si>
  <si>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</si>
  <si>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</si>
  <si>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</si>
  <si>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</si>
  <si>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</si>
  <si>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</si>
  <si>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</si>
  <si>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</si>
  <si>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</si>
  <si>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</si>
  <si>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</si>
  <si>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</si>
  <si>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</si>
  <si>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</si>
  <si>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</si>
  <si>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</si>
  <si>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</si>
  <si>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</si>
  <si>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</si>
  <si>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</si>
  <si>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</si>
  <si>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</si>
  <si>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</si>
  <si>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</si>
  <si>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</si>
  <si>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</si>
  <si>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</si>
  <si>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</si>
  <si>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</si>
  <si>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</si>
  <si>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</si>
  <si>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</si>
  <si>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</si>
  <si>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</si>
  <si>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</si>
  <si>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</si>
  <si>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</si>
  <si>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</si>
  <si>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</si>
  <si>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</si>
  <si>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</si>
  <si>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</si>
  <si>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</si>
  <si>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</si>
  <si>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</si>
  <si>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</si>
  <si>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</si>
  <si>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</si>
  <si>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</si>
  <si>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</si>
  <si>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</si>
  <si>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</si>
  <si>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</si>
  <si>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</si>
  <si>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</si>
  <si>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</si>
  <si>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</si>
  <si>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</si>
  <si>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</si>
  <si>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</si>
  <si>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</si>
  <si>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</si>
  <si>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</si>
  <si>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</si>
  <si>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</si>
  <si>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</si>
  <si>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</si>
  <si>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</si>
  <si>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</si>
  <si>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</si>
  <si>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</si>
  <si>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</si>
  <si>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</si>
  <si>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</si>
  <si>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</si>
  <si>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</si>
  <si>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</si>
  <si>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</si>
  <si>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</si>
  <si>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</si>
  <si>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</si>
  <si>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</si>
  <si>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</si>
  <si>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</si>
  <si>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</si>
  <si>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</si>
  <si>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</si>
  <si>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</si>
  <si>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</si>
  <si>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</si>
  <si>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</si>
  <si>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</si>
  <si>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</si>
  <si>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</si>
  <si>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</si>
  <si>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</si>
  <si>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</si>
  <si>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</si>
  <si>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</si>
  <si>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</si>
  <si>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</si>
  <si>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</si>
  <si>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</si>
  <si>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</si>
  <si>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</si>
  <si>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</si>
  <si>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</si>
  <si>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</si>
  <si>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</si>
  <si>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</si>
  <si>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</si>
  <si>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</si>
  <si>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</si>
  <si>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</si>
  <si>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</si>
  <si>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</si>
  <si>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</si>
  <si>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</si>
  <si>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</si>
  <si>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</si>
  <si>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</si>
  <si>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</si>
  <si>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</si>
  <si>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</si>
  <si>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</si>
  <si>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</si>
  <si>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</si>
  <si>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</si>
  <si>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</si>
  <si>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</si>
  <si>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</si>
  <si>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</si>
  <si>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</si>
  <si>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</si>
  <si>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</si>
  <si>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</si>
  <si>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</si>
  <si>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</si>
  <si>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</si>
  <si>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</si>
  <si>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</si>
  <si>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</si>
  <si>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</si>
  <si>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</si>
  <si>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</si>
  <si>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</si>
  <si>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</si>
  <si>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</si>
  <si>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</si>
  <si>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</si>
  <si>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</si>
  <si>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</si>
  <si>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</si>
  <si>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</si>
  <si>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</si>
  <si>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</si>
  <si>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</si>
  <si>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</si>
  <si>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</si>
  <si>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</si>
  <si>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</si>
  <si>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</si>
  <si>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</si>
  <si>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</si>
  <si>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</si>
  <si>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</si>
  <si>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</si>
  <si>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</si>
  <si>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</si>
  <si>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</si>
  <si>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</si>
  <si>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</si>
  <si>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</si>
  <si>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</si>
  <si>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</si>
  <si>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</si>
  <si>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</si>
  <si>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</si>
  <si>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</si>
  <si>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</si>
  <si>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</si>
  <si>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</si>
  <si>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</si>
  <si>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</si>
  <si>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</si>
  <si>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</si>
  <si>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</si>
  <si>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</si>
  <si>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</si>
  <si>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</si>
  <si>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</si>
  <si>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</si>
  <si>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</si>
  <si>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</si>
  <si>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</si>
  <si>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</si>
  <si>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</si>
  <si>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</si>
  <si>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</si>
  <si>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</si>
  <si>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</si>
  <si>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</si>
  <si>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</si>
  <si>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</si>
  <si>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</si>
  <si>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</si>
  <si>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</si>
  <si>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</si>
  <si>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</si>
  <si>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</si>
  <si>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</si>
  <si>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</si>
  <si>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</si>
  <si>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</si>
  <si>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</si>
  <si>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</si>
  <si>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</si>
  <si>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</si>
  <si>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</si>
  <si>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</si>
  <si>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</si>
  <si>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</si>
  <si>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</si>
  <si>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</si>
  <si>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</si>
  <si>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</si>
  <si>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</si>
  <si>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</si>
  <si>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</si>
  <si>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</si>
  <si>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</si>
  <si>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</si>
  <si>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</si>
  <si>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</si>
  <si>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</si>
  <si>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</si>
  <si>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</si>
  <si>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</si>
  <si>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</si>
  <si>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</si>
  <si>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</si>
  <si>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</si>
  <si>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</si>
  <si>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</si>
  <si>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</si>
  <si>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</si>
  <si>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</si>
  <si>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</si>
  <si>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</si>
  <si>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</si>
  <si>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</si>
  <si>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</si>
  <si>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</si>
  <si>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</si>
  <si>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</si>
  <si>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</si>
  <si>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</si>
  <si>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</si>
  <si>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</si>
  <si>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</si>
  <si>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</si>
  <si>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</si>
  <si>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</si>
  <si>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</si>
  <si>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</si>
  <si>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</si>
  <si>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</si>
  <si>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</si>
  <si>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</si>
  <si>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</si>
  <si>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</si>
  <si>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</si>
  <si>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</si>
  <si>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</si>
  <si>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</si>
  <si>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</si>
  <si>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</si>
  <si>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</si>
  <si>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</si>
  <si>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</si>
  <si>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</si>
  <si>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</si>
  <si>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</si>
  <si>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</si>
  <si>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</si>
  <si>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</si>
  <si>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</si>
  <si>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</si>
  <si>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</si>
  <si>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</si>
  <si>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</si>
  <si>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</si>
  <si>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</si>
  <si>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</si>
  <si>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</si>
  <si>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</si>
  <si>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</si>
  <si>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</si>
  <si>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</si>
  <si>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</si>
  <si>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</si>
  <si>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</si>
  <si>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Sub-Category </t>
  </si>
  <si>
    <t>(All)</t>
  </si>
  <si>
    <t>Column Labels</t>
  </si>
  <si>
    <t>Grand Total</t>
  </si>
  <si>
    <t>Row Labels</t>
  </si>
  <si>
    <t xml:space="preserve">Category 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</si>
  <si>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</si>
  <si>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</si>
  <si>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</si>
  <si>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</si>
  <si>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</si>
  <si>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</si>
  <si>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</si>
  <si>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</si>
  <si>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</si>
  <si>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</si>
  <si>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</si>
  <si>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</si>
  <si>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</si>
  <si>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</si>
  <si>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</si>
  <si>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</si>
  <si>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</si>
  <si>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</si>
  <si>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</si>
  <si>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</si>
  <si>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</si>
  <si>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</si>
  <si>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</si>
  <si>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</si>
  <si>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</si>
  <si>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</si>
  <si>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</si>
  <si>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</si>
  <si>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</si>
  <si>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</si>
  <si>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</si>
  <si>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</si>
  <si>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</si>
  <si>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</si>
  <si>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</si>
  <si>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</si>
  <si>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</si>
  <si>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</si>
  <si>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</si>
  <si>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</si>
  <si>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</si>
  <si>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</si>
  <si>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</si>
  <si>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</si>
  <si>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</si>
  <si>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</si>
  <si>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</si>
  <si>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</si>
  <si>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</si>
  <si>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</si>
  <si>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</si>
  <si>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</si>
  <si>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Date Converted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</si>
  <si>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</si>
  <si>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</si>
  <si>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</si>
  <si>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</si>
  <si>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</si>
  <si>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</si>
  <si>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</si>
  <si>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</si>
  <si>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</si>
  <si>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</si>
  <si>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</si>
  <si>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</si>
  <si>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</si>
  <si>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</si>
  <si>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</si>
  <si>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</si>
  <si>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</si>
  <si>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</si>
  <si>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</si>
  <si>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</si>
  <si>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 xml:space="preserve">Percentage Canceled </t>
  </si>
  <si>
    <t xml:space="preserve"> Less Than 1000</t>
  </si>
  <si>
    <t>1000 to 4999</t>
  </si>
  <si>
    <t>5000 to 9999</t>
  </si>
  <si>
    <t>10000 to 14999</t>
  </si>
  <si>
    <t>150000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</si>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</sst>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2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.xlsx]Category Pivot Table 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6-1942-9220-C1241B5A951B}"/>
            </c:ext>
          </c:extLst>
        </c:ser>
        <c:ser>
          <c:idx val="1"/>
          <c:order val="1"/>
          <c:tx>
            <c:strRef>
              <c:f>'Category Pivot Table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6-1942-9220-C1241B5A951B}"/>
            </c:ext>
          </c:extLst>
        </c:ser>
        <c:ser>
          <c:idx val="2"/>
          <c:order val="2"/>
          <c:tx>
            <c:strRef>
              <c:f>'Category Pivot Table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66-1942-9220-C1241B5A951B}"/>
            </c:ext>
          </c:extLst>
        </c:ser>
        <c:ser>
          <c:idx val="3"/>
          <c:order val="3"/>
          <c:tx>
            <c:strRef>
              <c:f>'Category Pivot Table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66-1942-9220-C1241B5A9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304464"/>
        <c:axId val="858320048"/>
      </c:barChart>
      <c:catAx>
        <c:axId val="94530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320048"/>
        <c:crosses val="autoZero"/>
        <c:auto val="1"/>
        <c:lblAlgn val="ctr"/>
        <c:lblOffset val="100"/>
        <c:noMultiLvlLbl val="0"/>
      </c:catAx>
      <c:valAx>
        <c:axId val="8583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3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.xlsx]Sub-Category Table!PivotTable8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4742-BBD6-A2B1C28D1B33}"/>
            </c:ext>
          </c:extLst>
        </c:ser>
        <c:ser>
          <c:idx val="1"/>
          <c:order val="1"/>
          <c:tx>
            <c:strRef>
              <c:f>'Sub-Category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5-4742-BBD6-A2B1C28D1B33}"/>
            </c:ext>
          </c:extLst>
        </c:ser>
        <c:ser>
          <c:idx val="2"/>
          <c:order val="2"/>
          <c:tx>
            <c:strRef>
              <c:f>'Sub-Category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5-4742-BBD6-A2B1C28D1B33}"/>
            </c:ext>
          </c:extLst>
        </c:ser>
        <c:ser>
          <c:idx val="3"/>
          <c:order val="3"/>
          <c:tx>
            <c:strRef>
              <c:f>'Sub-Category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5-4742-BBD6-A2B1C28D1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9554128"/>
        <c:axId val="974944720"/>
      </c:barChart>
      <c:catAx>
        <c:axId val="909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44720"/>
        <c:crosses val="autoZero"/>
        <c:auto val="1"/>
        <c:lblAlgn val="ctr"/>
        <c:lblOffset val="100"/>
        <c:noMultiLvlLbl val="0"/>
      </c:catAx>
      <c:valAx>
        <c:axId val="97494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.xlsx]Unix Timestamp!PivotTable10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'Unix Timestamp'!$B$4:$B$5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'Unix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0-4A4C-A2F2-129FF2DC7E36}"/>
            </c:ext>
          </c:extLst>
        </c:ser>
        <c:ser>
          <c:idx val="1"/>
          <c:order val="1"/>
          <c:tx>
            <c:strRef>
              <c:f>'Unix Timestamp'!$C$4:$C$5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'Unix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0-4A4C-A2F2-129FF2DC7E36}"/>
            </c:ext>
          </c:extLst>
        </c:ser>
        <c:ser>
          <c:idx val="2"/>
          <c:order val="2"/>
          <c:tx>
            <c:strRef>
              <c:f>'Unix Timestamp'!$D$4:$D$5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'Unix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0-4A4C-A2F2-129FF2DC7E36}"/>
            </c:ext>
          </c:extLst>
        </c:ser>
        <c:ser>
          <c:idx val="3"/>
          <c:order val="3"/>
          <c:tx>
            <c:strRef>
              <c:f>'Unix Timestamp'!$E$4:$E$5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'Unix Timestamp'!$A$6:$A$18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'Unix Timestamp'!$E$6:$E$18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0-4A4C-A2F2-129FF2DC7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256064"/>
        <c:axId val="1017546688"/>
      </c:lineChart>
      <c:catAx>
        <c:axId val="9872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546688"/>
        <c:crosses val="autoZero"/>
        <c:auto val="1"/>
        <c:lblAlgn val="ctr"/>
        <c:lblOffset val="100"/>
        <c:noMultiLvlLbl val="0"/>
      </c:catAx>
      <c:valAx>
        <c:axId val="10175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 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4-8841-80C0-5C9CEB998890}"/>
            </c:ext>
          </c:extLst>
        </c:ser>
        <c:ser>
          <c:idx val="1"/>
          <c:order val="1"/>
          <c:tx>
            <c:v>Percentage Failed 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4-8841-80C0-5C9CEB99889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4-8841-80C0-5C9CEB998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310576"/>
        <c:axId val="983047168"/>
      </c:lineChart>
      <c:catAx>
        <c:axId val="102031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047168"/>
        <c:crosses val="autoZero"/>
        <c:auto val="1"/>
        <c:lblAlgn val="ctr"/>
        <c:lblOffset val="100"/>
        <c:noMultiLvlLbl val="0"/>
      </c:catAx>
      <c:valAx>
        <c:axId val="9830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16</xdr:row>
      <xdr:rowOff>12700</xdr:rowOff>
    </xdr:from>
    <xdr:to>
      <xdr:col>6</xdr:col>
      <xdr:colOff>469900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130E6-123C-444F-86AD-37404CF43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114300</xdr:rowOff>
    </xdr:from>
    <xdr:to>
      <xdr:col>14</xdr:col>
      <xdr:colOff>571500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67679-2DC5-7D4B-A5B4-DF28BA9CD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114300</xdr:rowOff>
    </xdr:from>
    <xdr:to>
      <xdr:col>12</xdr:col>
      <xdr:colOff>533400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A2A50-2EE6-7744-A3FF-E3F5823F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1162050</xdr:colOff>
      <xdr:row>14</xdr:row>
      <xdr:rowOff>127000</xdr:rowOff>
    </xdr:from>
    <xdr:to>
      <xdr:col>6</xdr:col>
      <xdr:colOff>285750</xdr:colOff>
      <xdr:row>29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FC4C3D-FEA4-4D4F-88C8-AA4AFC609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76176400463" createdVersion="6" refreshedVersion="6" minRefreshableVersion="3" recordCount="4114" xr:uid="{5CF5FB9D-D13A-F347-9A56-6E77AE8739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770958912035" createdVersion="6" refreshedVersion="6" minRefreshableVersion="3" recordCount="4114" xr:uid="{207B9EF8-A09A-E84D-9147-2F585BFDAFD6}">
  <cacheSource type="worksheet">
    <worksheetSource ref="A1:T4115" sheet="KickStarter"/>
  </cacheSource>
  <cacheFields count="22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ted Conversion 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id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id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id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id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id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id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id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id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id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id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id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id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d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id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527BA-13EE-AA49-97B1-36BAF18B52C2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AB063-031E-434F-8CE5-5B06C6050E10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AAE3-CC63-8B4D-8CAC-B9D4F9DAB936}" name="PivotTable10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D7A4-7326-894D-BD1B-71FBBB826782}">
  <sheetPr codeName="Sheet4"/>
  <dimension ref="A1:F14"/>
  <sheetViews>
    <sheetView workbookViewId="0">
      <selection activeCell="F14" sqref="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8314</v>
      </c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8DF9-33B6-A647-8716-230D186B7A64}">
  <sheetPr codeName="Sheet6"/>
  <dimension ref="A1:F47"/>
  <sheetViews>
    <sheetView workbookViewId="0">
      <selection activeCell="J28" sqref="J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8313</v>
      </c>
      <c r="B2" t="s">
        <v>8309</v>
      </c>
    </row>
    <row r="4" spans="1:6" x14ac:dyDescent="0.2">
      <c r="A4" s="9" t="s">
        <v>8314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94B6C-B9E6-B44B-A292-B34F7A4C516E}">
  <sheetPr codeName="Sheet7"/>
  <dimension ref="A1:F18"/>
  <sheetViews>
    <sheetView workbookViewId="0">
      <selection activeCell="H22" sqref="H2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8313</v>
      </c>
      <c r="B1" t="s">
        <v>8309</v>
      </c>
    </row>
    <row r="2" spans="1:6" x14ac:dyDescent="0.2">
      <c r="A2" s="9" t="s">
        <v>8379</v>
      </c>
      <c r="B2" t="s">
        <v>8309</v>
      </c>
    </row>
    <row r="4" spans="1:6" x14ac:dyDescent="0.2">
      <c r="A4" s="9" t="s">
        <v>8314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C7CB-7ED4-9A44-B1CF-793B7EDFE29F}">
  <sheetPr codeName="Sheet9"/>
  <dimension ref="A1:H13"/>
  <sheetViews>
    <sheetView workbookViewId="0">
      <selection activeCell="H22" sqref="H2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7.1640625" bestFit="1" customWidth="1"/>
  </cols>
  <sheetData>
    <row r="1" spans="1:8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>
        <f>COUNTIFS(KickStarter!$D$2:$D$4115,"&lt;1000",KickStarter!$F$2:$F$4115,"successful")</f>
        <v>322</v>
      </c>
      <c r="C2">
        <f>COUNTIFS(KickStarter!$D$2:$D$4115,"&lt;1000",KickStarter!$F$2:$F$4115,"failed")</f>
        <v>113</v>
      </c>
      <c r="D2">
        <f>COUNTIFS(KickStarter!$D$2:$D$4115,"&lt;1000",KickStarter!$F$2:$F$4115,"canceled")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COUNTIFS(KickStarter!$D$2:$D$4115,"&gt;=1000",KickStarter!$D$2:$D$4115,"&lt;=4999",KickStarter!$F$2:$F$4115,"successful")</f>
        <v>932</v>
      </c>
      <c r="C3">
        <f>COUNTIFS(KickStarter!$D$2:$D$4115,"&gt;=1000",KickStarter!$D$2:$D$4115,"&lt;=4999",KickStarter!$F$2:$F$4115,"failed")</f>
        <v>420</v>
      </c>
      <c r="D3">
        <f>COUNTIFS(KickStarter!$D$2:$D$4115,"&gt;=1000",KickStarter!$D$2:$D$4115,"&lt;=4999",KickStarter!$F$2:$F$4115,"canceled")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COUNTIFS(KickStarter!$D$2:$D$4115,"&gt;=5000",KickStarter!$D$2:$D$4115,"&lt;=9999",KickStarter!$F$2:$F$4115,"successful")</f>
        <v>381</v>
      </c>
      <c r="C4">
        <f>COUNTIFS(KickStarter!$D$2:$D$4115,"&gt;=5000",KickStarter!$D$2:$D$4115,"&lt;=9999",KickStarter!$F$2:$F$4115,"failed")</f>
        <v>283</v>
      </c>
      <c r="D4">
        <f>COUNTIFS(KickStarter!$D$2:$D$4115,"&gt;=5000",KickStarter!$D$2:$D$4115,"&lt;=9999",KickStarter!$F$2:$F$4115,"canceled")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COUNTIFS(KickStarter!$D$2:$D$4115,"&gt;=10000",KickStarter!$D$2:$D$4115,"&lt;=14999",KickStarter!$F$2:$F$4115,"successful")</f>
        <v>168</v>
      </c>
      <c r="C5">
        <f>COUNTIFS(KickStarter!$D$2:$D$4115,"&gt;=10000",KickStarter!$D$2:$D$4115,"&lt;=14999",KickStarter!$F$2:$F$4115,"failed")</f>
        <v>144</v>
      </c>
      <c r="D5">
        <f>COUNTIFS(KickStarter!$D$2:$D$4115,"&gt;=10000",KickStarter!$D$2:$D$4115,"&lt;=14999",KickStarter!$F$2:$F$4115,"canceled")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COUNTIFS(KickStarter!$D$2:$D$4115,"&gt;=15000",KickStarter!$D$2:$D$4115,"&lt;=19999",KickStarter!$F$2:$F$4115,"successful")</f>
        <v>94</v>
      </c>
      <c r="C6">
        <f>COUNTIFS(KickStarter!$D$2:$D$4115,"&gt;=15000",KickStarter!$D$2:$D$4115,"&lt;=19999",KickStarter!$F$2:$F$4115,"failed")</f>
        <v>90</v>
      </c>
      <c r="D6">
        <f>COUNTIFS(KickStarter!$D$2:$D$4115,"&gt;=15000",KickStarter!$D$2:$D$4115,"&lt;=19999",KickStarter!$F$2:$F$4115,"canceled")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COUNTIFS(KickStarter!$D$2:$D$4115,"&gt;=20000",KickStarter!$D$2:$D$4115,"&lt;=24999",KickStarter!$F$2:$F$4115,"successful")</f>
        <v>62</v>
      </c>
      <c r="C7">
        <f>COUNTIFS(KickStarter!$D$2:$D$4115,"&gt;=20000",KickStarter!$D$2:$D$4115,"&lt;=24999",KickStarter!$F$2:$F$4115,"failed")</f>
        <v>72</v>
      </c>
      <c r="D7">
        <f>COUNTIFS(KickStarter!$D$2:$D$4115,"&gt;=20000",KickStarter!$D$2:$D$4115,"&lt;=24999",KickStarter!$F$2:$F$4115,"canceled")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COUNTIFS(KickStarter!$D$2:$D$4115,"&gt;=25000",KickStarter!$D$2:$D$4115,"&lt;=29999",KickStarter!$F$2:$F$4115,"successful")</f>
        <v>55</v>
      </c>
      <c r="C8">
        <f>COUNTIFS(KickStarter!$D$2:$D$4115,"&gt;=25000",KickStarter!$D$2:$D$4115,"&lt;=29999",KickStarter!$F$2:$F$4115,"failed")</f>
        <v>64</v>
      </c>
      <c r="D8">
        <f>COUNTIFS(KickStarter!$D$2:$D$4115,"&gt;=25000",KickStarter!$D$2:$D$4115,"&lt;=29999",KickStarter!$F$2:$F$4115,"canceled")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COUNTIFS(KickStarter!$D$2:$D$4115,"&gt;=30000",KickStarter!$D$2:$D$4115,"&lt;=34999",KickStarter!$F$2:$F$4115,"successful")</f>
        <v>32</v>
      </c>
      <c r="C9">
        <f>COUNTIFS(KickStarter!$D$2:$D$4115,"&gt;=30000",KickStarter!$D$2:$D$4115,"&lt;=34999",KickStarter!$F$2:$F$4115,"failed")</f>
        <v>37</v>
      </c>
      <c r="D9">
        <f>COUNTIFS(KickStarter!$D$2:$D$4115,"&gt;=30000",KickStarter!$D$2:$D$4115,"&lt;=34999",KickStarter!$F$2:$F$4115,"canceled")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COUNTIFS(KickStarter!$D$2:$D$4115,"&gt;=35000",KickStarter!$D$2:$D$4115,"&lt;=39999",KickStarter!$F$2:$F$4115,"successful")</f>
        <v>26</v>
      </c>
      <c r="C10">
        <f>COUNTIFS(KickStarter!$D$2:$D$4115,"&gt;=35000",KickStarter!$D$2:$D$4115,"&lt;=39999",KickStarter!$F$2:$F$4115,"failed")</f>
        <v>22</v>
      </c>
      <c r="D10">
        <f>COUNTIFS(KickStarter!$D$2:$D$4115,"&gt;=35000",KickStarter!$D$2:$D$4115,"&lt;=39999",KickStarter!$F$2:$F$4115,"canceled")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COUNTIFS(KickStarter!$D$2:$D$4115,"&gt;=40000",KickStarter!$D$2:$D$4115,"&lt;=44999",KickStarter!$F$2:$F$4115,"successful")</f>
        <v>21</v>
      </c>
      <c r="C11">
        <f>COUNTIFS(KickStarter!$D$2:$D$4115,"&gt;=40000",KickStarter!$D$2:$D$4115,"&lt;=44999",KickStarter!$F$2:$F$4115,"failed")</f>
        <v>16</v>
      </c>
      <c r="D11">
        <f>COUNTIFS(KickStarter!$D$2:$D$4115,"&gt;=40000",KickStarter!$D$2:$D$4115,"&lt;=44999",KickStarter!$F$2:$F$4115,"canceled")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COUNTIFS(KickStarter!$D$2:$D$4115,"&gt;=45000",KickStarter!$D$2:$D$4115,"&lt;=49999",KickStarter!$F$2:$F$4115,"successful")</f>
        <v>6</v>
      </c>
      <c r="C12">
        <f>COUNTIFS(KickStarter!$D$2:$D$4115,"&gt;=45000",KickStarter!$D$2:$D$4115,"&lt;=49999",KickStarter!$F$2:$F$4115,"failed")</f>
        <v>11</v>
      </c>
      <c r="D12">
        <f>COUNTIFS(KickStarter!$D$2:$D$4115,"&gt;=45000",KickStarter!$D$2:$D$4115,"&lt;=49999",KickStarter!$F$2:$F$4115,"canceled")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COUNTIFS(KickStarter!$D$2:$D$4115,"&gt;=50000",KickStarter!$F$2:$F$4115,"successful")</f>
        <v>86</v>
      </c>
      <c r="C13">
        <f>COUNTIFS(KickStarter!$D$2:$D$4115,"&gt;=50000",KickStarter!$F$2:$F$4115,"failed")</f>
        <v>258</v>
      </c>
      <c r="D13">
        <f>COUNTIFS(KickStarter!$D$2:$D$4115,"&gt;=50000",KickStarter!$F$2:$F$4115,"canceled")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77" zoomScaleNormal="77" workbookViewId="0">
      <selection activeCell="J3" sqref="J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style="5" bestFit="1" customWidth="1"/>
    <col min="16" max="16" width="15" bestFit="1" customWidth="1"/>
    <col min="17" max="17" width="10.33203125" bestFit="1" customWidth="1"/>
    <col min="18" max="18" width="11.5" bestFit="1" customWidth="1"/>
    <col min="19" max="19" width="20.5" bestFit="1" customWidth="1"/>
    <col min="20" max="20" width="2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8313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1" si="384">E4099/D4099*100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ref="O4113:O4115" si="390">E4113/D4113*100</f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 t="s">
        <v>8400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 </vt:lpstr>
      <vt:lpstr>Sub-Category Table</vt:lpstr>
      <vt:lpstr>Unix Timestamp</vt:lpstr>
      <vt:lpstr>Bonus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2019-02-16T01:53:25Z</dcterms:modified>
</cp:coreProperties>
</file>