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92f22008f4fcb9/Desktop/Forest Service/RedoubtModeling/data/"/>
    </mc:Choice>
  </mc:AlternateContent>
  <xr:revisionPtr revIDLastSave="4" documentId="8_{50265989-8C7A-49D8-A1F6-2EBF67D9CB2E}" xr6:coauthVersionLast="47" xr6:coauthVersionMax="47" xr10:uidLastSave="{3A5A8867-19A5-4A2E-BFEA-19CD7C4D3C63}"/>
  <bookViews>
    <workbookView xWindow="-28920" yWindow="915" windowWidth="29040" windowHeight="15720" firstSheet="2" activeTab="2" xr2:uid="{00000000-000D-0000-FFFF-FFFF00000000}"/>
  </bookViews>
  <sheets>
    <sheet name="read me" sheetId="16" r:id="rId1"/>
    <sheet name="Currentyear" sheetId="3" r:id="rId2"/>
    <sheet name="Sockeye w EM Fill-in" sheetId="6" r:id="rId3"/>
    <sheet name="Coho w EM Fill-in" sheetId="18" r:id="rId4"/>
    <sheet name="sockeye prediction figure" sheetId="14" r:id="rId5"/>
    <sheet name="coho prediction figure" sheetId="20" r:id="rId6"/>
    <sheet name="sockeyemape chart" sheetId="9" r:id="rId7"/>
  </sheets>
  <externalReferences>
    <externalReference r:id="rId8"/>
    <externalReference r:id="rId9"/>
  </externalReferences>
  <definedNames>
    <definedName name="_xlnm.Print_Area" localSheetId="3">'Coho w EM Fill-in'!$A$1:$AT$128</definedName>
    <definedName name="_xlnm.Print_Area" localSheetId="2">'Sockeye w EM Fill-in'!$A$1:$AU$129</definedName>
    <definedName name="_xlnm.Print_Titles" localSheetId="3">'Coho w EM Fill-in'!$3:$3</definedName>
    <definedName name="_xlnm.Print_Titles" localSheetId="2">'Sockeye w EM Fill-in'!$3:$3</definedName>
    <definedName name="RED">#REF!</definedName>
    <definedName name="RS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3" i="6" l="1"/>
  <c r="BB3" i="6"/>
  <c r="BA3" i="6"/>
  <c r="BG3" i="6"/>
  <c r="AT389" i="6"/>
  <c r="AT136" i="6"/>
  <c r="AT128" i="6"/>
  <c r="AT127" i="6"/>
  <c r="AT129" i="6" s="1"/>
  <c r="AT125" i="6"/>
  <c r="AT519" i="6" s="1"/>
  <c r="AT124" i="6"/>
  <c r="AT521" i="6" s="1"/>
  <c r="AV126" i="18"/>
  <c r="AT126" i="18"/>
  <c r="AT125" i="18"/>
  <c r="AT124" i="18"/>
  <c r="AS515" i="18"/>
  <c r="AS388" i="18"/>
  <c r="AS262" i="18"/>
  <c r="AS135" i="18"/>
  <c r="AS126" i="18"/>
  <c r="AS124" i="18"/>
  <c r="AU124" i="6"/>
  <c r="AH389" i="6"/>
  <c r="AI389" i="6"/>
  <c r="AJ389" i="6"/>
  <c r="AK389" i="6"/>
  <c r="AL389" i="6"/>
  <c r="AM389" i="6"/>
  <c r="AN389" i="6"/>
  <c r="AO389" i="6"/>
  <c r="AP389" i="6"/>
  <c r="AQ389" i="6"/>
  <c r="AR389" i="6"/>
  <c r="AS389" i="6"/>
  <c r="AU389" i="6"/>
  <c r="AH136" i="6"/>
  <c r="AI136" i="6"/>
  <c r="AJ136" i="6"/>
  <c r="AK136" i="6"/>
  <c r="AL136" i="6"/>
  <c r="AM136" i="6"/>
  <c r="AN136" i="6"/>
  <c r="AO136" i="6"/>
  <c r="AP136" i="6"/>
  <c r="AQ136" i="6"/>
  <c r="AR136" i="6"/>
  <c r="AS136" i="6"/>
  <c r="AU136" i="6"/>
  <c r="AG136" i="6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122" i="6"/>
  <c r="BC123" i="6"/>
  <c r="BC4" i="6"/>
  <c r="BB5" i="6"/>
  <c r="BB6" i="6"/>
  <c r="BB7" i="6"/>
  <c r="BB8" i="6"/>
  <c r="BB9" i="6"/>
  <c r="BB10" i="6"/>
  <c r="BB11" i="6"/>
  <c r="BB12" i="6"/>
  <c r="BB13" i="6"/>
  <c r="BB14" i="6"/>
  <c r="BB15" i="6"/>
  <c r="BB16" i="6"/>
  <c r="BB17" i="6"/>
  <c r="BB18" i="6"/>
  <c r="BB19" i="6"/>
  <c r="BB20" i="6"/>
  <c r="BB21" i="6"/>
  <c r="BB22" i="6"/>
  <c r="BB23" i="6"/>
  <c r="BB24" i="6"/>
  <c r="BB25" i="6"/>
  <c r="BB26" i="6"/>
  <c r="BB27" i="6"/>
  <c r="BB28" i="6"/>
  <c r="BB29" i="6"/>
  <c r="BB30" i="6"/>
  <c r="BB31" i="6"/>
  <c r="BB32" i="6"/>
  <c r="BB33" i="6"/>
  <c r="BB34" i="6"/>
  <c r="BB35" i="6"/>
  <c r="BB36" i="6"/>
  <c r="BB37" i="6"/>
  <c r="BB38" i="6"/>
  <c r="BB39" i="6"/>
  <c r="BB40" i="6"/>
  <c r="BB41" i="6"/>
  <c r="BB42" i="6"/>
  <c r="BB43" i="6"/>
  <c r="BB44" i="6"/>
  <c r="BB45" i="6"/>
  <c r="BB46" i="6"/>
  <c r="BB47" i="6"/>
  <c r="BB48" i="6"/>
  <c r="BB49" i="6"/>
  <c r="BB50" i="6"/>
  <c r="BB51" i="6"/>
  <c r="BB52" i="6"/>
  <c r="BB53" i="6"/>
  <c r="BB54" i="6"/>
  <c r="BB55" i="6"/>
  <c r="BB56" i="6"/>
  <c r="BB57" i="6"/>
  <c r="BB58" i="6"/>
  <c r="BB59" i="6"/>
  <c r="BB60" i="6"/>
  <c r="BB61" i="6"/>
  <c r="BB62" i="6"/>
  <c r="BB63" i="6"/>
  <c r="BB64" i="6"/>
  <c r="BB65" i="6"/>
  <c r="BB66" i="6"/>
  <c r="BB67" i="6"/>
  <c r="BB68" i="6"/>
  <c r="BB69" i="6"/>
  <c r="BB70" i="6"/>
  <c r="BB71" i="6"/>
  <c r="BB72" i="6"/>
  <c r="BB73" i="6"/>
  <c r="BB74" i="6"/>
  <c r="BB75" i="6"/>
  <c r="BB76" i="6"/>
  <c r="BB77" i="6"/>
  <c r="BB78" i="6"/>
  <c r="BB79" i="6"/>
  <c r="BB80" i="6"/>
  <c r="BB81" i="6"/>
  <c r="BB82" i="6"/>
  <c r="BB83" i="6"/>
  <c r="BB84" i="6"/>
  <c r="BB85" i="6"/>
  <c r="BB86" i="6"/>
  <c r="BB87" i="6"/>
  <c r="BB88" i="6"/>
  <c r="BB89" i="6"/>
  <c r="BB90" i="6"/>
  <c r="BB91" i="6"/>
  <c r="BB92" i="6"/>
  <c r="BB93" i="6"/>
  <c r="BB94" i="6"/>
  <c r="BB95" i="6"/>
  <c r="BB96" i="6"/>
  <c r="BB97" i="6"/>
  <c r="BB98" i="6"/>
  <c r="BB99" i="6"/>
  <c r="BB100" i="6"/>
  <c r="BB101" i="6"/>
  <c r="BB102" i="6"/>
  <c r="BB103" i="6"/>
  <c r="BB104" i="6"/>
  <c r="BB105" i="6"/>
  <c r="BB106" i="6"/>
  <c r="BB107" i="6"/>
  <c r="BB108" i="6"/>
  <c r="BB109" i="6"/>
  <c r="BB110" i="6"/>
  <c r="BB111" i="6"/>
  <c r="BB112" i="6"/>
  <c r="BB113" i="6"/>
  <c r="BB114" i="6"/>
  <c r="BB115" i="6"/>
  <c r="BB116" i="6"/>
  <c r="BB117" i="6"/>
  <c r="BB118" i="6"/>
  <c r="BB119" i="6"/>
  <c r="BB120" i="6"/>
  <c r="BB121" i="6"/>
  <c r="BB122" i="6"/>
  <c r="BB123" i="6"/>
  <c r="BB4" i="6"/>
  <c r="BA5" i="6"/>
  <c r="BA6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81" i="6"/>
  <c r="BA82" i="6"/>
  <c r="BA83" i="6"/>
  <c r="BA84" i="6"/>
  <c r="BA85" i="6"/>
  <c r="BA86" i="6"/>
  <c r="BA87" i="6"/>
  <c r="BA88" i="6"/>
  <c r="BA89" i="6"/>
  <c r="BA90" i="6"/>
  <c r="BA91" i="6"/>
  <c r="BA92" i="6"/>
  <c r="BA93" i="6"/>
  <c r="BA94" i="6"/>
  <c r="BA95" i="6"/>
  <c r="BA96" i="6"/>
  <c r="BA97" i="6"/>
  <c r="BA98" i="6"/>
  <c r="BA99" i="6"/>
  <c r="BA100" i="6"/>
  <c r="BA101" i="6"/>
  <c r="BA102" i="6"/>
  <c r="BA103" i="6"/>
  <c r="BA104" i="6"/>
  <c r="BA105" i="6"/>
  <c r="BA106" i="6"/>
  <c r="BA107" i="6"/>
  <c r="BA108" i="6"/>
  <c r="BA109" i="6"/>
  <c r="BA110" i="6"/>
  <c r="BA111" i="6"/>
  <c r="BA112" i="6"/>
  <c r="BA113" i="6"/>
  <c r="BA114" i="6"/>
  <c r="BA115" i="6"/>
  <c r="BA116" i="6"/>
  <c r="BA117" i="6"/>
  <c r="BA118" i="6"/>
  <c r="BA119" i="6"/>
  <c r="BA120" i="6"/>
  <c r="BA121" i="6"/>
  <c r="BA122" i="6"/>
  <c r="BA123" i="6"/>
  <c r="BA4" i="6"/>
  <c r="AS128" i="6"/>
  <c r="AS137" i="6" s="1"/>
  <c r="AS126" i="6"/>
  <c r="AS124" i="6"/>
  <c r="AU128" i="6"/>
  <c r="AR515" i="18"/>
  <c r="AR388" i="18"/>
  <c r="AR262" i="18"/>
  <c r="AR135" i="18"/>
  <c r="AR126" i="18"/>
  <c r="AR124" i="18"/>
  <c r="AR128" i="6"/>
  <c r="AR137" i="6" s="1"/>
  <c r="AR138" i="6" s="1"/>
  <c r="AR124" i="6"/>
  <c r="AR126" i="6"/>
  <c r="AO126" i="18"/>
  <c r="AQ124" i="18"/>
  <c r="AP124" i="18"/>
  <c r="AO124" i="18"/>
  <c r="AQ515" i="18"/>
  <c r="AQ388" i="18"/>
  <c r="AQ262" i="18"/>
  <c r="AQ135" i="18"/>
  <c r="AQ126" i="18"/>
  <c r="AT515" i="18"/>
  <c r="AT388" i="18"/>
  <c r="AT262" i="18"/>
  <c r="AT135" i="18"/>
  <c r="AJ124" i="6"/>
  <c r="AP124" i="6"/>
  <c r="AP127" i="6" s="1"/>
  <c r="A1" i="6"/>
  <c r="AQ128" i="6"/>
  <c r="AQ124" i="6"/>
  <c r="AQ127" i="6" s="1"/>
  <c r="AP128" i="6"/>
  <c r="AP137" i="6" s="1"/>
  <c r="AP138" i="6" s="1"/>
  <c r="AT520" i="6" l="1"/>
  <c r="AT517" i="6"/>
  <c r="AT518" i="6"/>
  <c r="AT137" i="6"/>
  <c r="AS125" i="18"/>
  <c r="AS519" i="18" s="1"/>
  <c r="AS136" i="18"/>
  <c r="AS128" i="18"/>
  <c r="AS137" i="18"/>
  <c r="AS138" i="18" s="1"/>
  <c r="AS139" i="18" s="1"/>
  <c r="AS140" i="18" s="1"/>
  <c r="AS141" i="18" s="1"/>
  <c r="AS142" i="18" s="1"/>
  <c r="AS143" i="18" s="1"/>
  <c r="AS144" i="18" s="1"/>
  <c r="AS145" i="18" s="1"/>
  <c r="AS146" i="18" s="1"/>
  <c r="AS147" i="18" s="1"/>
  <c r="AS148" i="18" s="1"/>
  <c r="AS149" i="18" s="1"/>
  <c r="AS150" i="18" s="1"/>
  <c r="AU125" i="6"/>
  <c r="AU127" i="6"/>
  <c r="AS127" i="6"/>
  <c r="AS129" i="6" s="1"/>
  <c r="AS138" i="6"/>
  <c r="AS139" i="6" s="1"/>
  <c r="AS140" i="6" s="1"/>
  <c r="AS125" i="6"/>
  <c r="AS517" i="6" s="1"/>
  <c r="AR127" i="6"/>
  <c r="AQ137" i="6"/>
  <c r="AQ125" i="6"/>
  <c r="AR125" i="18"/>
  <c r="AR520" i="18" s="1"/>
  <c r="AR136" i="18"/>
  <c r="AR137" i="18" s="1"/>
  <c r="AR138" i="18" s="1"/>
  <c r="AR139" i="18" s="1"/>
  <c r="AR140" i="18" s="1"/>
  <c r="AR141" i="18" s="1"/>
  <c r="AR142" i="18" s="1"/>
  <c r="AR143" i="18" s="1"/>
  <c r="AR144" i="18" s="1"/>
  <c r="AR145" i="18" s="1"/>
  <c r="AR146" i="18" s="1"/>
  <c r="AR147" i="18" s="1"/>
  <c r="AR148" i="18" s="1"/>
  <c r="AR149" i="18" s="1"/>
  <c r="AR150" i="18" s="1"/>
  <c r="AR518" i="18"/>
  <c r="AR128" i="18"/>
  <c r="AP125" i="6"/>
  <c r="AR139" i="6"/>
  <c r="AR140" i="6" s="1"/>
  <c r="AR141" i="6" s="1"/>
  <c r="AR142" i="6" s="1"/>
  <c r="AR125" i="6"/>
  <c r="AQ128" i="18"/>
  <c r="AQ136" i="18"/>
  <c r="AQ137" i="18" s="1"/>
  <c r="AQ138" i="18" s="1"/>
  <c r="AQ139" i="18" s="1"/>
  <c r="AQ140" i="18" s="1"/>
  <c r="AQ141" i="18" s="1"/>
  <c r="AQ142" i="18" s="1"/>
  <c r="AQ143" i="18" s="1"/>
  <c r="AQ144" i="18" s="1"/>
  <c r="AQ145" i="18" s="1"/>
  <c r="AQ146" i="18" s="1"/>
  <c r="AQ147" i="18" s="1"/>
  <c r="AQ148" i="18" s="1"/>
  <c r="AQ149" i="18" s="1"/>
  <c r="AQ150" i="18" s="1"/>
  <c r="AQ125" i="18"/>
  <c r="AT128" i="18"/>
  <c r="AT136" i="18"/>
  <c r="AT137" i="18" s="1"/>
  <c r="AT138" i="18" s="1"/>
  <c r="AT139" i="18" s="1"/>
  <c r="AT140" i="18" s="1"/>
  <c r="AT141" i="18" s="1"/>
  <c r="AT142" i="18" s="1"/>
  <c r="AT143" i="18" s="1"/>
  <c r="AT144" i="18" s="1"/>
  <c r="AT145" i="18" s="1"/>
  <c r="AT146" i="18" s="1"/>
  <c r="AT147" i="18" s="1"/>
  <c r="AT148" i="18" s="1"/>
  <c r="AT149" i="18" s="1"/>
  <c r="AT150" i="18" s="1"/>
  <c r="AQ138" i="6"/>
  <c r="AQ129" i="6"/>
  <c r="AQ517" i="6" s="1"/>
  <c r="AP139" i="6"/>
  <c r="AP129" i="6"/>
  <c r="E53" i="3"/>
  <c r="AS520" i="6" l="1"/>
  <c r="AT138" i="6"/>
  <c r="AS277" i="18"/>
  <c r="AS151" i="18"/>
  <c r="AS520" i="18"/>
  <c r="AR516" i="18"/>
  <c r="AS518" i="18"/>
  <c r="AS516" i="18"/>
  <c r="AQ520" i="18"/>
  <c r="AR517" i="18"/>
  <c r="AS517" i="18"/>
  <c r="AP520" i="6"/>
  <c r="AS521" i="6"/>
  <c r="AS141" i="6"/>
  <c r="AR129" i="6"/>
  <c r="AR518" i="6" s="1"/>
  <c r="AS519" i="6"/>
  <c r="AS518" i="6"/>
  <c r="AQ520" i="6"/>
  <c r="AT520" i="18"/>
  <c r="AR277" i="18"/>
  <c r="AR151" i="18"/>
  <c r="AR519" i="18"/>
  <c r="AR143" i="6"/>
  <c r="AQ518" i="18"/>
  <c r="AQ277" i="18"/>
  <c r="AQ151" i="18"/>
  <c r="AQ517" i="18"/>
  <c r="AQ516" i="18"/>
  <c r="AQ519" i="18"/>
  <c r="AT277" i="18"/>
  <c r="AT151" i="18"/>
  <c r="AT518" i="18"/>
  <c r="AT517" i="18"/>
  <c r="AT516" i="18"/>
  <c r="AT519" i="18"/>
  <c r="AQ139" i="6"/>
  <c r="AQ518" i="6"/>
  <c r="AQ519" i="6"/>
  <c r="AQ521" i="6"/>
  <c r="AP521" i="6"/>
  <c r="AP517" i="6"/>
  <c r="AP518" i="6"/>
  <c r="AP519" i="6"/>
  <c r="AP140" i="6"/>
  <c r="AU129" i="6"/>
  <c r="AU520" i="6" s="1"/>
  <c r="AU137" i="6"/>
  <c r="C32" i="3"/>
  <c r="BH29" i="6" s="1"/>
  <c r="AT139" i="6" l="1"/>
  <c r="AS278" i="18"/>
  <c r="AS152" i="18"/>
  <c r="AR520" i="6"/>
  <c r="AR521" i="6"/>
  <c r="AR519" i="6"/>
  <c r="AR517" i="6"/>
  <c r="AS142" i="6"/>
  <c r="AR278" i="18"/>
  <c r="AR152" i="18"/>
  <c r="AR144" i="6"/>
  <c r="AQ278" i="18"/>
  <c r="AQ152" i="18"/>
  <c r="AT278" i="18"/>
  <c r="AT152" i="18"/>
  <c r="AU519" i="6"/>
  <c r="AQ140" i="6"/>
  <c r="AP141" i="6"/>
  <c r="AU138" i="6"/>
  <c r="AU517" i="6"/>
  <c r="AU521" i="6"/>
  <c r="AU518" i="6"/>
  <c r="AP515" i="18"/>
  <c r="AP388" i="18"/>
  <c r="AP262" i="18"/>
  <c r="AP135" i="18"/>
  <c r="B46" i="20"/>
  <c r="AX5" i="18"/>
  <c r="AY5" i="18"/>
  <c r="AZ5" i="18"/>
  <c r="BA5" i="18"/>
  <c r="AX6" i="18"/>
  <c r="AY6" i="18"/>
  <c r="AZ6" i="18"/>
  <c r="BA6" i="18"/>
  <c r="AX7" i="18"/>
  <c r="AY7" i="18"/>
  <c r="AZ7" i="18"/>
  <c r="BA7" i="18"/>
  <c r="AX8" i="18"/>
  <c r="AY8" i="18"/>
  <c r="AZ8" i="18"/>
  <c r="BA8" i="18"/>
  <c r="AX9" i="18"/>
  <c r="AY9" i="18"/>
  <c r="AZ9" i="18"/>
  <c r="BA9" i="18"/>
  <c r="AX10" i="18"/>
  <c r="AY10" i="18"/>
  <c r="AZ10" i="18"/>
  <c r="BA10" i="18"/>
  <c r="AX11" i="18"/>
  <c r="AY11" i="18"/>
  <c r="AZ11" i="18"/>
  <c r="BA11" i="18"/>
  <c r="AX12" i="18"/>
  <c r="AY12" i="18"/>
  <c r="AZ12" i="18"/>
  <c r="BA12" i="18"/>
  <c r="AX13" i="18"/>
  <c r="AY13" i="18"/>
  <c r="AZ13" i="18"/>
  <c r="BA13" i="18"/>
  <c r="AX14" i="18"/>
  <c r="AY14" i="18"/>
  <c r="AZ14" i="18"/>
  <c r="BA14" i="18"/>
  <c r="AX15" i="18"/>
  <c r="AY15" i="18"/>
  <c r="AZ15" i="18"/>
  <c r="BA15" i="18"/>
  <c r="AX16" i="18"/>
  <c r="AY16" i="18"/>
  <c r="AZ16" i="18"/>
  <c r="BA16" i="18"/>
  <c r="AX17" i="18"/>
  <c r="AY17" i="18"/>
  <c r="AZ17" i="18"/>
  <c r="BA17" i="18"/>
  <c r="AX18" i="18"/>
  <c r="AY18" i="18"/>
  <c r="AZ18" i="18"/>
  <c r="BA18" i="18"/>
  <c r="AX19" i="18"/>
  <c r="AY19" i="18"/>
  <c r="AZ19" i="18"/>
  <c r="BA19" i="18"/>
  <c r="AX20" i="18"/>
  <c r="AY20" i="18"/>
  <c r="AZ20" i="18"/>
  <c r="BA20" i="18"/>
  <c r="AX21" i="18"/>
  <c r="AY21" i="18"/>
  <c r="AZ21" i="18"/>
  <c r="BA21" i="18"/>
  <c r="AX22" i="18"/>
  <c r="AY22" i="18"/>
  <c r="AZ22" i="18"/>
  <c r="BA22" i="18"/>
  <c r="AX23" i="18"/>
  <c r="AY23" i="18"/>
  <c r="AZ23" i="18"/>
  <c r="BA23" i="18"/>
  <c r="AX24" i="18"/>
  <c r="AY24" i="18"/>
  <c r="AZ24" i="18"/>
  <c r="BA24" i="18"/>
  <c r="AX25" i="18"/>
  <c r="AY25" i="18"/>
  <c r="AZ25" i="18"/>
  <c r="BA25" i="18"/>
  <c r="AX26" i="18"/>
  <c r="AY26" i="18"/>
  <c r="AZ26" i="18"/>
  <c r="BA26" i="18"/>
  <c r="AX27" i="18"/>
  <c r="AY27" i="18"/>
  <c r="AZ27" i="18"/>
  <c r="BA27" i="18"/>
  <c r="AX28" i="18"/>
  <c r="AY28" i="18"/>
  <c r="AZ28" i="18"/>
  <c r="BA28" i="18"/>
  <c r="AX29" i="18"/>
  <c r="AY29" i="18"/>
  <c r="AZ29" i="18"/>
  <c r="BA29" i="18"/>
  <c r="AX30" i="18"/>
  <c r="AY30" i="18"/>
  <c r="AZ30" i="18"/>
  <c r="BA30" i="18"/>
  <c r="AX31" i="18"/>
  <c r="AY31" i="18"/>
  <c r="AZ31" i="18"/>
  <c r="BA31" i="18"/>
  <c r="AX32" i="18"/>
  <c r="AY32" i="18"/>
  <c r="AZ32" i="18"/>
  <c r="BA32" i="18"/>
  <c r="AX33" i="18"/>
  <c r="AY33" i="18"/>
  <c r="AZ33" i="18"/>
  <c r="BA33" i="18"/>
  <c r="AX34" i="18"/>
  <c r="AY34" i="18"/>
  <c r="AZ34" i="18"/>
  <c r="BA34" i="18"/>
  <c r="AX35" i="18"/>
  <c r="AY35" i="18"/>
  <c r="AZ35" i="18"/>
  <c r="BA35" i="18"/>
  <c r="AX36" i="18"/>
  <c r="AY36" i="18"/>
  <c r="AZ36" i="18"/>
  <c r="BA36" i="18"/>
  <c r="AX37" i="18"/>
  <c r="AY37" i="18"/>
  <c r="AZ37" i="18"/>
  <c r="BA37" i="18"/>
  <c r="AX38" i="18"/>
  <c r="AY38" i="18"/>
  <c r="AZ38" i="18"/>
  <c r="BA38" i="18"/>
  <c r="AX39" i="18"/>
  <c r="AY39" i="18"/>
  <c r="AZ39" i="18"/>
  <c r="BA39" i="18"/>
  <c r="AX40" i="18"/>
  <c r="AY40" i="18"/>
  <c r="AZ40" i="18"/>
  <c r="BA40" i="18"/>
  <c r="AX41" i="18"/>
  <c r="AY41" i="18"/>
  <c r="AZ41" i="18"/>
  <c r="BA41" i="18"/>
  <c r="AX42" i="18"/>
  <c r="AY42" i="18"/>
  <c r="AZ42" i="18"/>
  <c r="BA42" i="18"/>
  <c r="AX43" i="18"/>
  <c r="AY43" i="18"/>
  <c r="AZ43" i="18"/>
  <c r="BA43" i="18"/>
  <c r="AX44" i="18"/>
  <c r="AY44" i="18"/>
  <c r="AZ44" i="18"/>
  <c r="BA44" i="18"/>
  <c r="AX45" i="18"/>
  <c r="AY45" i="18"/>
  <c r="AZ45" i="18"/>
  <c r="BA45" i="18"/>
  <c r="AX46" i="18"/>
  <c r="AY46" i="18"/>
  <c r="AZ46" i="18"/>
  <c r="BA46" i="18"/>
  <c r="AX47" i="18"/>
  <c r="AY47" i="18"/>
  <c r="AZ47" i="18"/>
  <c r="BA47" i="18"/>
  <c r="AX48" i="18"/>
  <c r="AY48" i="18"/>
  <c r="AZ48" i="18"/>
  <c r="BA48" i="18"/>
  <c r="AX49" i="18"/>
  <c r="AY49" i="18"/>
  <c r="AZ49" i="18"/>
  <c r="BA49" i="18"/>
  <c r="AX50" i="18"/>
  <c r="AY50" i="18"/>
  <c r="AZ50" i="18"/>
  <c r="BA50" i="18"/>
  <c r="AX51" i="18"/>
  <c r="AY51" i="18"/>
  <c r="AZ51" i="18"/>
  <c r="BA51" i="18"/>
  <c r="AX52" i="18"/>
  <c r="AY52" i="18"/>
  <c r="AZ52" i="18"/>
  <c r="BA52" i="18"/>
  <c r="AX53" i="18"/>
  <c r="AY53" i="18"/>
  <c r="AZ53" i="18"/>
  <c r="BA53" i="18"/>
  <c r="AX54" i="18"/>
  <c r="AY54" i="18"/>
  <c r="AZ54" i="18"/>
  <c r="BA54" i="18"/>
  <c r="AX55" i="18"/>
  <c r="AY55" i="18"/>
  <c r="AZ55" i="18"/>
  <c r="BA55" i="18"/>
  <c r="AX56" i="18"/>
  <c r="AY56" i="18"/>
  <c r="AZ56" i="18"/>
  <c r="BA56" i="18"/>
  <c r="AX57" i="18"/>
  <c r="AY57" i="18"/>
  <c r="AZ57" i="18"/>
  <c r="BA57" i="18"/>
  <c r="AX58" i="18"/>
  <c r="AY58" i="18"/>
  <c r="AZ58" i="18"/>
  <c r="BA58" i="18"/>
  <c r="AX59" i="18"/>
  <c r="AY59" i="18"/>
  <c r="AZ59" i="18"/>
  <c r="BA59" i="18"/>
  <c r="AX60" i="18"/>
  <c r="AY60" i="18"/>
  <c r="AZ60" i="18"/>
  <c r="BA60" i="18"/>
  <c r="AX61" i="18"/>
  <c r="AY61" i="18"/>
  <c r="AZ61" i="18"/>
  <c r="BA61" i="18"/>
  <c r="AX62" i="18"/>
  <c r="AY62" i="18"/>
  <c r="AZ62" i="18"/>
  <c r="BA62" i="18"/>
  <c r="AX63" i="18"/>
  <c r="AY63" i="18"/>
  <c r="AZ63" i="18"/>
  <c r="BA63" i="18"/>
  <c r="AX64" i="18"/>
  <c r="AY64" i="18"/>
  <c r="AZ64" i="18"/>
  <c r="BA64" i="18"/>
  <c r="AX65" i="18"/>
  <c r="AY65" i="18"/>
  <c r="AZ65" i="18"/>
  <c r="BA65" i="18"/>
  <c r="AX66" i="18"/>
  <c r="AY66" i="18"/>
  <c r="AZ66" i="18"/>
  <c r="BA66" i="18"/>
  <c r="AX67" i="18"/>
  <c r="AY67" i="18"/>
  <c r="AZ67" i="18"/>
  <c r="BA67" i="18"/>
  <c r="AX68" i="18"/>
  <c r="AY68" i="18"/>
  <c r="AZ68" i="18"/>
  <c r="BA68" i="18"/>
  <c r="AX69" i="18"/>
  <c r="AY69" i="18"/>
  <c r="AZ69" i="18"/>
  <c r="BA69" i="18"/>
  <c r="AX70" i="18"/>
  <c r="AY70" i="18"/>
  <c r="AZ70" i="18"/>
  <c r="BA70" i="18"/>
  <c r="AX71" i="18"/>
  <c r="AY71" i="18"/>
  <c r="AZ71" i="18"/>
  <c r="BA71" i="18"/>
  <c r="AX72" i="18"/>
  <c r="AY72" i="18"/>
  <c r="AZ72" i="18"/>
  <c r="BA72" i="18"/>
  <c r="AX73" i="18"/>
  <c r="AY73" i="18"/>
  <c r="AZ73" i="18"/>
  <c r="BA73" i="18"/>
  <c r="AX74" i="18"/>
  <c r="AY74" i="18"/>
  <c r="AZ74" i="18"/>
  <c r="BA74" i="18"/>
  <c r="AX75" i="18"/>
  <c r="AY75" i="18"/>
  <c r="AZ75" i="18"/>
  <c r="BA75" i="18"/>
  <c r="AX76" i="18"/>
  <c r="AY76" i="18"/>
  <c r="AZ76" i="18"/>
  <c r="BA76" i="18"/>
  <c r="AX77" i="18"/>
  <c r="AY77" i="18"/>
  <c r="AZ77" i="18"/>
  <c r="BA77" i="18"/>
  <c r="AX78" i="18"/>
  <c r="AY78" i="18"/>
  <c r="AZ78" i="18"/>
  <c r="BA78" i="18"/>
  <c r="AX79" i="18"/>
  <c r="AY79" i="18"/>
  <c r="AZ79" i="18"/>
  <c r="BA79" i="18"/>
  <c r="AX80" i="18"/>
  <c r="AY80" i="18"/>
  <c r="AZ80" i="18"/>
  <c r="BA80" i="18"/>
  <c r="AX81" i="18"/>
  <c r="AY81" i="18"/>
  <c r="AZ81" i="18"/>
  <c r="BA81" i="18"/>
  <c r="AX82" i="18"/>
  <c r="AY82" i="18"/>
  <c r="AZ82" i="18"/>
  <c r="BA82" i="18"/>
  <c r="AX83" i="18"/>
  <c r="AY83" i="18"/>
  <c r="AZ83" i="18"/>
  <c r="BA83" i="18"/>
  <c r="AX84" i="18"/>
  <c r="AY84" i="18"/>
  <c r="AZ84" i="18"/>
  <c r="BA84" i="18"/>
  <c r="AX85" i="18"/>
  <c r="AY85" i="18"/>
  <c r="AZ85" i="18"/>
  <c r="BA85" i="18"/>
  <c r="AX86" i="18"/>
  <c r="AY86" i="18"/>
  <c r="AZ86" i="18"/>
  <c r="BA86" i="18"/>
  <c r="AX87" i="18"/>
  <c r="AY87" i="18"/>
  <c r="AZ87" i="18"/>
  <c r="BA87" i="18"/>
  <c r="AX88" i="18"/>
  <c r="AY88" i="18"/>
  <c r="AZ88" i="18"/>
  <c r="BA88" i="18"/>
  <c r="AX89" i="18"/>
  <c r="AY89" i="18"/>
  <c r="AZ89" i="18"/>
  <c r="BA89" i="18"/>
  <c r="AX90" i="18"/>
  <c r="AY90" i="18"/>
  <c r="AZ90" i="18"/>
  <c r="BA90" i="18"/>
  <c r="AX91" i="18"/>
  <c r="AY91" i="18"/>
  <c r="AZ91" i="18"/>
  <c r="BA91" i="18"/>
  <c r="AX92" i="18"/>
  <c r="AY92" i="18"/>
  <c r="AZ92" i="18"/>
  <c r="BA92" i="18"/>
  <c r="AX93" i="18"/>
  <c r="AY93" i="18"/>
  <c r="AZ93" i="18"/>
  <c r="BA93" i="18"/>
  <c r="AX94" i="18"/>
  <c r="AY94" i="18"/>
  <c r="AZ94" i="18"/>
  <c r="BA94" i="18"/>
  <c r="AX95" i="18"/>
  <c r="AY95" i="18"/>
  <c r="AZ95" i="18"/>
  <c r="BA95" i="18"/>
  <c r="AX96" i="18"/>
  <c r="AY96" i="18"/>
  <c r="AZ96" i="18"/>
  <c r="BA96" i="18"/>
  <c r="AX97" i="18"/>
  <c r="AY97" i="18"/>
  <c r="AZ97" i="18"/>
  <c r="BA97" i="18"/>
  <c r="AX98" i="18"/>
  <c r="AY98" i="18"/>
  <c r="AZ98" i="18"/>
  <c r="BA98" i="18"/>
  <c r="AX99" i="18"/>
  <c r="AY99" i="18"/>
  <c r="AZ99" i="18"/>
  <c r="BA99" i="18"/>
  <c r="AX100" i="18"/>
  <c r="AY100" i="18"/>
  <c r="AZ100" i="18"/>
  <c r="BA100" i="18"/>
  <c r="AX101" i="18"/>
  <c r="AY101" i="18"/>
  <c r="AZ101" i="18"/>
  <c r="BA101" i="18"/>
  <c r="AX102" i="18"/>
  <c r="AY102" i="18"/>
  <c r="AZ102" i="18"/>
  <c r="BA102" i="18"/>
  <c r="AX103" i="18"/>
  <c r="AY103" i="18"/>
  <c r="AZ103" i="18"/>
  <c r="BA103" i="18"/>
  <c r="AX104" i="18"/>
  <c r="AY104" i="18"/>
  <c r="AZ104" i="18"/>
  <c r="BA104" i="18"/>
  <c r="AX105" i="18"/>
  <c r="AY105" i="18"/>
  <c r="AZ105" i="18"/>
  <c r="BA105" i="18"/>
  <c r="AX106" i="18"/>
  <c r="AY106" i="18"/>
  <c r="AZ106" i="18"/>
  <c r="BA106" i="18"/>
  <c r="AX107" i="18"/>
  <c r="AY107" i="18"/>
  <c r="AZ107" i="18"/>
  <c r="BA107" i="18"/>
  <c r="AX108" i="18"/>
  <c r="AY108" i="18"/>
  <c r="AZ108" i="18"/>
  <c r="BA108" i="18"/>
  <c r="AX109" i="18"/>
  <c r="AY109" i="18"/>
  <c r="AZ109" i="18"/>
  <c r="BA109" i="18"/>
  <c r="AX110" i="18"/>
  <c r="AY110" i="18"/>
  <c r="AZ110" i="18"/>
  <c r="BA110" i="18"/>
  <c r="AX111" i="18"/>
  <c r="AY111" i="18"/>
  <c r="AZ111" i="18"/>
  <c r="BA111" i="18"/>
  <c r="AX112" i="18"/>
  <c r="AY112" i="18"/>
  <c r="AZ112" i="18"/>
  <c r="BA112" i="18"/>
  <c r="AX113" i="18"/>
  <c r="AY113" i="18"/>
  <c r="AZ113" i="18"/>
  <c r="BA113" i="18"/>
  <c r="AX114" i="18"/>
  <c r="AY114" i="18"/>
  <c r="AZ114" i="18"/>
  <c r="BA114" i="18"/>
  <c r="AX115" i="18"/>
  <c r="AY115" i="18"/>
  <c r="AZ115" i="18"/>
  <c r="BA115" i="18"/>
  <c r="AX116" i="18"/>
  <c r="AY116" i="18"/>
  <c r="AZ116" i="18"/>
  <c r="BA116" i="18"/>
  <c r="AX117" i="18"/>
  <c r="AY117" i="18"/>
  <c r="AZ117" i="18"/>
  <c r="BA117" i="18"/>
  <c r="AX118" i="18"/>
  <c r="AY118" i="18"/>
  <c r="AZ118" i="18"/>
  <c r="BA118" i="18"/>
  <c r="AX119" i="18"/>
  <c r="AY119" i="18"/>
  <c r="AZ119" i="18"/>
  <c r="BA119" i="18"/>
  <c r="AX120" i="18"/>
  <c r="AY120" i="18"/>
  <c r="AZ120" i="18"/>
  <c r="BA120" i="18"/>
  <c r="AX121" i="18"/>
  <c r="AY121" i="18"/>
  <c r="AZ121" i="18"/>
  <c r="BA121" i="18"/>
  <c r="AX122" i="18"/>
  <c r="AY122" i="18"/>
  <c r="AZ122" i="18"/>
  <c r="BA122" i="18"/>
  <c r="AX123" i="18"/>
  <c r="AY123" i="18"/>
  <c r="AZ123" i="18"/>
  <c r="BA123" i="18"/>
  <c r="BA4" i="18"/>
  <c r="BB4" i="18" s="1"/>
  <c r="AS389" i="18" s="1"/>
  <c r="AZ4" i="18"/>
  <c r="AX4" i="18"/>
  <c r="BD4" i="18" s="1"/>
  <c r="AY4" i="18"/>
  <c r="B46" i="14"/>
  <c r="BE4" i="6"/>
  <c r="BG4" i="6"/>
  <c r="AT140" i="6" l="1"/>
  <c r="AS390" i="6"/>
  <c r="AT390" i="6"/>
  <c r="AS279" i="18"/>
  <c r="AS153" i="18"/>
  <c r="AS143" i="6"/>
  <c r="AQ389" i="18"/>
  <c r="AR389" i="18"/>
  <c r="AR279" i="18"/>
  <c r="AR153" i="18"/>
  <c r="AQ390" i="6"/>
  <c r="AR390" i="6"/>
  <c r="AR145" i="6"/>
  <c r="AQ279" i="18"/>
  <c r="AQ153" i="18"/>
  <c r="AT279" i="18"/>
  <c r="AT153" i="18"/>
  <c r="AP389" i="18"/>
  <c r="AT389" i="18"/>
  <c r="AQ141" i="6"/>
  <c r="AU390" i="6"/>
  <c r="AP390" i="6"/>
  <c r="AP142" i="6"/>
  <c r="AU139" i="6"/>
  <c r="AO390" i="6"/>
  <c r="AN390" i="6"/>
  <c r="AP126" i="18"/>
  <c r="AT141" i="6" l="1"/>
  <c r="AS154" i="18"/>
  <c r="AS280" i="18"/>
  <c r="AS144" i="6"/>
  <c r="AR280" i="18"/>
  <c r="AR154" i="18"/>
  <c r="AR146" i="6"/>
  <c r="AQ280" i="18"/>
  <c r="AQ154" i="18"/>
  <c r="AT280" i="18"/>
  <c r="AT154" i="18"/>
  <c r="AQ142" i="6"/>
  <c r="AP143" i="6"/>
  <c r="AP136" i="18"/>
  <c r="AP125" i="18"/>
  <c r="AP128" i="18"/>
  <c r="AU140" i="6"/>
  <c r="AU141" i="6" s="1"/>
  <c r="C76" i="3"/>
  <c r="BH73" i="6" s="1"/>
  <c r="C75" i="3"/>
  <c r="BH72" i="6" s="1"/>
  <c r="C74" i="3"/>
  <c r="BH71" i="6" s="1"/>
  <c r="C73" i="3"/>
  <c r="BH70" i="6" s="1"/>
  <c r="C72" i="3"/>
  <c r="BH69" i="6" s="1"/>
  <c r="C71" i="3"/>
  <c r="BH68" i="6" s="1"/>
  <c r="C70" i="3"/>
  <c r="BH67" i="6" s="1"/>
  <c r="C69" i="3"/>
  <c r="BH66" i="6" s="1"/>
  <c r="C68" i="3"/>
  <c r="BH65" i="6" s="1"/>
  <c r="C67" i="3"/>
  <c r="BH64" i="6" s="1"/>
  <c r="C66" i="3"/>
  <c r="BH63" i="6" s="1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2" i="3"/>
  <c r="E51" i="3"/>
  <c r="E50" i="3"/>
  <c r="E49" i="3"/>
  <c r="AT142" i="6" l="1"/>
  <c r="AS281" i="18"/>
  <c r="AS155" i="18"/>
  <c r="AS145" i="6"/>
  <c r="AR281" i="18"/>
  <c r="AR155" i="18"/>
  <c r="AR147" i="6"/>
  <c r="AQ281" i="18"/>
  <c r="AQ155" i="18"/>
  <c r="AT281" i="18"/>
  <c r="AT155" i="18"/>
  <c r="AQ143" i="6"/>
  <c r="AP144" i="6"/>
  <c r="AP520" i="18"/>
  <c r="AP516" i="18"/>
  <c r="AP517" i="18"/>
  <c r="AP518" i="18"/>
  <c r="AP519" i="18"/>
  <c r="AP137" i="18"/>
  <c r="AP138" i="18" s="1"/>
  <c r="AP139" i="18" s="1"/>
  <c r="AP140" i="18" s="1"/>
  <c r="AP141" i="18" s="1"/>
  <c r="AP142" i="18" s="1"/>
  <c r="AP143" i="18" s="1"/>
  <c r="AP144" i="18" s="1"/>
  <c r="AP145" i="18" s="1"/>
  <c r="AP146" i="18" s="1"/>
  <c r="AP147" i="18" s="1"/>
  <c r="AP148" i="18" s="1"/>
  <c r="AP149" i="18" s="1"/>
  <c r="AP150" i="18" s="1"/>
  <c r="AU142" i="6"/>
  <c r="C49" i="3"/>
  <c r="BH46" i="6" s="1"/>
  <c r="AT143" i="6" l="1"/>
  <c r="AS282" i="18"/>
  <c r="AS156" i="18"/>
  <c r="AS146" i="6"/>
  <c r="AR282" i="18"/>
  <c r="AR156" i="18"/>
  <c r="AR148" i="6"/>
  <c r="AQ282" i="18"/>
  <c r="AQ156" i="18"/>
  <c r="AT282" i="18"/>
  <c r="AT156" i="18"/>
  <c r="AQ144" i="6"/>
  <c r="AP145" i="6"/>
  <c r="AU143" i="6"/>
  <c r="AU144" i="6" s="1"/>
  <c r="AP151" i="18"/>
  <c r="AP277" i="18"/>
  <c r="A4" i="18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T144" i="6" l="1"/>
  <c r="AS283" i="18"/>
  <c r="AS157" i="18"/>
  <c r="AS147" i="6"/>
  <c r="AR283" i="18"/>
  <c r="AR157" i="18"/>
  <c r="AR149" i="6"/>
  <c r="AQ283" i="18"/>
  <c r="AQ157" i="18"/>
  <c r="AT283" i="18"/>
  <c r="AT157" i="18"/>
  <c r="AQ145" i="6"/>
  <c r="AP146" i="6"/>
  <c r="AP152" i="18"/>
  <c r="AP278" i="18"/>
  <c r="AU145" i="6"/>
  <c r="BE5" i="6"/>
  <c r="AS391" i="6" l="1"/>
  <c r="AT391" i="6"/>
  <c r="AT145" i="6"/>
  <c r="AS284" i="18"/>
  <c r="AS158" i="18"/>
  <c r="AS148" i="6"/>
  <c r="AR284" i="18"/>
  <c r="AR158" i="18"/>
  <c r="AQ391" i="6"/>
  <c r="AR391" i="6"/>
  <c r="AR150" i="6"/>
  <c r="AQ284" i="18"/>
  <c r="AQ158" i="18"/>
  <c r="AT284" i="18"/>
  <c r="AT158" i="18"/>
  <c r="AQ146" i="6"/>
  <c r="AU391" i="6"/>
  <c r="AP391" i="6"/>
  <c r="AP147" i="6"/>
  <c r="AP153" i="18"/>
  <c r="AP279" i="18"/>
  <c r="AU146" i="6"/>
  <c r="AO391" i="6"/>
  <c r="AN515" i="18"/>
  <c r="AO515" i="18"/>
  <c r="AN388" i="18"/>
  <c r="AO388" i="18"/>
  <c r="AN262" i="18"/>
  <c r="AO262" i="18"/>
  <c r="AN135" i="18"/>
  <c r="AO135" i="18"/>
  <c r="AL262" i="18"/>
  <c r="AM262" i="18"/>
  <c r="AL388" i="18"/>
  <c r="AM388" i="18"/>
  <c r="AL515" i="18"/>
  <c r="AM515" i="18"/>
  <c r="AT146" i="6" l="1"/>
  <c r="AS285" i="18"/>
  <c r="AS159" i="18"/>
  <c r="AS149" i="6"/>
  <c r="AR285" i="18"/>
  <c r="AR159" i="18"/>
  <c r="AR151" i="6"/>
  <c r="AQ285" i="18"/>
  <c r="AQ159" i="18"/>
  <c r="AT159" i="18"/>
  <c r="AQ147" i="6"/>
  <c r="AP148" i="6"/>
  <c r="AP154" i="18"/>
  <c r="AU147" i="6"/>
  <c r="AT147" i="6" l="1"/>
  <c r="AS286" i="18"/>
  <c r="AS160" i="18"/>
  <c r="AS150" i="6"/>
  <c r="AR286" i="18"/>
  <c r="AR160" i="18"/>
  <c r="AR152" i="6"/>
  <c r="AQ286" i="18"/>
  <c r="AQ160" i="18"/>
  <c r="AT160" i="18"/>
  <c r="AQ148" i="6"/>
  <c r="AP149" i="6"/>
  <c r="AP155" i="18"/>
  <c r="AU148" i="6"/>
  <c r="AO124" i="6"/>
  <c r="AT148" i="6" l="1"/>
  <c r="AS287" i="18"/>
  <c r="AS161" i="18"/>
  <c r="AS151" i="6"/>
  <c r="AR287" i="18"/>
  <c r="AR161" i="18"/>
  <c r="AR153" i="6"/>
  <c r="AQ287" i="18"/>
  <c r="AQ161" i="18"/>
  <c r="AT161" i="18"/>
  <c r="AQ149" i="6"/>
  <c r="AP150" i="6"/>
  <c r="AP156" i="18"/>
  <c r="AU149" i="6"/>
  <c r="AT149" i="6" l="1"/>
  <c r="AS288" i="18"/>
  <c r="AS162" i="18"/>
  <c r="AS152" i="6"/>
  <c r="AR288" i="18"/>
  <c r="AR162" i="18"/>
  <c r="AR154" i="6"/>
  <c r="AQ288" i="18"/>
  <c r="AQ162" i="18"/>
  <c r="AT162" i="18"/>
  <c r="AQ150" i="6"/>
  <c r="AP151" i="6"/>
  <c r="AO136" i="18"/>
  <c r="AO128" i="18"/>
  <c r="AP157" i="18"/>
  <c r="AU150" i="6"/>
  <c r="AO125" i="18"/>
  <c r="AT150" i="6" l="1"/>
  <c r="AS289" i="18"/>
  <c r="AS163" i="18"/>
  <c r="AS153" i="6"/>
  <c r="AR289" i="18"/>
  <c r="AR163" i="18"/>
  <c r="AR155" i="6"/>
  <c r="AQ289" i="18"/>
  <c r="AQ163" i="18"/>
  <c r="AO520" i="18"/>
  <c r="AT163" i="18"/>
  <c r="AQ151" i="6"/>
  <c r="AP152" i="6"/>
  <c r="AO137" i="18"/>
  <c r="AO138" i="18" s="1"/>
  <c r="AO139" i="18" s="1"/>
  <c r="AO140" i="18" s="1"/>
  <c r="AO141" i="18" s="1"/>
  <c r="AO142" i="18" s="1"/>
  <c r="AO143" i="18" s="1"/>
  <c r="AO144" i="18" s="1"/>
  <c r="AO145" i="18" s="1"/>
  <c r="AO146" i="18" s="1"/>
  <c r="AO147" i="18" s="1"/>
  <c r="AO148" i="18" s="1"/>
  <c r="AO149" i="18" s="1"/>
  <c r="AO150" i="18" s="1"/>
  <c r="AP158" i="18"/>
  <c r="AU151" i="6"/>
  <c r="AO518" i="18"/>
  <c r="AO516" i="18"/>
  <c r="AO519" i="18"/>
  <c r="AO517" i="18"/>
  <c r="AO128" i="6"/>
  <c r="AT151" i="6" l="1"/>
  <c r="AS290" i="18"/>
  <c r="AS164" i="18"/>
  <c r="AS154" i="6"/>
  <c r="AR290" i="18"/>
  <c r="AR164" i="18"/>
  <c r="AR156" i="6"/>
  <c r="AO137" i="6"/>
  <c r="AO138" i="6" s="1"/>
  <c r="AO125" i="6"/>
  <c r="AQ290" i="18"/>
  <c r="AQ164" i="18"/>
  <c r="AT164" i="18"/>
  <c r="AQ152" i="6"/>
  <c r="AP153" i="6"/>
  <c r="AO277" i="18"/>
  <c r="AO151" i="18"/>
  <c r="AP159" i="18"/>
  <c r="AU152" i="6"/>
  <c r="AT152" i="6" l="1"/>
  <c r="AS165" i="18"/>
  <c r="AS291" i="18"/>
  <c r="AS155" i="6"/>
  <c r="AR291" i="18"/>
  <c r="AR165" i="18"/>
  <c r="AR157" i="6"/>
  <c r="AQ291" i="18"/>
  <c r="AQ165" i="18"/>
  <c r="AT165" i="18"/>
  <c r="AQ153" i="6"/>
  <c r="AP154" i="6"/>
  <c r="AO152" i="18"/>
  <c r="AO278" i="18"/>
  <c r="AP160" i="18"/>
  <c r="AU153" i="6"/>
  <c r="AO139" i="6"/>
  <c r="AO127" i="6"/>
  <c r="AT153" i="6" l="1"/>
  <c r="AS292" i="18"/>
  <c r="AS166" i="18"/>
  <c r="AS156" i="6"/>
  <c r="AR292" i="18"/>
  <c r="AR166" i="18"/>
  <c r="AR158" i="6"/>
  <c r="AQ292" i="18"/>
  <c r="AQ166" i="18"/>
  <c r="AT166" i="18"/>
  <c r="AQ154" i="6"/>
  <c r="AP155" i="6"/>
  <c r="AO153" i="18"/>
  <c r="AO279" i="18"/>
  <c r="AP161" i="18"/>
  <c r="AU154" i="6"/>
  <c r="AO129" i="6"/>
  <c r="AO518" i="6" s="1"/>
  <c r="AO140" i="6"/>
  <c r="AN126" i="18"/>
  <c r="AN136" i="18" s="1"/>
  <c r="AN137" i="18" s="1"/>
  <c r="AN138" i="18" s="1"/>
  <c r="AN139" i="18" s="1"/>
  <c r="AN140" i="18" s="1"/>
  <c r="AN141" i="18" s="1"/>
  <c r="AN142" i="18" s="1"/>
  <c r="AN143" i="18" s="1"/>
  <c r="AN144" i="18" s="1"/>
  <c r="AN145" i="18" s="1"/>
  <c r="AN146" i="18" s="1"/>
  <c r="AN147" i="18" s="1"/>
  <c r="AN148" i="18" s="1"/>
  <c r="AN149" i="18" s="1"/>
  <c r="AN150" i="18" s="1"/>
  <c r="AN277" i="18" s="1"/>
  <c r="AN124" i="18"/>
  <c r="AN128" i="6"/>
  <c r="AN124" i="6"/>
  <c r="AM128" i="6"/>
  <c r="AM124" i="6"/>
  <c r="AM135" i="18"/>
  <c r="AM126" i="18"/>
  <c r="AM124" i="18"/>
  <c r="AT154" i="6" l="1"/>
  <c r="AS293" i="18"/>
  <c r="AS167" i="18"/>
  <c r="AS157" i="6"/>
  <c r="AM127" i="6"/>
  <c r="AM129" i="6" s="1"/>
  <c r="AR293" i="18"/>
  <c r="AR167" i="18"/>
  <c r="AM137" i="6"/>
  <c r="AM138" i="6" s="1"/>
  <c r="AM139" i="6" s="1"/>
  <c r="AM125" i="6"/>
  <c r="AN137" i="6"/>
  <c r="AN138" i="6" s="1"/>
  <c r="AN125" i="6"/>
  <c r="AR159" i="6"/>
  <c r="AQ293" i="18"/>
  <c r="AQ167" i="18"/>
  <c r="AT167" i="18"/>
  <c r="AQ155" i="6"/>
  <c r="AP156" i="6"/>
  <c r="AO280" i="18"/>
  <c r="AO154" i="18"/>
  <c r="AP162" i="18"/>
  <c r="AU155" i="6"/>
  <c r="AO141" i="6"/>
  <c r="AO517" i="6"/>
  <c r="AO520" i="6"/>
  <c r="AN151" i="18"/>
  <c r="AO521" i="6"/>
  <c r="AO519" i="6"/>
  <c r="AM136" i="18"/>
  <c r="AM137" i="18" s="1"/>
  <c r="AM138" i="18" s="1"/>
  <c r="AM139" i="18" s="1"/>
  <c r="AM140" i="18" s="1"/>
  <c r="AM141" i="18" s="1"/>
  <c r="AM142" i="18" s="1"/>
  <c r="AM143" i="18" s="1"/>
  <c r="AM144" i="18" s="1"/>
  <c r="AM145" i="18" s="1"/>
  <c r="AM146" i="18" s="1"/>
  <c r="AM147" i="18" s="1"/>
  <c r="AM148" i="18" s="1"/>
  <c r="AM149" i="18" s="1"/>
  <c r="AM150" i="18" s="1"/>
  <c r="AM277" i="18" s="1"/>
  <c r="AM128" i="18"/>
  <c r="AN125" i="18"/>
  <c r="AN127" i="6"/>
  <c r="AN129" i="6" s="1"/>
  <c r="AN128" i="18"/>
  <c r="AM125" i="18"/>
  <c r="AM516" i="18" s="1"/>
  <c r="AT155" i="6" l="1"/>
  <c r="AS294" i="18"/>
  <c r="AS168" i="18"/>
  <c r="AM517" i="6"/>
  <c r="AS158" i="6"/>
  <c r="AR294" i="18"/>
  <c r="AR168" i="18"/>
  <c r="AR160" i="6"/>
  <c r="AQ294" i="18"/>
  <c r="AQ168" i="18"/>
  <c r="AT168" i="18"/>
  <c r="AQ156" i="6"/>
  <c r="AP157" i="6"/>
  <c r="AO155" i="18"/>
  <c r="AO281" i="18"/>
  <c r="AP163" i="18"/>
  <c r="AU156" i="6"/>
  <c r="AM519" i="18"/>
  <c r="AN518" i="18"/>
  <c r="AN517" i="18"/>
  <c r="AN520" i="18"/>
  <c r="AN516" i="18"/>
  <c r="AN519" i="18"/>
  <c r="AM518" i="18"/>
  <c r="AN152" i="18"/>
  <c r="AN278" i="18"/>
  <c r="AM517" i="18"/>
  <c r="AM520" i="18"/>
  <c r="AO142" i="6"/>
  <c r="AM151" i="18"/>
  <c r="AM278" i="18" s="1"/>
  <c r="AM521" i="6"/>
  <c r="AM518" i="6"/>
  <c r="AM520" i="6"/>
  <c r="AM519" i="6"/>
  <c r="AN519" i="6"/>
  <c r="AN520" i="6"/>
  <c r="AN521" i="6"/>
  <c r="AN518" i="6"/>
  <c r="AN517" i="6"/>
  <c r="AN139" i="6"/>
  <c r="AM140" i="6"/>
  <c r="AT156" i="6" l="1"/>
  <c r="AS295" i="18"/>
  <c r="AS169" i="18"/>
  <c r="AS159" i="6"/>
  <c r="AR295" i="18"/>
  <c r="AR169" i="18"/>
  <c r="AR161" i="6"/>
  <c r="AQ295" i="18"/>
  <c r="AQ169" i="18"/>
  <c r="AT169" i="18"/>
  <c r="AQ157" i="6"/>
  <c r="AP158" i="6"/>
  <c r="AO282" i="18"/>
  <c r="AO156" i="18"/>
  <c r="AP164" i="18"/>
  <c r="AU157" i="6"/>
  <c r="AO143" i="6"/>
  <c r="AN153" i="18"/>
  <c r="AN279" i="18"/>
  <c r="AM152" i="18"/>
  <c r="AM279" i="18" s="1"/>
  <c r="AN140" i="6"/>
  <c r="AM141" i="6"/>
  <c r="AT157" i="6" l="1"/>
  <c r="AS296" i="18"/>
  <c r="AS170" i="18"/>
  <c r="AS160" i="6"/>
  <c r="AR296" i="18"/>
  <c r="AR170" i="18"/>
  <c r="AR162" i="6"/>
  <c r="AQ296" i="18"/>
  <c r="AQ170" i="18"/>
  <c r="AT170" i="18"/>
  <c r="AQ158" i="6"/>
  <c r="AP159" i="6"/>
  <c r="AO283" i="18"/>
  <c r="AO157" i="18"/>
  <c r="AP165" i="18"/>
  <c r="AU158" i="6"/>
  <c r="AO144" i="6"/>
  <c r="AN154" i="18"/>
  <c r="AN280" i="18"/>
  <c r="AM153" i="18"/>
  <c r="AM280" i="18" s="1"/>
  <c r="AN141" i="6"/>
  <c r="AM142" i="6"/>
  <c r="U127" i="6"/>
  <c r="AT158" i="6" l="1"/>
  <c r="AS297" i="18"/>
  <c r="AS171" i="18"/>
  <c r="AS161" i="6"/>
  <c r="AR297" i="18"/>
  <c r="AR171" i="18"/>
  <c r="AR163" i="6"/>
  <c r="AQ297" i="18"/>
  <c r="AQ171" i="18"/>
  <c r="AT171" i="18"/>
  <c r="AQ159" i="6"/>
  <c r="AP160" i="6"/>
  <c r="AO284" i="18"/>
  <c r="AO158" i="18"/>
  <c r="AP166" i="18"/>
  <c r="AU159" i="6"/>
  <c r="AN155" i="18"/>
  <c r="AN281" i="18"/>
  <c r="AO145" i="6"/>
  <c r="AM154" i="18"/>
  <c r="AM281" i="18" s="1"/>
  <c r="AN142" i="6"/>
  <c r="AM143" i="6"/>
  <c r="AT159" i="6" l="1"/>
  <c r="AS298" i="18"/>
  <c r="AS172" i="18"/>
  <c r="AS162" i="6"/>
  <c r="AR298" i="18"/>
  <c r="AR172" i="18"/>
  <c r="AR164" i="6"/>
  <c r="AQ298" i="18"/>
  <c r="AQ172" i="18"/>
  <c r="AT172" i="18"/>
  <c r="AQ160" i="6"/>
  <c r="AP161" i="6"/>
  <c r="AO159" i="18"/>
  <c r="AO285" i="18"/>
  <c r="AP167" i="18"/>
  <c r="AU160" i="6"/>
  <c r="AO146" i="6"/>
  <c r="AN156" i="18"/>
  <c r="AN282" i="18"/>
  <c r="AM155" i="18"/>
  <c r="AM282" i="18" s="1"/>
  <c r="AN143" i="6"/>
  <c r="AM144" i="6"/>
  <c r="C96" i="3"/>
  <c r="BH93" i="6" s="1"/>
  <c r="AT160" i="6" l="1"/>
  <c r="AS299" i="18"/>
  <c r="AS173" i="18"/>
  <c r="AS163" i="6"/>
  <c r="AR299" i="18"/>
  <c r="AR173" i="18"/>
  <c r="AR165" i="6"/>
  <c r="AQ173" i="18"/>
  <c r="AT173" i="18"/>
  <c r="AQ161" i="6"/>
  <c r="AP162" i="6"/>
  <c r="AO286" i="18"/>
  <c r="AO160" i="18"/>
  <c r="AP168" i="18"/>
  <c r="AU161" i="6"/>
  <c r="AN157" i="18"/>
  <c r="AN283" i="18"/>
  <c r="AO147" i="6"/>
  <c r="AM156" i="18"/>
  <c r="AM283" i="18" s="1"/>
  <c r="AN144" i="6"/>
  <c r="AM145" i="6"/>
  <c r="AT161" i="6" l="1"/>
  <c r="AS300" i="18"/>
  <c r="AS174" i="18"/>
  <c r="AS164" i="6"/>
  <c r="AR300" i="18"/>
  <c r="AR174" i="18"/>
  <c r="AR166" i="6"/>
  <c r="AQ174" i="18"/>
  <c r="AT174" i="18"/>
  <c r="AQ162" i="6"/>
  <c r="AP163" i="6"/>
  <c r="AO161" i="18"/>
  <c r="AO287" i="18"/>
  <c r="AP169" i="18"/>
  <c r="AU162" i="6"/>
  <c r="AN158" i="18"/>
  <c r="AN284" i="18"/>
  <c r="AO148" i="6"/>
  <c r="AM157" i="18"/>
  <c r="AM284" i="18" s="1"/>
  <c r="AN145" i="6"/>
  <c r="AM146" i="6"/>
  <c r="AT162" i="6" l="1"/>
  <c r="AS301" i="18"/>
  <c r="AS175" i="18"/>
  <c r="AS165" i="6"/>
  <c r="AR301" i="18"/>
  <c r="AR175" i="18"/>
  <c r="AR167" i="6"/>
  <c r="AQ175" i="18"/>
  <c r="AT175" i="18"/>
  <c r="AQ163" i="6"/>
  <c r="AP164" i="6"/>
  <c r="AO162" i="18"/>
  <c r="AO288" i="18"/>
  <c r="AP170" i="18"/>
  <c r="AU163" i="6"/>
  <c r="AO149" i="6"/>
  <c r="AN159" i="18"/>
  <c r="AN285" i="18"/>
  <c r="AM158" i="18"/>
  <c r="AM285" i="18" s="1"/>
  <c r="AN146" i="6"/>
  <c r="AM147" i="6"/>
  <c r="AL135" i="18"/>
  <c r="AL126" i="18"/>
  <c r="AL124" i="18"/>
  <c r="AT163" i="6" l="1"/>
  <c r="AS302" i="18"/>
  <c r="AS176" i="18"/>
  <c r="AS166" i="6"/>
  <c r="AR302" i="18"/>
  <c r="AR176" i="18"/>
  <c r="AR168" i="6"/>
  <c r="AQ176" i="18"/>
  <c r="AT176" i="18"/>
  <c r="AQ164" i="6"/>
  <c r="AP165" i="6"/>
  <c r="AO163" i="18"/>
  <c r="AO289" i="18"/>
  <c r="AP171" i="18"/>
  <c r="AU164" i="6"/>
  <c r="AN160" i="18"/>
  <c r="AN286" i="18"/>
  <c r="AO150" i="6"/>
  <c r="AL136" i="18"/>
  <c r="AL137" i="18" s="1"/>
  <c r="AL138" i="18" s="1"/>
  <c r="AL139" i="18" s="1"/>
  <c r="AL140" i="18" s="1"/>
  <c r="AL141" i="18" s="1"/>
  <c r="AL142" i="18" s="1"/>
  <c r="AL143" i="18" s="1"/>
  <c r="AL144" i="18" s="1"/>
  <c r="AL145" i="18" s="1"/>
  <c r="AL146" i="18" s="1"/>
  <c r="AL147" i="18" s="1"/>
  <c r="AL148" i="18" s="1"/>
  <c r="AL149" i="18" s="1"/>
  <c r="AL150" i="18" s="1"/>
  <c r="AL277" i="18" s="1"/>
  <c r="AM159" i="18"/>
  <c r="AM286" i="18" s="1"/>
  <c r="AN147" i="6"/>
  <c r="AM148" i="6"/>
  <c r="AL125" i="18"/>
  <c r="AL128" i="18"/>
  <c r="AL128" i="6"/>
  <c r="AL124" i="6"/>
  <c r="AT164" i="6" l="1"/>
  <c r="AS303" i="18"/>
  <c r="AS177" i="18"/>
  <c r="AS167" i="6"/>
  <c r="AL125" i="6"/>
  <c r="AR177" i="18"/>
  <c r="AR169" i="6"/>
  <c r="AQ177" i="18"/>
  <c r="AL517" i="18"/>
  <c r="AT177" i="18"/>
  <c r="AQ165" i="6"/>
  <c r="AP166" i="6"/>
  <c r="AO290" i="18"/>
  <c r="AO164" i="18"/>
  <c r="AP172" i="18"/>
  <c r="AU165" i="6"/>
  <c r="AL518" i="18"/>
  <c r="AL519" i="18"/>
  <c r="AN161" i="18"/>
  <c r="AN287" i="18"/>
  <c r="AL520" i="18"/>
  <c r="AL516" i="18"/>
  <c r="AO151" i="6"/>
  <c r="AM160" i="18"/>
  <c r="AM287" i="18" s="1"/>
  <c r="AL151" i="18"/>
  <c r="AL278" i="18" s="1"/>
  <c r="AN148" i="6"/>
  <c r="AM149" i="6"/>
  <c r="AL127" i="6"/>
  <c r="AL129" i="6" s="1"/>
  <c r="AL137" i="6"/>
  <c r="AL138" i="6" s="1"/>
  <c r="AT165" i="6" l="1"/>
  <c r="AS304" i="18"/>
  <c r="AS178" i="18"/>
  <c r="AS168" i="6"/>
  <c r="AR178" i="18"/>
  <c r="AR170" i="6"/>
  <c r="AQ178" i="18"/>
  <c r="AT178" i="18"/>
  <c r="AQ166" i="6"/>
  <c r="AP167" i="6"/>
  <c r="AO165" i="18"/>
  <c r="AO291" i="18"/>
  <c r="AP173" i="18"/>
  <c r="AU166" i="6"/>
  <c r="AO152" i="6"/>
  <c r="AN162" i="18"/>
  <c r="AL152" i="18"/>
  <c r="AL279" i="18" s="1"/>
  <c r="AM161" i="18"/>
  <c r="AM288" i="18" s="1"/>
  <c r="AN149" i="6"/>
  <c r="AM150" i="6"/>
  <c r="AK124" i="18"/>
  <c r="AJ124" i="18"/>
  <c r="AT166" i="6" l="1"/>
  <c r="AS305" i="18"/>
  <c r="AS179" i="18"/>
  <c r="AS169" i="6"/>
  <c r="AR179" i="18"/>
  <c r="AR171" i="6"/>
  <c r="AQ179" i="18"/>
  <c r="AT179" i="18"/>
  <c r="AQ167" i="6"/>
  <c r="AP168" i="6"/>
  <c r="AO292" i="18"/>
  <c r="AO166" i="18"/>
  <c r="AP174" i="18"/>
  <c r="AU167" i="6"/>
  <c r="AN163" i="18"/>
  <c r="AO153" i="6"/>
  <c r="AM162" i="18"/>
  <c r="AM289" i="18" s="1"/>
  <c r="AL153" i="18"/>
  <c r="AL280" i="18" s="1"/>
  <c r="AN150" i="6"/>
  <c r="AM151" i="6"/>
  <c r="AL139" i="6"/>
  <c r="AK515" i="18"/>
  <c r="AK388" i="18"/>
  <c r="AK262" i="18"/>
  <c r="AK135" i="18"/>
  <c r="AK126" i="18"/>
  <c r="AK128" i="6"/>
  <c r="AK124" i="6"/>
  <c r="AT167" i="6" l="1"/>
  <c r="AS180" i="18"/>
  <c r="AS170" i="6"/>
  <c r="AR180" i="18"/>
  <c r="AK125" i="6"/>
  <c r="AR172" i="6"/>
  <c r="AQ180" i="18"/>
  <c r="AT180" i="18"/>
  <c r="AQ168" i="6"/>
  <c r="AP169" i="6"/>
  <c r="AO167" i="18"/>
  <c r="AO293" i="18"/>
  <c r="AP175" i="18"/>
  <c r="AU168" i="6"/>
  <c r="AO154" i="6"/>
  <c r="AN164" i="18"/>
  <c r="AL154" i="18"/>
  <c r="AL281" i="18" s="1"/>
  <c r="AM163" i="18"/>
  <c r="AM290" i="18" s="1"/>
  <c r="AN151" i="6"/>
  <c r="AM152" i="6"/>
  <c r="AK127" i="6"/>
  <c r="AK129" i="6" s="1"/>
  <c r="AL517" i="6"/>
  <c r="AL521" i="6"/>
  <c r="AL518" i="6"/>
  <c r="AL519" i="6"/>
  <c r="AL520" i="6"/>
  <c r="AK137" i="6"/>
  <c r="AK138" i="6" s="1"/>
  <c r="AK139" i="6" s="1"/>
  <c r="AL140" i="6"/>
  <c r="AK128" i="18"/>
  <c r="AK125" i="18"/>
  <c r="AK136" i="18"/>
  <c r="AK137" i="18" s="1"/>
  <c r="AK138" i="18" s="1"/>
  <c r="AK139" i="18" s="1"/>
  <c r="AK140" i="18" s="1"/>
  <c r="AK141" i="18" s="1"/>
  <c r="AK142" i="18" s="1"/>
  <c r="AK143" i="18" s="1"/>
  <c r="AK144" i="18" s="1"/>
  <c r="AK145" i="18" s="1"/>
  <c r="AK146" i="18" s="1"/>
  <c r="AK147" i="18" s="1"/>
  <c r="AK148" i="18" s="1"/>
  <c r="AK149" i="18" s="1"/>
  <c r="AK150" i="18" s="1"/>
  <c r="AK277" i="18" s="1"/>
  <c r="AT168" i="6" l="1"/>
  <c r="AS181" i="18"/>
  <c r="AS171" i="6"/>
  <c r="AR181" i="18"/>
  <c r="AR173" i="6"/>
  <c r="AQ181" i="18"/>
  <c r="AT181" i="18"/>
  <c r="AQ169" i="6"/>
  <c r="AP170" i="6"/>
  <c r="AO168" i="18"/>
  <c r="AO294" i="18"/>
  <c r="AP176" i="18"/>
  <c r="AU169" i="6"/>
  <c r="AO155" i="6"/>
  <c r="AN165" i="18"/>
  <c r="AM164" i="18"/>
  <c r="AM291" i="18" s="1"/>
  <c r="AL155" i="18"/>
  <c r="AL282" i="18" s="1"/>
  <c r="AN152" i="6"/>
  <c r="AM153" i="6"/>
  <c r="AK520" i="18"/>
  <c r="AK140" i="6"/>
  <c r="AL141" i="6"/>
  <c r="AK519" i="18"/>
  <c r="AK151" i="18"/>
  <c r="AK518" i="18"/>
  <c r="AK517" i="18"/>
  <c r="AK516" i="18"/>
  <c r="C44" i="3"/>
  <c r="BH41" i="6" s="1"/>
  <c r="AT169" i="6" l="1"/>
  <c r="AS182" i="18"/>
  <c r="AS172" i="6"/>
  <c r="AR182" i="18"/>
  <c r="AR174" i="6"/>
  <c r="AQ182" i="18"/>
  <c r="AT182" i="18"/>
  <c r="AQ170" i="6"/>
  <c r="AP171" i="6"/>
  <c r="AO169" i="18"/>
  <c r="AO295" i="18"/>
  <c r="AP177" i="18"/>
  <c r="AU170" i="6"/>
  <c r="AN166" i="18"/>
  <c r="AO156" i="6"/>
  <c r="AM165" i="18"/>
  <c r="AM292" i="18" s="1"/>
  <c r="AL156" i="18"/>
  <c r="AL283" i="18" s="1"/>
  <c r="AN153" i="6"/>
  <c r="AM154" i="6"/>
  <c r="AL142" i="6"/>
  <c r="AK141" i="6"/>
  <c r="AK152" i="18"/>
  <c r="M8" i="3"/>
  <c r="M9" i="3"/>
  <c r="M10" i="3"/>
  <c r="M11" i="3"/>
  <c r="M12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G8" i="3"/>
  <c r="G9" i="3"/>
  <c r="G10" i="3"/>
  <c r="G11" i="3"/>
  <c r="G12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7" i="3"/>
  <c r="C7" i="3"/>
  <c r="AT170" i="6" l="1"/>
  <c r="AS183" i="18"/>
  <c r="AS173" i="6"/>
  <c r="AR183" i="18"/>
  <c r="AR175" i="6"/>
  <c r="AQ183" i="18"/>
  <c r="AT183" i="18"/>
  <c r="AQ171" i="6"/>
  <c r="AP172" i="6"/>
  <c r="AO170" i="18"/>
  <c r="AO296" i="18"/>
  <c r="AP178" i="18"/>
  <c r="AU171" i="6"/>
  <c r="AO157" i="6"/>
  <c r="AN167" i="18"/>
  <c r="AL157" i="18"/>
  <c r="AL284" i="18" s="1"/>
  <c r="AM166" i="18"/>
  <c r="AM293" i="18" s="1"/>
  <c r="AN154" i="6"/>
  <c r="AM155" i="6"/>
  <c r="AK142" i="6"/>
  <c r="AL143" i="6"/>
  <c r="AK153" i="18"/>
  <c r="AI124" i="18"/>
  <c r="AT171" i="6" l="1"/>
  <c r="AS184" i="18"/>
  <c r="AS174" i="6"/>
  <c r="AR184" i="18"/>
  <c r="AR176" i="6"/>
  <c r="AQ184" i="18"/>
  <c r="AT184" i="18"/>
  <c r="AQ172" i="6"/>
  <c r="AP173" i="6"/>
  <c r="AO171" i="18"/>
  <c r="AO297" i="18"/>
  <c r="AP179" i="18"/>
  <c r="AU172" i="6"/>
  <c r="AO158" i="6"/>
  <c r="AN168" i="18"/>
  <c r="AM167" i="18"/>
  <c r="AM294" i="18" s="1"/>
  <c r="AL158" i="18"/>
  <c r="AL285" i="18" s="1"/>
  <c r="AN155" i="6"/>
  <c r="AM156" i="6"/>
  <c r="AK143" i="6"/>
  <c r="AL144" i="6"/>
  <c r="AK154" i="18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J515" i="18"/>
  <c r="AJ388" i="18"/>
  <c r="AJ262" i="18"/>
  <c r="AJ135" i="18"/>
  <c r="AJ126" i="18"/>
  <c r="AT172" i="6" l="1"/>
  <c r="AS185" i="18"/>
  <c r="AS175" i="6"/>
  <c r="AR185" i="18"/>
  <c r="AR177" i="6"/>
  <c r="AQ185" i="18"/>
  <c r="AT185" i="18"/>
  <c r="AQ173" i="6"/>
  <c r="AP174" i="6"/>
  <c r="AO172" i="18"/>
  <c r="AO173" i="18" s="1"/>
  <c r="AO174" i="18" s="1"/>
  <c r="AO298" i="18"/>
  <c r="AP180" i="18"/>
  <c r="AU173" i="6"/>
  <c r="AN169" i="18"/>
  <c r="AO159" i="6"/>
  <c r="AL159" i="18"/>
  <c r="AL286" i="18" s="1"/>
  <c r="AM168" i="18"/>
  <c r="AM295" i="18" s="1"/>
  <c r="AN156" i="6"/>
  <c r="AM157" i="6"/>
  <c r="AL145" i="6"/>
  <c r="AK144" i="6"/>
  <c r="AK155" i="18"/>
  <c r="AJ128" i="18"/>
  <c r="AJ136" i="18"/>
  <c r="AJ137" i="18" s="1"/>
  <c r="AJ138" i="18" s="1"/>
  <c r="AJ139" i="18" s="1"/>
  <c r="AJ140" i="18" s="1"/>
  <c r="AJ141" i="18" s="1"/>
  <c r="AJ142" i="18" s="1"/>
  <c r="AJ143" i="18" s="1"/>
  <c r="AJ144" i="18" s="1"/>
  <c r="AJ145" i="18" s="1"/>
  <c r="AJ146" i="18" s="1"/>
  <c r="AJ147" i="18" s="1"/>
  <c r="AJ148" i="18" s="1"/>
  <c r="AJ149" i="18" s="1"/>
  <c r="AJ150" i="18" s="1"/>
  <c r="AJ277" i="18" s="1"/>
  <c r="AJ125" i="18"/>
  <c r="AT173" i="6" l="1"/>
  <c r="AS186" i="18"/>
  <c r="AS176" i="6"/>
  <c r="AR186" i="18"/>
  <c r="AR178" i="6"/>
  <c r="AQ186" i="18"/>
  <c r="AT186" i="18"/>
  <c r="AQ174" i="6"/>
  <c r="AP175" i="6"/>
  <c r="AP181" i="18"/>
  <c r="AU174" i="6"/>
  <c r="AO175" i="18"/>
  <c r="AO160" i="6"/>
  <c r="AN170" i="18"/>
  <c r="AM169" i="18"/>
  <c r="AM296" i="18" s="1"/>
  <c r="AL160" i="18"/>
  <c r="AL287" i="18" s="1"/>
  <c r="AN157" i="6"/>
  <c r="AM158" i="6"/>
  <c r="AK145" i="6"/>
  <c r="AL146" i="6"/>
  <c r="AJ517" i="18"/>
  <c r="AK156" i="18"/>
  <c r="AJ519" i="18"/>
  <c r="AJ518" i="18"/>
  <c r="AJ151" i="18"/>
  <c r="AJ516" i="18"/>
  <c r="AJ520" i="18"/>
  <c r="E83" i="3"/>
  <c r="AT174" i="6" l="1"/>
  <c r="AS187" i="18"/>
  <c r="AS177" i="6"/>
  <c r="AR187" i="18"/>
  <c r="AR179" i="6"/>
  <c r="AQ187" i="18"/>
  <c r="AT187" i="18"/>
  <c r="AQ175" i="6"/>
  <c r="AP176" i="6"/>
  <c r="AP182" i="18"/>
  <c r="AU175" i="6"/>
  <c r="AN171" i="18"/>
  <c r="AO161" i="6"/>
  <c r="AO176" i="18"/>
  <c r="AL161" i="18"/>
  <c r="AL288" i="18" s="1"/>
  <c r="AM170" i="18"/>
  <c r="AM297" i="18" s="1"/>
  <c r="AN158" i="6"/>
  <c r="AM159" i="6"/>
  <c r="AL147" i="6"/>
  <c r="AK146" i="6"/>
  <c r="AK157" i="18"/>
  <c r="AJ152" i="18"/>
  <c r="AT175" i="6" l="1"/>
  <c r="AS188" i="18"/>
  <c r="AS178" i="6"/>
  <c r="AR188" i="18"/>
  <c r="AR180" i="6"/>
  <c r="AQ188" i="18"/>
  <c r="AT188" i="18"/>
  <c r="AQ176" i="6"/>
  <c r="AP177" i="6"/>
  <c r="AP183" i="18"/>
  <c r="AU176" i="6"/>
  <c r="AO177" i="18"/>
  <c r="AO162" i="6"/>
  <c r="AN172" i="18"/>
  <c r="AM171" i="18"/>
  <c r="AM298" i="18" s="1"/>
  <c r="AL162" i="18"/>
  <c r="AL289" i="18" s="1"/>
  <c r="AN159" i="6"/>
  <c r="AM160" i="6"/>
  <c r="AK147" i="6"/>
  <c r="AL148" i="6"/>
  <c r="AK158" i="18"/>
  <c r="AJ153" i="18"/>
  <c r="AT176" i="6" l="1"/>
  <c r="AS189" i="18"/>
  <c r="AS179" i="6"/>
  <c r="AR189" i="18"/>
  <c r="AR181" i="6"/>
  <c r="AQ189" i="18"/>
  <c r="AT189" i="18"/>
  <c r="AQ177" i="6"/>
  <c r="AP178" i="6"/>
  <c r="AP184" i="18"/>
  <c r="AU177" i="6"/>
  <c r="AN173" i="18"/>
  <c r="AO163" i="6"/>
  <c r="AO178" i="18"/>
  <c r="AL163" i="18"/>
  <c r="AL290" i="18" s="1"/>
  <c r="AM172" i="18"/>
  <c r="AM299" i="18" s="1"/>
  <c r="AN160" i="6"/>
  <c r="AM161" i="6"/>
  <c r="AL149" i="6"/>
  <c r="AK148" i="6"/>
  <c r="AK159" i="18"/>
  <c r="AJ154" i="18"/>
  <c r="AT177" i="6" l="1"/>
  <c r="AS190" i="18"/>
  <c r="AS180" i="6"/>
  <c r="AR190" i="18"/>
  <c r="AR182" i="6"/>
  <c r="AQ190" i="18"/>
  <c r="AT190" i="18"/>
  <c r="AQ178" i="6"/>
  <c r="AP179" i="6"/>
  <c r="AP185" i="18"/>
  <c r="AU178" i="6"/>
  <c r="AN174" i="18"/>
  <c r="AO179" i="18"/>
  <c r="AO164" i="6"/>
  <c r="AM173" i="18"/>
  <c r="AM300" i="18" s="1"/>
  <c r="AL164" i="18"/>
  <c r="AL291" i="18" s="1"/>
  <c r="AN161" i="6"/>
  <c r="AM162" i="6"/>
  <c r="AK149" i="6"/>
  <c r="AL150" i="6"/>
  <c r="AK160" i="18"/>
  <c r="AJ155" i="18"/>
  <c r="AG124" i="6"/>
  <c r="AT178" i="6" l="1"/>
  <c r="AS191" i="18"/>
  <c r="AS181" i="6"/>
  <c r="AR191" i="18"/>
  <c r="AR183" i="6"/>
  <c r="AQ191" i="18"/>
  <c r="AT191" i="18"/>
  <c r="AQ179" i="6"/>
  <c r="AP180" i="6"/>
  <c r="AP186" i="18"/>
  <c r="AU179" i="6"/>
  <c r="AO165" i="6"/>
  <c r="AO180" i="18"/>
  <c r="AN175" i="18"/>
  <c r="AL165" i="18"/>
  <c r="AL292" i="18" s="1"/>
  <c r="AM174" i="18"/>
  <c r="AM301" i="18" s="1"/>
  <c r="AN162" i="6"/>
  <c r="AM163" i="6"/>
  <c r="AL151" i="6"/>
  <c r="AK150" i="6"/>
  <c r="AK161" i="18"/>
  <c r="AJ156" i="18"/>
  <c r="AE515" i="18"/>
  <c r="AF515" i="18"/>
  <c r="AG515" i="18"/>
  <c r="AH515" i="18"/>
  <c r="AI515" i="18"/>
  <c r="AE388" i="18"/>
  <c r="AF388" i="18"/>
  <c r="AG388" i="18"/>
  <c r="AH388" i="18"/>
  <c r="AI388" i="18"/>
  <c r="AE262" i="18"/>
  <c r="AF262" i="18"/>
  <c r="AG262" i="18"/>
  <c r="AH262" i="18"/>
  <c r="AI262" i="18"/>
  <c r="AF135" i="18"/>
  <c r="AG135" i="18"/>
  <c r="AI135" i="18"/>
  <c r="AT179" i="6" l="1"/>
  <c r="AS192" i="18"/>
  <c r="AS182" i="6"/>
  <c r="AR192" i="18"/>
  <c r="AR184" i="6"/>
  <c r="AQ192" i="18"/>
  <c r="AT192" i="18"/>
  <c r="AQ180" i="6"/>
  <c r="AP181" i="6"/>
  <c r="AP187" i="18"/>
  <c r="AU180" i="6"/>
  <c r="AN176" i="18"/>
  <c r="AO181" i="18"/>
  <c r="AO166" i="6"/>
  <c r="AM175" i="18"/>
  <c r="AM302" i="18" s="1"/>
  <c r="AL166" i="18"/>
  <c r="AL293" i="18" s="1"/>
  <c r="AN163" i="6"/>
  <c r="AM164" i="6"/>
  <c r="AL152" i="6"/>
  <c r="AK151" i="6"/>
  <c r="AK162" i="18"/>
  <c r="AJ157" i="18"/>
  <c r="AJ128" i="6"/>
  <c r="AJ127" i="6"/>
  <c r="AT180" i="6" l="1"/>
  <c r="AS193" i="18"/>
  <c r="AS183" i="6"/>
  <c r="AR193" i="18"/>
  <c r="AJ137" i="6"/>
  <c r="AJ125" i="6"/>
  <c r="AR185" i="6"/>
  <c r="AQ193" i="18"/>
  <c r="AT193" i="18"/>
  <c r="AQ181" i="6"/>
  <c r="AP182" i="6"/>
  <c r="AP188" i="18"/>
  <c r="AU181" i="6"/>
  <c r="AO167" i="6"/>
  <c r="AO182" i="18"/>
  <c r="AN177" i="18"/>
  <c r="AL167" i="18"/>
  <c r="AL294" i="18" s="1"/>
  <c r="AM176" i="18"/>
  <c r="AM303" i="18" s="1"/>
  <c r="AN164" i="6"/>
  <c r="AM165" i="6"/>
  <c r="AL153" i="6"/>
  <c r="AK517" i="6"/>
  <c r="AK521" i="6"/>
  <c r="AK519" i="6"/>
  <c r="AK520" i="6"/>
  <c r="AK518" i="6"/>
  <c r="AK152" i="6"/>
  <c r="AK163" i="18"/>
  <c r="AJ129" i="6"/>
  <c r="AJ158" i="18"/>
  <c r="AJ138" i="6"/>
  <c r="AJ139" i="6" s="1"/>
  <c r="AT181" i="6" l="1"/>
  <c r="AS194" i="18"/>
  <c r="AS184" i="6"/>
  <c r="AR194" i="18"/>
  <c r="AR186" i="6"/>
  <c r="AQ194" i="18"/>
  <c r="AT194" i="18"/>
  <c r="AQ182" i="6"/>
  <c r="AP183" i="6"/>
  <c r="AP189" i="18"/>
  <c r="AU182" i="6"/>
  <c r="AN178" i="18"/>
  <c r="AO183" i="18"/>
  <c r="AO168" i="6"/>
  <c r="AM177" i="18"/>
  <c r="AM304" i="18" s="1"/>
  <c r="AL168" i="18"/>
  <c r="AL295" i="18" s="1"/>
  <c r="AN165" i="6"/>
  <c r="AM166" i="6"/>
  <c r="AL154" i="6"/>
  <c r="AK153" i="6"/>
  <c r="AK164" i="18"/>
  <c r="AJ159" i="18"/>
  <c r="AJ140" i="6"/>
  <c r="AI128" i="6"/>
  <c r="AI124" i="6"/>
  <c r="AT182" i="6" l="1"/>
  <c r="AS195" i="18"/>
  <c r="AS185" i="6"/>
  <c r="AR195" i="18"/>
  <c r="AI137" i="6"/>
  <c r="AI138" i="6" s="1"/>
  <c r="AI125" i="6"/>
  <c r="AR187" i="6"/>
  <c r="AQ195" i="18"/>
  <c r="AT195" i="18"/>
  <c r="AQ183" i="6"/>
  <c r="AP184" i="6"/>
  <c r="AP190" i="18"/>
  <c r="AU183" i="6"/>
  <c r="AO169" i="6"/>
  <c r="AO184" i="18"/>
  <c r="AN179" i="18"/>
  <c r="AL169" i="18"/>
  <c r="AL296" i="18" s="1"/>
  <c r="AM178" i="18"/>
  <c r="AM305" i="18" s="1"/>
  <c r="AN166" i="6"/>
  <c r="AM167" i="6"/>
  <c r="AJ517" i="6"/>
  <c r="AL155" i="6"/>
  <c r="AK154" i="6"/>
  <c r="AK165" i="18"/>
  <c r="AJ160" i="18"/>
  <c r="AJ141" i="6"/>
  <c r="AI127" i="6"/>
  <c r="AI129" i="6" s="1"/>
  <c r="AI126" i="18"/>
  <c r="AT183" i="6" l="1"/>
  <c r="AS196" i="18"/>
  <c r="AS186" i="6"/>
  <c r="AR196" i="18"/>
  <c r="AR188" i="6"/>
  <c r="AQ196" i="18"/>
  <c r="AT196" i="18"/>
  <c r="AQ184" i="6"/>
  <c r="AP185" i="6"/>
  <c r="AP191" i="18"/>
  <c r="AU184" i="6"/>
  <c r="AN180" i="18"/>
  <c r="AO185" i="18"/>
  <c r="AO170" i="6"/>
  <c r="AM179" i="18"/>
  <c r="AM306" i="18" s="1"/>
  <c r="AL170" i="18"/>
  <c r="AL297" i="18" s="1"/>
  <c r="AN167" i="6"/>
  <c r="AM168" i="6"/>
  <c r="AJ519" i="6"/>
  <c r="AJ518" i="6"/>
  <c r="AK155" i="6"/>
  <c r="AJ520" i="6"/>
  <c r="AL156" i="6"/>
  <c r="AJ521" i="6"/>
  <c r="AK166" i="18"/>
  <c r="AI136" i="18"/>
  <c r="AI137" i="18" s="1"/>
  <c r="AI138" i="18" s="1"/>
  <c r="AI139" i="18" s="1"/>
  <c r="AI140" i="18" s="1"/>
  <c r="AI141" i="18" s="1"/>
  <c r="AI142" i="18" s="1"/>
  <c r="AI143" i="18" s="1"/>
  <c r="AI144" i="18" s="1"/>
  <c r="AI145" i="18" s="1"/>
  <c r="AI146" i="18" s="1"/>
  <c r="AI147" i="18" s="1"/>
  <c r="AI148" i="18" s="1"/>
  <c r="AI149" i="18" s="1"/>
  <c r="AI150" i="18" s="1"/>
  <c r="AJ161" i="18"/>
  <c r="AI125" i="18"/>
  <c r="AJ142" i="6"/>
  <c r="AI139" i="6"/>
  <c r="AI128" i="18"/>
  <c r="AH128" i="6"/>
  <c r="AH124" i="6"/>
  <c r="AT184" i="6" l="1"/>
  <c r="AS197" i="18"/>
  <c r="AS187" i="6"/>
  <c r="AH125" i="6"/>
  <c r="AR197" i="18"/>
  <c r="AR189" i="6"/>
  <c r="AQ197" i="18"/>
  <c r="AT197" i="18"/>
  <c r="AQ185" i="6"/>
  <c r="AP186" i="6"/>
  <c r="AP192" i="18"/>
  <c r="AU185" i="6"/>
  <c r="AO171" i="6"/>
  <c r="AO186" i="18"/>
  <c r="AN181" i="18"/>
  <c r="AL171" i="18"/>
  <c r="AM180" i="18"/>
  <c r="AN168" i="6"/>
  <c r="AM169" i="6"/>
  <c r="AL157" i="6"/>
  <c r="AI517" i="6"/>
  <c r="AI521" i="6"/>
  <c r="AK156" i="6"/>
  <c r="AH127" i="6"/>
  <c r="AI518" i="6" s="1"/>
  <c r="AI519" i="6"/>
  <c r="AK167" i="18"/>
  <c r="AI151" i="18"/>
  <c r="AJ162" i="18"/>
  <c r="AI517" i="18"/>
  <c r="AI519" i="18"/>
  <c r="AI516" i="18"/>
  <c r="AI518" i="18"/>
  <c r="AI520" i="18"/>
  <c r="AJ143" i="6"/>
  <c r="AI140" i="6"/>
  <c r="AH137" i="6"/>
  <c r="AH124" i="18"/>
  <c r="AH126" i="18"/>
  <c r="AH136" i="18" s="1"/>
  <c r="AH137" i="18" s="1"/>
  <c r="AH138" i="18" s="1"/>
  <c r="AH139" i="18" s="1"/>
  <c r="AH140" i="18" s="1"/>
  <c r="AH141" i="18" s="1"/>
  <c r="AH142" i="18" s="1"/>
  <c r="AH143" i="18" s="1"/>
  <c r="AH144" i="18" s="1"/>
  <c r="AH145" i="18" s="1"/>
  <c r="AH146" i="18" s="1"/>
  <c r="AH147" i="18" s="1"/>
  <c r="AH148" i="18" s="1"/>
  <c r="AH149" i="18" s="1"/>
  <c r="AH150" i="18" s="1"/>
  <c r="AT185" i="6" l="1"/>
  <c r="AS198" i="18"/>
  <c r="AS188" i="6"/>
  <c r="AR198" i="18"/>
  <c r="AR190" i="6"/>
  <c r="AQ198" i="18"/>
  <c r="AT198" i="18"/>
  <c r="AQ186" i="6"/>
  <c r="AP187" i="6"/>
  <c r="AP193" i="18"/>
  <c r="AU186" i="6"/>
  <c r="AM181" i="18"/>
  <c r="AN182" i="18"/>
  <c r="AO187" i="18"/>
  <c r="AL172" i="18"/>
  <c r="AO172" i="6"/>
  <c r="AN169" i="6"/>
  <c r="AM170" i="6"/>
  <c r="AH129" i="6"/>
  <c r="AI520" i="6"/>
  <c r="AK157" i="6"/>
  <c r="AL158" i="6"/>
  <c r="AK168" i="18"/>
  <c r="AJ163" i="18"/>
  <c r="AH151" i="18"/>
  <c r="AI152" i="18"/>
  <c r="AJ144" i="6"/>
  <c r="AI141" i="6"/>
  <c r="AH138" i="6"/>
  <c r="AH125" i="18"/>
  <c r="AH128" i="18"/>
  <c r="AT186" i="6" l="1"/>
  <c r="AS199" i="18"/>
  <c r="AS189" i="6"/>
  <c r="AR199" i="18"/>
  <c r="AR191" i="6"/>
  <c r="AQ199" i="18"/>
  <c r="AT199" i="18"/>
  <c r="AQ187" i="6"/>
  <c r="AP188" i="6"/>
  <c r="AP194" i="18"/>
  <c r="AU187" i="6"/>
  <c r="AO188" i="18"/>
  <c r="AL173" i="18"/>
  <c r="AN183" i="18"/>
  <c r="AO173" i="6"/>
  <c r="AM182" i="18"/>
  <c r="AN170" i="6"/>
  <c r="AM171" i="6"/>
  <c r="AK158" i="6"/>
  <c r="AL159" i="6"/>
  <c r="AK169" i="18"/>
  <c r="AH518" i="18"/>
  <c r="AH516" i="18"/>
  <c r="AH520" i="18"/>
  <c r="AH519" i="18"/>
  <c r="AH517" i="18"/>
  <c r="AI153" i="18"/>
  <c r="AJ164" i="18"/>
  <c r="AH152" i="18"/>
  <c r="AJ145" i="6"/>
  <c r="AI142" i="6"/>
  <c r="AH139" i="6"/>
  <c r="AT187" i="6" l="1"/>
  <c r="AS200" i="18"/>
  <c r="AS190" i="6"/>
  <c r="AR200" i="18"/>
  <c r="AR192" i="6"/>
  <c r="AQ200" i="18"/>
  <c r="AT200" i="18"/>
  <c r="AQ188" i="6"/>
  <c r="AP189" i="6"/>
  <c r="AP195" i="18"/>
  <c r="AU188" i="6"/>
  <c r="AO174" i="6"/>
  <c r="AN184" i="18"/>
  <c r="AL174" i="18"/>
  <c r="AM183" i="18"/>
  <c r="AO189" i="18"/>
  <c r="AN171" i="6"/>
  <c r="AM172" i="6"/>
  <c r="AL160" i="6"/>
  <c r="AK159" i="6"/>
  <c r="AK170" i="18"/>
  <c r="AI154" i="18"/>
  <c r="AH153" i="18"/>
  <c r="AJ165" i="18"/>
  <c r="AJ146" i="6"/>
  <c r="AI143" i="6"/>
  <c r="AH140" i="6"/>
  <c r="AG124" i="18"/>
  <c r="AF124" i="18"/>
  <c r="AT188" i="6" l="1"/>
  <c r="AS201" i="18"/>
  <c r="AS191" i="6"/>
  <c r="AR201" i="18"/>
  <c r="AR193" i="6"/>
  <c r="AQ201" i="18"/>
  <c r="AT201" i="18"/>
  <c r="AQ189" i="6"/>
  <c r="AP190" i="6"/>
  <c r="AP196" i="18"/>
  <c r="AU189" i="6"/>
  <c r="AM184" i="18"/>
  <c r="AL175" i="18"/>
  <c r="AN185" i="18"/>
  <c r="AO190" i="18"/>
  <c r="AO175" i="6"/>
  <c r="AN172" i="6"/>
  <c r="AM173" i="6"/>
  <c r="AL161" i="6"/>
  <c r="AK160" i="6"/>
  <c r="AK171" i="18"/>
  <c r="AJ166" i="18"/>
  <c r="AI155" i="18"/>
  <c r="AH154" i="18"/>
  <c r="AJ147" i="6"/>
  <c r="AI144" i="6"/>
  <c r="AH141" i="6"/>
  <c r="AF126" i="18"/>
  <c r="AT189" i="6" l="1"/>
  <c r="AS202" i="18"/>
  <c r="AS192" i="6"/>
  <c r="AR202" i="18"/>
  <c r="AR194" i="6"/>
  <c r="AQ202" i="18"/>
  <c r="AT202" i="18"/>
  <c r="AQ190" i="6"/>
  <c r="AP191" i="6"/>
  <c r="AP197" i="18"/>
  <c r="AU190" i="6"/>
  <c r="AO191" i="18"/>
  <c r="AN186" i="18"/>
  <c r="AL176" i="18"/>
  <c r="AO176" i="6"/>
  <c r="AM185" i="18"/>
  <c r="AN173" i="6"/>
  <c r="AM174" i="6"/>
  <c r="AK161" i="6"/>
  <c r="AL162" i="6"/>
  <c r="AK172" i="18"/>
  <c r="AF125" i="18"/>
  <c r="AF136" i="18"/>
  <c r="AF137" i="18" s="1"/>
  <c r="AF138" i="18" s="1"/>
  <c r="AF139" i="18" s="1"/>
  <c r="AF140" i="18" s="1"/>
  <c r="AF141" i="18" s="1"/>
  <c r="AF142" i="18" s="1"/>
  <c r="AF143" i="18" s="1"/>
  <c r="AF144" i="18" s="1"/>
  <c r="AF145" i="18" s="1"/>
  <c r="AF146" i="18" s="1"/>
  <c r="AF147" i="18" s="1"/>
  <c r="AF148" i="18" s="1"/>
  <c r="AF149" i="18" s="1"/>
  <c r="AF150" i="18" s="1"/>
  <c r="AI156" i="18"/>
  <c r="AJ167" i="18"/>
  <c r="AH155" i="18"/>
  <c r="AF128" i="18"/>
  <c r="AJ148" i="6"/>
  <c r="AI145" i="6"/>
  <c r="AH142" i="6"/>
  <c r="AF124" i="6"/>
  <c r="AT190" i="6" l="1"/>
  <c r="AS203" i="18"/>
  <c r="AS193" i="6"/>
  <c r="AR203" i="18"/>
  <c r="AR195" i="6"/>
  <c r="AQ203" i="18"/>
  <c r="AT203" i="18"/>
  <c r="AQ191" i="6"/>
  <c r="AP192" i="6"/>
  <c r="AP198" i="18"/>
  <c r="AU191" i="6"/>
  <c r="AO177" i="6"/>
  <c r="AL177" i="18"/>
  <c r="AN187" i="18"/>
  <c r="AM186" i="18"/>
  <c r="AO192" i="18"/>
  <c r="AN174" i="6"/>
  <c r="AM175" i="6"/>
  <c r="AL163" i="6"/>
  <c r="AK162" i="6"/>
  <c r="AK173" i="18"/>
  <c r="AF151" i="18"/>
  <c r="AH156" i="18"/>
  <c r="AI157" i="18"/>
  <c r="AJ168" i="18"/>
  <c r="AF517" i="18"/>
  <c r="AF519" i="18"/>
  <c r="AF518" i="18"/>
  <c r="AF520" i="18"/>
  <c r="AF516" i="18"/>
  <c r="AJ149" i="6"/>
  <c r="AI146" i="6"/>
  <c r="AH143" i="6"/>
  <c r="AF516" i="6"/>
  <c r="AF389" i="6"/>
  <c r="AF263" i="6"/>
  <c r="AF136" i="6"/>
  <c r="AF128" i="6"/>
  <c r="AF127" i="6"/>
  <c r="AG126" i="18"/>
  <c r="AG516" i="6"/>
  <c r="AG389" i="6"/>
  <c r="AG263" i="6"/>
  <c r="AG128" i="6"/>
  <c r="M7" i="3"/>
  <c r="BH4" i="6"/>
  <c r="C33" i="3"/>
  <c r="BH30" i="6" s="1"/>
  <c r="C34" i="3"/>
  <c r="BH31" i="6" s="1"/>
  <c r="C35" i="3"/>
  <c r="BH32" i="6" s="1"/>
  <c r="C36" i="3"/>
  <c r="BH33" i="6" s="1"/>
  <c r="C37" i="3"/>
  <c r="BH34" i="6" s="1"/>
  <c r="C38" i="3"/>
  <c r="BH35" i="6" s="1"/>
  <c r="C39" i="3"/>
  <c r="BH36" i="6" s="1"/>
  <c r="C40" i="3"/>
  <c r="BH37" i="6" s="1"/>
  <c r="C41" i="3"/>
  <c r="BH38" i="6" s="1"/>
  <c r="C42" i="3"/>
  <c r="BH39" i="6" s="1"/>
  <c r="C43" i="3"/>
  <c r="BH40" i="6" s="1"/>
  <c r="C45" i="3"/>
  <c r="BH42" i="6" s="1"/>
  <c r="C46" i="3"/>
  <c r="BH43" i="6" s="1"/>
  <c r="C47" i="3"/>
  <c r="BH44" i="6" s="1"/>
  <c r="C48" i="3"/>
  <c r="BH45" i="6" s="1"/>
  <c r="C50" i="3"/>
  <c r="BH47" i="6" s="1"/>
  <c r="C51" i="3"/>
  <c r="BH48" i="6" s="1"/>
  <c r="C52" i="3"/>
  <c r="BH49" i="6" s="1"/>
  <c r="C53" i="3"/>
  <c r="BH50" i="6" s="1"/>
  <c r="C54" i="3"/>
  <c r="BH51" i="6" s="1"/>
  <c r="C55" i="3"/>
  <c r="BH52" i="6" s="1"/>
  <c r="C56" i="3"/>
  <c r="BH53" i="6" s="1"/>
  <c r="C57" i="3"/>
  <c r="BH54" i="6" s="1"/>
  <c r="C58" i="3"/>
  <c r="BH55" i="6" s="1"/>
  <c r="C59" i="3"/>
  <c r="BH56" i="6" s="1"/>
  <c r="C60" i="3"/>
  <c r="BH57" i="6" s="1"/>
  <c r="C61" i="3"/>
  <c r="BH58" i="6" s="1"/>
  <c r="C62" i="3"/>
  <c r="BH59" i="6" s="1"/>
  <c r="C63" i="3"/>
  <c r="BH60" i="6" s="1"/>
  <c r="C64" i="3"/>
  <c r="BH61" i="6" s="1"/>
  <c r="C65" i="3"/>
  <c r="BH62" i="6" s="1"/>
  <c r="C77" i="3"/>
  <c r="BH74" i="6" s="1"/>
  <c r="C78" i="3"/>
  <c r="BH75" i="6" s="1"/>
  <c r="C79" i="3"/>
  <c r="BH76" i="6" s="1"/>
  <c r="C80" i="3"/>
  <c r="BH77" i="6" s="1"/>
  <c r="C81" i="3"/>
  <c r="BH78" i="6" s="1"/>
  <c r="C82" i="3"/>
  <c r="BH79" i="6" s="1"/>
  <c r="C83" i="3"/>
  <c r="BH80" i="6" s="1"/>
  <c r="C84" i="3"/>
  <c r="BH81" i="6" s="1"/>
  <c r="C85" i="3"/>
  <c r="BH82" i="6" s="1"/>
  <c r="C86" i="3"/>
  <c r="BH83" i="6" s="1"/>
  <c r="C87" i="3"/>
  <c r="BH84" i="6" s="1"/>
  <c r="C88" i="3"/>
  <c r="BH85" i="6" s="1"/>
  <c r="C89" i="3"/>
  <c r="BH86" i="6" s="1"/>
  <c r="C90" i="3"/>
  <c r="BH87" i="6" s="1"/>
  <c r="C91" i="3"/>
  <c r="BH88" i="6" s="1"/>
  <c r="C92" i="3"/>
  <c r="BH89" i="6" s="1"/>
  <c r="C93" i="3"/>
  <c r="BH90" i="6" s="1"/>
  <c r="C94" i="3"/>
  <c r="BH91" i="6" s="1"/>
  <c r="C95" i="3"/>
  <c r="BH92" i="6" s="1"/>
  <c r="C97" i="3"/>
  <c r="BH94" i="6" s="1"/>
  <c r="C98" i="3"/>
  <c r="BH95" i="6" s="1"/>
  <c r="C99" i="3"/>
  <c r="BH96" i="6" s="1"/>
  <c r="C100" i="3"/>
  <c r="BH97" i="6" s="1"/>
  <c r="C101" i="3"/>
  <c r="BH98" i="6" s="1"/>
  <c r="C102" i="3"/>
  <c r="BH99" i="6" s="1"/>
  <c r="C103" i="3"/>
  <c r="BH100" i="6" s="1"/>
  <c r="C104" i="3"/>
  <c r="BH101" i="6" s="1"/>
  <c r="C105" i="3"/>
  <c r="BH102" i="6" s="1"/>
  <c r="C106" i="3"/>
  <c r="BH103" i="6" s="1"/>
  <c r="C107" i="3"/>
  <c r="BH104" i="6" s="1"/>
  <c r="C108" i="3"/>
  <c r="BH105" i="6" s="1"/>
  <c r="C109" i="3"/>
  <c r="BH106" i="6" s="1"/>
  <c r="C110" i="3"/>
  <c r="BH107" i="6" s="1"/>
  <c r="C111" i="3"/>
  <c r="BH108" i="6" s="1"/>
  <c r="C112" i="3"/>
  <c r="BH109" i="6" s="1"/>
  <c r="C113" i="3"/>
  <c r="BH110" i="6" s="1"/>
  <c r="C114" i="3"/>
  <c r="BH111" i="6" s="1"/>
  <c r="C115" i="3"/>
  <c r="BH112" i="6" s="1"/>
  <c r="C116" i="3"/>
  <c r="BH113" i="6" s="1"/>
  <c r="C117" i="3"/>
  <c r="BH114" i="6" s="1"/>
  <c r="C118" i="3"/>
  <c r="BH115" i="6" s="1"/>
  <c r="C119" i="3"/>
  <c r="BH116" i="6" s="1"/>
  <c r="C120" i="3"/>
  <c r="BH117" i="6" s="1"/>
  <c r="C121" i="3"/>
  <c r="BH118" i="6" s="1"/>
  <c r="C122" i="3"/>
  <c r="BH119" i="6" s="1"/>
  <c r="C123" i="3"/>
  <c r="BH120" i="6" s="1"/>
  <c r="C124" i="3"/>
  <c r="BH121" i="6" s="1"/>
  <c r="C125" i="3"/>
  <c r="BH122" i="6" s="1"/>
  <c r="C126" i="3"/>
  <c r="BH123" i="6" s="1"/>
  <c r="C27" i="3"/>
  <c r="BH24" i="6" s="1"/>
  <c r="C28" i="3"/>
  <c r="BH25" i="6" s="1"/>
  <c r="C29" i="3"/>
  <c r="BH26" i="6" s="1"/>
  <c r="C30" i="3"/>
  <c r="BH27" i="6" s="1"/>
  <c r="C31" i="3"/>
  <c r="BH28" i="6" s="1"/>
  <c r="C23" i="3"/>
  <c r="BH20" i="6" s="1"/>
  <c r="C24" i="3"/>
  <c r="BH21" i="6" s="1"/>
  <c r="C25" i="3"/>
  <c r="BH22" i="6" s="1"/>
  <c r="C26" i="3"/>
  <c r="BH23" i="6" s="1"/>
  <c r="AD124" i="6"/>
  <c r="AD128" i="6"/>
  <c r="AD136" i="6"/>
  <c r="AC516" i="6"/>
  <c r="AC389" i="6"/>
  <c r="AC263" i="6"/>
  <c r="AC136" i="6"/>
  <c r="AC128" i="6"/>
  <c r="AC124" i="6"/>
  <c r="AE126" i="18"/>
  <c r="AE124" i="18"/>
  <c r="AE516" i="6"/>
  <c r="AE389" i="6"/>
  <c r="AE263" i="6"/>
  <c r="AE136" i="6"/>
  <c r="AE128" i="6"/>
  <c r="AE124" i="6"/>
  <c r="K91" i="3"/>
  <c r="K92" i="3"/>
  <c r="K93" i="3"/>
  <c r="K94" i="3"/>
  <c r="K95" i="3"/>
  <c r="K96" i="3"/>
  <c r="E21" i="3"/>
  <c r="BE18" i="18" s="1"/>
  <c r="E22" i="3"/>
  <c r="BE19" i="18" s="1"/>
  <c r="E23" i="3"/>
  <c r="BE20" i="18" s="1"/>
  <c r="E24" i="3"/>
  <c r="BE21" i="18" s="1"/>
  <c r="E25" i="3"/>
  <c r="BE22" i="18" s="1"/>
  <c r="E26" i="3"/>
  <c r="BE23" i="18" s="1"/>
  <c r="E27" i="3"/>
  <c r="BE24" i="18" s="1"/>
  <c r="E28" i="3"/>
  <c r="BE25" i="18" s="1"/>
  <c r="E29" i="3"/>
  <c r="BE26" i="18" s="1"/>
  <c r="E30" i="3"/>
  <c r="BE27" i="18" s="1"/>
  <c r="E31" i="3"/>
  <c r="BE28" i="18" s="1"/>
  <c r="E32" i="3"/>
  <c r="BE29" i="18" s="1"/>
  <c r="E33" i="3"/>
  <c r="BE30" i="18" s="1"/>
  <c r="E34" i="3"/>
  <c r="BE31" i="18" s="1"/>
  <c r="E35" i="3"/>
  <c r="BE32" i="18" s="1"/>
  <c r="E36" i="3"/>
  <c r="BE33" i="18" s="1"/>
  <c r="E37" i="3"/>
  <c r="BE34" i="18" s="1"/>
  <c r="E38" i="3"/>
  <c r="BE35" i="18" s="1"/>
  <c r="E39" i="3"/>
  <c r="BE36" i="18" s="1"/>
  <c r="E40" i="3"/>
  <c r="BE37" i="18" s="1"/>
  <c r="E41" i="3"/>
  <c r="BE38" i="18" s="1"/>
  <c r="E42" i="3"/>
  <c r="BE39" i="18" s="1"/>
  <c r="E43" i="3"/>
  <c r="BE40" i="18" s="1"/>
  <c r="E44" i="3"/>
  <c r="BE41" i="18" s="1"/>
  <c r="E45" i="3"/>
  <c r="BE42" i="18" s="1"/>
  <c r="E46" i="3"/>
  <c r="BE43" i="18" s="1"/>
  <c r="E47" i="3"/>
  <c r="BE44" i="18" s="1"/>
  <c r="E48" i="3"/>
  <c r="BE45" i="18" s="1"/>
  <c r="BE46" i="18"/>
  <c r="BE47" i="18"/>
  <c r="BE48" i="18"/>
  <c r="BE49" i="18"/>
  <c r="BE50" i="18"/>
  <c r="BE51" i="18"/>
  <c r="BE52" i="18"/>
  <c r="BE53" i="18"/>
  <c r="BE54" i="18"/>
  <c r="BE55" i="18"/>
  <c r="BE56" i="18"/>
  <c r="BE57" i="18"/>
  <c r="BE58" i="18"/>
  <c r="BE59" i="18"/>
  <c r="BE60" i="18"/>
  <c r="BE61" i="18"/>
  <c r="BE62" i="18"/>
  <c r="BE63" i="18"/>
  <c r="BE64" i="18"/>
  <c r="BE65" i="18"/>
  <c r="BE66" i="18"/>
  <c r="BE67" i="18"/>
  <c r="BE68" i="18"/>
  <c r="BE69" i="18"/>
  <c r="BE70" i="18"/>
  <c r="BE71" i="18"/>
  <c r="BE72" i="18"/>
  <c r="BE73" i="18"/>
  <c r="E77" i="3"/>
  <c r="BE74" i="18" s="1"/>
  <c r="E78" i="3"/>
  <c r="BE75" i="18" s="1"/>
  <c r="E79" i="3"/>
  <c r="BE76" i="18" s="1"/>
  <c r="E80" i="3"/>
  <c r="BE77" i="18" s="1"/>
  <c r="E81" i="3"/>
  <c r="BE78" i="18" s="1"/>
  <c r="E82" i="3"/>
  <c r="BE79" i="18" s="1"/>
  <c r="BE80" i="18"/>
  <c r="E84" i="3"/>
  <c r="BE81" i="18" s="1"/>
  <c r="E85" i="3"/>
  <c r="BE82" i="18" s="1"/>
  <c r="E86" i="3"/>
  <c r="BE83" i="18" s="1"/>
  <c r="E87" i="3"/>
  <c r="BE84" i="18" s="1"/>
  <c r="E88" i="3"/>
  <c r="BE85" i="18" s="1"/>
  <c r="E89" i="3"/>
  <c r="BE86" i="18" s="1"/>
  <c r="E90" i="3"/>
  <c r="BE87" i="18" s="1"/>
  <c r="E91" i="3"/>
  <c r="BE88" i="18" s="1"/>
  <c r="E92" i="3"/>
  <c r="BE89" i="18" s="1"/>
  <c r="E93" i="3"/>
  <c r="BE90" i="18" s="1"/>
  <c r="E94" i="3"/>
  <c r="BE91" i="18" s="1"/>
  <c r="E95" i="3"/>
  <c r="BE92" i="18" s="1"/>
  <c r="E96" i="3"/>
  <c r="BE93" i="18" s="1"/>
  <c r="K8" i="3"/>
  <c r="K9" i="3"/>
  <c r="K10" i="3"/>
  <c r="K11" i="3"/>
  <c r="K12" i="3"/>
  <c r="K7" i="3"/>
  <c r="I91" i="3"/>
  <c r="I92" i="3"/>
  <c r="I93" i="3"/>
  <c r="I94" i="3"/>
  <c r="I95" i="3"/>
  <c r="I96" i="3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8" i="3"/>
  <c r="I9" i="3"/>
  <c r="I10" i="3"/>
  <c r="I11" i="3"/>
  <c r="I12" i="3"/>
  <c r="I7" i="3"/>
  <c r="E7" i="3"/>
  <c r="BE4" i="18" s="1"/>
  <c r="E126" i="3"/>
  <c r="BE123" i="18" s="1"/>
  <c r="E125" i="3"/>
  <c r="BE122" i="18" s="1"/>
  <c r="E124" i="3"/>
  <c r="BE121" i="18" s="1"/>
  <c r="E123" i="3"/>
  <c r="BE120" i="18" s="1"/>
  <c r="E122" i="3"/>
  <c r="BE119" i="18" s="1"/>
  <c r="E121" i="3"/>
  <c r="BE118" i="18" s="1"/>
  <c r="E120" i="3"/>
  <c r="BE117" i="18" s="1"/>
  <c r="E119" i="3"/>
  <c r="BE116" i="18" s="1"/>
  <c r="E118" i="3"/>
  <c r="BE115" i="18" s="1"/>
  <c r="E117" i="3"/>
  <c r="BE114" i="18" s="1"/>
  <c r="E116" i="3"/>
  <c r="BE113" i="18" s="1"/>
  <c r="E115" i="3"/>
  <c r="BE112" i="18" s="1"/>
  <c r="E114" i="3"/>
  <c r="BE111" i="18" s="1"/>
  <c r="E113" i="3"/>
  <c r="BE110" i="18" s="1"/>
  <c r="E112" i="3"/>
  <c r="BE109" i="18" s="1"/>
  <c r="E111" i="3"/>
  <c r="BE108" i="18" s="1"/>
  <c r="E110" i="3"/>
  <c r="BE107" i="18" s="1"/>
  <c r="E109" i="3"/>
  <c r="BE106" i="18" s="1"/>
  <c r="E108" i="3"/>
  <c r="BE105" i="18" s="1"/>
  <c r="E107" i="3"/>
  <c r="BE104" i="18" s="1"/>
  <c r="E106" i="3"/>
  <c r="BE103" i="18" s="1"/>
  <c r="E105" i="3"/>
  <c r="BE102" i="18" s="1"/>
  <c r="E104" i="3"/>
  <c r="BE101" i="18" s="1"/>
  <c r="E103" i="3"/>
  <c r="BE100" i="18" s="1"/>
  <c r="E102" i="3"/>
  <c r="BE99" i="18" s="1"/>
  <c r="E101" i="3"/>
  <c r="BE98" i="18" s="1"/>
  <c r="E100" i="3"/>
  <c r="BE97" i="18" s="1"/>
  <c r="E99" i="3"/>
  <c r="BE96" i="18" s="1"/>
  <c r="E98" i="3"/>
  <c r="BE95" i="18" s="1"/>
  <c r="E97" i="3"/>
  <c r="BE94" i="18" s="1"/>
  <c r="E20" i="3"/>
  <c r="BE17" i="18" s="1"/>
  <c r="E19" i="3"/>
  <c r="BE16" i="18" s="1"/>
  <c r="E18" i="3"/>
  <c r="BE15" i="18" s="1"/>
  <c r="E17" i="3"/>
  <c r="BE14" i="18" s="1"/>
  <c r="E16" i="3"/>
  <c r="BE13" i="18" s="1"/>
  <c r="E15" i="3"/>
  <c r="BE12" i="18" s="1"/>
  <c r="E14" i="3"/>
  <c r="BE11" i="18" s="1"/>
  <c r="E13" i="3"/>
  <c r="BE10" i="18" s="1"/>
  <c r="E12" i="3"/>
  <c r="BE9" i="18" s="1"/>
  <c r="BE8" i="18"/>
  <c r="BE7" i="18"/>
  <c r="E9" i="3"/>
  <c r="BE6" i="18" s="1"/>
  <c r="E8" i="3"/>
  <c r="BE5" i="18" s="1"/>
  <c r="C8" i="3"/>
  <c r="BH5" i="6" s="1"/>
  <c r="C9" i="3"/>
  <c r="BH6" i="6" s="1"/>
  <c r="C10" i="3"/>
  <c r="BH7" i="6" s="1"/>
  <c r="C11" i="3"/>
  <c r="BH8" i="6" s="1"/>
  <c r="C12" i="3"/>
  <c r="C13" i="3"/>
  <c r="BH10" i="6" s="1"/>
  <c r="C14" i="3"/>
  <c r="BH11" i="6" s="1"/>
  <c r="C15" i="3"/>
  <c r="BH12" i="6" s="1"/>
  <c r="C16" i="3"/>
  <c r="BH13" i="6" s="1"/>
  <c r="C17" i="3"/>
  <c r="BH14" i="6" s="1"/>
  <c r="C18" i="3"/>
  <c r="BH15" i="6" s="1"/>
  <c r="C19" i="3"/>
  <c r="BH16" i="6" s="1"/>
  <c r="C20" i="3"/>
  <c r="BH17" i="6" s="1"/>
  <c r="C21" i="3"/>
  <c r="BH18" i="6" s="1"/>
  <c r="C22" i="3"/>
  <c r="BH19" i="6" s="1"/>
  <c r="AC124" i="18"/>
  <c r="AC126" i="18"/>
  <c r="AC136" i="18" s="1"/>
  <c r="AC137" i="18" s="1"/>
  <c r="AC138" i="18" s="1"/>
  <c r="AC135" i="18"/>
  <c r="AD126" i="18"/>
  <c r="AD136" i="18" s="1"/>
  <c r="AD263" i="18" s="1"/>
  <c r="B126" i="18"/>
  <c r="C126" i="18"/>
  <c r="D126" i="18"/>
  <c r="D128" i="18" s="1"/>
  <c r="E126" i="18"/>
  <c r="E128" i="18" s="1"/>
  <c r="F126" i="18"/>
  <c r="G126" i="18"/>
  <c r="H126" i="18"/>
  <c r="H136" i="18" s="1"/>
  <c r="I126" i="18"/>
  <c r="I136" i="18" s="1"/>
  <c r="I137" i="18" s="1"/>
  <c r="I264" i="18" s="1"/>
  <c r="J126" i="18"/>
  <c r="J136" i="18" s="1"/>
  <c r="J263" i="18" s="1"/>
  <c r="K126" i="18"/>
  <c r="K136" i="18" s="1"/>
  <c r="K263" i="18" s="1"/>
  <c r="L126" i="18"/>
  <c r="L136" i="18" s="1"/>
  <c r="L263" i="18" s="1"/>
  <c r="M126" i="18"/>
  <c r="M128" i="18" s="1"/>
  <c r="N126" i="18"/>
  <c r="N125" i="18" s="1"/>
  <c r="O126" i="18"/>
  <c r="O136" i="18" s="1"/>
  <c r="P126" i="18"/>
  <c r="P136" i="18" s="1"/>
  <c r="P263" i="18" s="1"/>
  <c r="Q126" i="18"/>
  <c r="Q136" i="18" s="1"/>
  <c r="Q263" i="18" s="1"/>
  <c r="R126" i="18"/>
  <c r="R136" i="18" s="1"/>
  <c r="R263" i="18" s="1"/>
  <c r="S126" i="18"/>
  <c r="S136" i="18" s="1"/>
  <c r="S263" i="18" s="1"/>
  <c r="T126" i="18"/>
  <c r="T128" i="18" s="1"/>
  <c r="U126" i="18"/>
  <c r="U125" i="18" s="1"/>
  <c r="V126" i="18"/>
  <c r="V136" i="18" s="1"/>
  <c r="V263" i="18" s="1"/>
  <c r="W126" i="18"/>
  <c r="W136" i="18" s="1"/>
  <c r="W263" i="18" s="1"/>
  <c r="X126" i="18"/>
  <c r="X136" i="18" s="1"/>
  <c r="X263" i="18" s="1"/>
  <c r="Y126" i="18"/>
  <c r="Y136" i="18" s="1"/>
  <c r="Y263" i="18" s="1"/>
  <c r="Z126" i="18"/>
  <c r="Z136" i="18" s="1"/>
  <c r="Z263" i="18" s="1"/>
  <c r="AA126" i="18"/>
  <c r="AA136" i="18" s="1"/>
  <c r="AA263" i="18" s="1"/>
  <c r="AB126" i="18"/>
  <c r="AB136" i="18" s="1"/>
  <c r="AB263" i="18" s="1"/>
  <c r="AC515" i="18"/>
  <c r="AC388" i="18"/>
  <c r="AC262" i="18"/>
  <c r="B128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AB128" i="6"/>
  <c r="AD516" i="6"/>
  <c r="AD389" i="6"/>
  <c r="AD263" i="6"/>
  <c r="AD124" i="18"/>
  <c r="AB124" i="18"/>
  <c r="AB135" i="18"/>
  <c r="AB515" i="18"/>
  <c r="AB388" i="18"/>
  <c r="AB262" i="18"/>
  <c r="AB124" i="6"/>
  <c r="AB136" i="6"/>
  <c r="AB516" i="6"/>
  <c r="AB389" i="6"/>
  <c r="AB263" i="6"/>
  <c r="AA135" i="18"/>
  <c r="AA515" i="18"/>
  <c r="AA388" i="18"/>
  <c r="AA262" i="18"/>
  <c r="AA124" i="6"/>
  <c r="AA136" i="6"/>
  <c r="AA516" i="6"/>
  <c r="AA389" i="6"/>
  <c r="AA263" i="6"/>
  <c r="AW255" i="18"/>
  <c r="AV255" i="18"/>
  <c r="AW254" i="18"/>
  <c r="AV254" i="18"/>
  <c r="AW253" i="18"/>
  <c r="AV253" i="18"/>
  <c r="AW252" i="18"/>
  <c r="AV252" i="18"/>
  <c r="AW251" i="18"/>
  <c r="AV251" i="18"/>
  <c r="AW250" i="18"/>
  <c r="AV250" i="18"/>
  <c r="AW249" i="18"/>
  <c r="AV249" i="18"/>
  <c r="AW248" i="18"/>
  <c r="AV248" i="18"/>
  <c r="AW247" i="18"/>
  <c r="AV247" i="18"/>
  <c r="AW246" i="18"/>
  <c r="AV246" i="18"/>
  <c r="AW245" i="18"/>
  <c r="AV245" i="18"/>
  <c r="AW244" i="18"/>
  <c r="AV244" i="18"/>
  <c r="AW243" i="18"/>
  <c r="AV243" i="18"/>
  <c r="AW242" i="18"/>
  <c r="AV242" i="18"/>
  <c r="AW241" i="18"/>
  <c r="AV241" i="18"/>
  <c r="AW240" i="18"/>
  <c r="AV240" i="18"/>
  <c r="AW239" i="18"/>
  <c r="AV239" i="18"/>
  <c r="AW238" i="18"/>
  <c r="AV238" i="18"/>
  <c r="AW237" i="18"/>
  <c r="AV237" i="18"/>
  <c r="AW236" i="18"/>
  <c r="AV236" i="18"/>
  <c r="AW235" i="18"/>
  <c r="AV235" i="18"/>
  <c r="AW234" i="18"/>
  <c r="AV234" i="18"/>
  <c r="AW233" i="18"/>
  <c r="AV233" i="18"/>
  <c r="AW232" i="18"/>
  <c r="AV232" i="18"/>
  <c r="AW231" i="18"/>
  <c r="AV231" i="18"/>
  <c r="AW230" i="18"/>
  <c r="AV230" i="18"/>
  <c r="AW229" i="18"/>
  <c r="AV229" i="18"/>
  <c r="AW228" i="18"/>
  <c r="AV228" i="18"/>
  <c r="AW227" i="18"/>
  <c r="AV227" i="18"/>
  <c r="AW226" i="18"/>
  <c r="AV226" i="18"/>
  <c r="AW225" i="18"/>
  <c r="AV225" i="18"/>
  <c r="AW224" i="18"/>
  <c r="AV224" i="18"/>
  <c r="AW223" i="18"/>
  <c r="AV223" i="18"/>
  <c r="AW222" i="18"/>
  <c r="AV222" i="18"/>
  <c r="AW221" i="18"/>
  <c r="AV221" i="18"/>
  <c r="AW220" i="18"/>
  <c r="AV220" i="18"/>
  <c r="AW219" i="18"/>
  <c r="AV219" i="18"/>
  <c r="AW218" i="18"/>
  <c r="AV218" i="18"/>
  <c r="AW217" i="18"/>
  <c r="AV217" i="18"/>
  <c r="AW216" i="18"/>
  <c r="AV216" i="18"/>
  <c r="AW215" i="18"/>
  <c r="AV215" i="18"/>
  <c r="AW214" i="18"/>
  <c r="AV214" i="18"/>
  <c r="AW213" i="18"/>
  <c r="AV213" i="18"/>
  <c r="AW212" i="18"/>
  <c r="AV212" i="18"/>
  <c r="AW211" i="18"/>
  <c r="AV211" i="18"/>
  <c r="AW210" i="18"/>
  <c r="AV210" i="18"/>
  <c r="AW209" i="18"/>
  <c r="AV209" i="18"/>
  <c r="AW208" i="18"/>
  <c r="AV208" i="18"/>
  <c r="AW207" i="18"/>
  <c r="AV207" i="18"/>
  <c r="AW206" i="18"/>
  <c r="AV206" i="18"/>
  <c r="AW205" i="18"/>
  <c r="AV205" i="18"/>
  <c r="AW204" i="18"/>
  <c r="AV204" i="18"/>
  <c r="AW203" i="18"/>
  <c r="AV203" i="18"/>
  <c r="AW202" i="18"/>
  <c r="AV202" i="18"/>
  <c r="AW201" i="18"/>
  <c r="AV201" i="18"/>
  <c r="AW200" i="18"/>
  <c r="AV200" i="18"/>
  <c r="AW199" i="18"/>
  <c r="AV199" i="18"/>
  <c r="AW198" i="18"/>
  <c r="AV198" i="18"/>
  <c r="AW197" i="18"/>
  <c r="AV197" i="18"/>
  <c r="AW196" i="18"/>
  <c r="AV196" i="18"/>
  <c r="AW195" i="18"/>
  <c r="AV195" i="18"/>
  <c r="AW194" i="18"/>
  <c r="AV194" i="18"/>
  <c r="AW193" i="18"/>
  <c r="AV193" i="18"/>
  <c r="AW192" i="18"/>
  <c r="AV192" i="18"/>
  <c r="AW191" i="18"/>
  <c r="AV191" i="18"/>
  <c r="AW190" i="18"/>
  <c r="AV190" i="18"/>
  <c r="AW189" i="18"/>
  <c r="AV189" i="18"/>
  <c r="AW188" i="18"/>
  <c r="AV188" i="18"/>
  <c r="AW187" i="18"/>
  <c r="AV187" i="18"/>
  <c r="AW186" i="18"/>
  <c r="AV186" i="18"/>
  <c r="AW185" i="18"/>
  <c r="AV185" i="18"/>
  <c r="AW184" i="18"/>
  <c r="AV184" i="18"/>
  <c r="AW183" i="18"/>
  <c r="AV183" i="18"/>
  <c r="AW182" i="18"/>
  <c r="AV182" i="18"/>
  <c r="AW181" i="18"/>
  <c r="AV181" i="18"/>
  <c r="AW180" i="18"/>
  <c r="AV180" i="18"/>
  <c r="AW179" i="18"/>
  <c r="AV179" i="18"/>
  <c r="AW178" i="18"/>
  <c r="AV178" i="18"/>
  <c r="AW177" i="18"/>
  <c r="AV177" i="18"/>
  <c r="AW176" i="18"/>
  <c r="AV176" i="18"/>
  <c r="AW175" i="18"/>
  <c r="AV175" i="18"/>
  <c r="AW174" i="18"/>
  <c r="AV174" i="18"/>
  <c r="AW173" i="18"/>
  <c r="AV173" i="18"/>
  <c r="AW172" i="18"/>
  <c r="AV172" i="18"/>
  <c r="AW171" i="18"/>
  <c r="AV171" i="18"/>
  <c r="AW170" i="18"/>
  <c r="AV170" i="18"/>
  <c r="AW169" i="18"/>
  <c r="AV169" i="18"/>
  <c r="AW168" i="18"/>
  <c r="AV168" i="18"/>
  <c r="AW167" i="18"/>
  <c r="AV167" i="18"/>
  <c r="AW166" i="18"/>
  <c r="AV166" i="18"/>
  <c r="AW165" i="18"/>
  <c r="AV165" i="18"/>
  <c r="AW164" i="18"/>
  <c r="AV164" i="18"/>
  <c r="AW163" i="18"/>
  <c r="AV163" i="18"/>
  <c r="AW162" i="18"/>
  <c r="AV162" i="18"/>
  <c r="AW161" i="18"/>
  <c r="AV161" i="18"/>
  <c r="AW160" i="18"/>
  <c r="AV160" i="18"/>
  <c r="AW159" i="18"/>
  <c r="AV159" i="18"/>
  <c r="AW158" i="18"/>
  <c r="AV158" i="18"/>
  <c r="AW157" i="18"/>
  <c r="AV157" i="18"/>
  <c r="AW156" i="18"/>
  <c r="AV156" i="18"/>
  <c r="AW155" i="18"/>
  <c r="AV155" i="18"/>
  <c r="AW154" i="18"/>
  <c r="AV154" i="18"/>
  <c r="AW153" i="18"/>
  <c r="AV153" i="18"/>
  <c r="AW152" i="18"/>
  <c r="AV152" i="18"/>
  <c r="AW151" i="18"/>
  <c r="AV151" i="18"/>
  <c r="AW150" i="18"/>
  <c r="AV150" i="18"/>
  <c r="AW149" i="18"/>
  <c r="AV149" i="18"/>
  <c r="AW148" i="18"/>
  <c r="AV148" i="18"/>
  <c r="AW147" i="18"/>
  <c r="AV147" i="18"/>
  <c r="AW146" i="18"/>
  <c r="AV146" i="18"/>
  <c r="AW145" i="18"/>
  <c r="AV145" i="18"/>
  <c r="AW144" i="18"/>
  <c r="AV144" i="18"/>
  <c r="AW143" i="18"/>
  <c r="AV143" i="18"/>
  <c r="AW142" i="18"/>
  <c r="AV142" i="18"/>
  <c r="AW141" i="18"/>
  <c r="AV141" i="18"/>
  <c r="AW140" i="18"/>
  <c r="AV140" i="18"/>
  <c r="AW139" i="18"/>
  <c r="AV139" i="18"/>
  <c r="AW138" i="18"/>
  <c r="AV138" i="18"/>
  <c r="AW137" i="18"/>
  <c r="AV137" i="18"/>
  <c r="AW136" i="18"/>
  <c r="AV136" i="18"/>
  <c r="B515" i="18"/>
  <c r="C515" i="18"/>
  <c r="D515" i="18"/>
  <c r="E515" i="18"/>
  <c r="F515" i="18"/>
  <c r="G515" i="18"/>
  <c r="H515" i="18"/>
  <c r="I515" i="18"/>
  <c r="J515" i="18"/>
  <c r="K515" i="18"/>
  <c r="L515" i="18"/>
  <c r="M515" i="18"/>
  <c r="N515" i="18"/>
  <c r="O515" i="18"/>
  <c r="P515" i="18"/>
  <c r="Q515" i="18"/>
  <c r="R515" i="18"/>
  <c r="S515" i="18"/>
  <c r="T515" i="18"/>
  <c r="U515" i="18"/>
  <c r="V515" i="18"/>
  <c r="W515" i="18"/>
  <c r="X515" i="18"/>
  <c r="Y515" i="18"/>
  <c r="Z515" i="18"/>
  <c r="AD515" i="18"/>
  <c r="B388" i="18"/>
  <c r="C388" i="18"/>
  <c r="D388" i="18"/>
  <c r="E388" i="18"/>
  <c r="F388" i="18"/>
  <c r="G388" i="18"/>
  <c r="H388" i="18"/>
  <c r="I388" i="18"/>
  <c r="J388" i="18"/>
  <c r="K388" i="18"/>
  <c r="L388" i="18"/>
  <c r="M388" i="18"/>
  <c r="N388" i="18"/>
  <c r="O388" i="18"/>
  <c r="P388" i="18"/>
  <c r="Q388" i="18"/>
  <c r="R388" i="18"/>
  <c r="S388" i="18"/>
  <c r="T388" i="18"/>
  <c r="U388" i="18"/>
  <c r="V388" i="18"/>
  <c r="W388" i="18"/>
  <c r="X388" i="18"/>
  <c r="Y388" i="18"/>
  <c r="Z388" i="18"/>
  <c r="AD388" i="18"/>
  <c r="B135" i="18"/>
  <c r="C135" i="18"/>
  <c r="D135" i="18"/>
  <c r="E135" i="18"/>
  <c r="F135" i="18"/>
  <c r="G135" i="18"/>
  <c r="H135" i="18"/>
  <c r="I135" i="18"/>
  <c r="J135" i="18"/>
  <c r="K135" i="18"/>
  <c r="L135" i="18"/>
  <c r="M135" i="18"/>
  <c r="N135" i="18"/>
  <c r="O135" i="18"/>
  <c r="P135" i="18"/>
  <c r="Q135" i="18"/>
  <c r="R135" i="18"/>
  <c r="S135" i="18"/>
  <c r="T135" i="18"/>
  <c r="U135" i="18"/>
  <c r="V135" i="18"/>
  <c r="W135" i="18"/>
  <c r="X135" i="18"/>
  <c r="Y135" i="18"/>
  <c r="Z135" i="18"/>
  <c r="AD135" i="18"/>
  <c r="A1" i="18"/>
  <c r="AD262" i="18"/>
  <c r="Z262" i="18"/>
  <c r="Y262" i="18"/>
  <c r="X262" i="18"/>
  <c r="W262" i="18"/>
  <c r="V262" i="18"/>
  <c r="U262" i="18"/>
  <c r="T262" i="18"/>
  <c r="S262" i="18"/>
  <c r="R262" i="18"/>
  <c r="Q262" i="18"/>
  <c r="P262" i="18"/>
  <c r="O262" i="18"/>
  <c r="N262" i="18"/>
  <c r="M262" i="18"/>
  <c r="L262" i="18"/>
  <c r="K262" i="18"/>
  <c r="J262" i="18"/>
  <c r="I262" i="18"/>
  <c r="H262" i="18"/>
  <c r="G262" i="18"/>
  <c r="F262" i="18"/>
  <c r="E262" i="18"/>
  <c r="D262" i="18"/>
  <c r="C262" i="18"/>
  <c r="B262" i="18"/>
  <c r="BC2" i="18"/>
  <c r="BD3" i="18"/>
  <c r="AZ3" i="18"/>
  <c r="AY3" i="18"/>
  <c r="AX3" i="18"/>
  <c r="BC3" i="18"/>
  <c r="K97" i="3"/>
  <c r="K98" i="3"/>
  <c r="K99" i="3"/>
  <c r="K100" i="3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A7" i="3"/>
  <c r="A8" i="3" s="1"/>
  <c r="Z136" i="6"/>
  <c r="Y136" i="6"/>
  <c r="X136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C136" i="6"/>
  <c r="B136" i="6"/>
  <c r="Z263" i="6"/>
  <c r="Y263" i="6"/>
  <c r="X263" i="6"/>
  <c r="W263" i="6"/>
  <c r="V263" i="6"/>
  <c r="U263" i="6"/>
  <c r="T263" i="6"/>
  <c r="S263" i="6"/>
  <c r="R263" i="6"/>
  <c r="Q263" i="6"/>
  <c r="P263" i="6"/>
  <c r="O263" i="6"/>
  <c r="N263" i="6"/>
  <c r="M263" i="6"/>
  <c r="L263" i="6"/>
  <c r="K263" i="6"/>
  <c r="J263" i="6"/>
  <c r="I263" i="6"/>
  <c r="H263" i="6"/>
  <c r="G263" i="6"/>
  <c r="F263" i="6"/>
  <c r="E263" i="6"/>
  <c r="D263" i="6"/>
  <c r="C263" i="6"/>
  <c r="B263" i="6"/>
  <c r="Z389" i="6"/>
  <c r="Y389" i="6"/>
  <c r="X389" i="6"/>
  <c r="W389" i="6"/>
  <c r="V389" i="6"/>
  <c r="U389" i="6"/>
  <c r="T389" i="6"/>
  <c r="S389" i="6"/>
  <c r="R389" i="6"/>
  <c r="Q389" i="6"/>
  <c r="P389" i="6"/>
  <c r="O389" i="6"/>
  <c r="N389" i="6"/>
  <c r="M389" i="6"/>
  <c r="L389" i="6"/>
  <c r="K389" i="6"/>
  <c r="J389" i="6"/>
  <c r="I389" i="6"/>
  <c r="H389" i="6"/>
  <c r="G389" i="6"/>
  <c r="F389" i="6"/>
  <c r="E389" i="6"/>
  <c r="D389" i="6"/>
  <c r="C389" i="6"/>
  <c r="B389" i="6"/>
  <c r="Z516" i="6"/>
  <c r="Y516" i="6"/>
  <c r="X516" i="6"/>
  <c r="W516" i="6"/>
  <c r="V516" i="6"/>
  <c r="U516" i="6"/>
  <c r="T516" i="6"/>
  <c r="S516" i="6"/>
  <c r="R516" i="6"/>
  <c r="Q516" i="6"/>
  <c r="P516" i="6"/>
  <c r="O516" i="6"/>
  <c r="N516" i="6"/>
  <c r="M516" i="6"/>
  <c r="L516" i="6"/>
  <c r="K516" i="6"/>
  <c r="J516" i="6"/>
  <c r="I516" i="6"/>
  <c r="H516" i="6"/>
  <c r="G516" i="6"/>
  <c r="F516" i="6"/>
  <c r="E516" i="6"/>
  <c r="D516" i="6"/>
  <c r="C516" i="6"/>
  <c r="B516" i="6"/>
  <c r="Z124" i="6"/>
  <c r="X124" i="6"/>
  <c r="Y124" i="6"/>
  <c r="BF2" i="6"/>
  <c r="W124" i="6"/>
  <c r="BF3" i="6"/>
  <c r="V127" i="6"/>
  <c r="B127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AT191" i="6" l="1"/>
  <c r="AS204" i="18"/>
  <c r="AS194" i="6"/>
  <c r="AE127" i="6"/>
  <c r="AC127" i="6"/>
  <c r="AD127" i="6"/>
  <c r="AA127" i="6"/>
  <c r="AA129" i="6" s="1"/>
  <c r="AF125" i="6"/>
  <c r="AB127" i="6"/>
  <c r="AG125" i="6"/>
  <c r="Z127" i="6"/>
  <c r="Y127" i="6"/>
  <c r="X127" i="6"/>
  <c r="AR204" i="18"/>
  <c r="L137" i="6"/>
  <c r="L138" i="6" s="1"/>
  <c r="L139" i="6" s="1"/>
  <c r="L140" i="6" s="1"/>
  <c r="L141" i="6" s="1"/>
  <c r="L142" i="6" s="1"/>
  <c r="L143" i="6" s="1"/>
  <c r="L144" i="6" s="1"/>
  <c r="L145" i="6" s="1"/>
  <c r="L146" i="6" s="1"/>
  <c r="L147" i="6" s="1"/>
  <c r="L148" i="6" s="1"/>
  <c r="L149" i="6" s="1"/>
  <c r="L150" i="6" s="1"/>
  <c r="L151" i="6" s="1"/>
  <c r="L152" i="6" s="1"/>
  <c r="L153" i="6" s="1"/>
  <c r="L154" i="6" s="1"/>
  <c r="L155" i="6" s="1"/>
  <c r="L156" i="6" s="1"/>
  <c r="L157" i="6" s="1"/>
  <c r="L158" i="6" s="1"/>
  <c r="L159" i="6" s="1"/>
  <c r="L160" i="6" s="1"/>
  <c r="L161" i="6" s="1"/>
  <c r="L162" i="6" s="1"/>
  <c r="L163" i="6" s="1"/>
  <c r="L164" i="6" s="1"/>
  <c r="L165" i="6" s="1"/>
  <c r="L166" i="6" s="1"/>
  <c r="L167" i="6" s="1"/>
  <c r="L168" i="6" s="1"/>
  <c r="L169" i="6" s="1"/>
  <c r="L170" i="6" s="1"/>
  <c r="L171" i="6" s="1"/>
  <c r="L172" i="6" s="1"/>
  <c r="L173" i="6" s="1"/>
  <c r="L174" i="6" s="1"/>
  <c r="L175" i="6" s="1"/>
  <c r="L176" i="6" s="1"/>
  <c r="L177" i="6" s="1"/>
  <c r="L178" i="6" s="1"/>
  <c r="L179" i="6" s="1"/>
  <c r="L180" i="6" s="1"/>
  <c r="L181" i="6" s="1"/>
  <c r="L182" i="6" s="1"/>
  <c r="L183" i="6" s="1"/>
  <c r="L184" i="6" s="1"/>
  <c r="L185" i="6" s="1"/>
  <c r="L186" i="6" s="1"/>
  <c r="L187" i="6" s="1"/>
  <c r="L188" i="6" s="1"/>
  <c r="L189" i="6" s="1"/>
  <c r="L190" i="6" s="1"/>
  <c r="L191" i="6" s="1"/>
  <c r="L192" i="6" s="1"/>
  <c r="L193" i="6" s="1"/>
  <c r="L194" i="6" s="1"/>
  <c r="L195" i="6" s="1"/>
  <c r="L196" i="6" s="1"/>
  <c r="L197" i="6" s="1"/>
  <c r="L198" i="6" s="1"/>
  <c r="L199" i="6" s="1"/>
  <c r="L200" i="6" s="1"/>
  <c r="L201" i="6" s="1"/>
  <c r="L202" i="6" s="1"/>
  <c r="L203" i="6" s="1"/>
  <c r="L204" i="6" s="1"/>
  <c r="L205" i="6" s="1"/>
  <c r="L206" i="6" s="1"/>
  <c r="L207" i="6" s="1"/>
  <c r="L208" i="6" s="1"/>
  <c r="L209" i="6" s="1"/>
  <c r="L210" i="6" s="1"/>
  <c r="L211" i="6" s="1"/>
  <c r="L212" i="6" s="1"/>
  <c r="L213" i="6" s="1"/>
  <c r="L214" i="6" s="1"/>
  <c r="L215" i="6" s="1"/>
  <c r="L216" i="6" s="1"/>
  <c r="L217" i="6" s="1"/>
  <c r="L218" i="6" s="1"/>
  <c r="L219" i="6" s="1"/>
  <c r="L220" i="6" s="1"/>
  <c r="L221" i="6" s="1"/>
  <c r="L222" i="6" s="1"/>
  <c r="L223" i="6" s="1"/>
  <c r="L224" i="6" s="1"/>
  <c r="L225" i="6" s="1"/>
  <c r="L226" i="6" s="1"/>
  <c r="L227" i="6" s="1"/>
  <c r="L228" i="6" s="1"/>
  <c r="L229" i="6" s="1"/>
  <c r="L230" i="6" s="1"/>
  <c r="L231" i="6" s="1"/>
  <c r="L232" i="6" s="1"/>
  <c r="L233" i="6" s="1"/>
  <c r="L234" i="6" s="1"/>
  <c r="L235" i="6" s="1"/>
  <c r="L236" i="6" s="1"/>
  <c r="L237" i="6" s="1"/>
  <c r="L238" i="6" s="1"/>
  <c r="L239" i="6" s="1"/>
  <c r="L240" i="6" s="1"/>
  <c r="L241" i="6" s="1"/>
  <c r="L242" i="6" s="1"/>
  <c r="L243" i="6" s="1"/>
  <c r="L244" i="6" s="1"/>
  <c r="L245" i="6" s="1"/>
  <c r="L246" i="6" s="1"/>
  <c r="L247" i="6" s="1"/>
  <c r="L248" i="6" s="1"/>
  <c r="L249" i="6" s="1"/>
  <c r="L250" i="6" s="1"/>
  <c r="L251" i="6" s="1"/>
  <c r="L252" i="6" s="1"/>
  <c r="L253" i="6" s="1"/>
  <c r="L254" i="6" s="1"/>
  <c r="L255" i="6" s="1"/>
  <c r="L256" i="6" s="1"/>
  <c r="L125" i="6"/>
  <c r="AA137" i="6"/>
  <c r="AA125" i="6"/>
  <c r="S137" i="6"/>
  <c r="S138" i="6" s="1"/>
  <c r="S139" i="6" s="1"/>
  <c r="S140" i="6" s="1"/>
  <c r="S141" i="6" s="1"/>
  <c r="S142" i="6" s="1"/>
  <c r="S143" i="6" s="1"/>
  <c r="S144" i="6" s="1"/>
  <c r="S145" i="6" s="1"/>
  <c r="S146" i="6" s="1"/>
  <c r="S147" i="6" s="1"/>
  <c r="S148" i="6" s="1"/>
  <c r="S149" i="6" s="1"/>
  <c r="S150" i="6" s="1"/>
  <c r="S151" i="6" s="1"/>
  <c r="S152" i="6" s="1"/>
  <c r="S153" i="6" s="1"/>
  <c r="S154" i="6" s="1"/>
  <c r="S155" i="6" s="1"/>
  <c r="S156" i="6" s="1"/>
  <c r="S157" i="6" s="1"/>
  <c r="S158" i="6" s="1"/>
  <c r="S159" i="6" s="1"/>
  <c r="S160" i="6" s="1"/>
  <c r="S161" i="6" s="1"/>
  <c r="S162" i="6" s="1"/>
  <c r="S163" i="6" s="1"/>
  <c r="S164" i="6" s="1"/>
  <c r="S165" i="6" s="1"/>
  <c r="S166" i="6" s="1"/>
  <c r="S167" i="6" s="1"/>
  <c r="S168" i="6" s="1"/>
  <c r="S169" i="6" s="1"/>
  <c r="S170" i="6" s="1"/>
  <c r="S171" i="6" s="1"/>
  <c r="S172" i="6" s="1"/>
  <c r="S173" i="6" s="1"/>
  <c r="S174" i="6" s="1"/>
  <c r="S175" i="6" s="1"/>
  <c r="S176" i="6" s="1"/>
  <c r="S177" i="6" s="1"/>
  <c r="S178" i="6" s="1"/>
  <c r="S179" i="6" s="1"/>
  <c r="S180" i="6" s="1"/>
  <c r="S181" i="6" s="1"/>
  <c r="S182" i="6" s="1"/>
  <c r="S183" i="6" s="1"/>
  <c r="S184" i="6" s="1"/>
  <c r="S185" i="6" s="1"/>
  <c r="S186" i="6" s="1"/>
  <c r="S187" i="6" s="1"/>
  <c r="S188" i="6" s="1"/>
  <c r="S189" i="6" s="1"/>
  <c r="S190" i="6" s="1"/>
  <c r="S191" i="6" s="1"/>
  <c r="S192" i="6" s="1"/>
  <c r="S193" i="6" s="1"/>
  <c r="S194" i="6" s="1"/>
  <c r="S195" i="6" s="1"/>
  <c r="S196" i="6" s="1"/>
  <c r="S197" i="6" s="1"/>
  <c r="S198" i="6" s="1"/>
  <c r="S199" i="6" s="1"/>
  <c r="S200" i="6" s="1"/>
  <c r="S201" i="6" s="1"/>
  <c r="S202" i="6" s="1"/>
  <c r="S203" i="6" s="1"/>
  <c r="S204" i="6" s="1"/>
  <c r="S205" i="6" s="1"/>
  <c r="S206" i="6" s="1"/>
  <c r="S207" i="6" s="1"/>
  <c r="S208" i="6" s="1"/>
  <c r="S209" i="6" s="1"/>
  <c r="S210" i="6" s="1"/>
  <c r="S211" i="6" s="1"/>
  <c r="S212" i="6" s="1"/>
  <c r="S213" i="6" s="1"/>
  <c r="S214" i="6" s="1"/>
  <c r="S215" i="6" s="1"/>
  <c r="S216" i="6" s="1"/>
  <c r="S217" i="6" s="1"/>
  <c r="S218" i="6" s="1"/>
  <c r="S219" i="6" s="1"/>
  <c r="S220" i="6" s="1"/>
  <c r="S221" i="6" s="1"/>
  <c r="S222" i="6" s="1"/>
  <c r="S223" i="6" s="1"/>
  <c r="S224" i="6" s="1"/>
  <c r="S225" i="6" s="1"/>
  <c r="S226" i="6" s="1"/>
  <c r="S227" i="6" s="1"/>
  <c r="S228" i="6" s="1"/>
  <c r="S229" i="6" s="1"/>
  <c r="S230" i="6" s="1"/>
  <c r="S231" i="6" s="1"/>
  <c r="S232" i="6" s="1"/>
  <c r="S233" i="6" s="1"/>
  <c r="S234" i="6" s="1"/>
  <c r="S235" i="6" s="1"/>
  <c r="S236" i="6" s="1"/>
  <c r="S237" i="6" s="1"/>
  <c r="S238" i="6" s="1"/>
  <c r="S239" i="6" s="1"/>
  <c r="S240" i="6" s="1"/>
  <c r="S241" i="6" s="1"/>
  <c r="S242" i="6" s="1"/>
  <c r="S243" i="6" s="1"/>
  <c r="S244" i="6" s="1"/>
  <c r="S245" i="6" s="1"/>
  <c r="S246" i="6" s="1"/>
  <c r="S247" i="6" s="1"/>
  <c r="S248" i="6" s="1"/>
  <c r="S249" i="6" s="1"/>
  <c r="S250" i="6" s="1"/>
  <c r="S251" i="6" s="1"/>
  <c r="S252" i="6" s="1"/>
  <c r="S253" i="6" s="1"/>
  <c r="S254" i="6" s="1"/>
  <c r="S255" i="6" s="1"/>
  <c r="S256" i="6" s="1"/>
  <c r="S125" i="6"/>
  <c r="K137" i="6"/>
  <c r="K138" i="6" s="1"/>
  <c r="K139" i="6" s="1"/>
  <c r="K140" i="6" s="1"/>
  <c r="K141" i="6" s="1"/>
  <c r="K142" i="6" s="1"/>
  <c r="K143" i="6" s="1"/>
  <c r="K144" i="6" s="1"/>
  <c r="K145" i="6" s="1"/>
  <c r="K146" i="6" s="1"/>
  <c r="K147" i="6" s="1"/>
  <c r="K148" i="6" s="1"/>
  <c r="K149" i="6" s="1"/>
  <c r="K150" i="6" s="1"/>
  <c r="K151" i="6" s="1"/>
  <c r="K152" i="6" s="1"/>
  <c r="K153" i="6" s="1"/>
  <c r="K154" i="6" s="1"/>
  <c r="K155" i="6" s="1"/>
  <c r="K156" i="6" s="1"/>
  <c r="K157" i="6" s="1"/>
  <c r="K158" i="6" s="1"/>
  <c r="K159" i="6" s="1"/>
  <c r="K160" i="6" s="1"/>
  <c r="K161" i="6" s="1"/>
  <c r="K162" i="6" s="1"/>
  <c r="K163" i="6" s="1"/>
  <c r="K164" i="6" s="1"/>
  <c r="K165" i="6" s="1"/>
  <c r="K166" i="6" s="1"/>
  <c r="K167" i="6" s="1"/>
  <c r="K168" i="6" s="1"/>
  <c r="K169" i="6" s="1"/>
  <c r="K170" i="6" s="1"/>
  <c r="K171" i="6" s="1"/>
  <c r="K172" i="6" s="1"/>
  <c r="K173" i="6" s="1"/>
  <c r="K174" i="6" s="1"/>
  <c r="K175" i="6" s="1"/>
  <c r="K176" i="6" s="1"/>
  <c r="K177" i="6" s="1"/>
  <c r="K178" i="6" s="1"/>
  <c r="K179" i="6" s="1"/>
  <c r="K180" i="6" s="1"/>
  <c r="K181" i="6" s="1"/>
  <c r="K182" i="6" s="1"/>
  <c r="K183" i="6" s="1"/>
  <c r="K184" i="6" s="1"/>
  <c r="K185" i="6" s="1"/>
  <c r="K186" i="6" s="1"/>
  <c r="K187" i="6" s="1"/>
  <c r="K188" i="6" s="1"/>
  <c r="K189" i="6" s="1"/>
  <c r="K190" i="6" s="1"/>
  <c r="K191" i="6" s="1"/>
  <c r="K192" i="6" s="1"/>
  <c r="K193" i="6" s="1"/>
  <c r="K194" i="6" s="1"/>
  <c r="K195" i="6" s="1"/>
  <c r="K196" i="6" s="1"/>
  <c r="K197" i="6" s="1"/>
  <c r="K198" i="6" s="1"/>
  <c r="K199" i="6" s="1"/>
  <c r="K200" i="6" s="1"/>
  <c r="K201" i="6" s="1"/>
  <c r="K202" i="6" s="1"/>
  <c r="K203" i="6" s="1"/>
  <c r="K204" i="6" s="1"/>
  <c r="K205" i="6" s="1"/>
  <c r="K206" i="6" s="1"/>
  <c r="K207" i="6" s="1"/>
  <c r="K208" i="6" s="1"/>
  <c r="K209" i="6" s="1"/>
  <c r="K210" i="6" s="1"/>
  <c r="K211" i="6" s="1"/>
  <c r="K212" i="6" s="1"/>
  <c r="K213" i="6" s="1"/>
  <c r="K214" i="6" s="1"/>
  <c r="K215" i="6" s="1"/>
  <c r="K216" i="6" s="1"/>
  <c r="K217" i="6" s="1"/>
  <c r="K218" i="6" s="1"/>
  <c r="K219" i="6" s="1"/>
  <c r="K220" i="6" s="1"/>
  <c r="K221" i="6" s="1"/>
  <c r="K222" i="6" s="1"/>
  <c r="K223" i="6" s="1"/>
  <c r="K224" i="6" s="1"/>
  <c r="K225" i="6" s="1"/>
  <c r="K226" i="6" s="1"/>
  <c r="K227" i="6" s="1"/>
  <c r="K228" i="6" s="1"/>
  <c r="K229" i="6" s="1"/>
  <c r="K230" i="6" s="1"/>
  <c r="K231" i="6" s="1"/>
  <c r="K232" i="6" s="1"/>
  <c r="K233" i="6" s="1"/>
  <c r="K234" i="6" s="1"/>
  <c r="K235" i="6" s="1"/>
  <c r="K236" i="6" s="1"/>
  <c r="K237" i="6" s="1"/>
  <c r="K238" i="6" s="1"/>
  <c r="K239" i="6" s="1"/>
  <c r="K240" i="6" s="1"/>
  <c r="K241" i="6" s="1"/>
  <c r="K242" i="6" s="1"/>
  <c r="K243" i="6" s="1"/>
  <c r="K244" i="6" s="1"/>
  <c r="K245" i="6" s="1"/>
  <c r="K246" i="6" s="1"/>
  <c r="K247" i="6" s="1"/>
  <c r="K248" i="6" s="1"/>
  <c r="K249" i="6" s="1"/>
  <c r="K250" i="6" s="1"/>
  <c r="K251" i="6" s="1"/>
  <c r="K252" i="6" s="1"/>
  <c r="K253" i="6" s="1"/>
  <c r="K254" i="6" s="1"/>
  <c r="K255" i="6" s="1"/>
  <c r="K256" i="6" s="1"/>
  <c r="K125" i="6"/>
  <c r="C137" i="6"/>
  <c r="C138" i="6" s="1"/>
  <c r="C139" i="6" s="1"/>
  <c r="C140" i="6" s="1"/>
  <c r="C141" i="6" s="1"/>
  <c r="C125" i="6"/>
  <c r="Z137" i="6"/>
  <c r="Z138" i="6" s="1"/>
  <c r="Z125" i="6"/>
  <c r="R137" i="6"/>
  <c r="R138" i="6" s="1"/>
  <c r="R139" i="6" s="1"/>
  <c r="R140" i="6" s="1"/>
  <c r="R141" i="6" s="1"/>
  <c r="R142" i="6" s="1"/>
  <c r="R143" i="6" s="1"/>
  <c r="R144" i="6" s="1"/>
  <c r="R145" i="6" s="1"/>
  <c r="R146" i="6" s="1"/>
  <c r="R147" i="6" s="1"/>
  <c r="R148" i="6" s="1"/>
  <c r="R149" i="6" s="1"/>
  <c r="R150" i="6" s="1"/>
  <c r="R151" i="6" s="1"/>
  <c r="R152" i="6" s="1"/>
  <c r="R153" i="6" s="1"/>
  <c r="R154" i="6" s="1"/>
  <c r="R155" i="6" s="1"/>
  <c r="R156" i="6" s="1"/>
  <c r="R157" i="6" s="1"/>
  <c r="R158" i="6" s="1"/>
  <c r="R159" i="6" s="1"/>
  <c r="R160" i="6" s="1"/>
  <c r="R161" i="6" s="1"/>
  <c r="R162" i="6" s="1"/>
  <c r="R163" i="6" s="1"/>
  <c r="R164" i="6" s="1"/>
  <c r="R165" i="6" s="1"/>
  <c r="R166" i="6" s="1"/>
  <c r="R167" i="6" s="1"/>
  <c r="R168" i="6" s="1"/>
  <c r="R169" i="6" s="1"/>
  <c r="R170" i="6" s="1"/>
  <c r="R171" i="6" s="1"/>
  <c r="R172" i="6" s="1"/>
  <c r="R173" i="6" s="1"/>
  <c r="R174" i="6" s="1"/>
  <c r="R175" i="6" s="1"/>
  <c r="R176" i="6" s="1"/>
  <c r="R177" i="6" s="1"/>
  <c r="R178" i="6" s="1"/>
  <c r="R179" i="6" s="1"/>
  <c r="R180" i="6" s="1"/>
  <c r="R181" i="6" s="1"/>
  <c r="R182" i="6" s="1"/>
  <c r="R183" i="6" s="1"/>
  <c r="R184" i="6" s="1"/>
  <c r="R185" i="6" s="1"/>
  <c r="R186" i="6" s="1"/>
  <c r="R187" i="6" s="1"/>
  <c r="R188" i="6" s="1"/>
  <c r="R189" i="6" s="1"/>
  <c r="R190" i="6" s="1"/>
  <c r="R191" i="6" s="1"/>
  <c r="R192" i="6" s="1"/>
  <c r="R193" i="6" s="1"/>
  <c r="R194" i="6" s="1"/>
  <c r="R195" i="6" s="1"/>
  <c r="R196" i="6" s="1"/>
  <c r="R197" i="6" s="1"/>
  <c r="R198" i="6" s="1"/>
  <c r="R199" i="6" s="1"/>
  <c r="R200" i="6" s="1"/>
  <c r="R201" i="6" s="1"/>
  <c r="R202" i="6" s="1"/>
  <c r="R203" i="6" s="1"/>
  <c r="R204" i="6" s="1"/>
  <c r="R205" i="6" s="1"/>
  <c r="R206" i="6" s="1"/>
  <c r="R207" i="6" s="1"/>
  <c r="R208" i="6" s="1"/>
  <c r="R209" i="6" s="1"/>
  <c r="R210" i="6" s="1"/>
  <c r="R211" i="6" s="1"/>
  <c r="R212" i="6" s="1"/>
  <c r="R213" i="6" s="1"/>
  <c r="R214" i="6" s="1"/>
  <c r="R215" i="6" s="1"/>
  <c r="R216" i="6" s="1"/>
  <c r="R217" i="6" s="1"/>
  <c r="R218" i="6" s="1"/>
  <c r="R219" i="6" s="1"/>
  <c r="R220" i="6" s="1"/>
  <c r="R221" i="6" s="1"/>
  <c r="R222" i="6" s="1"/>
  <c r="R223" i="6" s="1"/>
  <c r="R224" i="6" s="1"/>
  <c r="R225" i="6" s="1"/>
  <c r="R226" i="6" s="1"/>
  <c r="R227" i="6" s="1"/>
  <c r="R228" i="6" s="1"/>
  <c r="R229" i="6" s="1"/>
  <c r="R230" i="6" s="1"/>
  <c r="R231" i="6" s="1"/>
  <c r="R232" i="6" s="1"/>
  <c r="R233" i="6" s="1"/>
  <c r="R234" i="6" s="1"/>
  <c r="R235" i="6" s="1"/>
  <c r="R236" i="6" s="1"/>
  <c r="R237" i="6" s="1"/>
  <c r="R238" i="6" s="1"/>
  <c r="R239" i="6" s="1"/>
  <c r="R240" i="6" s="1"/>
  <c r="R241" i="6" s="1"/>
  <c r="R242" i="6" s="1"/>
  <c r="R243" i="6" s="1"/>
  <c r="R244" i="6" s="1"/>
  <c r="R245" i="6" s="1"/>
  <c r="R246" i="6" s="1"/>
  <c r="R247" i="6" s="1"/>
  <c r="R248" i="6" s="1"/>
  <c r="R249" i="6" s="1"/>
  <c r="R250" i="6" s="1"/>
  <c r="R251" i="6" s="1"/>
  <c r="R252" i="6" s="1"/>
  <c r="R253" i="6" s="1"/>
  <c r="R254" i="6" s="1"/>
  <c r="R255" i="6" s="1"/>
  <c r="R256" i="6" s="1"/>
  <c r="R125" i="6"/>
  <c r="J137" i="6"/>
  <c r="J138" i="6" s="1"/>
  <c r="J139" i="6" s="1"/>
  <c r="J140" i="6" s="1"/>
  <c r="J141" i="6" s="1"/>
  <c r="J142" i="6" s="1"/>
  <c r="J143" i="6" s="1"/>
  <c r="J144" i="6" s="1"/>
  <c r="J145" i="6" s="1"/>
  <c r="J146" i="6" s="1"/>
  <c r="J147" i="6" s="1"/>
  <c r="J148" i="6" s="1"/>
  <c r="J149" i="6" s="1"/>
  <c r="J150" i="6" s="1"/>
  <c r="J151" i="6" s="1"/>
  <c r="J152" i="6" s="1"/>
  <c r="J153" i="6" s="1"/>
  <c r="J154" i="6" s="1"/>
  <c r="J125" i="6"/>
  <c r="B137" i="6"/>
  <c r="B138" i="6" s="1"/>
  <c r="B125" i="6"/>
  <c r="D137" i="6"/>
  <c r="D138" i="6" s="1"/>
  <c r="D125" i="6"/>
  <c r="Y137" i="6"/>
  <c r="Y138" i="6" s="1"/>
  <c r="Y139" i="6" s="1"/>
  <c r="Y140" i="6" s="1"/>
  <c r="Y141" i="6" s="1"/>
  <c r="Y142" i="6" s="1"/>
  <c r="Y143" i="6" s="1"/>
  <c r="Y144" i="6" s="1"/>
  <c r="Y145" i="6" s="1"/>
  <c r="Y146" i="6" s="1"/>
  <c r="Y147" i="6" s="1"/>
  <c r="Y148" i="6" s="1"/>
  <c r="Y149" i="6" s="1"/>
  <c r="Y150" i="6" s="1"/>
  <c r="Y151" i="6" s="1"/>
  <c r="Y152" i="6" s="1"/>
  <c r="Y153" i="6" s="1"/>
  <c r="Y154" i="6" s="1"/>
  <c r="Y155" i="6" s="1"/>
  <c r="Y156" i="6" s="1"/>
  <c r="Y157" i="6" s="1"/>
  <c r="Y158" i="6" s="1"/>
  <c r="Y159" i="6" s="1"/>
  <c r="Y160" i="6" s="1"/>
  <c r="Y161" i="6" s="1"/>
  <c r="Y162" i="6" s="1"/>
  <c r="Y163" i="6" s="1"/>
  <c r="Y164" i="6" s="1"/>
  <c r="Y165" i="6" s="1"/>
  <c r="Y166" i="6" s="1"/>
  <c r="Y167" i="6" s="1"/>
  <c r="Y168" i="6" s="1"/>
  <c r="Y169" i="6" s="1"/>
  <c r="Y170" i="6" s="1"/>
  <c r="Y171" i="6" s="1"/>
  <c r="Y172" i="6" s="1"/>
  <c r="Y173" i="6" s="1"/>
  <c r="Y174" i="6" s="1"/>
  <c r="Y175" i="6" s="1"/>
  <c r="Y176" i="6" s="1"/>
  <c r="Y177" i="6" s="1"/>
  <c r="Y178" i="6" s="1"/>
  <c r="Y179" i="6" s="1"/>
  <c r="Y180" i="6" s="1"/>
  <c r="Y181" i="6" s="1"/>
  <c r="Y182" i="6" s="1"/>
  <c r="Y183" i="6" s="1"/>
  <c r="Y184" i="6" s="1"/>
  <c r="Y185" i="6" s="1"/>
  <c r="Y186" i="6" s="1"/>
  <c r="Y187" i="6" s="1"/>
  <c r="Y188" i="6" s="1"/>
  <c r="Y189" i="6" s="1"/>
  <c r="Y190" i="6" s="1"/>
  <c r="Y191" i="6" s="1"/>
  <c r="Y192" i="6" s="1"/>
  <c r="Y193" i="6" s="1"/>
  <c r="Y194" i="6" s="1"/>
  <c r="Y195" i="6" s="1"/>
  <c r="Y196" i="6" s="1"/>
  <c r="Y197" i="6" s="1"/>
  <c r="Y198" i="6" s="1"/>
  <c r="Y199" i="6" s="1"/>
  <c r="Y200" i="6" s="1"/>
  <c r="Y201" i="6" s="1"/>
  <c r="Y202" i="6" s="1"/>
  <c r="Y203" i="6" s="1"/>
  <c r="Y204" i="6" s="1"/>
  <c r="Y205" i="6" s="1"/>
  <c r="Y206" i="6" s="1"/>
  <c r="Y207" i="6" s="1"/>
  <c r="Y208" i="6" s="1"/>
  <c r="Y209" i="6" s="1"/>
  <c r="Y210" i="6" s="1"/>
  <c r="Y211" i="6" s="1"/>
  <c r="Y212" i="6" s="1"/>
  <c r="Y213" i="6" s="1"/>
  <c r="Y214" i="6" s="1"/>
  <c r="Y215" i="6" s="1"/>
  <c r="Y216" i="6" s="1"/>
  <c r="Y217" i="6" s="1"/>
  <c r="Y218" i="6" s="1"/>
  <c r="Y219" i="6" s="1"/>
  <c r="Y220" i="6" s="1"/>
  <c r="Y221" i="6" s="1"/>
  <c r="Y222" i="6" s="1"/>
  <c r="Y223" i="6" s="1"/>
  <c r="Y224" i="6" s="1"/>
  <c r="Y225" i="6" s="1"/>
  <c r="Y226" i="6" s="1"/>
  <c r="Y227" i="6" s="1"/>
  <c r="Y228" i="6" s="1"/>
  <c r="Y229" i="6" s="1"/>
  <c r="Y230" i="6" s="1"/>
  <c r="Y231" i="6" s="1"/>
  <c r="Y232" i="6" s="1"/>
  <c r="Y233" i="6" s="1"/>
  <c r="Y234" i="6" s="1"/>
  <c r="Y235" i="6" s="1"/>
  <c r="Y236" i="6" s="1"/>
  <c r="Y237" i="6" s="1"/>
  <c r="Y238" i="6" s="1"/>
  <c r="Y239" i="6" s="1"/>
  <c r="Y240" i="6" s="1"/>
  <c r="Y241" i="6" s="1"/>
  <c r="Y242" i="6" s="1"/>
  <c r="Y243" i="6" s="1"/>
  <c r="Y244" i="6" s="1"/>
  <c r="Y245" i="6" s="1"/>
  <c r="Y246" i="6" s="1"/>
  <c r="Y247" i="6" s="1"/>
  <c r="Y248" i="6" s="1"/>
  <c r="Y249" i="6" s="1"/>
  <c r="Y250" i="6" s="1"/>
  <c r="Y251" i="6" s="1"/>
  <c r="Y252" i="6" s="1"/>
  <c r="Y253" i="6" s="1"/>
  <c r="Y254" i="6" s="1"/>
  <c r="Y255" i="6" s="1"/>
  <c r="Y256" i="6" s="1"/>
  <c r="Y125" i="6"/>
  <c r="Q137" i="6"/>
  <c r="Q138" i="6" s="1"/>
  <c r="Q139" i="6" s="1"/>
  <c r="Q140" i="6" s="1"/>
  <c r="Q141" i="6" s="1"/>
  <c r="Q142" i="6" s="1"/>
  <c r="Q125" i="6"/>
  <c r="I137" i="6"/>
  <c r="I138" i="6" s="1"/>
  <c r="I139" i="6" s="1"/>
  <c r="I140" i="6" s="1"/>
  <c r="I141" i="6" s="1"/>
  <c r="I142" i="6" s="1"/>
  <c r="I143" i="6" s="1"/>
  <c r="I144" i="6" s="1"/>
  <c r="I145" i="6" s="1"/>
  <c r="I146" i="6" s="1"/>
  <c r="I147" i="6" s="1"/>
  <c r="I148" i="6" s="1"/>
  <c r="I149" i="6" s="1"/>
  <c r="I150" i="6" s="1"/>
  <c r="I151" i="6" s="1"/>
  <c r="I152" i="6" s="1"/>
  <c r="I153" i="6" s="1"/>
  <c r="I154" i="6" s="1"/>
  <c r="I155" i="6" s="1"/>
  <c r="I156" i="6" s="1"/>
  <c r="I157" i="6" s="1"/>
  <c r="I158" i="6" s="1"/>
  <c r="I159" i="6" s="1"/>
  <c r="I160" i="6" s="1"/>
  <c r="I161" i="6" s="1"/>
  <c r="I162" i="6" s="1"/>
  <c r="I163" i="6" s="1"/>
  <c r="I164" i="6" s="1"/>
  <c r="I165" i="6" s="1"/>
  <c r="I166" i="6" s="1"/>
  <c r="I167" i="6" s="1"/>
  <c r="I168" i="6" s="1"/>
  <c r="I169" i="6" s="1"/>
  <c r="I170" i="6" s="1"/>
  <c r="I171" i="6" s="1"/>
  <c r="I172" i="6" s="1"/>
  <c r="I173" i="6" s="1"/>
  <c r="I174" i="6" s="1"/>
  <c r="I175" i="6" s="1"/>
  <c r="I176" i="6" s="1"/>
  <c r="I177" i="6" s="1"/>
  <c r="I178" i="6" s="1"/>
  <c r="I179" i="6" s="1"/>
  <c r="I180" i="6" s="1"/>
  <c r="I181" i="6" s="1"/>
  <c r="I182" i="6" s="1"/>
  <c r="I183" i="6" s="1"/>
  <c r="I184" i="6" s="1"/>
  <c r="I185" i="6" s="1"/>
  <c r="I186" i="6" s="1"/>
  <c r="I187" i="6" s="1"/>
  <c r="I188" i="6" s="1"/>
  <c r="I189" i="6" s="1"/>
  <c r="I190" i="6" s="1"/>
  <c r="I191" i="6" s="1"/>
  <c r="I192" i="6" s="1"/>
  <c r="I193" i="6" s="1"/>
  <c r="I194" i="6" s="1"/>
  <c r="I195" i="6" s="1"/>
  <c r="I196" i="6" s="1"/>
  <c r="I197" i="6" s="1"/>
  <c r="I198" i="6" s="1"/>
  <c r="I199" i="6" s="1"/>
  <c r="I200" i="6" s="1"/>
  <c r="I201" i="6" s="1"/>
  <c r="I202" i="6" s="1"/>
  <c r="I203" i="6" s="1"/>
  <c r="I204" i="6" s="1"/>
  <c r="I205" i="6" s="1"/>
  <c r="I206" i="6" s="1"/>
  <c r="I207" i="6" s="1"/>
  <c r="I208" i="6" s="1"/>
  <c r="I209" i="6" s="1"/>
  <c r="I210" i="6" s="1"/>
  <c r="I211" i="6" s="1"/>
  <c r="I212" i="6" s="1"/>
  <c r="I213" i="6" s="1"/>
  <c r="I214" i="6" s="1"/>
  <c r="I215" i="6" s="1"/>
  <c r="I216" i="6" s="1"/>
  <c r="I217" i="6" s="1"/>
  <c r="I218" i="6" s="1"/>
  <c r="I219" i="6" s="1"/>
  <c r="I220" i="6" s="1"/>
  <c r="I221" i="6" s="1"/>
  <c r="I222" i="6" s="1"/>
  <c r="I223" i="6" s="1"/>
  <c r="I224" i="6" s="1"/>
  <c r="I225" i="6" s="1"/>
  <c r="I226" i="6" s="1"/>
  <c r="I227" i="6" s="1"/>
  <c r="I228" i="6" s="1"/>
  <c r="I229" i="6" s="1"/>
  <c r="I230" i="6" s="1"/>
  <c r="I231" i="6" s="1"/>
  <c r="I232" i="6" s="1"/>
  <c r="I233" i="6" s="1"/>
  <c r="I234" i="6" s="1"/>
  <c r="I235" i="6" s="1"/>
  <c r="I236" i="6" s="1"/>
  <c r="I237" i="6" s="1"/>
  <c r="I238" i="6" s="1"/>
  <c r="I239" i="6" s="1"/>
  <c r="I240" i="6" s="1"/>
  <c r="I241" i="6" s="1"/>
  <c r="I242" i="6" s="1"/>
  <c r="I243" i="6" s="1"/>
  <c r="I244" i="6" s="1"/>
  <c r="I245" i="6" s="1"/>
  <c r="I246" i="6" s="1"/>
  <c r="I247" i="6" s="1"/>
  <c r="I248" i="6" s="1"/>
  <c r="I249" i="6" s="1"/>
  <c r="I250" i="6" s="1"/>
  <c r="I251" i="6" s="1"/>
  <c r="I252" i="6" s="1"/>
  <c r="I253" i="6" s="1"/>
  <c r="I254" i="6" s="1"/>
  <c r="I255" i="6" s="1"/>
  <c r="I256" i="6" s="1"/>
  <c r="I125" i="6"/>
  <c r="AD137" i="6"/>
  <c r="AD138" i="6" s="1"/>
  <c r="AD265" i="6" s="1"/>
  <c r="AD125" i="6"/>
  <c r="T137" i="6"/>
  <c r="T138" i="6" s="1"/>
  <c r="T139" i="6" s="1"/>
  <c r="T140" i="6" s="1"/>
  <c r="T141" i="6" s="1"/>
  <c r="T142" i="6" s="1"/>
  <c r="T143" i="6" s="1"/>
  <c r="T144" i="6" s="1"/>
  <c r="T145" i="6" s="1"/>
  <c r="T146" i="6" s="1"/>
  <c r="T147" i="6" s="1"/>
  <c r="T148" i="6" s="1"/>
  <c r="T149" i="6" s="1"/>
  <c r="T150" i="6" s="1"/>
  <c r="T151" i="6" s="1"/>
  <c r="T152" i="6" s="1"/>
  <c r="T153" i="6" s="1"/>
  <c r="T154" i="6" s="1"/>
  <c r="T155" i="6" s="1"/>
  <c r="T156" i="6" s="1"/>
  <c r="T157" i="6" s="1"/>
  <c r="T158" i="6" s="1"/>
  <c r="T159" i="6" s="1"/>
  <c r="T160" i="6" s="1"/>
  <c r="T161" i="6" s="1"/>
  <c r="T162" i="6" s="1"/>
  <c r="T163" i="6" s="1"/>
  <c r="T164" i="6" s="1"/>
  <c r="T165" i="6" s="1"/>
  <c r="T166" i="6" s="1"/>
  <c r="T167" i="6" s="1"/>
  <c r="T168" i="6" s="1"/>
  <c r="T169" i="6" s="1"/>
  <c r="T170" i="6" s="1"/>
  <c r="T171" i="6" s="1"/>
  <c r="T172" i="6" s="1"/>
  <c r="T173" i="6" s="1"/>
  <c r="T174" i="6" s="1"/>
  <c r="T175" i="6" s="1"/>
  <c r="T176" i="6" s="1"/>
  <c r="T177" i="6" s="1"/>
  <c r="T178" i="6" s="1"/>
  <c r="T179" i="6" s="1"/>
  <c r="T180" i="6" s="1"/>
  <c r="T181" i="6" s="1"/>
  <c r="T182" i="6" s="1"/>
  <c r="T183" i="6" s="1"/>
  <c r="T184" i="6" s="1"/>
  <c r="T185" i="6" s="1"/>
  <c r="T186" i="6" s="1"/>
  <c r="T187" i="6" s="1"/>
  <c r="T188" i="6" s="1"/>
  <c r="T189" i="6" s="1"/>
  <c r="T190" i="6" s="1"/>
  <c r="T191" i="6" s="1"/>
  <c r="T192" i="6" s="1"/>
  <c r="T193" i="6" s="1"/>
  <c r="T194" i="6" s="1"/>
  <c r="T195" i="6" s="1"/>
  <c r="T196" i="6" s="1"/>
  <c r="T197" i="6" s="1"/>
  <c r="T198" i="6" s="1"/>
  <c r="T199" i="6" s="1"/>
  <c r="T200" i="6" s="1"/>
  <c r="T201" i="6" s="1"/>
  <c r="T202" i="6" s="1"/>
  <c r="T203" i="6" s="1"/>
  <c r="T204" i="6" s="1"/>
  <c r="T205" i="6" s="1"/>
  <c r="T206" i="6" s="1"/>
  <c r="T207" i="6" s="1"/>
  <c r="T208" i="6" s="1"/>
  <c r="T209" i="6" s="1"/>
  <c r="T210" i="6" s="1"/>
  <c r="T211" i="6" s="1"/>
  <c r="T212" i="6" s="1"/>
  <c r="T213" i="6" s="1"/>
  <c r="T214" i="6" s="1"/>
  <c r="T215" i="6" s="1"/>
  <c r="T216" i="6" s="1"/>
  <c r="T217" i="6" s="1"/>
  <c r="T218" i="6" s="1"/>
  <c r="T219" i="6" s="1"/>
  <c r="T220" i="6" s="1"/>
  <c r="T221" i="6" s="1"/>
  <c r="T222" i="6" s="1"/>
  <c r="T223" i="6" s="1"/>
  <c r="T224" i="6" s="1"/>
  <c r="T225" i="6" s="1"/>
  <c r="T226" i="6" s="1"/>
  <c r="T227" i="6" s="1"/>
  <c r="T228" i="6" s="1"/>
  <c r="T229" i="6" s="1"/>
  <c r="T230" i="6" s="1"/>
  <c r="T231" i="6" s="1"/>
  <c r="T232" i="6" s="1"/>
  <c r="T233" i="6" s="1"/>
  <c r="T234" i="6" s="1"/>
  <c r="T235" i="6" s="1"/>
  <c r="T236" i="6" s="1"/>
  <c r="T237" i="6" s="1"/>
  <c r="T238" i="6" s="1"/>
  <c r="T239" i="6" s="1"/>
  <c r="T240" i="6" s="1"/>
  <c r="T241" i="6" s="1"/>
  <c r="T242" i="6" s="1"/>
  <c r="T243" i="6" s="1"/>
  <c r="T244" i="6" s="1"/>
  <c r="T245" i="6" s="1"/>
  <c r="T246" i="6" s="1"/>
  <c r="T247" i="6" s="1"/>
  <c r="T248" i="6" s="1"/>
  <c r="T249" i="6" s="1"/>
  <c r="T250" i="6" s="1"/>
  <c r="T251" i="6" s="1"/>
  <c r="T252" i="6" s="1"/>
  <c r="T253" i="6" s="1"/>
  <c r="T254" i="6" s="1"/>
  <c r="T255" i="6" s="1"/>
  <c r="T256" i="6" s="1"/>
  <c r="T125" i="6"/>
  <c r="X137" i="6"/>
  <c r="X138" i="6" s="1"/>
  <c r="X139" i="6" s="1"/>
  <c r="X125" i="6"/>
  <c r="P137" i="6"/>
  <c r="P138" i="6" s="1"/>
  <c r="P139" i="6" s="1"/>
  <c r="P140" i="6" s="1"/>
  <c r="P141" i="6" s="1"/>
  <c r="P142" i="6" s="1"/>
  <c r="P143" i="6" s="1"/>
  <c r="P144" i="6" s="1"/>
  <c r="P145" i="6" s="1"/>
  <c r="P146" i="6" s="1"/>
  <c r="P147" i="6" s="1"/>
  <c r="P148" i="6" s="1"/>
  <c r="P149" i="6" s="1"/>
  <c r="P150" i="6" s="1"/>
  <c r="P151" i="6" s="1"/>
  <c r="P152" i="6" s="1"/>
  <c r="P153" i="6" s="1"/>
  <c r="P154" i="6" s="1"/>
  <c r="P155" i="6" s="1"/>
  <c r="P156" i="6" s="1"/>
  <c r="P157" i="6" s="1"/>
  <c r="P158" i="6" s="1"/>
  <c r="P159" i="6" s="1"/>
  <c r="P160" i="6" s="1"/>
  <c r="P161" i="6" s="1"/>
  <c r="P162" i="6" s="1"/>
  <c r="P163" i="6" s="1"/>
  <c r="P164" i="6" s="1"/>
  <c r="P165" i="6" s="1"/>
  <c r="P166" i="6" s="1"/>
  <c r="P167" i="6" s="1"/>
  <c r="P168" i="6" s="1"/>
  <c r="P169" i="6" s="1"/>
  <c r="P170" i="6" s="1"/>
  <c r="P171" i="6" s="1"/>
  <c r="P172" i="6" s="1"/>
  <c r="P173" i="6" s="1"/>
  <c r="P174" i="6" s="1"/>
  <c r="P175" i="6" s="1"/>
  <c r="P176" i="6" s="1"/>
  <c r="P177" i="6" s="1"/>
  <c r="P178" i="6" s="1"/>
  <c r="P179" i="6" s="1"/>
  <c r="P180" i="6" s="1"/>
  <c r="P181" i="6" s="1"/>
  <c r="P182" i="6" s="1"/>
  <c r="P183" i="6" s="1"/>
  <c r="P184" i="6" s="1"/>
  <c r="P185" i="6" s="1"/>
  <c r="P186" i="6" s="1"/>
  <c r="P187" i="6" s="1"/>
  <c r="P188" i="6" s="1"/>
  <c r="P189" i="6" s="1"/>
  <c r="P190" i="6" s="1"/>
  <c r="P191" i="6" s="1"/>
  <c r="P192" i="6" s="1"/>
  <c r="P193" i="6" s="1"/>
  <c r="P194" i="6" s="1"/>
  <c r="P195" i="6" s="1"/>
  <c r="P196" i="6" s="1"/>
  <c r="P197" i="6" s="1"/>
  <c r="P198" i="6" s="1"/>
  <c r="P199" i="6" s="1"/>
  <c r="P200" i="6" s="1"/>
  <c r="P201" i="6" s="1"/>
  <c r="P202" i="6" s="1"/>
  <c r="P203" i="6" s="1"/>
  <c r="P204" i="6" s="1"/>
  <c r="P205" i="6" s="1"/>
  <c r="P206" i="6" s="1"/>
  <c r="P207" i="6" s="1"/>
  <c r="P208" i="6" s="1"/>
  <c r="P209" i="6" s="1"/>
  <c r="P210" i="6" s="1"/>
  <c r="P211" i="6" s="1"/>
  <c r="P212" i="6" s="1"/>
  <c r="P213" i="6" s="1"/>
  <c r="P214" i="6" s="1"/>
  <c r="P215" i="6" s="1"/>
  <c r="P216" i="6" s="1"/>
  <c r="P217" i="6" s="1"/>
  <c r="P218" i="6" s="1"/>
  <c r="P219" i="6" s="1"/>
  <c r="P220" i="6" s="1"/>
  <c r="P221" i="6" s="1"/>
  <c r="P222" i="6" s="1"/>
  <c r="P223" i="6" s="1"/>
  <c r="P224" i="6" s="1"/>
  <c r="P225" i="6" s="1"/>
  <c r="P226" i="6" s="1"/>
  <c r="P227" i="6" s="1"/>
  <c r="P228" i="6" s="1"/>
  <c r="P229" i="6" s="1"/>
  <c r="P230" i="6" s="1"/>
  <c r="P231" i="6" s="1"/>
  <c r="P232" i="6" s="1"/>
  <c r="P233" i="6" s="1"/>
  <c r="P234" i="6" s="1"/>
  <c r="P235" i="6" s="1"/>
  <c r="P236" i="6" s="1"/>
  <c r="P237" i="6" s="1"/>
  <c r="P238" i="6" s="1"/>
  <c r="P239" i="6" s="1"/>
  <c r="P240" i="6" s="1"/>
  <c r="P241" i="6" s="1"/>
  <c r="P242" i="6" s="1"/>
  <c r="P243" i="6" s="1"/>
  <c r="P244" i="6" s="1"/>
  <c r="P245" i="6" s="1"/>
  <c r="P246" i="6" s="1"/>
  <c r="P247" i="6" s="1"/>
  <c r="P248" i="6" s="1"/>
  <c r="P249" i="6" s="1"/>
  <c r="P250" i="6" s="1"/>
  <c r="P251" i="6" s="1"/>
  <c r="P252" i="6" s="1"/>
  <c r="P253" i="6" s="1"/>
  <c r="P254" i="6" s="1"/>
  <c r="P255" i="6" s="1"/>
  <c r="P256" i="6" s="1"/>
  <c r="P125" i="6"/>
  <c r="H137" i="6"/>
  <c r="H138" i="6" s="1"/>
  <c r="H125" i="6"/>
  <c r="AB137" i="6"/>
  <c r="AB138" i="6" s="1"/>
  <c r="AB139" i="6" s="1"/>
  <c r="AB140" i="6" s="1"/>
  <c r="AB141" i="6" s="1"/>
  <c r="AB142" i="6" s="1"/>
  <c r="AB143" i="6" s="1"/>
  <c r="AB144" i="6" s="1"/>
  <c r="AB145" i="6" s="1"/>
  <c r="AB146" i="6" s="1"/>
  <c r="AB147" i="6" s="1"/>
  <c r="AB148" i="6" s="1"/>
  <c r="AB149" i="6" s="1"/>
  <c r="AB150" i="6" s="1"/>
  <c r="AB151" i="6" s="1"/>
  <c r="AB152" i="6" s="1"/>
  <c r="AB153" i="6" s="1"/>
  <c r="AB154" i="6" s="1"/>
  <c r="AB155" i="6" s="1"/>
  <c r="AB156" i="6" s="1"/>
  <c r="AB157" i="6" s="1"/>
  <c r="AB158" i="6" s="1"/>
  <c r="AB159" i="6" s="1"/>
  <c r="AB160" i="6" s="1"/>
  <c r="AB161" i="6" s="1"/>
  <c r="AB162" i="6" s="1"/>
  <c r="AB163" i="6" s="1"/>
  <c r="AB164" i="6" s="1"/>
  <c r="AB165" i="6" s="1"/>
  <c r="AB166" i="6" s="1"/>
  <c r="AB167" i="6" s="1"/>
  <c r="AB168" i="6" s="1"/>
  <c r="AB169" i="6" s="1"/>
  <c r="AB170" i="6" s="1"/>
  <c r="AB171" i="6" s="1"/>
  <c r="AB172" i="6" s="1"/>
  <c r="AB173" i="6" s="1"/>
  <c r="AB174" i="6" s="1"/>
  <c r="AB175" i="6" s="1"/>
  <c r="AB176" i="6" s="1"/>
  <c r="AB177" i="6" s="1"/>
  <c r="AB178" i="6" s="1"/>
  <c r="AB179" i="6" s="1"/>
  <c r="AB180" i="6" s="1"/>
  <c r="AB181" i="6" s="1"/>
  <c r="AB182" i="6" s="1"/>
  <c r="AB183" i="6" s="1"/>
  <c r="AB184" i="6" s="1"/>
  <c r="AB185" i="6" s="1"/>
  <c r="AB186" i="6" s="1"/>
  <c r="AB187" i="6" s="1"/>
  <c r="AB188" i="6" s="1"/>
  <c r="AB189" i="6" s="1"/>
  <c r="AB190" i="6" s="1"/>
  <c r="AB191" i="6" s="1"/>
  <c r="AB192" i="6" s="1"/>
  <c r="AB193" i="6" s="1"/>
  <c r="AB194" i="6" s="1"/>
  <c r="AB195" i="6" s="1"/>
  <c r="AB196" i="6" s="1"/>
  <c r="AB197" i="6" s="1"/>
  <c r="AB198" i="6" s="1"/>
  <c r="AB199" i="6" s="1"/>
  <c r="AB200" i="6" s="1"/>
  <c r="AB201" i="6" s="1"/>
  <c r="AB202" i="6" s="1"/>
  <c r="AB203" i="6" s="1"/>
  <c r="AB204" i="6" s="1"/>
  <c r="AB205" i="6" s="1"/>
  <c r="AB206" i="6" s="1"/>
  <c r="AB207" i="6" s="1"/>
  <c r="AB208" i="6" s="1"/>
  <c r="AB209" i="6" s="1"/>
  <c r="AB210" i="6" s="1"/>
  <c r="AB211" i="6" s="1"/>
  <c r="AB212" i="6" s="1"/>
  <c r="AB213" i="6" s="1"/>
  <c r="AB214" i="6" s="1"/>
  <c r="AB215" i="6" s="1"/>
  <c r="AB216" i="6" s="1"/>
  <c r="AB217" i="6" s="1"/>
  <c r="AB218" i="6" s="1"/>
  <c r="AB219" i="6" s="1"/>
  <c r="AB220" i="6" s="1"/>
  <c r="AB221" i="6" s="1"/>
  <c r="AB222" i="6" s="1"/>
  <c r="AB223" i="6" s="1"/>
  <c r="AB224" i="6" s="1"/>
  <c r="AB225" i="6" s="1"/>
  <c r="AB226" i="6" s="1"/>
  <c r="AB227" i="6" s="1"/>
  <c r="AB228" i="6" s="1"/>
  <c r="AB229" i="6" s="1"/>
  <c r="AB230" i="6" s="1"/>
  <c r="AB231" i="6" s="1"/>
  <c r="AB232" i="6" s="1"/>
  <c r="AB233" i="6" s="1"/>
  <c r="AB234" i="6" s="1"/>
  <c r="AB235" i="6" s="1"/>
  <c r="AB236" i="6" s="1"/>
  <c r="AB237" i="6" s="1"/>
  <c r="AB238" i="6" s="1"/>
  <c r="AB239" i="6" s="1"/>
  <c r="AB240" i="6" s="1"/>
  <c r="AB241" i="6" s="1"/>
  <c r="AB242" i="6" s="1"/>
  <c r="AB243" i="6" s="1"/>
  <c r="AB244" i="6" s="1"/>
  <c r="AB245" i="6" s="1"/>
  <c r="AB246" i="6" s="1"/>
  <c r="AB247" i="6" s="1"/>
  <c r="AB248" i="6" s="1"/>
  <c r="AB249" i="6" s="1"/>
  <c r="AB250" i="6" s="1"/>
  <c r="AB251" i="6" s="1"/>
  <c r="AB252" i="6" s="1"/>
  <c r="AB253" i="6" s="1"/>
  <c r="AB254" i="6" s="1"/>
  <c r="AB255" i="6" s="1"/>
  <c r="AB256" i="6" s="1"/>
  <c r="AB125" i="6"/>
  <c r="W137" i="6"/>
  <c r="W264" i="6" s="1"/>
  <c r="W125" i="6"/>
  <c r="O137" i="6"/>
  <c r="O138" i="6" s="1"/>
  <c r="O139" i="6" s="1"/>
  <c r="O140" i="6" s="1"/>
  <c r="O141" i="6" s="1"/>
  <c r="O142" i="6" s="1"/>
  <c r="O143" i="6" s="1"/>
  <c r="O144" i="6" s="1"/>
  <c r="O125" i="6"/>
  <c r="G137" i="6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G243" i="6" s="1"/>
  <c r="G244" i="6" s="1"/>
  <c r="G245" i="6" s="1"/>
  <c r="G246" i="6" s="1"/>
  <c r="G247" i="6" s="1"/>
  <c r="G248" i="6" s="1"/>
  <c r="G249" i="6" s="1"/>
  <c r="G250" i="6" s="1"/>
  <c r="G251" i="6" s="1"/>
  <c r="G252" i="6" s="1"/>
  <c r="G253" i="6" s="1"/>
  <c r="G254" i="6" s="1"/>
  <c r="G255" i="6" s="1"/>
  <c r="G256" i="6" s="1"/>
  <c r="G125" i="6"/>
  <c r="AE137" i="6"/>
  <c r="AE138" i="6" s="1"/>
  <c r="AE139" i="6" s="1"/>
  <c r="AE140" i="6" s="1"/>
  <c r="AE141" i="6" s="1"/>
  <c r="AE142" i="6" s="1"/>
  <c r="AE143" i="6" s="1"/>
  <c r="AE144" i="6" s="1"/>
  <c r="AE145" i="6" s="1"/>
  <c r="AE146" i="6" s="1"/>
  <c r="AE147" i="6" s="1"/>
  <c r="AE148" i="6" s="1"/>
  <c r="AE149" i="6" s="1"/>
  <c r="AE150" i="6" s="1"/>
  <c r="AE151" i="6" s="1"/>
  <c r="AE152" i="6" s="1"/>
  <c r="AE153" i="6" s="1"/>
  <c r="AE154" i="6" s="1"/>
  <c r="AE155" i="6" s="1"/>
  <c r="AE156" i="6" s="1"/>
  <c r="AE157" i="6" s="1"/>
  <c r="AE158" i="6" s="1"/>
  <c r="AE159" i="6" s="1"/>
  <c r="AE160" i="6" s="1"/>
  <c r="AE161" i="6" s="1"/>
  <c r="AE162" i="6" s="1"/>
  <c r="AE163" i="6" s="1"/>
  <c r="AE164" i="6" s="1"/>
  <c r="AE165" i="6" s="1"/>
  <c r="AE166" i="6" s="1"/>
  <c r="AE167" i="6" s="1"/>
  <c r="AE168" i="6" s="1"/>
  <c r="AE169" i="6" s="1"/>
  <c r="AE170" i="6" s="1"/>
  <c r="AE171" i="6" s="1"/>
  <c r="AE172" i="6" s="1"/>
  <c r="AE173" i="6" s="1"/>
  <c r="AE174" i="6" s="1"/>
  <c r="AE175" i="6" s="1"/>
  <c r="AE176" i="6" s="1"/>
  <c r="AE177" i="6" s="1"/>
  <c r="AE178" i="6" s="1"/>
  <c r="AE179" i="6" s="1"/>
  <c r="AE180" i="6" s="1"/>
  <c r="AE181" i="6" s="1"/>
  <c r="AE182" i="6" s="1"/>
  <c r="AE183" i="6" s="1"/>
  <c r="AE184" i="6" s="1"/>
  <c r="AE185" i="6" s="1"/>
  <c r="AE186" i="6" s="1"/>
  <c r="AE187" i="6" s="1"/>
  <c r="AE188" i="6" s="1"/>
  <c r="AE189" i="6" s="1"/>
  <c r="AE190" i="6" s="1"/>
  <c r="AE191" i="6" s="1"/>
  <c r="AE192" i="6" s="1"/>
  <c r="AE193" i="6" s="1"/>
  <c r="AE194" i="6" s="1"/>
  <c r="AE195" i="6" s="1"/>
  <c r="AE196" i="6" s="1"/>
  <c r="AE197" i="6" s="1"/>
  <c r="AE198" i="6" s="1"/>
  <c r="AE199" i="6" s="1"/>
  <c r="AE200" i="6" s="1"/>
  <c r="AE201" i="6" s="1"/>
  <c r="AE202" i="6" s="1"/>
  <c r="AE203" i="6" s="1"/>
  <c r="AE204" i="6" s="1"/>
  <c r="AE205" i="6" s="1"/>
  <c r="AE206" i="6" s="1"/>
  <c r="AE207" i="6" s="1"/>
  <c r="AE208" i="6" s="1"/>
  <c r="AE209" i="6" s="1"/>
  <c r="AE210" i="6" s="1"/>
  <c r="AE211" i="6" s="1"/>
  <c r="AE212" i="6" s="1"/>
  <c r="AE213" i="6" s="1"/>
  <c r="AE214" i="6" s="1"/>
  <c r="AE215" i="6" s="1"/>
  <c r="AE216" i="6" s="1"/>
  <c r="AE217" i="6" s="1"/>
  <c r="AE218" i="6" s="1"/>
  <c r="AE219" i="6" s="1"/>
  <c r="AE220" i="6" s="1"/>
  <c r="AE221" i="6" s="1"/>
  <c r="AE222" i="6" s="1"/>
  <c r="AE223" i="6" s="1"/>
  <c r="AE224" i="6" s="1"/>
  <c r="AE225" i="6" s="1"/>
  <c r="AE226" i="6" s="1"/>
  <c r="AE227" i="6" s="1"/>
  <c r="AE228" i="6" s="1"/>
  <c r="AE229" i="6" s="1"/>
  <c r="AE230" i="6" s="1"/>
  <c r="AE231" i="6" s="1"/>
  <c r="AE232" i="6" s="1"/>
  <c r="AE233" i="6" s="1"/>
  <c r="AE234" i="6" s="1"/>
  <c r="AE235" i="6" s="1"/>
  <c r="AE236" i="6" s="1"/>
  <c r="AE237" i="6" s="1"/>
  <c r="AE238" i="6" s="1"/>
  <c r="AE239" i="6" s="1"/>
  <c r="AE240" i="6" s="1"/>
  <c r="AE241" i="6" s="1"/>
  <c r="AE242" i="6" s="1"/>
  <c r="AE243" i="6" s="1"/>
  <c r="AE244" i="6" s="1"/>
  <c r="AE245" i="6" s="1"/>
  <c r="AE246" i="6" s="1"/>
  <c r="AE247" i="6" s="1"/>
  <c r="AE248" i="6" s="1"/>
  <c r="AE249" i="6" s="1"/>
  <c r="AE250" i="6" s="1"/>
  <c r="AE251" i="6" s="1"/>
  <c r="AE252" i="6" s="1"/>
  <c r="AE253" i="6" s="1"/>
  <c r="AE254" i="6" s="1"/>
  <c r="AE255" i="6" s="1"/>
  <c r="AE256" i="6" s="1"/>
  <c r="AE125" i="6"/>
  <c r="AC137" i="6"/>
  <c r="AC138" i="6" s="1"/>
  <c r="AC139" i="6" s="1"/>
  <c r="AC140" i="6" s="1"/>
  <c r="AC141" i="6" s="1"/>
  <c r="AC142" i="6" s="1"/>
  <c r="AC143" i="6" s="1"/>
  <c r="AC144" i="6" s="1"/>
  <c r="AC145" i="6" s="1"/>
  <c r="AC146" i="6" s="1"/>
  <c r="AC147" i="6" s="1"/>
  <c r="AC148" i="6" s="1"/>
  <c r="AC149" i="6" s="1"/>
  <c r="AC150" i="6" s="1"/>
  <c r="AC151" i="6" s="1"/>
  <c r="AC152" i="6" s="1"/>
  <c r="AC153" i="6" s="1"/>
  <c r="AC154" i="6" s="1"/>
  <c r="AC155" i="6" s="1"/>
  <c r="AC156" i="6" s="1"/>
  <c r="AC157" i="6" s="1"/>
  <c r="AC158" i="6" s="1"/>
  <c r="AC159" i="6" s="1"/>
  <c r="AC160" i="6" s="1"/>
  <c r="AC161" i="6" s="1"/>
  <c r="AC162" i="6" s="1"/>
  <c r="AC163" i="6" s="1"/>
  <c r="AC164" i="6" s="1"/>
  <c r="AC165" i="6" s="1"/>
  <c r="AC166" i="6" s="1"/>
  <c r="AC167" i="6" s="1"/>
  <c r="AC168" i="6" s="1"/>
  <c r="AC169" i="6" s="1"/>
  <c r="AC170" i="6" s="1"/>
  <c r="AC171" i="6" s="1"/>
  <c r="AC172" i="6" s="1"/>
  <c r="AC173" i="6" s="1"/>
  <c r="AC174" i="6" s="1"/>
  <c r="AC175" i="6" s="1"/>
  <c r="AC176" i="6" s="1"/>
  <c r="AC177" i="6" s="1"/>
  <c r="AC178" i="6" s="1"/>
  <c r="AC179" i="6" s="1"/>
  <c r="AC180" i="6" s="1"/>
  <c r="AC181" i="6" s="1"/>
  <c r="AC182" i="6" s="1"/>
  <c r="AC183" i="6" s="1"/>
  <c r="AC184" i="6" s="1"/>
  <c r="AC185" i="6" s="1"/>
  <c r="AC186" i="6" s="1"/>
  <c r="AC187" i="6" s="1"/>
  <c r="AC188" i="6" s="1"/>
  <c r="AC189" i="6" s="1"/>
  <c r="AC190" i="6" s="1"/>
  <c r="AC191" i="6" s="1"/>
  <c r="AC192" i="6" s="1"/>
  <c r="AC193" i="6" s="1"/>
  <c r="AC194" i="6" s="1"/>
  <c r="AC195" i="6" s="1"/>
  <c r="AC196" i="6" s="1"/>
  <c r="AC197" i="6" s="1"/>
  <c r="AC198" i="6" s="1"/>
  <c r="AC199" i="6" s="1"/>
  <c r="AC200" i="6" s="1"/>
  <c r="AC201" i="6" s="1"/>
  <c r="AC202" i="6" s="1"/>
  <c r="AC203" i="6" s="1"/>
  <c r="AC204" i="6" s="1"/>
  <c r="AC205" i="6" s="1"/>
  <c r="AC206" i="6" s="1"/>
  <c r="AC207" i="6" s="1"/>
  <c r="AC208" i="6" s="1"/>
  <c r="AC209" i="6" s="1"/>
  <c r="AC210" i="6" s="1"/>
  <c r="AC211" i="6" s="1"/>
  <c r="AC212" i="6" s="1"/>
  <c r="AC213" i="6" s="1"/>
  <c r="AC214" i="6" s="1"/>
  <c r="AC215" i="6" s="1"/>
  <c r="AC216" i="6" s="1"/>
  <c r="AC217" i="6" s="1"/>
  <c r="AC218" i="6" s="1"/>
  <c r="AC219" i="6" s="1"/>
  <c r="AC220" i="6" s="1"/>
  <c r="AC221" i="6" s="1"/>
  <c r="AC222" i="6" s="1"/>
  <c r="AC223" i="6" s="1"/>
  <c r="AC224" i="6" s="1"/>
  <c r="AC225" i="6" s="1"/>
  <c r="AC226" i="6" s="1"/>
  <c r="AC227" i="6" s="1"/>
  <c r="AC228" i="6" s="1"/>
  <c r="AC229" i="6" s="1"/>
  <c r="AC230" i="6" s="1"/>
  <c r="AC231" i="6" s="1"/>
  <c r="AC232" i="6" s="1"/>
  <c r="AC233" i="6" s="1"/>
  <c r="AC234" i="6" s="1"/>
  <c r="AC235" i="6" s="1"/>
  <c r="AC236" i="6" s="1"/>
  <c r="AC237" i="6" s="1"/>
  <c r="AC238" i="6" s="1"/>
  <c r="AC239" i="6" s="1"/>
  <c r="AC240" i="6" s="1"/>
  <c r="AC241" i="6" s="1"/>
  <c r="AC242" i="6" s="1"/>
  <c r="AC243" i="6" s="1"/>
  <c r="AC244" i="6" s="1"/>
  <c r="AC245" i="6" s="1"/>
  <c r="AC246" i="6" s="1"/>
  <c r="AC247" i="6" s="1"/>
  <c r="AC248" i="6" s="1"/>
  <c r="AC249" i="6" s="1"/>
  <c r="AC250" i="6" s="1"/>
  <c r="AC251" i="6" s="1"/>
  <c r="AC252" i="6" s="1"/>
  <c r="AC253" i="6" s="1"/>
  <c r="AC254" i="6" s="1"/>
  <c r="AC255" i="6" s="1"/>
  <c r="AC256" i="6" s="1"/>
  <c r="AC125" i="6"/>
  <c r="V137" i="6"/>
  <c r="V264" i="6" s="1"/>
  <c r="V125" i="6"/>
  <c r="N137" i="6"/>
  <c r="N138" i="6" s="1"/>
  <c r="N139" i="6" s="1"/>
  <c r="N140" i="6" s="1"/>
  <c r="N141" i="6" s="1"/>
  <c r="N142" i="6" s="1"/>
  <c r="N143" i="6" s="1"/>
  <c r="N144" i="6" s="1"/>
  <c r="N145" i="6" s="1"/>
  <c r="N146" i="6" s="1"/>
  <c r="N147" i="6" s="1"/>
  <c r="N148" i="6" s="1"/>
  <c r="N149" i="6" s="1"/>
  <c r="N150" i="6" s="1"/>
  <c r="N151" i="6" s="1"/>
  <c r="N152" i="6" s="1"/>
  <c r="N153" i="6" s="1"/>
  <c r="N154" i="6" s="1"/>
  <c r="N155" i="6" s="1"/>
  <c r="N156" i="6" s="1"/>
  <c r="N157" i="6" s="1"/>
  <c r="N158" i="6" s="1"/>
  <c r="N159" i="6" s="1"/>
  <c r="N160" i="6" s="1"/>
  <c r="N161" i="6" s="1"/>
  <c r="N162" i="6" s="1"/>
  <c r="N163" i="6" s="1"/>
  <c r="N164" i="6" s="1"/>
  <c r="N165" i="6" s="1"/>
  <c r="N166" i="6" s="1"/>
  <c r="N167" i="6" s="1"/>
  <c r="N168" i="6" s="1"/>
  <c r="N169" i="6" s="1"/>
  <c r="N170" i="6" s="1"/>
  <c r="N171" i="6" s="1"/>
  <c r="N172" i="6" s="1"/>
  <c r="N173" i="6" s="1"/>
  <c r="N174" i="6" s="1"/>
  <c r="N175" i="6" s="1"/>
  <c r="N176" i="6" s="1"/>
  <c r="N177" i="6" s="1"/>
  <c r="N178" i="6" s="1"/>
  <c r="N179" i="6" s="1"/>
  <c r="N180" i="6" s="1"/>
  <c r="N181" i="6" s="1"/>
  <c r="N182" i="6" s="1"/>
  <c r="N183" i="6" s="1"/>
  <c r="N184" i="6" s="1"/>
  <c r="N185" i="6" s="1"/>
  <c r="N186" i="6" s="1"/>
  <c r="N187" i="6" s="1"/>
  <c r="N188" i="6" s="1"/>
  <c r="N189" i="6" s="1"/>
  <c r="N190" i="6" s="1"/>
  <c r="N191" i="6" s="1"/>
  <c r="N192" i="6" s="1"/>
  <c r="N193" i="6" s="1"/>
  <c r="N194" i="6" s="1"/>
  <c r="N195" i="6" s="1"/>
  <c r="N196" i="6" s="1"/>
  <c r="N197" i="6" s="1"/>
  <c r="N198" i="6" s="1"/>
  <c r="N199" i="6" s="1"/>
  <c r="N200" i="6" s="1"/>
  <c r="N201" i="6" s="1"/>
  <c r="N202" i="6" s="1"/>
  <c r="N203" i="6" s="1"/>
  <c r="N204" i="6" s="1"/>
  <c r="N205" i="6" s="1"/>
  <c r="N206" i="6" s="1"/>
  <c r="N207" i="6" s="1"/>
  <c r="N208" i="6" s="1"/>
  <c r="N209" i="6" s="1"/>
  <c r="N210" i="6" s="1"/>
  <c r="N211" i="6" s="1"/>
  <c r="N212" i="6" s="1"/>
  <c r="N213" i="6" s="1"/>
  <c r="N214" i="6" s="1"/>
  <c r="N215" i="6" s="1"/>
  <c r="N216" i="6" s="1"/>
  <c r="N217" i="6" s="1"/>
  <c r="N218" i="6" s="1"/>
  <c r="N219" i="6" s="1"/>
  <c r="N220" i="6" s="1"/>
  <c r="N221" i="6" s="1"/>
  <c r="N222" i="6" s="1"/>
  <c r="N223" i="6" s="1"/>
  <c r="N224" i="6" s="1"/>
  <c r="N225" i="6" s="1"/>
  <c r="N226" i="6" s="1"/>
  <c r="N227" i="6" s="1"/>
  <c r="N228" i="6" s="1"/>
  <c r="N229" i="6" s="1"/>
  <c r="N230" i="6" s="1"/>
  <c r="N231" i="6" s="1"/>
  <c r="N232" i="6" s="1"/>
  <c r="N233" i="6" s="1"/>
  <c r="N234" i="6" s="1"/>
  <c r="N235" i="6" s="1"/>
  <c r="N236" i="6" s="1"/>
  <c r="N237" i="6" s="1"/>
  <c r="N238" i="6" s="1"/>
  <c r="N239" i="6" s="1"/>
  <c r="N240" i="6" s="1"/>
  <c r="N241" i="6" s="1"/>
  <c r="N242" i="6" s="1"/>
  <c r="N243" i="6" s="1"/>
  <c r="N244" i="6" s="1"/>
  <c r="N245" i="6" s="1"/>
  <c r="N246" i="6" s="1"/>
  <c r="N247" i="6" s="1"/>
  <c r="N248" i="6" s="1"/>
  <c r="N249" i="6" s="1"/>
  <c r="N250" i="6" s="1"/>
  <c r="N251" i="6" s="1"/>
  <c r="N252" i="6" s="1"/>
  <c r="N253" i="6" s="1"/>
  <c r="N254" i="6" s="1"/>
  <c r="N255" i="6" s="1"/>
  <c r="N256" i="6" s="1"/>
  <c r="N125" i="6"/>
  <c r="F137" i="6"/>
  <c r="F138" i="6" s="1"/>
  <c r="F139" i="6" s="1"/>
  <c r="F125" i="6"/>
  <c r="AR196" i="6"/>
  <c r="U137" i="6"/>
  <c r="U138" i="6" s="1"/>
  <c r="U265" i="6" s="1"/>
  <c r="U125" i="6"/>
  <c r="M137" i="6"/>
  <c r="M138" i="6" s="1"/>
  <c r="M139" i="6" s="1"/>
  <c r="M140" i="6" s="1"/>
  <c r="M141" i="6" s="1"/>
  <c r="M142" i="6" s="1"/>
  <c r="M143" i="6" s="1"/>
  <c r="M144" i="6" s="1"/>
  <c r="M145" i="6" s="1"/>
  <c r="M146" i="6" s="1"/>
  <c r="M147" i="6" s="1"/>
  <c r="M148" i="6" s="1"/>
  <c r="M149" i="6" s="1"/>
  <c r="M150" i="6" s="1"/>
  <c r="M151" i="6" s="1"/>
  <c r="M152" i="6" s="1"/>
  <c r="M153" i="6" s="1"/>
  <c r="M154" i="6" s="1"/>
  <c r="M155" i="6" s="1"/>
  <c r="M156" i="6" s="1"/>
  <c r="M157" i="6" s="1"/>
  <c r="M158" i="6" s="1"/>
  <c r="M159" i="6" s="1"/>
  <c r="M160" i="6" s="1"/>
  <c r="M161" i="6" s="1"/>
  <c r="M162" i="6" s="1"/>
  <c r="M163" i="6" s="1"/>
  <c r="M164" i="6" s="1"/>
  <c r="M165" i="6" s="1"/>
  <c r="M166" i="6" s="1"/>
  <c r="M167" i="6" s="1"/>
  <c r="M168" i="6" s="1"/>
  <c r="M169" i="6" s="1"/>
  <c r="M170" i="6" s="1"/>
  <c r="M171" i="6" s="1"/>
  <c r="M172" i="6" s="1"/>
  <c r="M173" i="6" s="1"/>
  <c r="M174" i="6" s="1"/>
  <c r="M175" i="6" s="1"/>
  <c r="M176" i="6" s="1"/>
  <c r="M177" i="6" s="1"/>
  <c r="M178" i="6" s="1"/>
  <c r="M179" i="6" s="1"/>
  <c r="M180" i="6" s="1"/>
  <c r="M181" i="6" s="1"/>
  <c r="M182" i="6" s="1"/>
  <c r="M183" i="6" s="1"/>
  <c r="M184" i="6" s="1"/>
  <c r="M185" i="6" s="1"/>
  <c r="M186" i="6" s="1"/>
  <c r="M187" i="6" s="1"/>
  <c r="M188" i="6" s="1"/>
  <c r="M189" i="6" s="1"/>
  <c r="M190" i="6" s="1"/>
  <c r="M191" i="6" s="1"/>
  <c r="M192" i="6" s="1"/>
  <c r="M193" i="6" s="1"/>
  <c r="M194" i="6" s="1"/>
  <c r="M195" i="6" s="1"/>
  <c r="M196" i="6" s="1"/>
  <c r="M197" i="6" s="1"/>
  <c r="M198" i="6" s="1"/>
  <c r="M199" i="6" s="1"/>
  <c r="M200" i="6" s="1"/>
  <c r="M201" i="6" s="1"/>
  <c r="M202" i="6" s="1"/>
  <c r="M203" i="6" s="1"/>
  <c r="M204" i="6" s="1"/>
  <c r="M205" i="6" s="1"/>
  <c r="M206" i="6" s="1"/>
  <c r="M207" i="6" s="1"/>
  <c r="M208" i="6" s="1"/>
  <c r="M209" i="6" s="1"/>
  <c r="M210" i="6" s="1"/>
  <c r="M211" i="6" s="1"/>
  <c r="M212" i="6" s="1"/>
  <c r="M213" i="6" s="1"/>
  <c r="M214" i="6" s="1"/>
  <c r="M215" i="6" s="1"/>
  <c r="M216" i="6" s="1"/>
  <c r="M217" i="6" s="1"/>
  <c r="M218" i="6" s="1"/>
  <c r="M219" i="6" s="1"/>
  <c r="M220" i="6" s="1"/>
  <c r="M221" i="6" s="1"/>
  <c r="M222" i="6" s="1"/>
  <c r="M223" i="6" s="1"/>
  <c r="M224" i="6" s="1"/>
  <c r="M225" i="6" s="1"/>
  <c r="M226" i="6" s="1"/>
  <c r="M227" i="6" s="1"/>
  <c r="M228" i="6" s="1"/>
  <c r="M229" i="6" s="1"/>
  <c r="M230" i="6" s="1"/>
  <c r="M231" i="6" s="1"/>
  <c r="M232" i="6" s="1"/>
  <c r="M233" i="6" s="1"/>
  <c r="M234" i="6" s="1"/>
  <c r="M235" i="6" s="1"/>
  <c r="M236" i="6" s="1"/>
  <c r="M237" i="6" s="1"/>
  <c r="M238" i="6" s="1"/>
  <c r="M239" i="6" s="1"/>
  <c r="M240" i="6" s="1"/>
  <c r="M241" i="6" s="1"/>
  <c r="M242" i="6" s="1"/>
  <c r="M243" i="6" s="1"/>
  <c r="M244" i="6" s="1"/>
  <c r="M245" i="6" s="1"/>
  <c r="M246" i="6" s="1"/>
  <c r="M247" i="6" s="1"/>
  <c r="M248" i="6" s="1"/>
  <c r="M249" i="6" s="1"/>
  <c r="M250" i="6" s="1"/>
  <c r="M251" i="6" s="1"/>
  <c r="M252" i="6" s="1"/>
  <c r="M253" i="6" s="1"/>
  <c r="M254" i="6" s="1"/>
  <c r="M255" i="6" s="1"/>
  <c r="M256" i="6" s="1"/>
  <c r="M125" i="6"/>
  <c r="E137" i="6"/>
  <c r="E125" i="6"/>
  <c r="AQ204" i="18"/>
  <c r="AT204" i="18"/>
  <c r="BH9" i="6"/>
  <c r="BH3" i="6" s="1"/>
  <c r="AQ192" i="6"/>
  <c r="AP193" i="6"/>
  <c r="AP199" i="18"/>
  <c r="AU192" i="6"/>
  <c r="A387" i="6"/>
  <c r="AM187" i="18"/>
  <c r="A514" i="6"/>
  <c r="AN188" i="18"/>
  <c r="A134" i="6"/>
  <c r="AN389" i="18"/>
  <c r="AO389" i="18"/>
  <c r="AL389" i="18"/>
  <c r="AM389" i="18"/>
  <c r="AL178" i="18"/>
  <c r="AO193" i="18"/>
  <c r="AO178" i="6"/>
  <c r="B136" i="18"/>
  <c r="K137" i="18"/>
  <c r="K138" i="18" s="1"/>
  <c r="K139" i="18" s="1"/>
  <c r="K140" i="18" s="1"/>
  <c r="AM390" i="6"/>
  <c r="AV124" i="18"/>
  <c r="AN175" i="6"/>
  <c r="W127" i="6"/>
  <c r="W129" i="6" s="1"/>
  <c r="AY124" i="6"/>
  <c r="N390" i="6"/>
  <c r="AM176" i="6"/>
  <c r="AJ390" i="6"/>
  <c r="AK390" i="6"/>
  <c r="AL390" i="6"/>
  <c r="AK163" i="6"/>
  <c r="AL164" i="6"/>
  <c r="R137" i="18"/>
  <c r="R138" i="18" s="1"/>
  <c r="R265" i="18" s="1"/>
  <c r="Q129" i="6"/>
  <c r="I129" i="6"/>
  <c r="I517" i="6" s="1"/>
  <c r="AE129" i="6"/>
  <c r="AE517" i="6" s="1"/>
  <c r="AD129" i="6"/>
  <c r="AD520" i="6" s="1"/>
  <c r="J137" i="18"/>
  <c r="J264" i="18" s="1"/>
  <c r="C125" i="18"/>
  <c r="J125" i="18"/>
  <c r="AK174" i="18"/>
  <c r="R128" i="18"/>
  <c r="AK389" i="18"/>
  <c r="AB137" i="18"/>
  <c r="AB138" i="18" s="1"/>
  <c r="AB265" i="18" s="1"/>
  <c r="Y128" i="18"/>
  <c r="J128" i="18"/>
  <c r="Z137" i="18"/>
  <c r="Z138" i="18" s="1"/>
  <c r="Z139" i="18" s="1"/>
  <c r="K125" i="18"/>
  <c r="K128" i="18"/>
  <c r="AB125" i="18"/>
  <c r="S129" i="6"/>
  <c r="S521" i="6" s="1"/>
  <c r="J129" i="6"/>
  <c r="K129" i="6"/>
  <c r="K518" i="6" s="1"/>
  <c r="C129" i="6"/>
  <c r="C521" i="6" s="1"/>
  <c r="R129" i="6"/>
  <c r="R519" i="6" s="1"/>
  <c r="B129" i="6"/>
  <c r="B517" i="6" s="1"/>
  <c r="C136" i="18"/>
  <c r="C137" i="18" s="1"/>
  <c r="C138" i="18" s="1"/>
  <c r="C139" i="18" s="1"/>
  <c r="C266" i="18" s="1"/>
  <c r="C128" i="18"/>
  <c r="T136" i="18"/>
  <c r="T263" i="18" s="1"/>
  <c r="Q128" i="18"/>
  <c r="D136" i="18"/>
  <c r="D263" i="18" s="1"/>
  <c r="D125" i="18"/>
  <c r="D519" i="18" s="1"/>
  <c r="L125" i="18"/>
  <c r="AD264" i="6"/>
  <c r="V129" i="6"/>
  <c r="V521" i="6" s="1"/>
  <c r="N129" i="6"/>
  <c r="N518" i="6" s="1"/>
  <c r="F129" i="6"/>
  <c r="F521" i="6" s="1"/>
  <c r="AA128" i="18"/>
  <c r="S137" i="18"/>
  <c r="S264" i="18" s="1"/>
  <c r="M136" i="18"/>
  <c r="M263" i="18" s="1"/>
  <c r="G129" i="6"/>
  <c r="G520" i="6" s="1"/>
  <c r="AA125" i="18"/>
  <c r="O129" i="6"/>
  <c r="O517" i="6" s="1"/>
  <c r="R125" i="18"/>
  <c r="AA137" i="18"/>
  <c r="AA264" i="18" s="1"/>
  <c r="B125" i="18"/>
  <c r="S125" i="18"/>
  <c r="A386" i="18"/>
  <c r="S128" i="18"/>
  <c r="U129" i="6"/>
  <c r="M129" i="6"/>
  <c r="E129" i="6"/>
  <c r="B128" i="18"/>
  <c r="Z125" i="18"/>
  <c r="Z128" i="18"/>
  <c r="Z389" i="18"/>
  <c r="AJ389" i="18"/>
  <c r="AH389" i="18"/>
  <c r="AF389" i="18"/>
  <c r="AI389" i="18"/>
  <c r="AE389" i="18"/>
  <c r="AG389" i="18"/>
  <c r="AH157" i="18"/>
  <c r="P137" i="18"/>
  <c r="P138" i="18" s="1"/>
  <c r="P265" i="18" s="1"/>
  <c r="Y137" i="18"/>
  <c r="Y138" i="18" s="1"/>
  <c r="Y139" i="18" s="1"/>
  <c r="Y140" i="18" s="1"/>
  <c r="Y267" i="18" s="1"/>
  <c r="I138" i="18"/>
  <c r="I139" i="18" s="1"/>
  <c r="I140" i="18" s="1"/>
  <c r="I267" i="18" s="1"/>
  <c r="I125" i="18"/>
  <c r="M125" i="18"/>
  <c r="M517" i="18" s="1"/>
  <c r="T125" i="18"/>
  <c r="T516" i="18" s="1"/>
  <c r="L128" i="18"/>
  <c r="I263" i="18"/>
  <c r="AE136" i="18"/>
  <c r="AE137" i="18" s="1"/>
  <c r="AE138" i="18" s="1"/>
  <c r="AE139" i="18" s="1"/>
  <c r="AE140" i="18" s="1"/>
  <c r="AE141" i="18" s="1"/>
  <c r="AE142" i="18" s="1"/>
  <c r="AE143" i="18" s="1"/>
  <c r="AE144" i="18" s="1"/>
  <c r="AE145" i="18" s="1"/>
  <c r="AE146" i="18" s="1"/>
  <c r="AE147" i="18" s="1"/>
  <c r="AE148" i="18" s="1"/>
  <c r="AE149" i="18" s="1"/>
  <c r="AE150" i="18" s="1"/>
  <c r="AJ169" i="18"/>
  <c r="Q137" i="18"/>
  <c r="Q264" i="18" s="1"/>
  <c r="E136" i="18"/>
  <c r="E263" i="18" s="1"/>
  <c r="AD137" i="18"/>
  <c r="AD138" i="18" s="1"/>
  <c r="AD265" i="18" s="1"/>
  <c r="Q125" i="18"/>
  <c r="Y125" i="18"/>
  <c r="I128" i="18"/>
  <c r="AD128" i="18"/>
  <c r="AG136" i="18"/>
  <c r="AG137" i="18" s="1"/>
  <c r="AG138" i="18" s="1"/>
  <c r="AG139" i="18" s="1"/>
  <c r="AG140" i="18" s="1"/>
  <c r="AG141" i="18" s="1"/>
  <c r="AG142" i="18" s="1"/>
  <c r="AG143" i="18" s="1"/>
  <c r="AG144" i="18" s="1"/>
  <c r="AG145" i="18" s="1"/>
  <c r="AG146" i="18" s="1"/>
  <c r="AG147" i="18" s="1"/>
  <c r="AG148" i="18" s="1"/>
  <c r="AG149" i="18" s="1"/>
  <c r="AG150" i="18" s="1"/>
  <c r="AI158" i="18"/>
  <c r="AF152" i="18"/>
  <c r="A513" i="18"/>
  <c r="N136" i="18"/>
  <c r="N263" i="18" s="1"/>
  <c r="AD125" i="18"/>
  <c r="AC128" i="18"/>
  <c r="AB128" i="18"/>
  <c r="U136" i="18"/>
  <c r="U263" i="18" s="1"/>
  <c r="U128" i="18"/>
  <c r="U519" i="18" s="1"/>
  <c r="AC263" i="18"/>
  <c r="E125" i="18"/>
  <c r="E518" i="18" s="1"/>
  <c r="F136" i="18"/>
  <c r="F263" i="18" s="1"/>
  <c r="V137" i="18"/>
  <c r="G136" i="18"/>
  <c r="G263" i="18" s="1"/>
  <c r="G125" i="18"/>
  <c r="O125" i="18"/>
  <c r="W125" i="18"/>
  <c r="F128" i="18"/>
  <c r="N128" i="18"/>
  <c r="N519" i="18" s="1"/>
  <c r="V128" i="18"/>
  <c r="AC264" i="18"/>
  <c r="H125" i="18"/>
  <c r="P125" i="18"/>
  <c r="X125" i="18"/>
  <c r="G128" i="18"/>
  <c r="O128" i="18"/>
  <c r="W128" i="18"/>
  <c r="X137" i="18"/>
  <c r="H128" i="18"/>
  <c r="P128" i="18"/>
  <c r="X128" i="18"/>
  <c r="F125" i="18"/>
  <c r="V125" i="18"/>
  <c r="W137" i="18"/>
  <c r="W264" i="18" s="1"/>
  <c r="AJ150" i="6"/>
  <c r="Z139" i="6"/>
  <c r="Z140" i="6" s="1"/>
  <c r="Z141" i="6" s="1"/>
  <c r="Z142" i="6" s="1"/>
  <c r="Z143" i="6" s="1"/>
  <c r="Z144" i="6" s="1"/>
  <c r="Z145" i="6" s="1"/>
  <c r="Z146" i="6" s="1"/>
  <c r="Z147" i="6" s="1"/>
  <c r="Z148" i="6" s="1"/>
  <c r="Z149" i="6" s="1"/>
  <c r="Z150" i="6" s="1"/>
  <c r="Z151" i="6" s="1"/>
  <c r="Z152" i="6" s="1"/>
  <c r="Z153" i="6" s="1"/>
  <c r="Z154" i="6" s="1"/>
  <c r="Z155" i="6" s="1"/>
  <c r="Z156" i="6" s="1"/>
  <c r="Z157" i="6" s="1"/>
  <c r="Z158" i="6" s="1"/>
  <c r="Z159" i="6" s="1"/>
  <c r="Z160" i="6" s="1"/>
  <c r="Z161" i="6" s="1"/>
  <c r="Z162" i="6" s="1"/>
  <c r="Z163" i="6" s="1"/>
  <c r="Z164" i="6" s="1"/>
  <c r="Z165" i="6" s="1"/>
  <c r="Z166" i="6" s="1"/>
  <c r="Z167" i="6" s="1"/>
  <c r="Z168" i="6" s="1"/>
  <c r="Z169" i="6" s="1"/>
  <c r="Z170" i="6" s="1"/>
  <c r="Z171" i="6" s="1"/>
  <c r="Z172" i="6" s="1"/>
  <c r="Z173" i="6" s="1"/>
  <c r="Z174" i="6" s="1"/>
  <c r="Z175" i="6" s="1"/>
  <c r="Z176" i="6" s="1"/>
  <c r="Z177" i="6" s="1"/>
  <c r="Z178" i="6" s="1"/>
  <c r="Z179" i="6" s="1"/>
  <c r="Z180" i="6" s="1"/>
  <c r="Z181" i="6" s="1"/>
  <c r="Z182" i="6" s="1"/>
  <c r="Z183" i="6" s="1"/>
  <c r="Z184" i="6" s="1"/>
  <c r="Z185" i="6" s="1"/>
  <c r="Z186" i="6" s="1"/>
  <c r="Z187" i="6" s="1"/>
  <c r="Z188" i="6" s="1"/>
  <c r="Z189" i="6" s="1"/>
  <c r="Z190" i="6" s="1"/>
  <c r="Z191" i="6" s="1"/>
  <c r="Z192" i="6" s="1"/>
  <c r="Z193" i="6" s="1"/>
  <c r="Z194" i="6" s="1"/>
  <c r="Z195" i="6" s="1"/>
  <c r="Z196" i="6" s="1"/>
  <c r="Z197" i="6" s="1"/>
  <c r="Z198" i="6" s="1"/>
  <c r="Z199" i="6" s="1"/>
  <c r="Z200" i="6" s="1"/>
  <c r="Z201" i="6" s="1"/>
  <c r="Z202" i="6" s="1"/>
  <c r="Z203" i="6" s="1"/>
  <c r="Z204" i="6" s="1"/>
  <c r="Z205" i="6" s="1"/>
  <c r="Z206" i="6" s="1"/>
  <c r="Z207" i="6" s="1"/>
  <c r="Z208" i="6" s="1"/>
  <c r="Z209" i="6" s="1"/>
  <c r="Z210" i="6" s="1"/>
  <c r="Z211" i="6" s="1"/>
  <c r="Z212" i="6" s="1"/>
  <c r="Z213" i="6" s="1"/>
  <c r="Z214" i="6" s="1"/>
  <c r="Z215" i="6" s="1"/>
  <c r="Z216" i="6" s="1"/>
  <c r="Z217" i="6" s="1"/>
  <c r="Z218" i="6" s="1"/>
  <c r="Z219" i="6" s="1"/>
  <c r="Z220" i="6" s="1"/>
  <c r="Z221" i="6" s="1"/>
  <c r="Z222" i="6" s="1"/>
  <c r="Z223" i="6" s="1"/>
  <c r="Z224" i="6" s="1"/>
  <c r="Z225" i="6" s="1"/>
  <c r="Z226" i="6" s="1"/>
  <c r="Z227" i="6" s="1"/>
  <c r="Z228" i="6" s="1"/>
  <c r="Z229" i="6" s="1"/>
  <c r="Z230" i="6" s="1"/>
  <c r="Z231" i="6" s="1"/>
  <c r="Z232" i="6" s="1"/>
  <c r="Z233" i="6" s="1"/>
  <c r="Z234" i="6" s="1"/>
  <c r="Z235" i="6" s="1"/>
  <c r="Z236" i="6" s="1"/>
  <c r="Z237" i="6" s="1"/>
  <c r="Z238" i="6" s="1"/>
  <c r="Z239" i="6" s="1"/>
  <c r="Z240" i="6" s="1"/>
  <c r="Z241" i="6" s="1"/>
  <c r="Z242" i="6" s="1"/>
  <c r="Z243" i="6" s="1"/>
  <c r="Z244" i="6" s="1"/>
  <c r="Z245" i="6" s="1"/>
  <c r="Z246" i="6" s="1"/>
  <c r="Z247" i="6" s="1"/>
  <c r="Z248" i="6" s="1"/>
  <c r="Z249" i="6" s="1"/>
  <c r="Z250" i="6" s="1"/>
  <c r="Z251" i="6" s="1"/>
  <c r="Z252" i="6" s="1"/>
  <c r="Z253" i="6" s="1"/>
  <c r="Z254" i="6" s="1"/>
  <c r="Z255" i="6" s="1"/>
  <c r="Z256" i="6" s="1"/>
  <c r="AC129" i="6"/>
  <c r="BF4" i="6"/>
  <c r="H139" i="6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H204" i="6" s="1"/>
  <c r="H205" i="6" s="1"/>
  <c r="H206" i="6" s="1"/>
  <c r="H207" i="6" s="1"/>
  <c r="H208" i="6" s="1"/>
  <c r="H209" i="6" s="1"/>
  <c r="H210" i="6" s="1"/>
  <c r="H211" i="6" s="1"/>
  <c r="H212" i="6" s="1"/>
  <c r="H213" i="6" s="1"/>
  <c r="H214" i="6" s="1"/>
  <c r="H215" i="6" s="1"/>
  <c r="H216" i="6" s="1"/>
  <c r="H217" i="6" s="1"/>
  <c r="H218" i="6" s="1"/>
  <c r="H219" i="6" s="1"/>
  <c r="H220" i="6" s="1"/>
  <c r="H221" i="6" s="1"/>
  <c r="H222" i="6" s="1"/>
  <c r="H223" i="6" s="1"/>
  <c r="H224" i="6" s="1"/>
  <c r="H225" i="6" s="1"/>
  <c r="H226" i="6" s="1"/>
  <c r="H227" i="6" s="1"/>
  <c r="H228" i="6" s="1"/>
  <c r="H229" i="6" s="1"/>
  <c r="H230" i="6" s="1"/>
  <c r="H231" i="6" s="1"/>
  <c r="H232" i="6" s="1"/>
  <c r="H233" i="6" s="1"/>
  <c r="H234" i="6" s="1"/>
  <c r="H235" i="6" s="1"/>
  <c r="H236" i="6" s="1"/>
  <c r="H237" i="6" s="1"/>
  <c r="H238" i="6" s="1"/>
  <c r="H239" i="6" s="1"/>
  <c r="H240" i="6" s="1"/>
  <c r="H241" i="6" s="1"/>
  <c r="H242" i="6" s="1"/>
  <c r="H243" i="6" s="1"/>
  <c r="H244" i="6" s="1"/>
  <c r="H245" i="6" s="1"/>
  <c r="H246" i="6" s="1"/>
  <c r="H247" i="6" s="1"/>
  <c r="H248" i="6" s="1"/>
  <c r="H249" i="6" s="1"/>
  <c r="H250" i="6" s="1"/>
  <c r="H251" i="6" s="1"/>
  <c r="H252" i="6" s="1"/>
  <c r="H253" i="6" s="1"/>
  <c r="H254" i="6" s="1"/>
  <c r="H255" i="6" s="1"/>
  <c r="H256" i="6" s="1"/>
  <c r="T129" i="6"/>
  <c r="T520" i="6" s="1"/>
  <c r="P129" i="6"/>
  <c r="P520" i="6" s="1"/>
  <c r="L129" i="6"/>
  <c r="L521" i="6" s="1"/>
  <c r="H129" i="6"/>
  <c r="H517" i="6" s="1"/>
  <c r="D129" i="6"/>
  <c r="D519" i="6" s="1"/>
  <c r="AI390" i="6"/>
  <c r="AI147" i="6"/>
  <c r="D139" i="6"/>
  <c r="D140" i="6" s="1"/>
  <c r="D141" i="6" s="1"/>
  <c r="D142" i="6" s="1"/>
  <c r="D143" i="6" s="1"/>
  <c r="D144" i="6" s="1"/>
  <c r="D145" i="6" s="1"/>
  <c r="D146" i="6" s="1"/>
  <c r="D147" i="6" s="1"/>
  <c r="D148" i="6" s="1"/>
  <c r="D149" i="6" s="1"/>
  <c r="D150" i="6" s="1"/>
  <c r="D151" i="6" s="1"/>
  <c r="D152" i="6" s="1"/>
  <c r="D153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D167" i="6" s="1"/>
  <c r="D168" i="6" s="1"/>
  <c r="D169" i="6" s="1"/>
  <c r="D170" i="6" s="1"/>
  <c r="D171" i="6" s="1"/>
  <c r="D172" i="6" s="1"/>
  <c r="D173" i="6" s="1"/>
  <c r="D174" i="6" s="1"/>
  <c r="D175" i="6" s="1"/>
  <c r="D176" i="6" s="1"/>
  <c r="D177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D191" i="6" s="1"/>
  <c r="D192" i="6" s="1"/>
  <c r="D193" i="6" s="1"/>
  <c r="D194" i="6" s="1"/>
  <c r="D195" i="6" s="1"/>
  <c r="D196" i="6" s="1"/>
  <c r="D197" i="6" s="1"/>
  <c r="D198" i="6" s="1"/>
  <c r="D199" i="6" s="1"/>
  <c r="D200" i="6" s="1"/>
  <c r="D201" i="6" s="1"/>
  <c r="D202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D213" i="6" s="1"/>
  <c r="D214" i="6" s="1"/>
  <c r="D215" i="6" s="1"/>
  <c r="D216" i="6" s="1"/>
  <c r="D217" i="6" s="1"/>
  <c r="D218" i="6" s="1"/>
  <c r="D219" i="6" s="1"/>
  <c r="D220" i="6" s="1"/>
  <c r="D221" i="6" s="1"/>
  <c r="D222" i="6" s="1"/>
  <c r="D223" i="6" s="1"/>
  <c r="D224" i="6" s="1"/>
  <c r="D225" i="6" s="1"/>
  <c r="D226" i="6" s="1"/>
  <c r="D227" i="6" s="1"/>
  <c r="D228" i="6" s="1"/>
  <c r="D229" i="6" s="1"/>
  <c r="D230" i="6" s="1"/>
  <c r="D231" i="6" s="1"/>
  <c r="D232" i="6" s="1"/>
  <c r="D233" i="6" s="1"/>
  <c r="D234" i="6" s="1"/>
  <c r="D235" i="6" s="1"/>
  <c r="D236" i="6" s="1"/>
  <c r="D237" i="6" s="1"/>
  <c r="D238" i="6" s="1"/>
  <c r="D239" i="6" s="1"/>
  <c r="D240" i="6" s="1"/>
  <c r="D241" i="6" s="1"/>
  <c r="D242" i="6" s="1"/>
  <c r="D243" i="6" s="1"/>
  <c r="D244" i="6" s="1"/>
  <c r="D245" i="6" s="1"/>
  <c r="D246" i="6" s="1"/>
  <c r="D247" i="6" s="1"/>
  <c r="D248" i="6" s="1"/>
  <c r="D249" i="6" s="1"/>
  <c r="D250" i="6" s="1"/>
  <c r="D251" i="6" s="1"/>
  <c r="D252" i="6" s="1"/>
  <c r="D253" i="6" s="1"/>
  <c r="D254" i="6" s="1"/>
  <c r="D255" i="6" s="1"/>
  <c r="D256" i="6" s="1"/>
  <c r="X129" i="6"/>
  <c r="X520" i="6" s="1"/>
  <c r="A133" i="18"/>
  <c r="AH144" i="6"/>
  <c r="AH390" i="6"/>
  <c r="AC139" i="18"/>
  <c r="AC140" i="18" s="1"/>
  <c r="AC265" i="18"/>
  <c r="AC125" i="18"/>
  <c r="AE125" i="18"/>
  <c r="BE3" i="18"/>
  <c r="AF129" i="6"/>
  <c r="AF521" i="6" s="1"/>
  <c r="AF390" i="6"/>
  <c r="BC4" i="18"/>
  <c r="N7" i="3"/>
  <c r="AF137" i="6"/>
  <c r="AF138" i="6" s="1"/>
  <c r="AF139" i="6" s="1"/>
  <c r="U139" i="6"/>
  <c r="U140" i="6" s="1"/>
  <c r="AG390" i="6"/>
  <c r="N8" i="3"/>
  <c r="A9" i="3"/>
  <c r="H137" i="18"/>
  <c r="H263" i="18"/>
  <c r="O137" i="18"/>
  <c r="O263" i="18"/>
  <c r="AE128" i="18"/>
  <c r="AB389" i="18"/>
  <c r="F389" i="18"/>
  <c r="M389" i="18"/>
  <c r="R389" i="18"/>
  <c r="X389" i="18"/>
  <c r="L389" i="18"/>
  <c r="E389" i="18"/>
  <c r="U389" i="18"/>
  <c r="B389" i="18"/>
  <c r="D389" i="18"/>
  <c r="T389" i="18"/>
  <c r="BH4" i="18"/>
  <c r="BG4" i="18" s="1"/>
  <c r="BF4" i="18" s="1"/>
  <c r="I389" i="18"/>
  <c r="Q389" i="18"/>
  <c r="AD389" i="18"/>
  <c r="J389" i="18"/>
  <c r="W389" i="18"/>
  <c r="V389" i="18"/>
  <c r="N389" i="18"/>
  <c r="BB5" i="18"/>
  <c r="AS390" i="18" s="1"/>
  <c r="H389" i="18"/>
  <c r="P389" i="18"/>
  <c r="AA389" i="18"/>
  <c r="AC389" i="18"/>
  <c r="C389" i="18"/>
  <c r="G389" i="18"/>
  <c r="K389" i="18"/>
  <c r="O389" i="18"/>
  <c r="S389" i="18"/>
  <c r="Y389" i="18"/>
  <c r="AG128" i="18"/>
  <c r="AG125" i="18"/>
  <c r="BC5" i="18"/>
  <c r="BD5" i="18"/>
  <c r="BD6" i="18" s="1"/>
  <c r="BD7" i="18" s="1"/>
  <c r="BD8" i="18" s="1"/>
  <c r="BD9" i="18" s="1"/>
  <c r="BD10" i="18" s="1"/>
  <c r="BD11" i="18" s="1"/>
  <c r="BD12" i="18" s="1"/>
  <c r="BD13" i="18" s="1"/>
  <c r="BD14" i="18" s="1"/>
  <c r="BD15" i="18" s="1"/>
  <c r="BD16" i="18" s="1"/>
  <c r="BD17" i="18" s="1"/>
  <c r="BD18" i="18" s="1"/>
  <c r="BD19" i="18" s="1"/>
  <c r="BD20" i="18" s="1"/>
  <c r="BD21" i="18" s="1"/>
  <c r="BD22" i="18" s="1"/>
  <c r="BD23" i="18" s="1"/>
  <c r="BD24" i="18" s="1"/>
  <c r="BD25" i="18" s="1"/>
  <c r="BD26" i="18" s="1"/>
  <c r="BD27" i="18" s="1"/>
  <c r="BD28" i="18" s="1"/>
  <c r="BD29" i="18" s="1"/>
  <c r="BD30" i="18" s="1"/>
  <c r="BD31" i="18" s="1"/>
  <c r="BD32" i="18" s="1"/>
  <c r="BD33" i="18" s="1"/>
  <c r="BD34" i="18" s="1"/>
  <c r="BD35" i="18" s="1"/>
  <c r="BD36" i="18" s="1"/>
  <c r="BD37" i="18" s="1"/>
  <c r="BD38" i="18" s="1"/>
  <c r="BD39" i="18" s="1"/>
  <c r="BD40" i="18" s="1"/>
  <c r="BD41" i="18" s="1"/>
  <c r="BD42" i="18" s="1"/>
  <c r="BD43" i="18" s="1"/>
  <c r="BD44" i="18" s="1"/>
  <c r="BD45" i="18" s="1"/>
  <c r="BD46" i="18" s="1"/>
  <c r="BD47" i="18" s="1"/>
  <c r="BD48" i="18" s="1"/>
  <c r="BD49" i="18" s="1"/>
  <c r="BD50" i="18" s="1"/>
  <c r="BD51" i="18" s="1"/>
  <c r="BD52" i="18" s="1"/>
  <c r="BD53" i="18" s="1"/>
  <c r="BD54" i="18" s="1"/>
  <c r="BD55" i="18" s="1"/>
  <c r="BD56" i="18" s="1"/>
  <c r="BD57" i="18" s="1"/>
  <c r="BD58" i="18" s="1"/>
  <c r="BD59" i="18" s="1"/>
  <c r="BD60" i="18" s="1"/>
  <c r="BD61" i="18" s="1"/>
  <c r="BD62" i="18" s="1"/>
  <c r="BD63" i="18" s="1"/>
  <c r="BD64" i="18" s="1"/>
  <c r="BD65" i="18" s="1"/>
  <c r="BD66" i="18" s="1"/>
  <c r="BD67" i="18" s="1"/>
  <c r="BD68" i="18" s="1"/>
  <c r="BD69" i="18" s="1"/>
  <c r="BD70" i="18" s="1"/>
  <c r="BD71" i="18" s="1"/>
  <c r="BD72" i="18" s="1"/>
  <c r="BD73" i="18" s="1"/>
  <c r="BD74" i="18" s="1"/>
  <c r="BD75" i="18" s="1"/>
  <c r="BD76" i="18" s="1"/>
  <c r="BD77" i="18" s="1"/>
  <c r="BD78" i="18" s="1"/>
  <c r="BD79" i="18" s="1"/>
  <c r="BD80" i="18" s="1"/>
  <c r="BD81" i="18" s="1"/>
  <c r="BD82" i="18" s="1"/>
  <c r="BD83" i="18" s="1"/>
  <c r="BD84" i="18" s="1"/>
  <c r="BD85" i="18" s="1"/>
  <c r="BD86" i="18" s="1"/>
  <c r="BD87" i="18" s="1"/>
  <c r="BD88" i="18" s="1"/>
  <c r="BD89" i="18" s="1"/>
  <c r="BD90" i="18" s="1"/>
  <c r="BD91" i="18" s="1"/>
  <c r="BD92" i="18" s="1"/>
  <c r="BD93" i="18" s="1"/>
  <c r="BD94" i="18" s="1"/>
  <c r="BD95" i="18" s="1"/>
  <c r="BD96" i="18" s="1"/>
  <c r="BD97" i="18" s="1"/>
  <c r="BD98" i="18" s="1"/>
  <c r="BD99" i="18" s="1"/>
  <c r="BD100" i="18" s="1"/>
  <c r="BD101" i="18" s="1"/>
  <c r="BD102" i="18" s="1"/>
  <c r="BD103" i="18" s="1"/>
  <c r="BD104" i="18" s="1"/>
  <c r="BD105" i="18" s="1"/>
  <c r="BD106" i="18" s="1"/>
  <c r="BD107" i="18" s="1"/>
  <c r="BD108" i="18" s="1"/>
  <c r="BD109" i="18" s="1"/>
  <c r="BD110" i="18" s="1"/>
  <c r="BD111" i="18" s="1"/>
  <c r="BD112" i="18" s="1"/>
  <c r="BD113" i="18" s="1"/>
  <c r="BD114" i="18" s="1"/>
  <c r="BD115" i="18" s="1"/>
  <c r="BD116" i="18" s="1"/>
  <c r="BD117" i="18" s="1"/>
  <c r="BD118" i="18" s="1"/>
  <c r="BD119" i="18" s="1"/>
  <c r="BD120" i="18" s="1"/>
  <c r="BD121" i="18" s="1"/>
  <c r="BD122" i="18" s="1"/>
  <c r="BD123" i="18" s="1"/>
  <c r="BG5" i="6"/>
  <c r="BG6" i="6" s="1"/>
  <c r="BG7" i="6" s="1"/>
  <c r="BG8" i="6" s="1"/>
  <c r="BG9" i="6" s="1"/>
  <c r="BG10" i="6" s="1"/>
  <c r="BG11" i="6" s="1"/>
  <c r="BG12" i="6" s="1"/>
  <c r="BG13" i="6" s="1"/>
  <c r="BG14" i="6" s="1"/>
  <c r="BG15" i="6" s="1"/>
  <c r="BG16" i="6" s="1"/>
  <c r="BG17" i="6" s="1"/>
  <c r="BG18" i="6" s="1"/>
  <c r="BG19" i="6" s="1"/>
  <c r="BG20" i="6" s="1"/>
  <c r="BG21" i="6" s="1"/>
  <c r="BG22" i="6" s="1"/>
  <c r="BG23" i="6" s="1"/>
  <c r="BG24" i="6" s="1"/>
  <c r="BG25" i="6" s="1"/>
  <c r="BG26" i="6" s="1"/>
  <c r="BG27" i="6" s="1"/>
  <c r="BG28" i="6" s="1"/>
  <c r="BG29" i="6" s="1"/>
  <c r="BG30" i="6" s="1"/>
  <c r="BG31" i="6" s="1"/>
  <c r="BG32" i="6" s="1"/>
  <c r="BG33" i="6" s="1"/>
  <c r="BG34" i="6" s="1"/>
  <c r="BG35" i="6" s="1"/>
  <c r="BG36" i="6" s="1"/>
  <c r="BG37" i="6" s="1"/>
  <c r="BG38" i="6" s="1"/>
  <c r="BG39" i="6" s="1"/>
  <c r="BG40" i="6" s="1"/>
  <c r="BG41" i="6" s="1"/>
  <c r="BG42" i="6" s="1"/>
  <c r="BG43" i="6" s="1"/>
  <c r="BG44" i="6" s="1"/>
  <c r="BG45" i="6" s="1"/>
  <c r="BG46" i="6" s="1"/>
  <c r="BG47" i="6" s="1"/>
  <c r="BG48" i="6" s="1"/>
  <c r="BG49" i="6" s="1"/>
  <c r="BG50" i="6" s="1"/>
  <c r="BG51" i="6" s="1"/>
  <c r="BG52" i="6" s="1"/>
  <c r="BG53" i="6" s="1"/>
  <c r="BG54" i="6" s="1"/>
  <c r="BG55" i="6" s="1"/>
  <c r="BG56" i="6" s="1"/>
  <c r="BG57" i="6" s="1"/>
  <c r="BG58" i="6" s="1"/>
  <c r="BG59" i="6" s="1"/>
  <c r="BG60" i="6" s="1"/>
  <c r="BG61" i="6" s="1"/>
  <c r="BG62" i="6" s="1"/>
  <c r="BG63" i="6" s="1"/>
  <c r="BG64" i="6" s="1"/>
  <c r="BG65" i="6" s="1"/>
  <c r="BG66" i="6" s="1"/>
  <c r="BG67" i="6" s="1"/>
  <c r="BG68" i="6" s="1"/>
  <c r="BG69" i="6" s="1"/>
  <c r="BG70" i="6" s="1"/>
  <c r="BG71" i="6" s="1"/>
  <c r="BG72" i="6" s="1"/>
  <c r="BG73" i="6" s="1"/>
  <c r="BG74" i="6" s="1"/>
  <c r="BG75" i="6" s="1"/>
  <c r="BG76" i="6" s="1"/>
  <c r="BG77" i="6" s="1"/>
  <c r="BG78" i="6" s="1"/>
  <c r="BG79" i="6" s="1"/>
  <c r="BG80" i="6" s="1"/>
  <c r="BG81" i="6" s="1"/>
  <c r="BG82" i="6" s="1"/>
  <c r="BG83" i="6" s="1"/>
  <c r="BG84" i="6" s="1"/>
  <c r="BG85" i="6" s="1"/>
  <c r="BG86" i="6" s="1"/>
  <c r="BG87" i="6" s="1"/>
  <c r="BG88" i="6" s="1"/>
  <c r="BG89" i="6" s="1"/>
  <c r="BG90" i="6" s="1"/>
  <c r="BG91" i="6" s="1"/>
  <c r="BG92" i="6" s="1"/>
  <c r="BG93" i="6" s="1"/>
  <c r="BG94" i="6" s="1"/>
  <c r="BG95" i="6" s="1"/>
  <c r="BG96" i="6" s="1"/>
  <c r="BG97" i="6" s="1"/>
  <c r="BG98" i="6" s="1"/>
  <c r="BG99" i="6" s="1"/>
  <c r="BG100" i="6" s="1"/>
  <c r="BG101" i="6" s="1"/>
  <c r="BG102" i="6" s="1"/>
  <c r="BG103" i="6" s="1"/>
  <c r="BG104" i="6" s="1"/>
  <c r="BG105" i="6" s="1"/>
  <c r="BG106" i="6" s="1"/>
  <c r="BG107" i="6" s="1"/>
  <c r="BG108" i="6" s="1"/>
  <c r="BG109" i="6" s="1"/>
  <c r="BG110" i="6" s="1"/>
  <c r="BG111" i="6" s="1"/>
  <c r="BG112" i="6" s="1"/>
  <c r="BG113" i="6" s="1"/>
  <c r="BG114" i="6" s="1"/>
  <c r="BG115" i="6" s="1"/>
  <c r="BG116" i="6" s="1"/>
  <c r="BG117" i="6" s="1"/>
  <c r="BG118" i="6" s="1"/>
  <c r="BG119" i="6" s="1"/>
  <c r="BG120" i="6" s="1"/>
  <c r="BG121" i="6" s="1"/>
  <c r="BG122" i="6" s="1"/>
  <c r="BG123" i="6" s="1"/>
  <c r="AG127" i="6"/>
  <c r="AG137" i="6"/>
  <c r="AG138" i="6" s="1"/>
  <c r="Y129" i="6"/>
  <c r="Y520" i="6" s="1"/>
  <c r="AA264" i="6"/>
  <c r="AA138" i="6"/>
  <c r="BF5" i="6"/>
  <c r="C142" i="6"/>
  <c r="Z129" i="6"/>
  <c r="Z521" i="6" s="1"/>
  <c r="AE390" i="6"/>
  <c r="U390" i="6"/>
  <c r="M390" i="6"/>
  <c r="E390" i="6"/>
  <c r="W390" i="6"/>
  <c r="T390" i="6"/>
  <c r="L390" i="6"/>
  <c r="D390" i="6"/>
  <c r="F390" i="6"/>
  <c r="B390" i="6"/>
  <c r="BK4" i="6"/>
  <c r="C390" i="6"/>
  <c r="K390" i="6"/>
  <c r="S390" i="6"/>
  <c r="AA390" i="6"/>
  <c r="Z390" i="6"/>
  <c r="Q390" i="6"/>
  <c r="I390" i="6"/>
  <c r="AD390" i="6"/>
  <c r="V390" i="6"/>
  <c r="P390" i="6"/>
  <c r="H390" i="6"/>
  <c r="AC390" i="6"/>
  <c r="J390" i="6"/>
  <c r="R390" i="6"/>
  <c r="X390" i="6"/>
  <c r="AB390" i="6"/>
  <c r="G390" i="6"/>
  <c r="O390" i="6"/>
  <c r="Y390" i="6"/>
  <c r="AB129" i="6"/>
  <c r="AB517" i="6" s="1"/>
  <c r="L137" i="18"/>
  <c r="AD139" i="6"/>
  <c r="V138" i="6" l="1"/>
  <c r="AT192" i="6"/>
  <c r="Z265" i="18"/>
  <c r="AS205" i="18"/>
  <c r="U264" i="6"/>
  <c r="AS195" i="6"/>
  <c r="W138" i="6"/>
  <c r="AA521" i="6"/>
  <c r="E520" i="6"/>
  <c r="M520" i="6"/>
  <c r="U520" i="6"/>
  <c r="BD137" i="6"/>
  <c r="BE137" i="6" s="1"/>
  <c r="AT522" i="6" s="1"/>
  <c r="AQ390" i="18"/>
  <c r="AR390" i="18"/>
  <c r="AR205" i="18"/>
  <c r="BI137" i="6"/>
  <c r="E138" i="6"/>
  <c r="BA138" i="6" s="1"/>
  <c r="BH137" i="6"/>
  <c r="AR197" i="6"/>
  <c r="AC521" i="6"/>
  <c r="J517" i="6"/>
  <c r="BA137" i="6"/>
  <c r="AT264" i="6" s="1"/>
  <c r="BB137" i="6"/>
  <c r="BC137" i="6"/>
  <c r="Q520" i="6"/>
  <c r="AQ205" i="18"/>
  <c r="J138" i="18"/>
  <c r="J139" i="18" s="1"/>
  <c r="J266" i="18" s="1"/>
  <c r="B263" i="18"/>
  <c r="AX136" i="18"/>
  <c r="AP390" i="18"/>
  <c r="AT390" i="18"/>
  <c r="AT205" i="18"/>
  <c r="AQ193" i="6"/>
  <c r="AP194" i="6"/>
  <c r="AP200" i="18"/>
  <c r="AU193" i="6"/>
  <c r="AZ264" i="6"/>
  <c r="AZ265" i="6"/>
  <c r="BI138" i="6"/>
  <c r="BH138" i="6"/>
  <c r="BC138" i="6"/>
  <c r="K265" i="18"/>
  <c r="K264" i="18"/>
  <c r="R264" i="18"/>
  <c r="AN189" i="18"/>
  <c r="AL179" i="18"/>
  <c r="AO179" i="6"/>
  <c r="B139" i="6"/>
  <c r="AN390" i="18"/>
  <c r="AO390" i="18"/>
  <c r="AL390" i="18"/>
  <c r="AM390" i="18"/>
  <c r="B137" i="18"/>
  <c r="B138" i="18" s="1"/>
  <c r="B139" i="18" s="1"/>
  <c r="B140" i="18" s="1"/>
  <c r="B141" i="18" s="1"/>
  <c r="AO194" i="18"/>
  <c r="AM188" i="18"/>
  <c r="AN391" i="6"/>
  <c r="AN176" i="6"/>
  <c r="B520" i="18"/>
  <c r="Q519" i="6"/>
  <c r="Q517" i="6"/>
  <c r="I519" i="6"/>
  <c r="AM391" i="6"/>
  <c r="AM177" i="6"/>
  <c r="R139" i="18"/>
  <c r="R266" i="18" s="1"/>
  <c r="J516" i="18"/>
  <c r="B517" i="18"/>
  <c r="B518" i="18"/>
  <c r="K518" i="18"/>
  <c r="AB139" i="18"/>
  <c r="AB266" i="18" s="1"/>
  <c r="D520" i="18"/>
  <c r="D517" i="18"/>
  <c r="AA138" i="18"/>
  <c r="AA139" i="18" s="1"/>
  <c r="C516" i="18"/>
  <c r="J518" i="18"/>
  <c r="Q521" i="6"/>
  <c r="Q518" i="6"/>
  <c r="I518" i="6"/>
  <c r="AG129" i="6"/>
  <c r="AG520" i="6" s="1"/>
  <c r="AH520" i="6"/>
  <c r="AH518" i="6"/>
  <c r="AH517" i="6"/>
  <c r="AH521" i="6"/>
  <c r="AH519" i="6"/>
  <c r="AK164" i="6"/>
  <c r="I520" i="6"/>
  <c r="AJ391" i="6"/>
  <c r="AL391" i="6"/>
  <c r="AK391" i="6"/>
  <c r="I521" i="6"/>
  <c r="AL165" i="6"/>
  <c r="K517" i="18"/>
  <c r="C520" i="18"/>
  <c r="R517" i="18"/>
  <c r="Y266" i="18"/>
  <c r="C263" i="18"/>
  <c r="J520" i="18"/>
  <c r="C518" i="18"/>
  <c r="J517" i="18"/>
  <c r="AD139" i="18"/>
  <c r="AD140" i="18" s="1"/>
  <c r="AD141" i="18" s="1"/>
  <c r="T137" i="18"/>
  <c r="T264" i="18" s="1"/>
  <c r="AB519" i="18"/>
  <c r="C519" i="18"/>
  <c r="K520" i="18"/>
  <c r="J519" i="18"/>
  <c r="I518" i="18"/>
  <c r="Z519" i="18"/>
  <c r="Y517" i="18"/>
  <c r="M520" i="18"/>
  <c r="B516" i="18"/>
  <c r="AB264" i="18"/>
  <c r="Q519" i="18"/>
  <c r="AD517" i="6"/>
  <c r="AE519" i="6"/>
  <c r="AD519" i="6"/>
  <c r="AD518" i="6"/>
  <c r="AE520" i="6"/>
  <c r="AE518" i="6"/>
  <c r="B519" i="6"/>
  <c r="AE521" i="6"/>
  <c r="F519" i="6"/>
  <c r="N521" i="6"/>
  <c r="M517" i="6"/>
  <c r="N517" i="6"/>
  <c r="V519" i="6"/>
  <c r="AD521" i="6"/>
  <c r="F518" i="6"/>
  <c r="J521" i="6"/>
  <c r="V518" i="6"/>
  <c r="J518" i="6"/>
  <c r="J519" i="6"/>
  <c r="J520" i="6"/>
  <c r="F517" i="6"/>
  <c r="S520" i="6"/>
  <c r="N520" i="6"/>
  <c r="F520" i="6"/>
  <c r="U517" i="6"/>
  <c r="K517" i="6"/>
  <c r="S517" i="6"/>
  <c r="M518" i="6"/>
  <c r="S518" i="6"/>
  <c r="N519" i="6"/>
  <c r="O519" i="6"/>
  <c r="S519" i="6"/>
  <c r="O521" i="6"/>
  <c r="K519" i="6"/>
  <c r="K521" i="6"/>
  <c r="V517" i="6"/>
  <c r="P517" i="6"/>
  <c r="AC519" i="6"/>
  <c r="C518" i="6"/>
  <c r="K520" i="6"/>
  <c r="V520" i="6"/>
  <c r="U519" i="6"/>
  <c r="C520" i="6"/>
  <c r="U521" i="6"/>
  <c r="Z264" i="18"/>
  <c r="AK175" i="18"/>
  <c r="AK390" i="18"/>
  <c r="C517" i="18"/>
  <c r="R518" i="18"/>
  <c r="D137" i="18"/>
  <c r="D138" i="18" s="1"/>
  <c r="Q520" i="18"/>
  <c r="Q138" i="18"/>
  <c r="Q139" i="18" s="1"/>
  <c r="Q140" i="18" s="1"/>
  <c r="Q141" i="18" s="1"/>
  <c r="AD520" i="18"/>
  <c r="L517" i="18"/>
  <c r="X518" i="6"/>
  <c r="G519" i="6"/>
  <c r="R518" i="6"/>
  <c r="C519" i="6"/>
  <c r="R521" i="6"/>
  <c r="B268" i="18"/>
  <c r="B142" i="18"/>
  <c r="B143" i="18" s="1"/>
  <c r="C264" i="18"/>
  <c r="S518" i="18"/>
  <c r="I519" i="18"/>
  <c r="L518" i="18"/>
  <c r="Z520" i="18"/>
  <c r="C140" i="18"/>
  <c r="C141" i="18" s="1"/>
  <c r="C268" i="18" s="1"/>
  <c r="B265" i="18"/>
  <c r="D518" i="18"/>
  <c r="D516" i="18"/>
  <c r="K519" i="18"/>
  <c r="Y265" i="18"/>
  <c r="L516" i="18"/>
  <c r="AB516" i="18"/>
  <c r="B519" i="18"/>
  <c r="K516" i="18"/>
  <c r="L520" i="18"/>
  <c r="B264" i="18"/>
  <c r="S138" i="18"/>
  <c r="S139" i="18" s="1"/>
  <c r="S266" i="18" s="1"/>
  <c r="Q517" i="18"/>
  <c r="C265" i="18"/>
  <c r="P139" i="18"/>
  <c r="P140" i="18" s="1"/>
  <c r="Y519" i="18"/>
  <c r="Q518" i="18"/>
  <c r="I516" i="18"/>
  <c r="AB520" i="18"/>
  <c r="AA520" i="18"/>
  <c r="R520" i="6"/>
  <c r="C517" i="6"/>
  <c r="B520" i="6"/>
  <c r="R517" i="6"/>
  <c r="B521" i="6"/>
  <c r="B518" i="6"/>
  <c r="T517" i="6"/>
  <c r="G518" i="6"/>
  <c r="G521" i="6"/>
  <c r="G517" i="6"/>
  <c r="T518" i="6"/>
  <c r="AF519" i="6"/>
  <c r="Z516" i="18"/>
  <c r="S520" i="18"/>
  <c r="Z517" i="18"/>
  <c r="M519" i="18"/>
  <c r="M516" i="18"/>
  <c r="S519" i="18"/>
  <c r="AD518" i="18"/>
  <c r="M518" i="18"/>
  <c r="R516" i="18"/>
  <c r="S517" i="18"/>
  <c r="S516" i="18"/>
  <c r="Z518" i="18"/>
  <c r="E516" i="18"/>
  <c r="T521" i="6"/>
  <c r="E517" i="6"/>
  <c r="M519" i="6"/>
  <c r="H519" i="6"/>
  <c r="I266" i="18"/>
  <c r="E521" i="6"/>
  <c r="R519" i="18"/>
  <c r="AA516" i="18"/>
  <c r="R520" i="18"/>
  <c r="AD519" i="18"/>
  <c r="H520" i="6"/>
  <c r="N137" i="18"/>
  <c r="N138" i="18" s="1"/>
  <c r="Q268" i="6"/>
  <c r="E519" i="6"/>
  <c r="M521" i="6"/>
  <c r="H518" i="6"/>
  <c r="Y520" i="18"/>
  <c r="AA518" i="18"/>
  <c r="O520" i="6"/>
  <c r="T519" i="6"/>
  <c r="AA517" i="18"/>
  <c r="Q516" i="18"/>
  <c r="AA519" i="18"/>
  <c r="H517" i="18"/>
  <c r="L519" i="18"/>
  <c r="E518" i="6"/>
  <c r="P521" i="6"/>
  <c r="AB518" i="18"/>
  <c r="O518" i="6"/>
  <c r="AC518" i="6"/>
  <c r="T518" i="18"/>
  <c r="P264" i="18"/>
  <c r="G516" i="18"/>
  <c r="AD264" i="18"/>
  <c r="U518" i="6"/>
  <c r="P518" i="6"/>
  <c r="AB517" i="18"/>
  <c r="AF518" i="6"/>
  <c r="I265" i="18"/>
  <c r="M137" i="18"/>
  <c r="M264" i="18" s="1"/>
  <c r="I517" i="18"/>
  <c r="AG151" i="18"/>
  <c r="AE517" i="18"/>
  <c r="AE519" i="18"/>
  <c r="AE516" i="18"/>
  <c r="AE518" i="18"/>
  <c r="AE520" i="18"/>
  <c r="E520" i="18"/>
  <c r="T520" i="18"/>
  <c r="AJ170" i="18"/>
  <c r="AD516" i="18"/>
  <c r="J265" i="18"/>
  <c r="Y516" i="18"/>
  <c r="F517" i="18"/>
  <c r="E137" i="18"/>
  <c r="E264" i="18" s="1"/>
  <c r="Y518" i="18"/>
  <c r="AI159" i="18"/>
  <c r="AH158" i="18"/>
  <c r="AE151" i="18"/>
  <c r="AG516" i="18"/>
  <c r="AG518" i="18"/>
  <c r="AG520" i="18"/>
  <c r="AG517" i="18"/>
  <c r="AG519" i="18"/>
  <c r="BB6" i="18"/>
  <c r="AS391" i="18" s="1"/>
  <c r="AJ390" i="18"/>
  <c r="AF390" i="18"/>
  <c r="AH390" i="18"/>
  <c r="AG390" i="18"/>
  <c r="AE390" i="18"/>
  <c r="AI390" i="18"/>
  <c r="AD517" i="18"/>
  <c r="T517" i="18"/>
  <c r="I520" i="18"/>
  <c r="T519" i="18"/>
  <c r="Y264" i="18"/>
  <c r="AF153" i="18"/>
  <c r="B266" i="18"/>
  <c r="B267" i="18"/>
  <c r="U516" i="18"/>
  <c r="U520" i="18"/>
  <c r="U518" i="18"/>
  <c r="K266" i="18"/>
  <c r="U517" i="18"/>
  <c r="G520" i="18"/>
  <c r="AC266" i="18"/>
  <c r="P519" i="18"/>
  <c r="U137" i="18"/>
  <c r="U138" i="18" s="1"/>
  <c r="K267" i="18"/>
  <c r="K141" i="18"/>
  <c r="K268" i="18" s="1"/>
  <c r="P517" i="18"/>
  <c r="O520" i="18"/>
  <c r="H519" i="18"/>
  <c r="F519" i="18"/>
  <c r="O518" i="18"/>
  <c r="G518" i="18"/>
  <c r="E517" i="18"/>
  <c r="E519" i="18"/>
  <c r="V518" i="18"/>
  <c r="V516" i="18"/>
  <c r="V520" i="18"/>
  <c r="W519" i="18"/>
  <c r="W520" i="18"/>
  <c r="W517" i="18"/>
  <c r="X520" i="18"/>
  <c r="X518" i="18"/>
  <c r="X516" i="18"/>
  <c r="F137" i="18"/>
  <c r="BE136" i="18"/>
  <c r="W516" i="18"/>
  <c r="X138" i="18"/>
  <c r="X264" i="18"/>
  <c r="P520" i="18"/>
  <c r="P516" i="18"/>
  <c r="P518" i="18"/>
  <c r="G519" i="18"/>
  <c r="G517" i="18"/>
  <c r="N516" i="18"/>
  <c r="BF136" i="18"/>
  <c r="V138" i="18"/>
  <c r="V264" i="18"/>
  <c r="X517" i="18"/>
  <c r="N517" i="18"/>
  <c r="X519" i="18"/>
  <c r="W138" i="18"/>
  <c r="H518" i="18"/>
  <c r="H516" i="18"/>
  <c r="H520" i="18"/>
  <c r="N518" i="18"/>
  <c r="AY136" i="18"/>
  <c r="BA136" i="18"/>
  <c r="BB136" i="18" s="1"/>
  <c r="AS521" i="18" s="1"/>
  <c r="F518" i="18"/>
  <c r="F516" i="18"/>
  <c r="F520" i="18"/>
  <c r="O517" i="18"/>
  <c r="O519" i="18"/>
  <c r="Y141" i="18"/>
  <c r="Y268" i="18" s="1"/>
  <c r="W518" i="18"/>
  <c r="AW263" i="18"/>
  <c r="V517" i="18"/>
  <c r="O516" i="18"/>
  <c r="N520" i="18"/>
  <c r="AZ136" i="18"/>
  <c r="V519" i="18"/>
  <c r="G137" i="18"/>
  <c r="AC520" i="6"/>
  <c r="AF517" i="6"/>
  <c r="L517" i="6"/>
  <c r="L519" i="6"/>
  <c r="P519" i="6"/>
  <c r="AF520" i="6"/>
  <c r="AJ151" i="6"/>
  <c r="AC517" i="6"/>
  <c r="U266" i="6"/>
  <c r="D518" i="6"/>
  <c r="D520" i="6"/>
  <c r="D517" i="6"/>
  <c r="D521" i="6"/>
  <c r="L518" i="6"/>
  <c r="X517" i="6"/>
  <c r="L520" i="6"/>
  <c r="X519" i="6"/>
  <c r="H521" i="6"/>
  <c r="AI148" i="6"/>
  <c r="X521" i="6"/>
  <c r="AI391" i="6"/>
  <c r="AB519" i="6"/>
  <c r="AH145" i="6"/>
  <c r="AH391" i="6"/>
  <c r="Z266" i="18"/>
  <c r="Z140" i="18"/>
  <c r="I141" i="18"/>
  <c r="I142" i="18" s="1"/>
  <c r="AC520" i="18"/>
  <c r="AC516" i="18"/>
  <c r="AC517" i="18"/>
  <c r="AC519" i="18"/>
  <c r="AC518" i="18"/>
  <c r="AB521" i="6"/>
  <c r="AA517" i="6"/>
  <c r="AF391" i="6"/>
  <c r="AF140" i="6"/>
  <c r="AB518" i="6"/>
  <c r="AB520" i="6"/>
  <c r="Y521" i="6"/>
  <c r="AA518" i="6"/>
  <c r="Y518" i="6"/>
  <c r="AA519" i="6"/>
  <c r="AA520" i="6"/>
  <c r="AG391" i="6"/>
  <c r="Y519" i="6"/>
  <c r="Y517" i="6"/>
  <c r="O138" i="18"/>
  <c r="O264" i="18"/>
  <c r="H264" i="18"/>
  <c r="H138" i="18"/>
  <c r="N9" i="3"/>
  <c r="A10" i="3"/>
  <c r="W390" i="18"/>
  <c r="Q390" i="18"/>
  <c r="AA390" i="18"/>
  <c r="L390" i="18"/>
  <c r="AD390" i="18"/>
  <c r="R390" i="18"/>
  <c r="S390" i="18"/>
  <c r="N390" i="18"/>
  <c r="P390" i="18"/>
  <c r="Z390" i="18"/>
  <c r="E390" i="18"/>
  <c r="G390" i="18"/>
  <c r="I390" i="18"/>
  <c r="M390" i="18"/>
  <c r="BH5" i="18"/>
  <c r="BG5" i="18" s="1"/>
  <c r="BF5" i="18" s="1"/>
  <c r="C390" i="18"/>
  <c r="U390" i="18"/>
  <c r="T390" i="18"/>
  <c r="AC390" i="18"/>
  <c r="H390" i="18"/>
  <c r="B390" i="18"/>
  <c r="AB390" i="18"/>
  <c r="X390" i="18"/>
  <c r="O390" i="18"/>
  <c r="D390" i="18"/>
  <c r="J390" i="18"/>
  <c r="V390" i="18"/>
  <c r="F390" i="18"/>
  <c r="Y390" i="18"/>
  <c r="K390" i="18"/>
  <c r="BC6" i="18"/>
  <c r="AG139" i="6"/>
  <c r="E139" i="6"/>
  <c r="E140" i="6" s="1"/>
  <c r="E141" i="6" s="1"/>
  <c r="E142" i="6" s="1"/>
  <c r="E143" i="6" s="1"/>
  <c r="E144" i="6" s="1"/>
  <c r="E145" i="6" s="1"/>
  <c r="E146" i="6" s="1"/>
  <c r="E147" i="6" s="1"/>
  <c r="E148" i="6" s="1"/>
  <c r="E149" i="6" s="1"/>
  <c r="E150" i="6" s="1"/>
  <c r="E151" i="6" s="1"/>
  <c r="E152" i="6" s="1"/>
  <c r="E153" i="6" s="1"/>
  <c r="E154" i="6" s="1"/>
  <c r="E155" i="6" s="1"/>
  <c r="E156" i="6" s="1"/>
  <c r="E157" i="6" s="1"/>
  <c r="E158" i="6" s="1"/>
  <c r="E159" i="6" s="1"/>
  <c r="E160" i="6" s="1"/>
  <c r="E161" i="6" s="1"/>
  <c r="E162" i="6" s="1"/>
  <c r="E163" i="6" s="1"/>
  <c r="E164" i="6" s="1"/>
  <c r="E165" i="6" s="1"/>
  <c r="E166" i="6" s="1"/>
  <c r="E167" i="6" s="1"/>
  <c r="E168" i="6" s="1"/>
  <c r="E169" i="6" s="1"/>
  <c r="E170" i="6" s="1"/>
  <c r="E171" i="6" s="1"/>
  <c r="E172" i="6" s="1"/>
  <c r="E173" i="6" s="1"/>
  <c r="E174" i="6" s="1"/>
  <c r="E175" i="6" s="1"/>
  <c r="E176" i="6" s="1"/>
  <c r="E177" i="6" s="1"/>
  <c r="E178" i="6" s="1"/>
  <c r="E179" i="6" s="1"/>
  <c r="E180" i="6" s="1"/>
  <c r="E181" i="6" s="1"/>
  <c r="E182" i="6" s="1"/>
  <c r="E183" i="6" s="1"/>
  <c r="E184" i="6" s="1"/>
  <c r="E185" i="6" s="1"/>
  <c r="E186" i="6" s="1"/>
  <c r="E187" i="6" s="1"/>
  <c r="E188" i="6" s="1"/>
  <c r="E189" i="6" s="1"/>
  <c r="E190" i="6" s="1"/>
  <c r="E191" i="6" s="1"/>
  <c r="E192" i="6" s="1"/>
  <c r="E193" i="6" s="1"/>
  <c r="E194" i="6" s="1"/>
  <c r="E195" i="6" s="1"/>
  <c r="E196" i="6" s="1"/>
  <c r="E197" i="6" s="1"/>
  <c r="E198" i="6" s="1"/>
  <c r="E199" i="6" s="1"/>
  <c r="E200" i="6" s="1"/>
  <c r="E201" i="6" s="1"/>
  <c r="E202" i="6" s="1"/>
  <c r="E203" i="6" s="1"/>
  <c r="E204" i="6" s="1"/>
  <c r="E205" i="6" s="1"/>
  <c r="E206" i="6" s="1"/>
  <c r="E207" i="6" s="1"/>
  <c r="E208" i="6" s="1"/>
  <c r="E209" i="6" s="1"/>
  <c r="E210" i="6" s="1"/>
  <c r="E211" i="6" s="1"/>
  <c r="E212" i="6" s="1"/>
  <c r="E213" i="6" s="1"/>
  <c r="E214" i="6" s="1"/>
  <c r="E215" i="6" s="1"/>
  <c r="E216" i="6" s="1"/>
  <c r="E217" i="6" s="1"/>
  <c r="E218" i="6" s="1"/>
  <c r="E219" i="6" s="1"/>
  <c r="E220" i="6" s="1"/>
  <c r="E221" i="6" s="1"/>
  <c r="E222" i="6" s="1"/>
  <c r="E223" i="6" s="1"/>
  <c r="E224" i="6" s="1"/>
  <c r="E225" i="6" s="1"/>
  <c r="E226" i="6" s="1"/>
  <c r="E227" i="6" s="1"/>
  <c r="E228" i="6" s="1"/>
  <c r="E229" i="6" s="1"/>
  <c r="E230" i="6" s="1"/>
  <c r="E231" i="6" s="1"/>
  <c r="E232" i="6" s="1"/>
  <c r="E233" i="6" s="1"/>
  <c r="E234" i="6" s="1"/>
  <c r="E235" i="6" s="1"/>
  <c r="E236" i="6" s="1"/>
  <c r="E237" i="6" s="1"/>
  <c r="E238" i="6" s="1"/>
  <c r="E239" i="6" s="1"/>
  <c r="E240" i="6" s="1"/>
  <c r="E241" i="6" s="1"/>
  <c r="E242" i="6" s="1"/>
  <c r="E243" i="6" s="1"/>
  <c r="E244" i="6" s="1"/>
  <c r="E245" i="6" s="1"/>
  <c r="E246" i="6" s="1"/>
  <c r="E247" i="6" s="1"/>
  <c r="E248" i="6" s="1"/>
  <c r="E249" i="6" s="1"/>
  <c r="E250" i="6" s="1"/>
  <c r="E251" i="6" s="1"/>
  <c r="E252" i="6" s="1"/>
  <c r="E253" i="6" s="1"/>
  <c r="E254" i="6" s="1"/>
  <c r="E255" i="6" s="1"/>
  <c r="E256" i="6" s="1"/>
  <c r="AA265" i="6"/>
  <c r="AA139" i="6"/>
  <c r="BF6" i="6"/>
  <c r="J155" i="6"/>
  <c r="O145" i="6"/>
  <c r="AD140" i="6"/>
  <c r="AD266" i="6"/>
  <c r="F140" i="6"/>
  <c r="X140" i="6"/>
  <c r="B269" i="18"/>
  <c r="W265" i="6"/>
  <c r="W139" i="6"/>
  <c r="W518" i="6"/>
  <c r="W520" i="6"/>
  <c r="W521" i="6"/>
  <c r="W519" i="6"/>
  <c r="Y391" i="6"/>
  <c r="P391" i="6"/>
  <c r="E391" i="6"/>
  <c r="BE6" i="6"/>
  <c r="AT392" i="6" s="1"/>
  <c r="AC391" i="6"/>
  <c r="AA391" i="6"/>
  <c r="G391" i="6"/>
  <c r="H391" i="6"/>
  <c r="B391" i="6"/>
  <c r="I391" i="6"/>
  <c r="K391" i="6"/>
  <c r="BK5" i="6"/>
  <c r="L391" i="6"/>
  <c r="M391" i="6"/>
  <c r="N391" i="6"/>
  <c r="R391" i="6"/>
  <c r="Q391" i="6"/>
  <c r="O391" i="6"/>
  <c r="F391" i="6"/>
  <c r="W391" i="6"/>
  <c r="X391" i="6"/>
  <c r="V391" i="6"/>
  <c r="U391" i="6"/>
  <c r="J391" i="6"/>
  <c r="AE391" i="6"/>
  <c r="S391" i="6"/>
  <c r="C391" i="6"/>
  <c r="T391" i="6"/>
  <c r="D391" i="6"/>
  <c r="Z391" i="6"/>
  <c r="AD391" i="6"/>
  <c r="AB391" i="6"/>
  <c r="Q143" i="6"/>
  <c r="L264" i="18"/>
  <c r="L138" i="18"/>
  <c r="V265" i="6"/>
  <c r="V139" i="6"/>
  <c r="Z518" i="6"/>
  <c r="Z517" i="6"/>
  <c r="Z519" i="6"/>
  <c r="Z520" i="6"/>
  <c r="C143" i="6"/>
  <c r="C144" i="6" s="1"/>
  <c r="C145" i="6" s="1"/>
  <c r="C146" i="6" s="1"/>
  <c r="C147" i="6" s="1"/>
  <c r="U141" i="6"/>
  <c r="AC141" i="18"/>
  <c r="AC267" i="18"/>
  <c r="W517" i="6"/>
  <c r="AO264" i="6" l="1"/>
  <c r="AT193" i="6"/>
  <c r="AS265" i="6"/>
  <c r="AT265" i="6"/>
  <c r="AS206" i="18"/>
  <c r="BD138" i="6"/>
  <c r="BE138" i="6" s="1"/>
  <c r="AT523" i="6" s="1"/>
  <c r="BB138" i="6"/>
  <c r="AR522" i="6"/>
  <c r="AS522" i="6"/>
  <c r="AR264" i="6"/>
  <c r="AS264" i="6"/>
  <c r="AR392" i="6"/>
  <c r="AS392" i="6"/>
  <c r="AS196" i="6"/>
  <c r="AQ522" i="6"/>
  <c r="AP522" i="6"/>
  <c r="AU522" i="6"/>
  <c r="AQ391" i="18"/>
  <c r="AR391" i="18"/>
  <c r="AQ521" i="18"/>
  <c r="AR521" i="18"/>
  <c r="AR206" i="18"/>
  <c r="AQ265" i="6"/>
  <c r="AR265" i="6"/>
  <c r="AQ264" i="6"/>
  <c r="AR198" i="6"/>
  <c r="AP264" i="6"/>
  <c r="AU264" i="6"/>
  <c r="AQ206" i="18"/>
  <c r="J140" i="18"/>
  <c r="J141" i="18" s="1"/>
  <c r="J142" i="18" s="1"/>
  <c r="AP391" i="18"/>
  <c r="AT391" i="18"/>
  <c r="AT206" i="18"/>
  <c r="AP521" i="18"/>
  <c r="AT521" i="18"/>
  <c r="AQ194" i="6"/>
  <c r="AP392" i="6"/>
  <c r="AQ392" i="6"/>
  <c r="AU265" i="6"/>
  <c r="AP265" i="6"/>
  <c r="AP195" i="6"/>
  <c r="AP201" i="18"/>
  <c r="AU194" i="6"/>
  <c r="AU392" i="6"/>
  <c r="B140" i="6"/>
  <c r="B141" i="6" s="1"/>
  <c r="AZ266" i="6"/>
  <c r="BI139" i="6"/>
  <c r="BH139" i="6"/>
  <c r="BD139" i="6"/>
  <c r="BC139" i="6"/>
  <c r="BB139" i="6"/>
  <c r="BA139" i="6"/>
  <c r="AO265" i="6"/>
  <c r="AN521" i="18"/>
  <c r="AL521" i="18"/>
  <c r="AO521" i="18"/>
  <c r="AM521" i="18"/>
  <c r="R140" i="18"/>
  <c r="R267" i="18" s="1"/>
  <c r="AO180" i="6"/>
  <c r="AN391" i="18"/>
  <c r="AO391" i="18"/>
  <c r="AL391" i="18"/>
  <c r="AM391" i="18"/>
  <c r="AM189" i="18"/>
  <c r="AN522" i="6"/>
  <c r="AO522" i="6"/>
  <c r="AO195" i="18"/>
  <c r="AL180" i="18"/>
  <c r="AN190" i="18"/>
  <c r="AN392" i="6"/>
  <c r="AO392" i="6"/>
  <c r="AM264" i="6"/>
  <c r="AN264" i="6"/>
  <c r="AN177" i="6"/>
  <c r="AM522" i="6"/>
  <c r="AA265" i="18"/>
  <c r="AM265" i="6"/>
  <c r="AN265" i="6"/>
  <c r="AM178" i="6"/>
  <c r="AM392" i="6"/>
  <c r="AB140" i="18"/>
  <c r="AB267" i="18" s="1"/>
  <c r="Q267" i="18"/>
  <c r="N264" i="18"/>
  <c r="AD267" i="18"/>
  <c r="T138" i="18"/>
  <c r="T139" i="18" s="1"/>
  <c r="Q265" i="18"/>
  <c r="AD266" i="18"/>
  <c r="Q266" i="18"/>
  <c r="AG519" i="6"/>
  <c r="AG521" i="6"/>
  <c r="AG518" i="6"/>
  <c r="AG517" i="6"/>
  <c r="AJ264" i="6"/>
  <c r="AL264" i="6"/>
  <c r="AK264" i="6"/>
  <c r="AJ522" i="6"/>
  <c r="AL522" i="6"/>
  <c r="AK522" i="6"/>
  <c r="AJ392" i="6"/>
  <c r="AL392" i="6"/>
  <c r="AK392" i="6"/>
  <c r="AJ265" i="6"/>
  <c r="AL265" i="6"/>
  <c r="AK265" i="6"/>
  <c r="AL166" i="6"/>
  <c r="AK165" i="6"/>
  <c r="D264" i="18"/>
  <c r="S265" i="18"/>
  <c r="P266" i="18"/>
  <c r="S140" i="18"/>
  <c r="S141" i="18" s="1"/>
  <c r="S142" i="18" s="1"/>
  <c r="S269" i="18" s="1"/>
  <c r="AK521" i="18"/>
  <c r="AK176" i="18"/>
  <c r="BB7" i="18"/>
  <c r="AS392" i="18" s="1"/>
  <c r="AK391" i="18"/>
  <c r="D391" i="18"/>
  <c r="K142" i="18"/>
  <c r="K269" i="18" s="1"/>
  <c r="C142" i="18"/>
  <c r="C143" i="18" s="1"/>
  <c r="C270" i="18" s="1"/>
  <c r="C267" i="18"/>
  <c r="Q391" i="18"/>
  <c r="Z265" i="6"/>
  <c r="M138" i="18"/>
  <c r="M139" i="18" s="1"/>
  <c r="M140" i="18" s="1"/>
  <c r="AA391" i="18"/>
  <c r="T391" i="18"/>
  <c r="U391" i="18"/>
  <c r="BH6" i="18"/>
  <c r="BG6" i="18" s="1"/>
  <c r="BF6" i="18" s="1"/>
  <c r="AD391" i="18"/>
  <c r="W391" i="18"/>
  <c r="F391" i="18"/>
  <c r="Z391" i="18"/>
  <c r="G391" i="18"/>
  <c r="P391" i="18"/>
  <c r="AC391" i="18"/>
  <c r="R391" i="18"/>
  <c r="N391" i="18"/>
  <c r="Y391" i="18"/>
  <c r="C391" i="18"/>
  <c r="S391" i="18"/>
  <c r="K391" i="18"/>
  <c r="B391" i="18"/>
  <c r="L391" i="18"/>
  <c r="I391" i="18"/>
  <c r="J391" i="18"/>
  <c r="X391" i="18"/>
  <c r="H391" i="18"/>
  <c r="O391" i="18"/>
  <c r="E391" i="18"/>
  <c r="AB391" i="18"/>
  <c r="V391" i="18"/>
  <c r="M391" i="18"/>
  <c r="AH159" i="18"/>
  <c r="AF154" i="18"/>
  <c r="AJ171" i="18"/>
  <c r="Q521" i="18"/>
  <c r="AJ521" i="18"/>
  <c r="AE521" i="18"/>
  <c r="AI521" i="18"/>
  <c r="AG521" i="18"/>
  <c r="AF521" i="18"/>
  <c r="AH521" i="18"/>
  <c r="AE152" i="18"/>
  <c r="AI160" i="18"/>
  <c r="E138" i="18"/>
  <c r="E139" i="18" s="1"/>
  <c r="E140" i="18" s="1"/>
  <c r="E267" i="18" s="1"/>
  <c r="AJ391" i="18"/>
  <c r="AH391" i="18"/>
  <c r="AF391" i="18"/>
  <c r="AE391" i="18"/>
  <c r="AI391" i="18"/>
  <c r="AG391" i="18"/>
  <c r="AG152" i="18"/>
  <c r="AZ137" i="18"/>
  <c r="U264" i="18"/>
  <c r="I268" i="18"/>
  <c r="BA137" i="18"/>
  <c r="BB137" i="18" s="1"/>
  <c r="AS522" i="18" s="1"/>
  <c r="AX137" i="18"/>
  <c r="BF137" i="18"/>
  <c r="X521" i="18"/>
  <c r="W521" i="18"/>
  <c r="V521" i="18"/>
  <c r="J521" i="18"/>
  <c r="B521" i="18"/>
  <c r="AA521" i="18"/>
  <c r="AY137" i="18"/>
  <c r="L521" i="18"/>
  <c r="R521" i="18"/>
  <c r="C521" i="18"/>
  <c r="X265" i="18"/>
  <c r="X139" i="18"/>
  <c r="AA266" i="18"/>
  <c r="AA140" i="18"/>
  <c r="H521" i="18"/>
  <c r="E521" i="18"/>
  <c r="P521" i="18"/>
  <c r="G521" i="18"/>
  <c r="G264" i="18"/>
  <c r="G138" i="18"/>
  <c r="AW264" i="18"/>
  <c r="AC521" i="18"/>
  <c r="N521" i="18"/>
  <c r="D521" i="18"/>
  <c r="AD521" i="18"/>
  <c r="F138" i="18"/>
  <c r="F264" i="18"/>
  <c r="U521" i="18"/>
  <c r="V139" i="18"/>
  <c r="V265" i="18"/>
  <c r="Y142" i="18"/>
  <c r="Y269" i="18" s="1"/>
  <c r="K521" i="18"/>
  <c r="F521" i="18"/>
  <c r="M521" i="18"/>
  <c r="S521" i="18"/>
  <c r="T521" i="18"/>
  <c r="O521" i="18"/>
  <c r="W139" i="18"/>
  <c r="W265" i="18"/>
  <c r="BE137" i="18"/>
  <c r="Y521" i="18"/>
  <c r="Z521" i="18"/>
  <c r="AB521" i="18"/>
  <c r="I521" i="18"/>
  <c r="AJ152" i="6"/>
  <c r="AI392" i="6"/>
  <c r="AI264" i="6"/>
  <c r="X265" i="6"/>
  <c r="BC265" i="6" s="1"/>
  <c r="AI265" i="6"/>
  <c r="AI522" i="6"/>
  <c r="AI149" i="6"/>
  <c r="U139" i="18"/>
  <c r="U265" i="18"/>
  <c r="Y265" i="6"/>
  <c r="AH392" i="6"/>
  <c r="AH264" i="6"/>
  <c r="AH265" i="6"/>
  <c r="AH146" i="6"/>
  <c r="AH522" i="6"/>
  <c r="P141" i="18"/>
  <c r="P267" i="18"/>
  <c r="Q268" i="18"/>
  <c r="Q142" i="18"/>
  <c r="Z141" i="18"/>
  <c r="Z267" i="18"/>
  <c r="AD268" i="18"/>
  <c r="AD142" i="18"/>
  <c r="D139" i="18"/>
  <c r="D265" i="18"/>
  <c r="R141" i="18"/>
  <c r="AF392" i="6"/>
  <c r="AF264" i="6"/>
  <c r="AG265" i="6"/>
  <c r="AF522" i="6"/>
  <c r="AF141" i="6"/>
  <c r="AF265" i="6"/>
  <c r="AG522" i="6"/>
  <c r="AG392" i="6"/>
  <c r="AG264" i="6"/>
  <c r="H139" i="18"/>
  <c r="H265" i="18"/>
  <c r="N10" i="3"/>
  <c r="A11" i="3"/>
  <c r="N139" i="18"/>
  <c r="N265" i="18"/>
  <c r="O139" i="18"/>
  <c r="O265" i="18"/>
  <c r="I269" i="18"/>
  <c r="I143" i="18"/>
  <c r="BC7" i="18"/>
  <c r="AB522" i="6"/>
  <c r="AC265" i="6"/>
  <c r="AB265" i="6"/>
  <c r="AE265" i="6"/>
  <c r="AG140" i="6"/>
  <c r="AA140" i="6"/>
  <c r="AA266" i="6"/>
  <c r="T522" i="6"/>
  <c r="E522" i="6"/>
  <c r="Y522" i="6"/>
  <c r="V522" i="6"/>
  <c r="J522" i="6"/>
  <c r="AA522" i="6"/>
  <c r="N522" i="6"/>
  <c r="L522" i="6"/>
  <c r="AC522" i="6"/>
  <c r="B522" i="6"/>
  <c r="U522" i="6"/>
  <c r="C522" i="6"/>
  <c r="G522" i="6"/>
  <c r="AD522" i="6"/>
  <c r="F522" i="6"/>
  <c r="AE522" i="6"/>
  <c r="O522" i="6"/>
  <c r="M522" i="6"/>
  <c r="S522" i="6"/>
  <c r="Q522" i="6"/>
  <c r="D522" i="6"/>
  <c r="K522" i="6"/>
  <c r="X522" i="6"/>
  <c r="P522" i="6"/>
  <c r="R522" i="6"/>
  <c r="H522" i="6"/>
  <c r="I522" i="6"/>
  <c r="BF7" i="6"/>
  <c r="AE264" i="6"/>
  <c r="AB264" i="6"/>
  <c r="Y264" i="6"/>
  <c r="AC264" i="6"/>
  <c r="Z264" i="6"/>
  <c r="X264" i="6"/>
  <c r="Z522" i="6"/>
  <c r="W522" i="6"/>
  <c r="AC142" i="18"/>
  <c r="AC268" i="18"/>
  <c r="Q144" i="6"/>
  <c r="B270" i="18"/>
  <c r="B144" i="18"/>
  <c r="U142" i="6"/>
  <c r="C148" i="6"/>
  <c r="V266" i="6"/>
  <c r="V140" i="6"/>
  <c r="L139" i="18"/>
  <c r="L265" i="18"/>
  <c r="Q392" i="6"/>
  <c r="G392" i="6"/>
  <c r="BE7" i="6"/>
  <c r="AT393" i="6" s="1"/>
  <c r="P392" i="6"/>
  <c r="V392" i="6"/>
  <c r="BK6" i="6"/>
  <c r="M392" i="6"/>
  <c r="W392" i="6"/>
  <c r="J392" i="6"/>
  <c r="X392" i="6"/>
  <c r="K392" i="6"/>
  <c r="T392" i="6"/>
  <c r="F392" i="6"/>
  <c r="AC392" i="6"/>
  <c r="AE392" i="6"/>
  <c r="L392" i="6"/>
  <c r="B392" i="6"/>
  <c r="I392" i="6"/>
  <c r="AA392" i="6"/>
  <c r="U392" i="6"/>
  <c r="E392" i="6"/>
  <c r="H392" i="6"/>
  <c r="AD392" i="6"/>
  <c r="S392" i="6"/>
  <c r="C392" i="6"/>
  <c r="D392" i="6"/>
  <c r="O392" i="6"/>
  <c r="R392" i="6"/>
  <c r="Z392" i="6"/>
  <c r="Y392" i="6"/>
  <c r="N392" i="6"/>
  <c r="AB392" i="6"/>
  <c r="W140" i="6"/>
  <c r="W266" i="6"/>
  <c r="X141" i="6"/>
  <c r="F141" i="6"/>
  <c r="AD141" i="6"/>
  <c r="O146" i="6"/>
  <c r="J156" i="6"/>
  <c r="AS266" i="6" l="1"/>
  <c r="AT266" i="6"/>
  <c r="AT194" i="6"/>
  <c r="AS207" i="18"/>
  <c r="AS523" i="6"/>
  <c r="AR523" i="6"/>
  <c r="AQ523" i="6"/>
  <c r="AU523" i="6"/>
  <c r="AP523" i="6"/>
  <c r="BE139" i="6"/>
  <c r="AR393" i="6"/>
  <c r="AS393" i="6"/>
  <c r="AS197" i="6"/>
  <c r="AQ392" i="18"/>
  <c r="AR392" i="18"/>
  <c r="AR207" i="18"/>
  <c r="J267" i="18"/>
  <c r="J268" i="18"/>
  <c r="AQ522" i="18"/>
  <c r="AR522" i="18"/>
  <c r="AR199" i="6"/>
  <c r="AQ266" i="6"/>
  <c r="AR266" i="6"/>
  <c r="AQ207" i="18"/>
  <c r="AP392" i="18"/>
  <c r="AT392" i="18"/>
  <c r="AT207" i="18"/>
  <c r="AP522" i="18"/>
  <c r="AT522" i="18"/>
  <c r="AP393" i="6"/>
  <c r="AQ393" i="6"/>
  <c r="AQ195" i="6"/>
  <c r="AU524" i="6"/>
  <c r="AP524" i="6"/>
  <c r="AP196" i="6"/>
  <c r="AU266" i="6"/>
  <c r="AP266" i="6"/>
  <c r="AP202" i="18"/>
  <c r="AU195" i="6"/>
  <c r="AU393" i="6"/>
  <c r="AN266" i="6"/>
  <c r="AO266" i="6"/>
  <c r="BB265" i="6"/>
  <c r="BA265" i="6"/>
  <c r="BD141" i="6"/>
  <c r="BC141" i="6"/>
  <c r="BI141" i="6"/>
  <c r="BH141" i="6"/>
  <c r="BB141" i="6"/>
  <c r="BA141" i="6"/>
  <c r="BD265" i="6"/>
  <c r="BD264" i="6"/>
  <c r="BC264" i="6"/>
  <c r="BJ4" i="6" s="1"/>
  <c r="BI4" i="6" s="1"/>
  <c r="BB264" i="6"/>
  <c r="BA264" i="6"/>
  <c r="AZ267" i="6"/>
  <c r="BI140" i="6"/>
  <c r="BH140" i="6"/>
  <c r="BD140" i="6"/>
  <c r="BE140" i="6" s="1"/>
  <c r="BC140" i="6"/>
  <c r="BB140" i="6"/>
  <c r="BA140" i="6"/>
  <c r="AB141" i="18"/>
  <c r="AB268" i="18" s="1"/>
  <c r="AN191" i="18"/>
  <c r="AO196" i="18"/>
  <c r="AN523" i="6"/>
  <c r="AO523" i="6"/>
  <c r="BJ5" i="6"/>
  <c r="BI5" i="6" s="1"/>
  <c r="AN522" i="18"/>
  <c r="AL522" i="18"/>
  <c r="AM522" i="18"/>
  <c r="AO522" i="18"/>
  <c r="AN392" i="18"/>
  <c r="AO392" i="18"/>
  <c r="AM392" i="18"/>
  <c r="AL392" i="18"/>
  <c r="AM190" i="18"/>
  <c r="AO181" i="6"/>
  <c r="AL181" i="18"/>
  <c r="AN393" i="6"/>
  <c r="AO393" i="6"/>
  <c r="T265" i="18"/>
  <c r="AN178" i="6"/>
  <c r="B142" i="6"/>
  <c r="AM393" i="6"/>
  <c r="O393" i="6"/>
  <c r="AM266" i="6"/>
  <c r="AM523" i="6"/>
  <c r="AM179" i="6"/>
  <c r="K143" i="18"/>
  <c r="K270" i="18" s="1"/>
  <c r="S143" i="18"/>
  <c r="S144" i="18" s="1"/>
  <c r="S267" i="18"/>
  <c r="AJ523" i="6"/>
  <c r="AL523" i="6"/>
  <c r="AK523" i="6"/>
  <c r="AK166" i="6"/>
  <c r="AJ393" i="6"/>
  <c r="AL393" i="6"/>
  <c r="AK393" i="6"/>
  <c r="AL167" i="6"/>
  <c r="AJ266" i="6"/>
  <c r="AL266" i="6"/>
  <c r="AK266" i="6"/>
  <c r="C144" i="18"/>
  <c r="C271" i="18" s="1"/>
  <c r="S268" i="18"/>
  <c r="AE392" i="18"/>
  <c r="C269" i="18"/>
  <c r="V392" i="18"/>
  <c r="BH7" i="18"/>
  <c r="BG7" i="18" s="1"/>
  <c r="BF7" i="18" s="1"/>
  <c r="M392" i="18"/>
  <c r="I392" i="18"/>
  <c r="BB8" i="18"/>
  <c r="AS393" i="18" s="1"/>
  <c r="B392" i="18"/>
  <c r="AH392" i="18"/>
  <c r="D392" i="18"/>
  <c r="AI392" i="18"/>
  <c r="J392" i="18"/>
  <c r="H392" i="18"/>
  <c r="AG392" i="18"/>
  <c r="AJ392" i="18"/>
  <c r="F392" i="18"/>
  <c r="Q392" i="18"/>
  <c r="R392" i="18"/>
  <c r="S392" i="18"/>
  <c r="Y392" i="18"/>
  <c r="P392" i="18"/>
  <c r="L392" i="18"/>
  <c r="N392" i="18"/>
  <c r="E392" i="18"/>
  <c r="AC392" i="18"/>
  <c r="AF392" i="18"/>
  <c r="W392" i="18"/>
  <c r="T392" i="18"/>
  <c r="AB392" i="18"/>
  <c r="X392" i="18"/>
  <c r="K392" i="18"/>
  <c r="O392" i="18"/>
  <c r="Z392" i="18"/>
  <c r="AD392" i="18"/>
  <c r="C392" i="18"/>
  <c r="G392" i="18"/>
  <c r="AA392" i="18"/>
  <c r="U392" i="18"/>
  <c r="E266" i="18"/>
  <c r="AK392" i="18"/>
  <c r="AK177" i="18"/>
  <c r="AK522" i="18"/>
  <c r="M265" i="18"/>
  <c r="E265" i="18"/>
  <c r="E141" i="18"/>
  <c r="E142" i="18" s="1"/>
  <c r="E143" i="18" s="1"/>
  <c r="M266" i="18"/>
  <c r="AE153" i="18"/>
  <c r="AF155" i="18"/>
  <c r="AJ172" i="18"/>
  <c r="AJ522" i="18"/>
  <c r="AG522" i="18"/>
  <c r="AE522" i="18"/>
  <c r="AI522" i="18"/>
  <c r="AH522" i="18"/>
  <c r="AF522" i="18"/>
  <c r="AG153" i="18"/>
  <c r="AI161" i="18"/>
  <c r="AH160" i="18"/>
  <c r="Y143" i="18"/>
  <c r="Y144" i="18" s="1"/>
  <c r="T140" i="18"/>
  <c r="T266" i="18"/>
  <c r="O522" i="18"/>
  <c r="AC522" i="18"/>
  <c r="M522" i="18"/>
  <c r="R522" i="18"/>
  <c r="AD522" i="18"/>
  <c r="Z522" i="18"/>
  <c r="P522" i="18"/>
  <c r="U522" i="18"/>
  <c r="G522" i="18"/>
  <c r="AA522" i="18"/>
  <c r="J522" i="18"/>
  <c r="I522" i="18"/>
  <c r="D522" i="18"/>
  <c r="L522" i="18"/>
  <c r="T522" i="18"/>
  <c r="BF138" i="18"/>
  <c r="AW265" i="18"/>
  <c r="N522" i="18"/>
  <c r="E522" i="18"/>
  <c r="AB522" i="18"/>
  <c r="S522" i="18"/>
  <c r="X522" i="18"/>
  <c r="V522" i="18"/>
  <c r="W522" i="18"/>
  <c r="F522" i="18"/>
  <c r="K522" i="18"/>
  <c r="C522" i="18"/>
  <c r="B522" i="18"/>
  <c r="Q522" i="18"/>
  <c r="H522" i="18"/>
  <c r="Y522" i="18"/>
  <c r="G265" i="18"/>
  <c r="G139" i="18"/>
  <c r="AY138" i="18"/>
  <c r="W266" i="18"/>
  <c r="W140" i="18"/>
  <c r="AA141" i="18"/>
  <c r="AA267" i="18"/>
  <c r="X266" i="18"/>
  <c r="X140" i="18"/>
  <c r="F139" i="18"/>
  <c r="AX139" i="18" s="1"/>
  <c r="F265" i="18"/>
  <c r="V266" i="18"/>
  <c r="V140" i="18"/>
  <c r="AX138" i="18"/>
  <c r="BE138" i="18"/>
  <c r="AZ138" i="18"/>
  <c r="BA138" i="18"/>
  <c r="BB138" i="18" s="1"/>
  <c r="AS523" i="18" s="1"/>
  <c r="AJ153" i="6"/>
  <c r="C523" i="6"/>
  <c r="AI523" i="6"/>
  <c r="AE523" i="6"/>
  <c r="AI393" i="6"/>
  <c r="AI150" i="6"/>
  <c r="AI266" i="6"/>
  <c r="U266" i="18"/>
  <c r="U140" i="18"/>
  <c r="D523" i="6"/>
  <c r="U523" i="6"/>
  <c r="G523" i="6"/>
  <c r="Z523" i="6"/>
  <c r="AA523" i="6"/>
  <c r="F523" i="6"/>
  <c r="K523" i="6"/>
  <c r="S523" i="6"/>
  <c r="W523" i="6"/>
  <c r="I523" i="6"/>
  <c r="P523" i="6"/>
  <c r="AH523" i="6"/>
  <c r="AH266" i="6"/>
  <c r="AH147" i="6"/>
  <c r="AH393" i="6"/>
  <c r="AD143" i="18"/>
  <c r="AD269" i="18"/>
  <c r="Q143" i="18"/>
  <c r="Q269" i="18"/>
  <c r="B523" i="6"/>
  <c r="Z142" i="18"/>
  <c r="Z268" i="18"/>
  <c r="P142" i="18"/>
  <c r="P268" i="18"/>
  <c r="M267" i="18"/>
  <c r="M141" i="18"/>
  <c r="AB523" i="6"/>
  <c r="R523" i="6"/>
  <c r="D140" i="18"/>
  <c r="D266" i="18"/>
  <c r="Y523" i="6"/>
  <c r="N523" i="6"/>
  <c r="V523" i="6"/>
  <c r="AD523" i="6"/>
  <c r="T523" i="6"/>
  <c r="M523" i="6"/>
  <c r="J523" i="6"/>
  <c r="AC523" i="6"/>
  <c r="H523" i="6"/>
  <c r="X523" i="6"/>
  <c r="E523" i="6"/>
  <c r="Q523" i="6"/>
  <c r="L523" i="6"/>
  <c r="O523" i="6"/>
  <c r="J143" i="18"/>
  <c r="J269" i="18"/>
  <c r="R142" i="18"/>
  <c r="R268" i="18"/>
  <c r="AF393" i="6"/>
  <c r="AF523" i="6"/>
  <c r="AF142" i="6"/>
  <c r="AG266" i="6"/>
  <c r="AF266" i="6"/>
  <c r="AG393" i="6"/>
  <c r="AG523" i="6"/>
  <c r="I270" i="18"/>
  <c r="I144" i="18"/>
  <c r="N11" i="3"/>
  <c r="A12" i="3"/>
  <c r="O140" i="18"/>
  <c r="O266" i="18"/>
  <c r="N140" i="18"/>
  <c r="N266" i="18"/>
  <c r="H266" i="18"/>
  <c r="H140" i="18"/>
  <c r="BC8" i="18"/>
  <c r="AG141" i="6"/>
  <c r="AA141" i="6"/>
  <c r="AA142" i="6" s="1"/>
  <c r="AA143" i="6" s="1"/>
  <c r="AA144" i="6" s="1"/>
  <c r="AA145" i="6" s="1"/>
  <c r="AA146" i="6" s="1"/>
  <c r="AA147" i="6" s="1"/>
  <c r="AA148" i="6" s="1"/>
  <c r="AA149" i="6" s="1"/>
  <c r="AA150" i="6" s="1"/>
  <c r="AA151" i="6" s="1"/>
  <c r="AA152" i="6" s="1"/>
  <c r="AA153" i="6" s="1"/>
  <c r="AA154" i="6" s="1"/>
  <c r="AA155" i="6" s="1"/>
  <c r="AA156" i="6" s="1"/>
  <c r="AA157" i="6" s="1"/>
  <c r="AA158" i="6" s="1"/>
  <c r="AA159" i="6" s="1"/>
  <c r="AA160" i="6" s="1"/>
  <c r="AA161" i="6" s="1"/>
  <c r="AA162" i="6" s="1"/>
  <c r="AA163" i="6" s="1"/>
  <c r="AA164" i="6" s="1"/>
  <c r="AA165" i="6" s="1"/>
  <c r="AA166" i="6" s="1"/>
  <c r="AA167" i="6" s="1"/>
  <c r="AA168" i="6" s="1"/>
  <c r="AA169" i="6" s="1"/>
  <c r="AA170" i="6" s="1"/>
  <c r="AA171" i="6" s="1"/>
  <c r="AA172" i="6" s="1"/>
  <c r="AA173" i="6" s="1"/>
  <c r="AA174" i="6" s="1"/>
  <c r="AA175" i="6" s="1"/>
  <c r="AA176" i="6" s="1"/>
  <c r="AA177" i="6" s="1"/>
  <c r="AA178" i="6" s="1"/>
  <c r="AA179" i="6" s="1"/>
  <c r="AA180" i="6" s="1"/>
  <c r="AA181" i="6" s="1"/>
  <c r="AA182" i="6" s="1"/>
  <c r="AA183" i="6" s="1"/>
  <c r="AA184" i="6" s="1"/>
  <c r="AA185" i="6" s="1"/>
  <c r="AA186" i="6" s="1"/>
  <c r="AA187" i="6" s="1"/>
  <c r="AA188" i="6" s="1"/>
  <c r="AA189" i="6" s="1"/>
  <c r="AA190" i="6" s="1"/>
  <c r="AA191" i="6" s="1"/>
  <c r="AA192" i="6" s="1"/>
  <c r="AA193" i="6" s="1"/>
  <c r="AA194" i="6" s="1"/>
  <c r="AA195" i="6" s="1"/>
  <c r="AA196" i="6" s="1"/>
  <c r="AA197" i="6" s="1"/>
  <c r="AA198" i="6" s="1"/>
  <c r="AA199" i="6" s="1"/>
  <c r="AA200" i="6" s="1"/>
  <c r="AA201" i="6" s="1"/>
  <c r="AA202" i="6" s="1"/>
  <c r="AA203" i="6" s="1"/>
  <c r="AA204" i="6" s="1"/>
  <c r="AA205" i="6" s="1"/>
  <c r="AA206" i="6" s="1"/>
  <c r="AA207" i="6" s="1"/>
  <c r="AA208" i="6" s="1"/>
  <c r="AA209" i="6" s="1"/>
  <c r="AA210" i="6" s="1"/>
  <c r="AA211" i="6" s="1"/>
  <c r="AA212" i="6" s="1"/>
  <c r="AA213" i="6" s="1"/>
  <c r="AA214" i="6" s="1"/>
  <c r="AA215" i="6" s="1"/>
  <c r="AA216" i="6" s="1"/>
  <c r="AA217" i="6" s="1"/>
  <c r="AA218" i="6" s="1"/>
  <c r="AA219" i="6" s="1"/>
  <c r="AA220" i="6" s="1"/>
  <c r="AA221" i="6" s="1"/>
  <c r="AA222" i="6" s="1"/>
  <c r="AA223" i="6" s="1"/>
  <c r="AA224" i="6" s="1"/>
  <c r="AA225" i="6" s="1"/>
  <c r="AA226" i="6" s="1"/>
  <c r="AA227" i="6" s="1"/>
  <c r="AA228" i="6" s="1"/>
  <c r="AA229" i="6" s="1"/>
  <c r="AA230" i="6" s="1"/>
  <c r="AA231" i="6" s="1"/>
  <c r="AA232" i="6" s="1"/>
  <c r="AA233" i="6" s="1"/>
  <c r="AA234" i="6" s="1"/>
  <c r="AA235" i="6" s="1"/>
  <c r="AA236" i="6" s="1"/>
  <c r="AA237" i="6" s="1"/>
  <c r="AA238" i="6" s="1"/>
  <c r="AA239" i="6" s="1"/>
  <c r="AA240" i="6" s="1"/>
  <c r="AA241" i="6" s="1"/>
  <c r="AA242" i="6" s="1"/>
  <c r="AA243" i="6" s="1"/>
  <c r="AA244" i="6" s="1"/>
  <c r="AA245" i="6" s="1"/>
  <c r="AA246" i="6" s="1"/>
  <c r="AA247" i="6" s="1"/>
  <c r="AA248" i="6" s="1"/>
  <c r="AA249" i="6" s="1"/>
  <c r="AA250" i="6" s="1"/>
  <c r="AA251" i="6" s="1"/>
  <c r="AA252" i="6" s="1"/>
  <c r="AA253" i="6" s="1"/>
  <c r="AA254" i="6" s="1"/>
  <c r="AA255" i="6" s="1"/>
  <c r="AA256" i="6" s="1"/>
  <c r="AA267" i="6"/>
  <c r="BF8" i="6"/>
  <c r="X142" i="6"/>
  <c r="C149" i="6"/>
  <c r="U143" i="6"/>
  <c r="Q145" i="6"/>
  <c r="AC143" i="18"/>
  <c r="AC269" i="18"/>
  <c r="AC266" i="6"/>
  <c r="AB266" i="6"/>
  <c r="AE266" i="6"/>
  <c r="Y266" i="6"/>
  <c r="Z266" i="6"/>
  <c r="X266" i="6"/>
  <c r="BD266" i="6" s="1"/>
  <c r="AD142" i="6"/>
  <c r="F142" i="6"/>
  <c r="J157" i="6"/>
  <c r="O147" i="6"/>
  <c r="W141" i="6"/>
  <c r="AD393" i="6"/>
  <c r="R393" i="6"/>
  <c r="I393" i="6"/>
  <c r="D393" i="6"/>
  <c r="AC393" i="6"/>
  <c r="G393" i="6"/>
  <c r="AB393" i="6"/>
  <c r="BK7" i="6"/>
  <c r="T393" i="6"/>
  <c r="Q393" i="6"/>
  <c r="P393" i="6"/>
  <c r="AE393" i="6"/>
  <c r="K393" i="6"/>
  <c r="H393" i="6"/>
  <c r="M393" i="6"/>
  <c r="L393" i="6"/>
  <c r="S393" i="6"/>
  <c r="BE8" i="6"/>
  <c r="AT394" i="6" s="1"/>
  <c r="E393" i="6"/>
  <c r="N393" i="6"/>
  <c r="F393" i="6"/>
  <c r="W393" i="6"/>
  <c r="B393" i="6"/>
  <c r="Y393" i="6"/>
  <c r="AA393" i="6"/>
  <c r="X393" i="6"/>
  <c r="Z393" i="6"/>
  <c r="V393" i="6"/>
  <c r="C393" i="6"/>
  <c r="J393" i="6"/>
  <c r="U393" i="6"/>
  <c r="L266" i="18"/>
  <c r="L140" i="18"/>
  <c r="V141" i="6"/>
  <c r="B271" i="18"/>
  <c r="B145" i="18"/>
  <c r="AS267" i="6" l="1"/>
  <c r="AT267" i="6"/>
  <c r="AS525" i="6"/>
  <c r="AT525" i="6"/>
  <c r="AT195" i="6"/>
  <c r="AS268" i="6"/>
  <c r="AT268" i="6"/>
  <c r="AS524" i="6"/>
  <c r="AT524" i="6"/>
  <c r="AS208" i="18"/>
  <c r="AR524" i="6"/>
  <c r="AQ524" i="6"/>
  <c r="AS198" i="6"/>
  <c r="AR394" i="6"/>
  <c r="AS394" i="6"/>
  <c r="AQ393" i="18"/>
  <c r="AR393" i="18"/>
  <c r="AQ523" i="18"/>
  <c r="AR523" i="18"/>
  <c r="AR208" i="18"/>
  <c r="AQ267" i="6"/>
  <c r="AR267" i="6"/>
  <c r="AQ525" i="6"/>
  <c r="AR525" i="6"/>
  <c r="AR200" i="6"/>
  <c r="AQ268" i="6"/>
  <c r="AR268" i="6"/>
  <c r="AQ208" i="18"/>
  <c r="AP523" i="18"/>
  <c r="AT523" i="18"/>
  <c r="AT208" i="18"/>
  <c r="AP393" i="18"/>
  <c r="AT393" i="18"/>
  <c r="AP394" i="6"/>
  <c r="AQ394" i="6"/>
  <c r="AQ196" i="6"/>
  <c r="AU267" i="6"/>
  <c r="AP267" i="6"/>
  <c r="AU525" i="6"/>
  <c r="AP525" i="6"/>
  <c r="AP197" i="6"/>
  <c r="AU268" i="6"/>
  <c r="AP268" i="6"/>
  <c r="AP203" i="18"/>
  <c r="AU196" i="6"/>
  <c r="AU394" i="6"/>
  <c r="AN267" i="6"/>
  <c r="AZ268" i="6"/>
  <c r="AO267" i="6"/>
  <c r="BE141" i="6"/>
  <c r="AO525" i="6"/>
  <c r="BB266" i="6"/>
  <c r="BA266" i="6"/>
  <c r="BD142" i="6"/>
  <c r="BC142" i="6"/>
  <c r="BI142" i="6"/>
  <c r="BH142" i="6"/>
  <c r="BB142" i="6"/>
  <c r="BA142" i="6"/>
  <c r="BC266" i="6"/>
  <c r="BJ6" i="6" s="1"/>
  <c r="BI6" i="6" s="1"/>
  <c r="S270" i="18"/>
  <c r="AB142" i="18"/>
  <c r="AB143" i="18" s="1"/>
  <c r="AB270" i="18" s="1"/>
  <c r="AO268" i="6"/>
  <c r="AN523" i="18"/>
  <c r="AL523" i="18"/>
  <c r="AO523" i="18"/>
  <c r="AM523" i="18"/>
  <c r="AO182" i="6"/>
  <c r="AN192" i="18"/>
  <c r="AM191" i="18"/>
  <c r="AN393" i="18"/>
  <c r="AO393" i="18"/>
  <c r="AL393" i="18"/>
  <c r="AM393" i="18"/>
  <c r="AL182" i="18"/>
  <c r="AN524" i="6"/>
  <c r="AO524" i="6"/>
  <c r="AO197" i="18"/>
  <c r="AN394" i="6"/>
  <c r="AO394" i="6"/>
  <c r="C145" i="18"/>
  <c r="C272" i="18" s="1"/>
  <c r="K144" i="18"/>
  <c r="K271" i="18" s="1"/>
  <c r="AN179" i="6"/>
  <c r="AM394" i="6"/>
  <c r="AM180" i="6"/>
  <c r="AM267" i="6"/>
  <c r="AM524" i="6"/>
  <c r="B143" i="6"/>
  <c r="E269" i="18"/>
  <c r="Y270" i="18"/>
  <c r="AJ524" i="6"/>
  <c r="AL524" i="6"/>
  <c r="AK524" i="6"/>
  <c r="AJ394" i="6"/>
  <c r="AL394" i="6"/>
  <c r="AK394" i="6"/>
  <c r="AK167" i="6"/>
  <c r="AL168" i="6"/>
  <c r="AJ267" i="6"/>
  <c r="AL267" i="6"/>
  <c r="AK267" i="6"/>
  <c r="P393" i="18"/>
  <c r="AF393" i="18"/>
  <c r="U393" i="18"/>
  <c r="N393" i="18"/>
  <c r="B393" i="18"/>
  <c r="W393" i="18"/>
  <c r="AC393" i="18"/>
  <c r="M393" i="18"/>
  <c r="AA393" i="18"/>
  <c r="K393" i="18"/>
  <c r="V393" i="18"/>
  <c r="AE393" i="18"/>
  <c r="AG393" i="18"/>
  <c r="G393" i="18"/>
  <c r="AB393" i="18"/>
  <c r="R393" i="18"/>
  <c r="O393" i="18"/>
  <c r="AI393" i="18"/>
  <c r="L393" i="18"/>
  <c r="S393" i="18"/>
  <c r="Y393" i="18"/>
  <c r="AJ393" i="18"/>
  <c r="T393" i="18"/>
  <c r="AD393" i="18"/>
  <c r="AH393" i="18"/>
  <c r="F393" i="18"/>
  <c r="J393" i="18"/>
  <c r="H393" i="18"/>
  <c r="BB9" i="18"/>
  <c r="AS394" i="18" s="1"/>
  <c r="E393" i="18"/>
  <c r="X393" i="18"/>
  <c r="AK393" i="18"/>
  <c r="Z393" i="18"/>
  <c r="Q393" i="18"/>
  <c r="BH8" i="18"/>
  <c r="BG8" i="18" s="1"/>
  <c r="BF8" i="18" s="1"/>
  <c r="D393" i="18"/>
  <c r="C393" i="18"/>
  <c r="I393" i="18"/>
  <c r="AK523" i="18"/>
  <c r="AK178" i="18"/>
  <c r="E268" i="18"/>
  <c r="N524" i="6"/>
  <c r="AN525" i="6"/>
  <c r="AH161" i="18"/>
  <c r="AG154" i="18"/>
  <c r="AJ173" i="18"/>
  <c r="I523" i="18"/>
  <c r="AJ523" i="18"/>
  <c r="AE523" i="18"/>
  <c r="AI523" i="18"/>
  <c r="AG523" i="18"/>
  <c r="AF523" i="18"/>
  <c r="AH523" i="18"/>
  <c r="AI162" i="18"/>
  <c r="AE154" i="18"/>
  <c r="AF156" i="18"/>
  <c r="X524" i="6"/>
  <c r="I524" i="6"/>
  <c r="S524" i="6"/>
  <c r="U524" i="6"/>
  <c r="G524" i="6"/>
  <c r="P524" i="6"/>
  <c r="AW266" i="18"/>
  <c r="AY139" i="18"/>
  <c r="BF139" i="18"/>
  <c r="BA139" i="18"/>
  <c r="BB139" i="18" s="1"/>
  <c r="AS524" i="18" s="1"/>
  <c r="T141" i="18"/>
  <c r="T267" i="18"/>
  <c r="F523" i="18"/>
  <c r="E523" i="18"/>
  <c r="T523" i="18"/>
  <c r="H523" i="18"/>
  <c r="AZ139" i="18"/>
  <c r="Y523" i="18"/>
  <c r="P523" i="18"/>
  <c r="D523" i="18"/>
  <c r="O523" i="18"/>
  <c r="AA142" i="18"/>
  <c r="AA268" i="18"/>
  <c r="BE139" i="18"/>
  <c r="L523" i="18"/>
  <c r="W523" i="18"/>
  <c r="K523" i="18"/>
  <c r="X523" i="18"/>
  <c r="V141" i="18"/>
  <c r="V267" i="18"/>
  <c r="W267" i="18"/>
  <c r="W141" i="18"/>
  <c r="S523" i="18"/>
  <c r="G523" i="18"/>
  <c r="AD523" i="18"/>
  <c r="R523" i="18"/>
  <c r="C523" i="18"/>
  <c r="AA523" i="18"/>
  <c r="Q523" i="18"/>
  <c r="J523" i="18"/>
  <c r="Z523" i="18"/>
  <c r="U523" i="18"/>
  <c r="B523" i="18"/>
  <c r="N523" i="18"/>
  <c r="M523" i="18"/>
  <c r="AC523" i="18"/>
  <c r="AB523" i="18"/>
  <c r="V523" i="18"/>
  <c r="F266" i="18"/>
  <c r="F140" i="18"/>
  <c r="G140" i="18"/>
  <c r="G266" i="18"/>
  <c r="X141" i="18"/>
  <c r="X267" i="18"/>
  <c r="W524" i="6"/>
  <c r="V524" i="6"/>
  <c r="F524" i="6"/>
  <c r="AG524" i="6"/>
  <c r="T524" i="6"/>
  <c r="AF524" i="6"/>
  <c r="E524" i="6"/>
  <c r="V267" i="6"/>
  <c r="AE524" i="6"/>
  <c r="Y524" i="6"/>
  <c r="K524" i="6"/>
  <c r="Q524" i="6"/>
  <c r="AJ154" i="6"/>
  <c r="AC524" i="6"/>
  <c r="AE267" i="6"/>
  <c r="H524" i="6"/>
  <c r="C524" i="6"/>
  <c r="AD524" i="6"/>
  <c r="AB524" i="6"/>
  <c r="L524" i="6"/>
  <c r="D524" i="6"/>
  <c r="R524" i="6"/>
  <c r="J524" i="6"/>
  <c r="M524" i="6"/>
  <c r="Z524" i="6"/>
  <c r="B524" i="6"/>
  <c r="AA524" i="6"/>
  <c r="O524" i="6"/>
  <c r="AI151" i="6"/>
  <c r="AI394" i="6"/>
  <c r="AI267" i="6"/>
  <c r="X267" i="6"/>
  <c r="Z267" i="6"/>
  <c r="AB267" i="6"/>
  <c r="Y267" i="6"/>
  <c r="W267" i="6"/>
  <c r="S267" i="6"/>
  <c r="AC267" i="6"/>
  <c r="AG267" i="6"/>
  <c r="AH524" i="6"/>
  <c r="AI524" i="6"/>
  <c r="U267" i="6"/>
  <c r="U267" i="18"/>
  <c r="U141" i="18"/>
  <c r="AH267" i="6"/>
  <c r="AH148" i="6"/>
  <c r="AH394" i="6"/>
  <c r="M268" i="18"/>
  <c r="M142" i="18"/>
  <c r="P143" i="18"/>
  <c r="P269" i="18"/>
  <c r="Z143" i="18"/>
  <c r="Z269" i="18"/>
  <c r="Q270" i="18"/>
  <c r="Q144" i="18"/>
  <c r="AD270" i="18"/>
  <c r="AD144" i="18"/>
  <c r="D267" i="18"/>
  <c r="D141" i="18"/>
  <c r="R269" i="18"/>
  <c r="R143" i="18"/>
  <c r="J270" i="18"/>
  <c r="J144" i="18"/>
  <c r="AF394" i="6"/>
  <c r="AD267" i="6"/>
  <c r="AF267" i="6"/>
  <c r="AF143" i="6"/>
  <c r="AG394" i="6"/>
  <c r="E144" i="18"/>
  <c r="E270" i="18"/>
  <c r="S145" i="18"/>
  <c r="S271" i="18"/>
  <c r="N267" i="18"/>
  <c r="N141" i="18"/>
  <c r="O141" i="18"/>
  <c r="O267" i="18"/>
  <c r="N12" i="3"/>
  <c r="A13" i="3"/>
  <c r="I145" i="18"/>
  <c r="I271" i="18"/>
  <c r="H267" i="18"/>
  <c r="H141" i="18"/>
  <c r="AB144" i="18"/>
  <c r="BC9" i="18"/>
  <c r="AG142" i="6"/>
  <c r="BF9" i="6"/>
  <c r="V142" i="6"/>
  <c r="B272" i="18"/>
  <c r="B146" i="18"/>
  <c r="L267" i="18"/>
  <c r="L141" i="18"/>
  <c r="F143" i="6"/>
  <c r="AD143" i="6"/>
  <c r="AC144" i="18"/>
  <c r="AC270" i="18"/>
  <c r="AE394" i="6"/>
  <c r="G394" i="6"/>
  <c r="D394" i="6"/>
  <c r="Y394" i="6"/>
  <c r="X394" i="6"/>
  <c r="F394" i="6"/>
  <c r="V394" i="6"/>
  <c r="J394" i="6"/>
  <c r="C394" i="6"/>
  <c r="N394" i="6"/>
  <c r="E394" i="6"/>
  <c r="R394" i="6"/>
  <c r="W394" i="6"/>
  <c r="BK8" i="6"/>
  <c r="B394" i="6"/>
  <c r="AC394" i="6"/>
  <c r="AA394" i="6"/>
  <c r="Z394" i="6"/>
  <c r="BE9" i="6"/>
  <c r="AT395" i="6" s="1"/>
  <c r="I394" i="6"/>
  <c r="H394" i="6"/>
  <c r="O394" i="6"/>
  <c r="T394" i="6"/>
  <c r="Q394" i="6"/>
  <c r="AD394" i="6"/>
  <c r="S394" i="6"/>
  <c r="AB394" i="6"/>
  <c r="U394" i="6"/>
  <c r="K394" i="6"/>
  <c r="L394" i="6"/>
  <c r="M394" i="6"/>
  <c r="P394" i="6"/>
  <c r="W142" i="6"/>
  <c r="O148" i="6"/>
  <c r="J158" i="6"/>
  <c r="Y271" i="18"/>
  <c r="Y145" i="18"/>
  <c r="Q146" i="6"/>
  <c r="U144" i="6"/>
  <c r="C150" i="6"/>
  <c r="X143" i="6"/>
  <c r="AT196" i="6" l="1"/>
  <c r="AS269" i="6"/>
  <c r="AT269" i="6"/>
  <c r="AS526" i="6"/>
  <c r="AT526" i="6"/>
  <c r="AS209" i="18"/>
  <c r="AR395" i="6"/>
  <c r="AS395" i="6"/>
  <c r="AS199" i="6"/>
  <c r="AR209" i="18"/>
  <c r="AQ394" i="18"/>
  <c r="AR394" i="18"/>
  <c r="AB269" i="18"/>
  <c r="AQ524" i="18"/>
  <c r="AR524" i="18"/>
  <c r="AQ526" i="6"/>
  <c r="AR526" i="6"/>
  <c r="AR201" i="6"/>
  <c r="AQ269" i="6"/>
  <c r="AR269" i="6"/>
  <c r="AQ209" i="18"/>
  <c r="K145" i="18"/>
  <c r="AP524" i="18"/>
  <c r="AT524" i="18"/>
  <c r="AX266" i="18"/>
  <c r="AT209" i="18"/>
  <c r="AP394" i="18"/>
  <c r="AT394" i="18"/>
  <c r="AP395" i="6"/>
  <c r="AQ395" i="6"/>
  <c r="AQ197" i="6"/>
  <c r="AU269" i="6"/>
  <c r="AP269" i="6"/>
  <c r="AU526" i="6"/>
  <c r="AP526" i="6"/>
  <c r="AP198" i="6"/>
  <c r="AP204" i="18"/>
  <c r="AU197" i="6"/>
  <c r="AU395" i="6"/>
  <c r="AZ269" i="6"/>
  <c r="BD267" i="6"/>
  <c r="BC267" i="6"/>
  <c r="BJ7" i="6" s="1"/>
  <c r="BI7" i="6" s="1"/>
  <c r="BB267" i="6"/>
  <c r="BA267" i="6"/>
  <c r="BI143" i="6"/>
  <c r="BH143" i="6"/>
  <c r="BD143" i="6"/>
  <c r="BC143" i="6"/>
  <c r="BB143" i="6"/>
  <c r="BA143" i="6"/>
  <c r="BE142" i="6"/>
  <c r="AN524" i="18"/>
  <c r="AL524" i="18"/>
  <c r="AO524" i="18"/>
  <c r="AM524" i="18"/>
  <c r="AN193" i="18"/>
  <c r="AO183" i="6"/>
  <c r="AL183" i="18"/>
  <c r="AO269" i="6"/>
  <c r="AM192" i="18"/>
  <c r="AN394" i="18"/>
  <c r="AO394" i="18"/>
  <c r="AL394" i="18"/>
  <c r="AM394" i="18"/>
  <c r="AO198" i="18"/>
  <c r="AN526" i="6"/>
  <c r="AO526" i="6"/>
  <c r="AN395" i="6"/>
  <c r="AO395" i="6"/>
  <c r="AM268" i="6"/>
  <c r="AN268" i="6"/>
  <c r="C146" i="18"/>
  <c r="C147" i="18" s="1"/>
  <c r="AN180" i="6"/>
  <c r="AM395" i="6"/>
  <c r="B144" i="6"/>
  <c r="AM181" i="6"/>
  <c r="AM526" i="6"/>
  <c r="AM525" i="6"/>
  <c r="AJ395" i="6"/>
  <c r="AK395" i="6"/>
  <c r="AL395" i="6"/>
  <c r="AL169" i="6"/>
  <c r="AJ268" i="6"/>
  <c r="AL268" i="6"/>
  <c r="AK268" i="6"/>
  <c r="AJ525" i="6"/>
  <c r="AK525" i="6"/>
  <c r="AL525" i="6"/>
  <c r="AJ526" i="6"/>
  <c r="AK526" i="6"/>
  <c r="AL526" i="6"/>
  <c r="AK168" i="6"/>
  <c r="AE394" i="18"/>
  <c r="AI525" i="6"/>
  <c r="M394" i="18"/>
  <c r="L394" i="18"/>
  <c r="X394" i="18"/>
  <c r="J394" i="18"/>
  <c r="AB394" i="18"/>
  <c r="W394" i="18"/>
  <c r="T394" i="18"/>
  <c r="Y394" i="18"/>
  <c r="AH394" i="18"/>
  <c r="V394" i="18"/>
  <c r="G394" i="18"/>
  <c r="AD394" i="18"/>
  <c r="AG394" i="18"/>
  <c r="I394" i="18"/>
  <c r="U394" i="18"/>
  <c r="AJ394" i="18"/>
  <c r="P394" i="18"/>
  <c r="R394" i="18"/>
  <c r="AK394" i="18"/>
  <c r="BH9" i="18"/>
  <c r="BG9" i="18" s="1"/>
  <c r="BF9" i="18" s="1"/>
  <c r="Z394" i="18"/>
  <c r="E394" i="18"/>
  <c r="F394" i="18"/>
  <c r="AF394" i="18"/>
  <c r="BB10" i="18"/>
  <c r="AS395" i="18" s="1"/>
  <c r="S394" i="18"/>
  <c r="O394" i="18"/>
  <c r="B394" i="18"/>
  <c r="K394" i="18"/>
  <c r="AA394" i="18"/>
  <c r="D394" i="18"/>
  <c r="H394" i="18"/>
  <c r="AI394" i="18"/>
  <c r="Q394" i="18"/>
  <c r="AC394" i="18"/>
  <c r="C394" i="18"/>
  <c r="N394" i="18"/>
  <c r="AK179" i="18"/>
  <c r="AK524" i="18"/>
  <c r="AH525" i="6"/>
  <c r="X525" i="6"/>
  <c r="K525" i="6"/>
  <c r="D525" i="6"/>
  <c r="AC525" i="6"/>
  <c r="S525" i="6"/>
  <c r="AE525" i="6"/>
  <c r="Y525" i="6"/>
  <c r="Z525" i="6"/>
  <c r="M525" i="6"/>
  <c r="C525" i="6"/>
  <c r="E525" i="6"/>
  <c r="N525" i="6"/>
  <c r="R525" i="6"/>
  <c r="AB525" i="6"/>
  <c r="J525" i="6"/>
  <c r="AG525" i="6"/>
  <c r="H525" i="6"/>
  <c r="AA525" i="6"/>
  <c r="G525" i="6"/>
  <c r="F525" i="6"/>
  <c r="W525" i="6"/>
  <c r="L525" i="6"/>
  <c r="V525" i="6"/>
  <c r="I525" i="6"/>
  <c r="B525" i="6"/>
  <c r="U525" i="6"/>
  <c r="O525" i="6"/>
  <c r="T525" i="6"/>
  <c r="AF525" i="6"/>
  <c r="AD525" i="6"/>
  <c r="P525" i="6"/>
  <c r="Q525" i="6"/>
  <c r="AJ524" i="18"/>
  <c r="AG524" i="18"/>
  <c r="AE524" i="18"/>
  <c r="AI524" i="18"/>
  <c r="AH524" i="18"/>
  <c r="AF524" i="18"/>
  <c r="AI163" i="18"/>
  <c r="AJ174" i="18"/>
  <c r="AF157" i="18"/>
  <c r="AG155" i="18"/>
  <c r="AE155" i="18"/>
  <c r="AH162" i="18"/>
  <c r="M524" i="18"/>
  <c r="F524" i="18"/>
  <c r="O524" i="18"/>
  <c r="I524" i="18"/>
  <c r="H524" i="18"/>
  <c r="T524" i="18"/>
  <c r="W524" i="18"/>
  <c r="S524" i="18"/>
  <c r="D524" i="18"/>
  <c r="K524" i="18"/>
  <c r="X524" i="18"/>
  <c r="Y524" i="18"/>
  <c r="Z524" i="18"/>
  <c r="AC524" i="18"/>
  <c r="V524" i="18"/>
  <c r="R524" i="18"/>
  <c r="L524" i="18"/>
  <c r="AA524" i="18"/>
  <c r="B524" i="18"/>
  <c r="G524" i="18"/>
  <c r="E524" i="18"/>
  <c r="C524" i="18"/>
  <c r="AD524" i="18"/>
  <c r="AB524" i="18"/>
  <c r="P524" i="18"/>
  <c r="BF140" i="18"/>
  <c r="T268" i="18"/>
  <c r="T142" i="18"/>
  <c r="BA266" i="18"/>
  <c r="BA140" i="18"/>
  <c r="BB140" i="18" s="1"/>
  <c r="AS525" i="18" s="1"/>
  <c r="AX140" i="18"/>
  <c r="AZ140" i="18"/>
  <c r="J524" i="18"/>
  <c r="U524" i="18"/>
  <c r="Q524" i="18"/>
  <c r="N524" i="18"/>
  <c r="X142" i="18"/>
  <c r="X268" i="18"/>
  <c r="V142" i="18"/>
  <c r="V268" i="18"/>
  <c r="AZ266" i="18"/>
  <c r="W268" i="18"/>
  <c r="W142" i="18"/>
  <c r="G141" i="18"/>
  <c r="G267" i="18"/>
  <c r="AY266" i="18"/>
  <c r="F141" i="18"/>
  <c r="F267" i="18"/>
  <c r="BE140" i="18"/>
  <c r="AY140" i="18"/>
  <c r="AW267" i="18"/>
  <c r="AA269" i="18"/>
  <c r="AA143" i="18"/>
  <c r="AJ155" i="6"/>
  <c r="AI526" i="6"/>
  <c r="AI395" i="6"/>
  <c r="AI152" i="6"/>
  <c r="AI268" i="6"/>
  <c r="U268" i="18"/>
  <c r="U142" i="18"/>
  <c r="AH526" i="6"/>
  <c r="AH268" i="6"/>
  <c r="AH395" i="6"/>
  <c r="AH149" i="6"/>
  <c r="AD271" i="18"/>
  <c r="AD145" i="18"/>
  <c r="Q271" i="18"/>
  <c r="Q145" i="18"/>
  <c r="M269" i="18"/>
  <c r="M143" i="18"/>
  <c r="Z270" i="18"/>
  <c r="Z144" i="18"/>
  <c r="P270" i="18"/>
  <c r="P144" i="18"/>
  <c r="D142" i="18"/>
  <c r="D268" i="18"/>
  <c r="J145" i="18"/>
  <c r="J271" i="18"/>
  <c r="R270" i="18"/>
  <c r="R144" i="18"/>
  <c r="AF526" i="6"/>
  <c r="AF395" i="6"/>
  <c r="AG268" i="6"/>
  <c r="AF268" i="6"/>
  <c r="AF144" i="6"/>
  <c r="AG526" i="6"/>
  <c r="AG395" i="6"/>
  <c r="AB145" i="18"/>
  <c r="AB271" i="18"/>
  <c r="H268" i="18"/>
  <c r="H142" i="18"/>
  <c r="A14" i="3"/>
  <c r="N13" i="3"/>
  <c r="N268" i="18"/>
  <c r="N142" i="18"/>
  <c r="I272" i="18"/>
  <c r="I146" i="18"/>
  <c r="O268" i="18"/>
  <c r="O142" i="18"/>
  <c r="S146" i="18"/>
  <c r="S272" i="18"/>
  <c r="E145" i="18"/>
  <c r="E271" i="18"/>
  <c r="BC10" i="18"/>
  <c r="AG143" i="6"/>
  <c r="BF10" i="6"/>
  <c r="W268" i="6"/>
  <c r="AE526" i="6"/>
  <c r="AC526" i="6"/>
  <c r="C526" i="6"/>
  <c r="N526" i="6"/>
  <c r="V526" i="6"/>
  <c r="R526" i="6"/>
  <c r="F526" i="6"/>
  <c r="X526" i="6"/>
  <c r="Z526" i="6"/>
  <c r="T526" i="6"/>
  <c r="J526" i="6"/>
  <c r="AD526" i="6"/>
  <c r="S526" i="6"/>
  <c r="M526" i="6"/>
  <c r="G526" i="6"/>
  <c r="W526" i="6"/>
  <c r="Q526" i="6"/>
  <c r="D526" i="6"/>
  <c r="I526" i="6"/>
  <c r="AA526" i="6"/>
  <c r="B526" i="6"/>
  <c r="E526" i="6"/>
  <c r="K526" i="6"/>
  <c r="L526" i="6"/>
  <c r="AB526" i="6"/>
  <c r="U526" i="6"/>
  <c r="H526" i="6"/>
  <c r="Y526" i="6"/>
  <c r="P526" i="6"/>
  <c r="O526" i="6"/>
  <c r="AE268" i="6"/>
  <c r="AC268" i="6"/>
  <c r="R268" i="6"/>
  <c r="AA268" i="6"/>
  <c r="Y268" i="6"/>
  <c r="Z268" i="6"/>
  <c r="S268" i="6"/>
  <c r="AB268" i="6"/>
  <c r="U268" i="6"/>
  <c r="AD268" i="6"/>
  <c r="X268" i="6"/>
  <c r="K272" i="18"/>
  <c r="K146" i="18"/>
  <c r="J159" i="6"/>
  <c r="O149" i="6"/>
  <c r="W143" i="6"/>
  <c r="AC395" i="6"/>
  <c r="AE395" i="6"/>
  <c r="K395" i="6"/>
  <c r="H395" i="6"/>
  <c r="F395" i="6"/>
  <c r="N395" i="6"/>
  <c r="S395" i="6"/>
  <c r="BE10" i="6"/>
  <c r="AT396" i="6" s="1"/>
  <c r="Q395" i="6"/>
  <c r="U395" i="6"/>
  <c r="G395" i="6"/>
  <c r="AB395" i="6"/>
  <c r="Z395" i="6"/>
  <c r="Y395" i="6"/>
  <c r="B395" i="6"/>
  <c r="I395" i="6"/>
  <c r="M395" i="6"/>
  <c r="AA395" i="6"/>
  <c r="X395" i="6"/>
  <c r="W395" i="6"/>
  <c r="E395" i="6"/>
  <c r="C395" i="6"/>
  <c r="J395" i="6"/>
  <c r="T395" i="6"/>
  <c r="AD395" i="6"/>
  <c r="R395" i="6"/>
  <c r="BK9" i="6"/>
  <c r="V395" i="6"/>
  <c r="O395" i="6"/>
  <c r="P395" i="6"/>
  <c r="D395" i="6"/>
  <c r="L395" i="6"/>
  <c r="AC271" i="18"/>
  <c r="AC145" i="18"/>
  <c r="F144" i="6"/>
  <c r="L142" i="18"/>
  <c r="L268" i="18"/>
  <c r="AN269" i="6"/>
  <c r="V268" i="6"/>
  <c r="X144" i="6"/>
  <c r="C151" i="6"/>
  <c r="U145" i="6"/>
  <c r="Q147" i="6"/>
  <c r="Y272" i="18"/>
  <c r="Y146" i="18"/>
  <c r="AD144" i="6"/>
  <c r="B273" i="18"/>
  <c r="B147" i="18"/>
  <c r="V143" i="6"/>
  <c r="BI11" i="18" a="1"/>
  <c r="AS527" i="6" l="1"/>
  <c r="AT527" i="6"/>
  <c r="AS270" i="6"/>
  <c r="AT270" i="6"/>
  <c r="AT197" i="6"/>
  <c r="AS210" i="18"/>
  <c r="AR396" i="6"/>
  <c r="AS396" i="6"/>
  <c r="AS200" i="6"/>
  <c r="AQ395" i="18"/>
  <c r="AR395" i="18"/>
  <c r="AR210" i="18"/>
  <c r="AQ525" i="18"/>
  <c r="AR525" i="18"/>
  <c r="AQ527" i="6"/>
  <c r="AR527" i="6"/>
  <c r="AQ270" i="6"/>
  <c r="AR270" i="6"/>
  <c r="AR202" i="6"/>
  <c r="AQ210" i="18"/>
  <c r="AT210" i="18"/>
  <c r="AP525" i="18"/>
  <c r="AT525" i="18"/>
  <c r="AP395" i="18"/>
  <c r="AT395" i="18"/>
  <c r="AP396" i="6"/>
  <c r="AQ396" i="6"/>
  <c r="AQ198" i="6"/>
  <c r="AP199" i="6"/>
  <c r="AU527" i="6"/>
  <c r="AP527" i="6"/>
  <c r="AU270" i="6"/>
  <c r="AP270" i="6"/>
  <c r="AZ270" i="6"/>
  <c r="AP205" i="18"/>
  <c r="AU198" i="6"/>
  <c r="AU396" i="6"/>
  <c r="BI144" i="6"/>
  <c r="BH144" i="6"/>
  <c r="BD144" i="6"/>
  <c r="BC144" i="6"/>
  <c r="BB144" i="6"/>
  <c r="BA144" i="6"/>
  <c r="BE143" i="6"/>
  <c r="BD268" i="6"/>
  <c r="BC268" i="6"/>
  <c r="BJ8" i="6" s="1"/>
  <c r="BI8" i="6" s="1"/>
  <c r="BB268" i="6"/>
  <c r="BA268" i="6"/>
  <c r="AO270" i="6"/>
  <c r="AO184" i="6"/>
  <c r="AN525" i="18"/>
  <c r="AL525" i="18"/>
  <c r="AO525" i="18"/>
  <c r="AM525" i="18"/>
  <c r="AO199" i="18"/>
  <c r="AM193" i="18"/>
  <c r="AN194" i="18"/>
  <c r="AN395" i="18"/>
  <c r="AO395" i="18"/>
  <c r="AL395" i="18"/>
  <c r="AM395" i="18"/>
  <c r="AN527" i="6"/>
  <c r="AO527" i="6"/>
  <c r="AL184" i="18"/>
  <c r="AN396" i="6"/>
  <c r="AO396" i="6"/>
  <c r="C273" i="18"/>
  <c r="AN181" i="6"/>
  <c r="AM269" i="6"/>
  <c r="AM396" i="6"/>
  <c r="AM527" i="6"/>
  <c r="AM182" i="6"/>
  <c r="B145" i="6"/>
  <c r="AK169" i="6"/>
  <c r="AL170" i="6"/>
  <c r="AJ527" i="6"/>
  <c r="AK527" i="6"/>
  <c r="AL527" i="6"/>
  <c r="AJ269" i="6"/>
  <c r="AL269" i="6"/>
  <c r="AK269" i="6"/>
  <c r="AJ396" i="6"/>
  <c r="AL396" i="6"/>
  <c r="AK396" i="6"/>
  <c r="AI395" i="18"/>
  <c r="AD395" i="18"/>
  <c r="R395" i="18"/>
  <c r="Z395" i="18"/>
  <c r="AC395" i="18"/>
  <c r="BB11" i="18"/>
  <c r="AS396" i="18" s="1"/>
  <c r="K395" i="18"/>
  <c r="N395" i="18"/>
  <c r="E395" i="18"/>
  <c r="G395" i="18"/>
  <c r="S395" i="18"/>
  <c r="AE395" i="18"/>
  <c r="BH10" i="18"/>
  <c r="BG10" i="18" s="1"/>
  <c r="BF10" i="18" s="1"/>
  <c r="F395" i="18"/>
  <c r="Y395" i="18"/>
  <c r="X395" i="18"/>
  <c r="W395" i="18"/>
  <c r="AF395" i="18"/>
  <c r="AH395" i="18"/>
  <c r="AK395" i="18"/>
  <c r="V395" i="18"/>
  <c r="J395" i="18"/>
  <c r="B395" i="18"/>
  <c r="AJ395" i="18"/>
  <c r="O395" i="18"/>
  <c r="I395" i="18"/>
  <c r="AB395" i="18"/>
  <c r="U395" i="18"/>
  <c r="C395" i="18"/>
  <c r="D395" i="18"/>
  <c r="AG395" i="18"/>
  <c r="H395" i="18"/>
  <c r="P395" i="18"/>
  <c r="AA395" i="18"/>
  <c r="Q395" i="18"/>
  <c r="M395" i="18"/>
  <c r="L395" i="18"/>
  <c r="T395" i="18"/>
  <c r="AK180" i="18"/>
  <c r="AY141" i="18"/>
  <c r="AK525" i="18"/>
  <c r="AH163" i="18"/>
  <c r="AF158" i="18"/>
  <c r="AI164" i="18"/>
  <c r="AE156" i="18"/>
  <c r="AG156" i="18"/>
  <c r="O525" i="18"/>
  <c r="AJ525" i="18"/>
  <c r="AE525" i="18"/>
  <c r="AI525" i="18"/>
  <c r="AG525" i="18"/>
  <c r="AF525" i="18"/>
  <c r="AH525" i="18"/>
  <c r="AJ175" i="18"/>
  <c r="T269" i="18"/>
  <c r="T143" i="18"/>
  <c r="AZ267" i="18"/>
  <c r="BE141" i="18"/>
  <c r="B525" i="18"/>
  <c r="V525" i="18"/>
  <c r="Q525" i="18"/>
  <c r="T525" i="18"/>
  <c r="AB525" i="18"/>
  <c r="Y525" i="18"/>
  <c r="S525" i="18"/>
  <c r="C525" i="18"/>
  <c r="D525" i="18"/>
  <c r="E525" i="18"/>
  <c r="M525" i="18"/>
  <c r="AA525" i="18"/>
  <c r="AC525" i="18"/>
  <c r="X525" i="18"/>
  <c r="I525" i="18"/>
  <c r="P525" i="18"/>
  <c r="R525" i="18"/>
  <c r="K525" i="18"/>
  <c r="U525" i="18"/>
  <c r="Z525" i="18"/>
  <c r="J525" i="18"/>
  <c r="H525" i="18"/>
  <c r="L525" i="18"/>
  <c r="W525" i="18"/>
  <c r="G525" i="18"/>
  <c r="AD525" i="18"/>
  <c r="N525" i="18"/>
  <c r="F525" i="18"/>
  <c r="BA267" i="18"/>
  <c r="AY267" i="18"/>
  <c r="AX267" i="18"/>
  <c r="G142" i="18"/>
  <c r="G268" i="18"/>
  <c r="AX141" i="18"/>
  <c r="AW268" i="18"/>
  <c r="F142" i="18"/>
  <c r="F268" i="18"/>
  <c r="V269" i="18"/>
  <c r="V143" i="18"/>
  <c r="AZ141" i="18"/>
  <c r="W143" i="18"/>
  <c r="W269" i="18"/>
  <c r="BF141" i="18"/>
  <c r="BA141" i="18"/>
  <c r="BB141" i="18" s="1"/>
  <c r="AS526" i="18" s="1"/>
  <c r="AA144" i="18"/>
  <c r="AA270" i="18"/>
  <c r="X143" i="18"/>
  <c r="X269" i="18"/>
  <c r="AJ156" i="6"/>
  <c r="AI269" i="6"/>
  <c r="AI396" i="6"/>
  <c r="AI153" i="6"/>
  <c r="AI527" i="6"/>
  <c r="U269" i="18"/>
  <c r="U143" i="18"/>
  <c r="AH269" i="6"/>
  <c r="AH396" i="6"/>
  <c r="AH150" i="6"/>
  <c r="AH527" i="6"/>
  <c r="P271" i="18"/>
  <c r="P145" i="18"/>
  <c r="Z145" i="18"/>
  <c r="Z271" i="18"/>
  <c r="M144" i="18"/>
  <c r="M270" i="18"/>
  <c r="Q146" i="18"/>
  <c r="Q272" i="18"/>
  <c r="AD146" i="18"/>
  <c r="AD272" i="18"/>
  <c r="D143" i="18"/>
  <c r="D269" i="18"/>
  <c r="J146" i="18"/>
  <c r="J272" i="18"/>
  <c r="R145" i="18"/>
  <c r="R271" i="18"/>
  <c r="AF527" i="6"/>
  <c r="AF396" i="6"/>
  <c r="V269" i="6"/>
  <c r="AF269" i="6"/>
  <c r="AF145" i="6"/>
  <c r="AG527" i="6"/>
  <c r="AG396" i="6"/>
  <c r="O143" i="18"/>
  <c r="O269" i="18"/>
  <c r="I273" i="18"/>
  <c r="I147" i="18"/>
  <c r="N143" i="18"/>
  <c r="N269" i="18"/>
  <c r="H143" i="18"/>
  <c r="H269" i="18"/>
  <c r="E272" i="18"/>
  <c r="E146" i="18"/>
  <c r="S273" i="18"/>
  <c r="S147" i="18"/>
  <c r="N14" i="3"/>
  <c r="A15" i="3"/>
  <c r="AB272" i="18"/>
  <c r="AB146" i="18"/>
  <c r="BK11" i="18"/>
  <c r="BI11" i="18"/>
  <c r="BJ11" i="18"/>
  <c r="BC11" i="18"/>
  <c r="AG144" i="6"/>
  <c r="AG269" i="6"/>
  <c r="BF11" i="6"/>
  <c r="AC527" i="6"/>
  <c r="P527" i="6"/>
  <c r="AD527" i="6"/>
  <c r="Z527" i="6"/>
  <c r="AB527" i="6"/>
  <c r="C527" i="6"/>
  <c r="B527" i="6"/>
  <c r="O527" i="6"/>
  <c r="X527" i="6"/>
  <c r="D527" i="6"/>
  <c r="J527" i="6"/>
  <c r="H527" i="6"/>
  <c r="N527" i="6"/>
  <c r="T527" i="6"/>
  <c r="W527" i="6"/>
  <c r="K527" i="6"/>
  <c r="E527" i="6"/>
  <c r="Q527" i="6"/>
  <c r="Y527" i="6"/>
  <c r="S527" i="6"/>
  <c r="I527" i="6"/>
  <c r="AA527" i="6"/>
  <c r="AE527" i="6"/>
  <c r="V527" i="6"/>
  <c r="F527" i="6"/>
  <c r="L527" i="6"/>
  <c r="R527" i="6"/>
  <c r="G527" i="6"/>
  <c r="M527" i="6"/>
  <c r="U527" i="6"/>
  <c r="B148" i="18"/>
  <c r="B274" i="18"/>
  <c r="Y147" i="18"/>
  <c r="Y273" i="18"/>
  <c r="L269" i="18"/>
  <c r="L143" i="18"/>
  <c r="F145" i="6"/>
  <c r="W144" i="6"/>
  <c r="V144" i="6"/>
  <c r="AD145" i="6"/>
  <c r="C274" i="18"/>
  <c r="C148" i="18"/>
  <c r="Q148" i="6"/>
  <c r="U146" i="6"/>
  <c r="C152" i="6"/>
  <c r="X145" i="6"/>
  <c r="AE269" i="6"/>
  <c r="Y269" i="6"/>
  <c r="S269" i="6"/>
  <c r="AB269" i="6"/>
  <c r="AA269" i="6"/>
  <c r="AC269" i="6"/>
  <c r="R269" i="6"/>
  <c r="Z269" i="6"/>
  <c r="Q269" i="6"/>
  <c r="U269" i="6"/>
  <c r="AD269" i="6"/>
  <c r="X269" i="6"/>
  <c r="AC272" i="18"/>
  <c r="AC146" i="18"/>
  <c r="AB396" i="6"/>
  <c r="Y396" i="6"/>
  <c r="C396" i="6"/>
  <c r="G396" i="6"/>
  <c r="V396" i="6"/>
  <c r="J396" i="6"/>
  <c r="AD396" i="6"/>
  <c r="AA396" i="6"/>
  <c r="U396" i="6"/>
  <c r="W396" i="6"/>
  <c r="F396" i="6"/>
  <c r="M396" i="6"/>
  <c r="P396" i="6"/>
  <c r="L396" i="6"/>
  <c r="T396" i="6"/>
  <c r="AC396" i="6"/>
  <c r="AE396" i="6"/>
  <c r="I396" i="6"/>
  <c r="H396" i="6"/>
  <c r="N396" i="6"/>
  <c r="D396" i="6"/>
  <c r="Q396" i="6"/>
  <c r="BE11" i="6"/>
  <c r="AT397" i="6" s="1"/>
  <c r="S396" i="6"/>
  <c r="Z396" i="6"/>
  <c r="E396" i="6"/>
  <c r="R396" i="6"/>
  <c r="X396" i="6"/>
  <c r="BK10" i="6"/>
  <c r="B396" i="6"/>
  <c r="K396" i="6"/>
  <c r="O396" i="6"/>
  <c r="O150" i="6"/>
  <c r="J160" i="6"/>
  <c r="K273" i="18"/>
  <c r="K147" i="18"/>
  <c r="AN270" i="6"/>
  <c r="W269" i="6"/>
  <c r="BI12" i="18" a="1"/>
  <c r="AS528" i="6" l="1"/>
  <c r="AT528" i="6"/>
  <c r="AT198" i="6"/>
  <c r="AS271" i="6"/>
  <c r="AT271" i="6"/>
  <c r="AS211" i="18"/>
  <c r="AR397" i="6"/>
  <c r="AS397" i="6"/>
  <c r="AS201" i="6"/>
  <c r="AR211" i="18"/>
  <c r="AQ526" i="18"/>
  <c r="AR526" i="18"/>
  <c r="AQ396" i="18"/>
  <c r="AR396" i="18"/>
  <c r="AQ528" i="6"/>
  <c r="AR528" i="6"/>
  <c r="AQ271" i="6"/>
  <c r="AR271" i="6"/>
  <c r="AR203" i="6"/>
  <c r="AZ271" i="6"/>
  <c r="AQ211" i="18"/>
  <c r="AP396" i="18"/>
  <c r="AT396" i="18"/>
  <c r="AP526" i="18"/>
  <c r="AT526" i="18"/>
  <c r="AT211" i="18"/>
  <c r="AQ199" i="6"/>
  <c r="AP397" i="6"/>
  <c r="AQ397" i="6"/>
  <c r="AU271" i="6"/>
  <c r="AP271" i="6"/>
  <c r="AP200" i="6"/>
  <c r="AU528" i="6"/>
  <c r="AP528" i="6"/>
  <c r="AP206" i="18"/>
  <c r="AU199" i="6"/>
  <c r="AU397" i="6"/>
  <c r="BE144" i="6"/>
  <c r="BD269" i="6"/>
  <c r="BC269" i="6"/>
  <c r="BJ9" i="6" s="1"/>
  <c r="BI9" i="6" s="1"/>
  <c r="BB269" i="6"/>
  <c r="BA269" i="6"/>
  <c r="BI145" i="6"/>
  <c r="BH145" i="6"/>
  <c r="BD145" i="6"/>
  <c r="BC145" i="6"/>
  <c r="BB145" i="6"/>
  <c r="BA145" i="6"/>
  <c r="AN526" i="18"/>
  <c r="AL526" i="18"/>
  <c r="AM526" i="18"/>
  <c r="AO526" i="18"/>
  <c r="AN396" i="18"/>
  <c r="AO396" i="18"/>
  <c r="AM396" i="18"/>
  <c r="AL396" i="18"/>
  <c r="AN195" i="18"/>
  <c r="AN528" i="6"/>
  <c r="AO528" i="6"/>
  <c r="AM194" i="18"/>
  <c r="AO271" i="6"/>
  <c r="AL185" i="18"/>
  <c r="AO200" i="18"/>
  <c r="AO185" i="6"/>
  <c r="AN397" i="6"/>
  <c r="AO397" i="6"/>
  <c r="AN182" i="6"/>
  <c r="AM528" i="6"/>
  <c r="AM397" i="6"/>
  <c r="AM270" i="6"/>
  <c r="B146" i="6"/>
  <c r="AM183" i="6"/>
  <c r="AJ397" i="6"/>
  <c r="AK397" i="6"/>
  <c r="AL397" i="6"/>
  <c r="AJ528" i="6"/>
  <c r="AK528" i="6"/>
  <c r="AL528" i="6"/>
  <c r="AL171" i="6"/>
  <c r="AJ270" i="6"/>
  <c r="AL270" i="6"/>
  <c r="AK270" i="6"/>
  <c r="AK170" i="6"/>
  <c r="B396" i="18"/>
  <c r="X396" i="18"/>
  <c r="AD396" i="18"/>
  <c r="W396" i="18"/>
  <c r="G396" i="18"/>
  <c r="M396" i="18"/>
  <c r="AE396" i="18"/>
  <c r="L396" i="18"/>
  <c r="Q396" i="18"/>
  <c r="AB396" i="18"/>
  <c r="R396" i="18"/>
  <c r="AI396" i="18"/>
  <c r="Y396" i="18"/>
  <c r="BH11" i="18"/>
  <c r="BL11" i="18" s="1"/>
  <c r="AG396" i="18"/>
  <c r="J396" i="18"/>
  <c r="AF396" i="18"/>
  <c r="I396" i="18"/>
  <c r="V396" i="18"/>
  <c r="BB12" i="18"/>
  <c r="AS397" i="18" s="1"/>
  <c r="AK396" i="18"/>
  <c r="AA396" i="18"/>
  <c r="T396" i="18"/>
  <c r="K396" i="18"/>
  <c r="N396" i="18"/>
  <c r="AH396" i="18"/>
  <c r="H396" i="18"/>
  <c r="S396" i="18"/>
  <c r="U396" i="18"/>
  <c r="AC396" i="18"/>
  <c r="AJ396" i="18"/>
  <c r="Z396" i="18"/>
  <c r="O396" i="18"/>
  <c r="E396" i="18"/>
  <c r="D396" i="18"/>
  <c r="C396" i="18"/>
  <c r="F396" i="18"/>
  <c r="P396" i="18"/>
  <c r="AK526" i="18"/>
  <c r="AK181" i="18"/>
  <c r="BA142" i="18"/>
  <c r="BB142" i="18" s="1"/>
  <c r="AS527" i="18" s="1"/>
  <c r="BE142" i="18"/>
  <c r="AW269" i="18"/>
  <c r="AG157" i="18"/>
  <c r="AI165" i="18"/>
  <c r="L526" i="18"/>
  <c r="AJ526" i="18"/>
  <c r="AG526" i="18"/>
  <c r="AE526" i="18"/>
  <c r="AI526" i="18"/>
  <c r="AH526" i="18"/>
  <c r="AF526" i="18"/>
  <c r="AJ176" i="18"/>
  <c r="AE157" i="18"/>
  <c r="AF159" i="18"/>
  <c r="AH164" i="18"/>
  <c r="T270" i="18"/>
  <c r="T144" i="18"/>
  <c r="AY142" i="18"/>
  <c r="AZ268" i="18"/>
  <c r="F143" i="18"/>
  <c r="F269" i="18"/>
  <c r="BA268" i="18"/>
  <c r="H526" i="18"/>
  <c r="I526" i="18"/>
  <c r="AA526" i="18"/>
  <c r="AC526" i="18"/>
  <c r="BF142" i="18"/>
  <c r="AA145" i="18"/>
  <c r="AA271" i="18"/>
  <c r="K526" i="18"/>
  <c r="Z526" i="18"/>
  <c r="D526" i="18"/>
  <c r="AY268" i="18"/>
  <c r="V526" i="18"/>
  <c r="M526" i="18"/>
  <c r="F526" i="18"/>
  <c r="AZ142" i="18"/>
  <c r="W270" i="18"/>
  <c r="W144" i="18"/>
  <c r="Y526" i="18"/>
  <c r="O526" i="18"/>
  <c r="G526" i="18"/>
  <c r="P526" i="18"/>
  <c r="X144" i="18"/>
  <c r="X270" i="18"/>
  <c r="V270" i="18"/>
  <c r="V144" i="18"/>
  <c r="Q526" i="18"/>
  <c r="R526" i="18"/>
  <c r="W526" i="18"/>
  <c r="AD526" i="18"/>
  <c r="T526" i="18"/>
  <c r="AB526" i="18"/>
  <c r="B526" i="18"/>
  <c r="C526" i="18"/>
  <c r="U526" i="18"/>
  <c r="S526" i="18"/>
  <c r="AX268" i="18"/>
  <c r="J526" i="18"/>
  <c r="E526" i="18"/>
  <c r="X526" i="18"/>
  <c r="N526" i="18"/>
  <c r="AX142" i="18"/>
  <c r="G143" i="18"/>
  <c r="G269" i="18"/>
  <c r="AJ157" i="6"/>
  <c r="AI397" i="6"/>
  <c r="AI528" i="6"/>
  <c r="AI154" i="6"/>
  <c r="AI270" i="6"/>
  <c r="U270" i="18"/>
  <c r="U144" i="18"/>
  <c r="AH528" i="6"/>
  <c r="AH151" i="6"/>
  <c r="AH270" i="6"/>
  <c r="AH397" i="6"/>
  <c r="P272" i="18"/>
  <c r="P146" i="18"/>
  <c r="AD147" i="18"/>
  <c r="AD273" i="18"/>
  <c r="Q273" i="18"/>
  <c r="Q147" i="18"/>
  <c r="M145" i="18"/>
  <c r="M271" i="18"/>
  <c r="Z272" i="18"/>
  <c r="Z146" i="18"/>
  <c r="D270" i="18"/>
  <c r="D144" i="18"/>
  <c r="R146" i="18"/>
  <c r="R272" i="18"/>
  <c r="J273" i="18"/>
  <c r="J147" i="18"/>
  <c r="AF397" i="6"/>
  <c r="AG270" i="6"/>
  <c r="AF270" i="6"/>
  <c r="AF146" i="6"/>
  <c r="D528" i="6"/>
  <c r="AF528" i="6"/>
  <c r="G528" i="6"/>
  <c r="N528" i="6"/>
  <c r="R528" i="6"/>
  <c r="F528" i="6"/>
  <c r="AG397" i="6"/>
  <c r="AG528" i="6"/>
  <c r="Z528" i="6"/>
  <c r="Y528" i="6"/>
  <c r="T528" i="6"/>
  <c r="W528" i="6"/>
  <c r="X528" i="6"/>
  <c r="AE528" i="6"/>
  <c r="AB273" i="18"/>
  <c r="AB147" i="18"/>
  <c r="N15" i="3"/>
  <c r="A16" i="3"/>
  <c r="S148" i="18"/>
  <c r="S274" i="18"/>
  <c r="E273" i="18"/>
  <c r="E147" i="18"/>
  <c r="I274" i="18"/>
  <c r="I148" i="18"/>
  <c r="H144" i="18"/>
  <c r="H270" i="18"/>
  <c r="N144" i="18"/>
  <c r="N270" i="18"/>
  <c r="O270" i="18"/>
  <c r="O144" i="18"/>
  <c r="BI12" i="18"/>
  <c r="BJ12" i="18"/>
  <c r="BK12" i="18"/>
  <c r="BC12" i="18"/>
  <c r="B528" i="6"/>
  <c r="I528" i="6"/>
  <c r="L528" i="6"/>
  <c r="AB528" i="6"/>
  <c r="AA528" i="6"/>
  <c r="M528" i="6"/>
  <c r="K528" i="6"/>
  <c r="E528" i="6"/>
  <c r="Q528" i="6"/>
  <c r="J528" i="6"/>
  <c r="AD528" i="6"/>
  <c r="AC528" i="6"/>
  <c r="C528" i="6"/>
  <c r="H528" i="6"/>
  <c r="O528" i="6"/>
  <c r="U528" i="6"/>
  <c r="S528" i="6"/>
  <c r="V528" i="6"/>
  <c r="P528" i="6"/>
  <c r="AG145" i="6"/>
  <c r="BF12" i="6"/>
  <c r="W270" i="6"/>
  <c r="J161" i="6"/>
  <c r="O151" i="6"/>
  <c r="AC397" i="6"/>
  <c r="AB397" i="6"/>
  <c r="BK11" i="6"/>
  <c r="Y397" i="6"/>
  <c r="C397" i="6"/>
  <c r="W397" i="6"/>
  <c r="F397" i="6"/>
  <c r="O397" i="6"/>
  <c r="S397" i="6"/>
  <c r="U397" i="6"/>
  <c r="AD397" i="6"/>
  <c r="X397" i="6"/>
  <c r="M397" i="6"/>
  <c r="L397" i="6"/>
  <c r="R397" i="6"/>
  <c r="H397" i="6"/>
  <c r="AE397" i="6"/>
  <c r="I397" i="6"/>
  <c r="D397" i="6"/>
  <c r="B397" i="6"/>
  <c r="J397" i="6"/>
  <c r="Q397" i="6"/>
  <c r="T397" i="6"/>
  <c r="P397" i="6"/>
  <c r="BE12" i="6"/>
  <c r="AT398" i="6" s="1"/>
  <c r="E397" i="6"/>
  <c r="N397" i="6"/>
  <c r="AA397" i="6"/>
  <c r="Z397" i="6"/>
  <c r="V397" i="6"/>
  <c r="G397" i="6"/>
  <c r="K397" i="6"/>
  <c r="K274" i="18"/>
  <c r="K148" i="18"/>
  <c r="AC147" i="18"/>
  <c r="AC273" i="18"/>
  <c r="X146" i="6"/>
  <c r="U147" i="6"/>
  <c r="C275" i="18"/>
  <c r="C149" i="18"/>
  <c r="AD146" i="6"/>
  <c r="Y274" i="18"/>
  <c r="Y148" i="18"/>
  <c r="V270" i="6"/>
  <c r="AN271" i="6"/>
  <c r="AE270" i="6"/>
  <c r="N270" i="6"/>
  <c r="Y270" i="6"/>
  <c r="AB270" i="6"/>
  <c r="AC270" i="6"/>
  <c r="R270" i="6"/>
  <c r="S270" i="6"/>
  <c r="P270" i="6"/>
  <c r="Z270" i="6"/>
  <c r="AA270" i="6"/>
  <c r="B270" i="6"/>
  <c r="Q270" i="6"/>
  <c r="U270" i="6"/>
  <c r="X270" i="6"/>
  <c r="AD270" i="6"/>
  <c r="C153" i="6"/>
  <c r="Q149" i="6"/>
  <c r="V145" i="6"/>
  <c r="W145" i="6"/>
  <c r="F146" i="6"/>
  <c r="L144" i="18"/>
  <c r="L270" i="18"/>
  <c r="B275" i="18"/>
  <c r="B149" i="18"/>
  <c r="BL11" i="6" a="1"/>
  <c r="AS529" i="6" l="1"/>
  <c r="AT529" i="6"/>
  <c r="AT199" i="6"/>
  <c r="AS272" i="6"/>
  <c r="AT272" i="6"/>
  <c r="AS212" i="18"/>
  <c r="AS202" i="6"/>
  <c r="AR398" i="6"/>
  <c r="AS398" i="6"/>
  <c r="AQ397" i="18"/>
  <c r="AR397" i="18"/>
  <c r="AQ527" i="18"/>
  <c r="AR527" i="18"/>
  <c r="AR212" i="18"/>
  <c r="AR204" i="6"/>
  <c r="AQ272" i="6"/>
  <c r="AR272" i="6"/>
  <c r="AQ529" i="6"/>
  <c r="AR529" i="6"/>
  <c r="AQ212" i="18"/>
  <c r="AP527" i="18"/>
  <c r="AT527" i="18"/>
  <c r="AT212" i="18"/>
  <c r="AP397" i="18"/>
  <c r="AT397" i="18"/>
  <c r="AP398" i="6"/>
  <c r="AQ398" i="6"/>
  <c r="AQ200" i="6"/>
  <c r="AU272" i="6"/>
  <c r="AP272" i="6"/>
  <c r="AP201" i="6"/>
  <c r="AU529" i="6"/>
  <c r="AP529" i="6"/>
  <c r="AP207" i="18"/>
  <c r="AU200" i="6"/>
  <c r="AU398" i="6"/>
  <c r="AZ272" i="6"/>
  <c r="BI146" i="6"/>
  <c r="BH146" i="6"/>
  <c r="BD146" i="6"/>
  <c r="BC146" i="6"/>
  <c r="BB146" i="6"/>
  <c r="BA146" i="6"/>
  <c r="BD270" i="6"/>
  <c r="BC270" i="6"/>
  <c r="BJ10" i="6" s="1"/>
  <c r="BI10" i="6" s="1"/>
  <c r="BB270" i="6"/>
  <c r="BA270" i="6"/>
  <c r="BE145" i="6"/>
  <c r="AL186" i="18"/>
  <c r="AN529" i="6"/>
  <c r="AO529" i="6"/>
  <c r="AN397" i="18"/>
  <c r="AO397" i="18"/>
  <c r="AL397" i="18"/>
  <c r="AM397" i="18"/>
  <c r="AO186" i="6"/>
  <c r="AN196" i="18"/>
  <c r="AN527" i="18"/>
  <c r="AL527" i="18"/>
  <c r="AO527" i="18"/>
  <c r="AM527" i="18"/>
  <c r="AO272" i="6"/>
  <c r="AO201" i="18"/>
  <c r="AM195" i="18"/>
  <c r="AN398" i="6"/>
  <c r="AO398" i="6"/>
  <c r="AN183" i="6"/>
  <c r="AM271" i="6"/>
  <c r="AM529" i="6"/>
  <c r="AM184" i="6"/>
  <c r="AM398" i="6"/>
  <c r="B147" i="6"/>
  <c r="AJ398" i="6"/>
  <c r="AK398" i="6"/>
  <c r="AL398" i="6"/>
  <c r="AJ529" i="6"/>
  <c r="AK529" i="6"/>
  <c r="AL529" i="6"/>
  <c r="AJ271" i="6"/>
  <c r="AL271" i="6"/>
  <c r="AK271" i="6"/>
  <c r="AK171" i="6"/>
  <c r="AL172" i="6"/>
  <c r="U397" i="18"/>
  <c r="K397" i="18"/>
  <c r="AA397" i="18"/>
  <c r="AB397" i="18"/>
  <c r="M397" i="18"/>
  <c r="Y397" i="18"/>
  <c r="T397" i="18"/>
  <c r="E397" i="18"/>
  <c r="BH12" i="18"/>
  <c r="BG12" i="18" s="1"/>
  <c r="BF12" i="18" s="1"/>
  <c r="BM12" i="18" s="1"/>
  <c r="J397" i="18"/>
  <c r="D397" i="18"/>
  <c r="AE397" i="18"/>
  <c r="B397" i="18"/>
  <c r="V397" i="18"/>
  <c r="Z397" i="18"/>
  <c r="BB13" i="18"/>
  <c r="AS398" i="18" s="1"/>
  <c r="AF397" i="18"/>
  <c r="AD397" i="18"/>
  <c r="Q397" i="18"/>
  <c r="L397" i="18"/>
  <c r="BG11" i="18"/>
  <c r="BF11" i="18" s="1"/>
  <c r="BM11" i="18" s="1"/>
  <c r="G397" i="18"/>
  <c r="AG397" i="18"/>
  <c r="P397" i="18"/>
  <c r="R397" i="18"/>
  <c r="O397" i="18"/>
  <c r="AI397" i="18"/>
  <c r="H397" i="18"/>
  <c r="W397" i="18"/>
  <c r="F397" i="18"/>
  <c r="S397" i="18"/>
  <c r="AH397" i="18"/>
  <c r="AK397" i="18"/>
  <c r="I397" i="18"/>
  <c r="AJ397" i="18"/>
  <c r="C397" i="18"/>
  <c r="AC397" i="18"/>
  <c r="X397" i="18"/>
  <c r="N397" i="18"/>
  <c r="AK527" i="18"/>
  <c r="AK182" i="18"/>
  <c r="AJ177" i="18"/>
  <c r="AF160" i="18"/>
  <c r="AI166" i="18"/>
  <c r="B527" i="18"/>
  <c r="AJ527" i="18"/>
  <c r="AE527" i="18"/>
  <c r="AI527" i="18"/>
  <c r="AG527" i="18"/>
  <c r="AF527" i="18"/>
  <c r="AH527" i="18"/>
  <c r="AH165" i="18"/>
  <c r="AE158" i="18"/>
  <c r="AG158" i="18"/>
  <c r="T145" i="18"/>
  <c r="T271" i="18"/>
  <c r="AW270" i="18"/>
  <c r="G527" i="18"/>
  <c r="W527" i="18"/>
  <c r="O527" i="18"/>
  <c r="N527" i="18"/>
  <c r="AC527" i="18"/>
  <c r="M527" i="18"/>
  <c r="H527" i="18"/>
  <c r="D527" i="18"/>
  <c r="E527" i="18"/>
  <c r="I527" i="18"/>
  <c r="BA269" i="18"/>
  <c r="BA143" i="18"/>
  <c r="BB143" i="18" s="1"/>
  <c r="AS528" i="18" s="1"/>
  <c r="X527" i="18"/>
  <c r="AA527" i="18"/>
  <c r="V527" i="18"/>
  <c r="S527" i="18"/>
  <c r="P527" i="18"/>
  <c r="AB527" i="18"/>
  <c r="J527" i="18"/>
  <c r="U527" i="18"/>
  <c r="Q527" i="18"/>
  <c r="Y527" i="18"/>
  <c r="Z527" i="18"/>
  <c r="AD527" i="18"/>
  <c r="R527" i="18"/>
  <c r="T527" i="18"/>
  <c r="L527" i="18"/>
  <c r="K527" i="18"/>
  <c r="C527" i="18"/>
  <c r="F527" i="18"/>
  <c r="AZ269" i="18"/>
  <c r="AX269" i="18"/>
  <c r="AY269" i="18"/>
  <c r="V145" i="18"/>
  <c r="V271" i="18"/>
  <c r="AY143" i="18"/>
  <c r="BF143" i="18"/>
  <c r="AA146" i="18"/>
  <c r="AA272" i="18"/>
  <c r="G270" i="18"/>
  <c r="G144" i="18"/>
  <c r="AX143" i="18"/>
  <c r="W271" i="18"/>
  <c r="W145" i="18"/>
  <c r="AZ143" i="18"/>
  <c r="X271" i="18"/>
  <c r="X145" i="18"/>
  <c r="BE143" i="18"/>
  <c r="F144" i="18"/>
  <c r="F270" i="18"/>
  <c r="AJ158" i="6"/>
  <c r="W271" i="6"/>
  <c r="AI529" i="6"/>
  <c r="AI271" i="6"/>
  <c r="AI398" i="6"/>
  <c r="AI155" i="6"/>
  <c r="V271" i="6"/>
  <c r="U271" i="18"/>
  <c r="U145" i="18"/>
  <c r="AH529" i="6"/>
  <c r="AH271" i="6"/>
  <c r="AH398" i="6"/>
  <c r="AH152" i="6"/>
  <c r="Z147" i="18"/>
  <c r="Z273" i="18"/>
  <c r="Q274" i="18"/>
  <c r="Q148" i="18"/>
  <c r="P147" i="18"/>
  <c r="P273" i="18"/>
  <c r="M272" i="18"/>
  <c r="M146" i="18"/>
  <c r="AD148" i="18"/>
  <c r="AD274" i="18"/>
  <c r="D145" i="18"/>
  <c r="D271" i="18"/>
  <c r="J148" i="18"/>
  <c r="J274" i="18"/>
  <c r="R273" i="18"/>
  <c r="R147" i="18"/>
  <c r="AF529" i="6"/>
  <c r="AF398" i="6"/>
  <c r="AF147" i="6"/>
  <c r="AG271" i="6"/>
  <c r="AF271" i="6"/>
  <c r="AG529" i="6"/>
  <c r="AG398" i="6"/>
  <c r="N271" i="18"/>
  <c r="N145" i="18"/>
  <c r="H145" i="18"/>
  <c r="H271" i="18"/>
  <c r="S149" i="18"/>
  <c r="S275" i="18"/>
  <c r="O145" i="18"/>
  <c r="O271" i="18"/>
  <c r="I275" i="18"/>
  <c r="I149" i="18"/>
  <c r="E148" i="18"/>
  <c r="E274" i="18"/>
  <c r="A17" i="3"/>
  <c r="N16" i="3"/>
  <c r="AB148" i="18"/>
  <c r="AB274" i="18"/>
  <c r="BC13" i="18"/>
  <c r="AG146" i="6"/>
  <c r="BF13" i="6"/>
  <c r="BM11" i="6"/>
  <c r="BL11" i="6"/>
  <c r="BN11" i="6"/>
  <c r="L271" i="18"/>
  <c r="L145" i="18"/>
  <c r="B276" i="18"/>
  <c r="B150" i="18"/>
  <c r="F147" i="6"/>
  <c r="V146" i="6"/>
  <c r="Q150" i="6"/>
  <c r="C154" i="6"/>
  <c r="AC271" i="6"/>
  <c r="Y271" i="6"/>
  <c r="P271" i="6"/>
  <c r="AA271" i="6"/>
  <c r="AE271" i="6"/>
  <c r="N271" i="6"/>
  <c r="R271" i="6"/>
  <c r="S271" i="6"/>
  <c r="Z271" i="6"/>
  <c r="AB271" i="6"/>
  <c r="L271" i="6"/>
  <c r="O271" i="6"/>
  <c r="B271" i="6"/>
  <c r="Q271" i="6"/>
  <c r="U271" i="6"/>
  <c r="AD271" i="6"/>
  <c r="X271" i="6"/>
  <c r="AD147" i="6"/>
  <c r="U148" i="6"/>
  <c r="X147" i="6"/>
  <c r="K149" i="18"/>
  <c r="K275" i="18"/>
  <c r="O152" i="6"/>
  <c r="J162" i="6"/>
  <c r="AC529" i="6"/>
  <c r="P529" i="6"/>
  <c r="AD529" i="6"/>
  <c r="Z529" i="6"/>
  <c r="D529" i="6"/>
  <c r="J529" i="6"/>
  <c r="L529" i="6"/>
  <c r="R529" i="6"/>
  <c r="I529" i="6"/>
  <c r="U529" i="6"/>
  <c r="AB529" i="6"/>
  <c r="Y529" i="6"/>
  <c r="G529" i="6"/>
  <c r="W529" i="6"/>
  <c r="O529" i="6"/>
  <c r="AE529" i="6"/>
  <c r="V529" i="6"/>
  <c r="K529" i="6"/>
  <c r="F529" i="6"/>
  <c r="E529" i="6"/>
  <c r="S529" i="6"/>
  <c r="M529" i="6"/>
  <c r="Q529" i="6"/>
  <c r="H529" i="6"/>
  <c r="N529" i="6"/>
  <c r="AA529" i="6"/>
  <c r="B529" i="6"/>
  <c r="X529" i="6"/>
  <c r="T529" i="6"/>
  <c r="C529" i="6"/>
  <c r="W146" i="6"/>
  <c r="Y275" i="18"/>
  <c r="Y149" i="18"/>
  <c r="C276" i="18"/>
  <c r="C150" i="18"/>
  <c r="AC274" i="18"/>
  <c r="AC148" i="18"/>
  <c r="AC398" i="6"/>
  <c r="AE398" i="6"/>
  <c r="M398" i="6"/>
  <c r="P398" i="6"/>
  <c r="O398" i="6"/>
  <c r="T398" i="6"/>
  <c r="E398" i="6"/>
  <c r="R398" i="6"/>
  <c r="G398" i="6"/>
  <c r="D398" i="6"/>
  <c r="Y398" i="6"/>
  <c r="K398" i="6"/>
  <c r="L398" i="6"/>
  <c r="Q398" i="6"/>
  <c r="AD398" i="6"/>
  <c r="S398" i="6"/>
  <c r="B398" i="6"/>
  <c r="F398" i="6"/>
  <c r="U398" i="6"/>
  <c r="Z398" i="6"/>
  <c r="I398" i="6"/>
  <c r="W398" i="6"/>
  <c r="J398" i="6"/>
  <c r="N398" i="6"/>
  <c r="BK12" i="6"/>
  <c r="X398" i="6"/>
  <c r="AB398" i="6"/>
  <c r="AA398" i="6"/>
  <c r="BE13" i="6"/>
  <c r="AT399" i="6" s="1"/>
  <c r="H398" i="6"/>
  <c r="V398" i="6"/>
  <c r="C398" i="6"/>
  <c r="BO11" i="6"/>
  <c r="BL12" i="6" a="1"/>
  <c r="BI13" i="18" a="1"/>
  <c r="BI14" i="18" a="1"/>
  <c r="AS273" i="6" l="1"/>
  <c r="AT273" i="6"/>
  <c r="AT200" i="6"/>
  <c r="AS530" i="6"/>
  <c r="AT530" i="6"/>
  <c r="AS213" i="18"/>
  <c r="AR399" i="6"/>
  <c r="AS399" i="6"/>
  <c r="AS203" i="6"/>
  <c r="AR213" i="18"/>
  <c r="AQ528" i="18"/>
  <c r="AR528" i="18"/>
  <c r="AQ398" i="18"/>
  <c r="AR398" i="18"/>
  <c r="AQ273" i="6"/>
  <c r="AR273" i="6"/>
  <c r="AQ530" i="6"/>
  <c r="AR530" i="6"/>
  <c r="AR205" i="6"/>
  <c r="AQ213" i="18"/>
  <c r="AP398" i="18"/>
  <c r="AT398" i="18"/>
  <c r="AP528" i="18"/>
  <c r="AT528" i="18"/>
  <c r="AT213" i="18"/>
  <c r="AQ201" i="6"/>
  <c r="AP399" i="6"/>
  <c r="AQ399" i="6"/>
  <c r="AU273" i="6"/>
  <c r="AP273" i="6"/>
  <c r="AU530" i="6"/>
  <c r="AP530" i="6"/>
  <c r="AP202" i="6"/>
  <c r="AP208" i="18"/>
  <c r="AU201" i="6"/>
  <c r="AU399" i="6"/>
  <c r="AZ273" i="6"/>
  <c r="BI147" i="6"/>
  <c r="BH147" i="6"/>
  <c r="BD147" i="6"/>
  <c r="BC147" i="6"/>
  <c r="BB147" i="6"/>
  <c r="BA147" i="6"/>
  <c r="BE146" i="6"/>
  <c r="BD271" i="6"/>
  <c r="BC271" i="6"/>
  <c r="BJ11" i="6" s="1"/>
  <c r="BI11" i="6" s="1"/>
  <c r="BP11" i="6" s="1"/>
  <c r="BB271" i="6"/>
  <c r="BA271" i="6"/>
  <c r="AN528" i="18"/>
  <c r="AL528" i="18"/>
  <c r="AO528" i="18"/>
  <c r="AM528" i="18"/>
  <c r="AO273" i="6"/>
  <c r="AN530" i="6"/>
  <c r="AO530" i="6"/>
  <c r="AM196" i="18"/>
  <c r="AN272" i="6"/>
  <c r="AO187" i="6"/>
  <c r="AN398" i="18"/>
  <c r="AO398" i="18"/>
  <c r="AL398" i="18"/>
  <c r="AM398" i="18"/>
  <c r="AN197" i="18"/>
  <c r="AO202" i="18"/>
  <c r="AL187" i="18"/>
  <c r="AN399" i="6"/>
  <c r="AO399" i="6"/>
  <c r="W272" i="6"/>
  <c r="AN184" i="6"/>
  <c r="AM272" i="6"/>
  <c r="AM399" i="6"/>
  <c r="AM185" i="6"/>
  <c r="B148" i="6"/>
  <c r="AM530" i="6"/>
  <c r="AJ272" i="6"/>
  <c r="AL272" i="6"/>
  <c r="AK272" i="6"/>
  <c r="AJ399" i="6"/>
  <c r="AK399" i="6"/>
  <c r="AL399" i="6"/>
  <c r="AJ530" i="6"/>
  <c r="AL530" i="6"/>
  <c r="AK530" i="6"/>
  <c r="AK172" i="6"/>
  <c r="AL173" i="6"/>
  <c r="AJ398" i="18"/>
  <c r="BB14" i="18"/>
  <c r="AS399" i="18" s="1"/>
  <c r="L398" i="18"/>
  <c r="J398" i="18"/>
  <c r="N398" i="18"/>
  <c r="G398" i="18"/>
  <c r="O398" i="18"/>
  <c r="AD398" i="18"/>
  <c r="I398" i="18"/>
  <c r="AZ270" i="18"/>
  <c r="S398" i="18"/>
  <c r="V398" i="18"/>
  <c r="T398" i="18"/>
  <c r="R398" i="18"/>
  <c r="K398" i="18"/>
  <c r="BH13" i="18"/>
  <c r="BG13" i="18" s="1"/>
  <c r="BF13" i="18" s="1"/>
  <c r="BM13" i="18" s="1"/>
  <c r="Y398" i="18"/>
  <c r="D398" i="18"/>
  <c r="E398" i="18"/>
  <c r="X398" i="18"/>
  <c r="P398" i="18"/>
  <c r="Z398" i="18"/>
  <c r="F398" i="18"/>
  <c r="W398" i="18"/>
  <c r="AC398" i="18"/>
  <c r="H398" i="18"/>
  <c r="C398" i="18"/>
  <c r="AA398" i="18"/>
  <c r="AI398" i="18"/>
  <c r="Q398" i="18"/>
  <c r="B398" i="18"/>
  <c r="BL12" i="18"/>
  <c r="U398" i="18"/>
  <c r="AG398" i="18"/>
  <c r="AE398" i="18"/>
  <c r="AB398" i="18"/>
  <c r="AH398" i="18"/>
  <c r="AK398" i="18"/>
  <c r="M398" i="18"/>
  <c r="AF398" i="18"/>
  <c r="AK183" i="18"/>
  <c r="AK528" i="18"/>
  <c r="AH166" i="18"/>
  <c r="AF161" i="18"/>
  <c r="AJ178" i="18"/>
  <c r="M528" i="18"/>
  <c r="AJ528" i="18"/>
  <c r="AG528" i="18"/>
  <c r="AE528" i="18"/>
  <c r="AI528" i="18"/>
  <c r="AH528" i="18"/>
  <c r="AF528" i="18"/>
  <c r="AG159" i="18"/>
  <c r="AE159" i="18"/>
  <c r="AI167" i="18"/>
  <c r="T146" i="18"/>
  <c r="T272" i="18"/>
  <c r="Q528" i="18"/>
  <c r="AD528" i="18"/>
  <c r="AX144" i="18"/>
  <c r="U528" i="18"/>
  <c r="E528" i="18"/>
  <c r="W528" i="18"/>
  <c r="AC528" i="18"/>
  <c r="J528" i="18"/>
  <c r="I528" i="18"/>
  <c r="D528" i="18"/>
  <c r="C528" i="18"/>
  <c r="S528" i="18"/>
  <c r="V528" i="18"/>
  <c r="Z528" i="18"/>
  <c r="N528" i="18"/>
  <c r="Y528" i="18"/>
  <c r="L528" i="18"/>
  <c r="K528" i="18"/>
  <c r="H528" i="18"/>
  <c r="R528" i="18"/>
  <c r="AB528" i="18"/>
  <c r="P528" i="18"/>
  <c r="T528" i="18"/>
  <c r="O528" i="18"/>
  <c r="AA528" i="18"/>
  <c r="X528" i="18"/>
  <c r="AY144" i="18"/>
  <c r="G528" i="18"/>
  <c r="F528" i="18"/>
  <c r="B528" i="18"/>
  <c r="AX270" i="18"/>
  <c r="F145" i="18"/>
  <c r="F271" i="18"/>
  <c r="BA144" i="18"/>
  <c r="BB144" i="18" s="1"/>
  <c r="AS529" i="18" s="1"/>
  <c r="AA273" i="18"/>
  <c r="AA147" i="18"/>
  <c r="AY270" i="18"/>
  <c r="BE144" i="18"/>
  <c r="W272" i="18"/>
  <c r="W146" i="18"/>
  <c r="BA270" i="18"/>
  <c r="AZ144" i="18"/>
  <c r="V146" i="18"/>
  <c r="V272" i="18"/>
  <c r="X272" i="18"/>
  <c r="X146" i="18"/>
  <c r="G271" i="18"/>
  <c r="G145" i="18"/>
  <c r="AW272" i="18" s="1"/>
  <c r="AW271" i="18"/>
  <c r="BF144" i="18"/>
  <c r="AJ159" i="6"/>
  <c r="AI156" i="6"/>
  <c r="AI530" i="6"/>
  <c r="AI399" i="6"/>
  <c r="AI272" i="6"/>
  <c r="BI13" i="18"/>
  <c r="BJ13" i="18"/>
  <c r="BK13" i="18"/>
  <c r="U272" i="18"/>
  <c r="U146" i="18"/>
  <c r="AH272" i="6"/>
  <c r="AH153" i="6"/>
  <c r="AH530" i="6"/>
  <c r="AH399" i="6"/>
  <c r="M147" i="18"/>
  <c r="M273" i="18"/>
  <c r="Q275" i="18"/>
  <c r="Q149" i="18"/>
  <c r="AD275" i="18"/>
  <c r="AD149" i="18"/>
  <c r="P148" i="18"/>
  <c r="P274" i="18"/>
  <c r="Z148" i="18"/>
  <c r="Z274" i="18"/>
  <c r="D146" i="18"/>
  <c r="D272" i="18"/>
  <c r="R148" i="18"/>
  <c r="R274" i="18"/>
  <c r="J149" i="18"/>
  <c r="J275" i="18"/>
  <c r="AF399" i="6"/>
  <c r="AF530" i="6"/>
  <c r="AG272" i="6"/>
  <c r="AF272" i="6"/>
  <c r="AF148" i="6"/>
  <c r="AG530" i="6"/>
  <c r="AG399" i="6"/>
  <c r="AB149" i="18"/>
  <c r="AB275" i="18"/>
  <c r="A18" i="3"/>
  <c r="N17" i="3"/>
  <c r="E275" i="18"/>
  <c r="E149" i="18"/>
  <c r="O272" i="18"/>
  <c r="O146" i="18"/>
  <c r="S276" i="18"/>
  <c r="S150" i="18"/>
  <c r="H146" i="18"/>
  <c r="H272" i="18"/>
  <c r="I276" i="18"/>
  <c r="I150" i="18"/>
  <c r="I151" i="18" s="1"/>
  <c r="I152" i="18" s="1"/>
  <c r="N272" i="18"/>
  <c r="N146" i="18"/>
  <c r="BJ14" i="18"/>
  <c r="BK14" i="18"/>
  <c r="BI14" i="18"/>
  <c r="BC14" i="18"/>
  <c r="AG147" i="6"/>
  <c r="BF14" i="6"/>
  <c r="BL12" i="6"/>
  <c r="BN12" i="6"/>
  <c r="BM12" i="6"/>
  <c r="AC530" i="6"/>
  <c r="T530" i="6"/>
  <c r="AB530" i="6"/>
  <c r="G530" i="6"/>
  <c r="M530" i="6"/>
  <c r="P530" i="6"/>
  <c r="AD530" i="6"/>
  <c r="O530" i="6"/>
  <c r="C530" i="6"/>
  <c r="E530" i="6"/>
  <c r="X530" i="6"/>
  <c r="L530" i="6"/>
  <c r="R530" i="6"/>
  <c r="H530" i="6"/>
  <c r="V530" i="6"/>
  <c r="AE530" i="6"/>
  <c r="D530" i="6"/>
  <c r="S530" i="6"/>
  <c r="J530" i="6"/>
  <c r="U530" i="6"/>
  <c r="W530" i="6"/>
  <c r="K530" i="6"/>
  <c r="F530" i="6"/>
  <c r="Z530" i="6"/>
  <c r="B530" i="6"/>
  <c r="AA530" i="6"/>
  <c r="Y530" i="6"/>
  <c r="Q530" i="6"/>
  <c r="N530" i="6"/>
  <c r="I530" i="6"/>
  <c r="AC399" i="6"/>
  <c r="C399" i="6"/>
  <c r="J399" i="6"/>
  <c r="U399" i="6"/>
  <c r="AD399" i="6"/>
  <c r="BK13" i="6"/>
  <c r="B399" i="6"/>
  <c r="F399" i="6"/>
  <c r="K399" i="6"/>
  <c r="H399" i="6"/>
  <c r="M399" i="6"/>
  <c r="L399" i="6"/>
  <c r="R399" i="6"/>
  <c r="D399" i="6"/>
  <c r="P399" i="6"/>
  <c r="T399" i="6"/>
  <c r="S399" i="6"/>
  <c r="E399" i="6"/>
  <c r="AB399" i="6"/>
  <c r="W399" i="6"/>
  <c r="X399" i="6"/>
  <c r="V399" i="6"/>
  <c r="I399" i="6"/>
  <c r="Q399" i="6"/>
  <c r="AE399" i="6"/>
  <c r="BE14" i="6"/>
  <c r="AT400" i="6" s="1"/>
  <c r="N399" i="6"/>
  <c r="Y399" i="6"/>
  <c r="AA399" i="6"/>
  <c r="Z399" i="6"/>
  <c r="G399" i="6"/>
  <c r="O399" i="6"/>
  <c r="BO12" i="6"/>
  <c r="Y150" i="18"/>
  <c r="Y276" i="18"/>
  <c r="AC272" i="6"/>
  <c r="L272" i="6"/>
  <c r="S272" i="6"/>
  <c r="Y272" i="6"/>
  <c r="P272" i="6"/>
  <c r="AB272" i="6"/>
  <c r="AE272" i="6"/>
  <c r="R272" i="6"/>
  <c r="N272" i="6"/>
  <c r="Z272" i="6"/>
  <c r="AA272" i="6"/>
  <c r="O272" i="6"/>
  <c r="B272" i="6"/>
  <c r="Q272" i="6"/>
  <c r="U272" i="6"/>
  <c r="X272" i="6"/>
  <c r="AD272" i="6"/>
  <c r="J163" i="6"/>
  <c r="O153" i="6"/>
  <c r="K150" i="18"/>
  <c r="K276" i="18"/>
  <c r="X148" i="6"/>
  <c r="L272" i="18"/>
  <c r="L146" i="18"/>
  <c r="V272" i="6"/>
  <c r="AC149" i="18"/>
  <c r="AC275" i="18"/>
  <c r="C151" i="18"/>
  <c r="W147" i="6"/>
  <c r="U149" i="6"/>
  <c r="AD148" i="6"/>
  <c r="C155" i="6"/>
  <c r="Q151" i="6"/>
  <c r="V147" i="6"/>
  <c r="F148" i="6"/>
  <c r="B151" i="18"/>
  <c r="BI15" i="18" a="1"/>
  <c r="BL13" i="6" a="1"/>
  <c r="AS531" i="6" l="1"/>
  <c r="AT531" i="6"/>
  <c r="AS274" i="6"/>
  <c r="AT274" i="6"/>
  <c r="AT201" i="6"/>
  <c r="AS214" i="18"/>
  <c r="AS204" i="6"/>
  <c r="AR400" i="6"/>
  <c r="AS400" i="6"/>
  <c r="AQ529" i="18"/>
  <c r="AR529" i="18"/>
  <c r="AQ399" i="18"/>
  <c r="AR399" i="18"/>
  <c r="AR214" i="18"/>
  <c r="AQ531" i="6"/>
  <c r="AR531" i="6"/>
  <c r="AQ274" i="6"/>
  <c r="AR274" i="6"/>
  <c r="AR206" i="6"/>
  <c r="AQ214" i="18"/>
  <c r="AT214" i="18"/>
  <c r="AP529" i="18"/>
  <c r="AT529" i="18"/>
  <c r="AP399" i="18"/>
  <c r="AT399" i="18"/>
  <c r="AP400" i="6"/>
  <c r="AQ400" i="6"/>
  <c r="AQ202" i="6"/>
  <c r="AU274" i="6"/>
  <c r="AP274" i="6"/>
  <c r="AP203" i="6"/>
  <c r="AU531" i="6"/>
  <c r="AP531" i="6"/>
  <c r="AP209" i="18"/>
  <c r="AU202" i="6"/>
  <c r="AU400" i="6"/>
  <c r="AZ274" i="6"/>
  <c r="BI148" i="6"/>
  <c r="BH148" i="6"/>
  <c r="BD148" i="6"/>
  <c r="BC148" i="6"/>
  <c r="BB148" i="6"/>
  <c r="BA148" i="6"/>
  <c r="BE147" i="6"/>
  <c r="BD272" i="6"/>
  <c r="BC272" i="6"/>
  <c r="BJ12" i="6" s="1"/>
  <c r="BI12" i="6" s="1"/>
  <c r="BP12" i="6" s="1"/>
  <c r="BB272" i="6"/>
  <c r="BA272" i="6"/>
  <c r="AN529" i="18"/>
  <c r="AL529" i="18"/>
  <c r="AO529" i="18"/>
  <c r="AM529" i="18"/>
  <c r="AO274" i="6"/>
  <c r="AN531" i="6"/>
  <c r="AO531" i="6"/>
  <c r="AN399" i="18"/>
  <c r="AO399" i="18"/>
  <c r="AL399" i="18"/>
  <c r="AM399" i="18"/>
  <c r="AL188" i="18"/>
  <c r="AM197" i="18"/>
  <c r="AN273" i="6"/>
  <c r="AO203" i="18"/>
  <c r="AO188" i="6"/>
  <c r="AN198" i="18"/>
  <c r="AN400" i="6"/>
  <c r="AO400" i="6"/>
  <c r="AN185" i="6"/>
  <c r="Z399" i="18"/>
  <c r="AM400" i="6"/>
  <c r="AM186" i="6"/>
  <c r="AM273" i="6"/>
  <c r="AM531" i="6"/>
  <c r="B149" i="6"/>
  <c r="AK173" i="6"/>
  <c r="AJ400" i="6"/>
  <c r="AL400" i="6"/>
  <c r="AK400" i="6"/>
  <c r="AJ531" i="6"/>
  <c r="AK531" i="6"/>
  <c r="AL531" i="6"/>
  <c r="AJ273" i="6"/>
  <c r="AL273" i="6"/>
  <c r="AK273" i="6"/>
  <c r="AL174" i="6"/>
  <c r="AY145" i="18"/>
  <c r="AH399" i="18"/>
  <c r="G399" i="18"/>
  <c r="BH14" i="18"/>
  <c r="BG14" i="18" s="1"/>
  <c r="BF14" i="18" s="1"/>
  <c r="BM14" i="18" s="1"/>
  <c r="BB15" i="18"/>
  <c r="AS400" i="18" s="1"/>
  <c r="AZ145" i="18"/>
  <c r="AC399" i="18"/>
  <c r="N399" i="18"/>
  <c r="E399" i="18"/>
  <c r="V399" i="18"/>
  <c r="U399" i="18"/>
  <c r="AA399" i="18"/>
  <c r="H399" i="18"/>
  <c r="AG399" i="18"/>
  <c r="AJ399" i="18"/>
  <c r="M399" i="18"/>
  <c r="K399" i="18"/>
  <c r="J399" i="18"/>
  <c r="D399" i="18"/>
  <c r="I399" i="18"/>
  <c r="R399" i="18"/>
  <c r="P399" i="18"/>
  <c r="Y399" i="18"/>
  <c r="B399" i="18"/>
  <c r="F399" i="18"/>
  <c r="AK399" i="18"/>
  <c r="AE399" i="18"/>
  <c r="W399" i="18"/>
  <c r="T399" i="18"/>
  <c r="L399" i="18"/>
  <c r="X399" i="18"/>
  <c r="Q399" i="18"/>
  <c r="S399" i="18"/>
  <c r="AI399" i="18"/>
  <c r="C399" i="18"/>
  <c r="O399" i="18"/>
  <c r="AB399" i="18"/>
  <c r="AD399" i="18"/>
  <c r="AF399" i="18"/>
  <c r="BL13" i="18"/>
  <c r="AK529" i="18"/>
  <c r="AK184" i="18"/>
  <c r="BA145" i="18"/>
  <c r="BB145" i="18" s="1"/>
  <c r="AS530" i="18" s="1"/>
  <c r="AX145" i="18"/>
  <c r="U529" i="18"/>
  <c r="AJ529" i="18"/>
  <c r="AE529" i="18"/>
  <c r="AI529" i="18"/>
  <c r="AG529" i="18"/>
  <c r="AF529" i="18"/>
  <c r="AH529" i="18"/>
  <c r="AJ179" i="18"/>
  <c r="AE160" i="18"/>
  <c r="AH167" i="18"/>
  <c r="AI168" i="18"/>
  <c r="AG160" i="18"/>
  <c r="AF162" i="18"/>
  <c r="T147" i="18"/>
  <c r="T273" i="18"/>
  <c r="BF145" i="18"/>
  <c r="BE145" i="18"/>
  <c r="BA271" i="18"/>
  <c r="AZ271" i="18"/>
  <c r="AY271" i="18"/>
  <c r="W529" i="18"/>
  <c r="S529" i="18"/>
  <c r="X529" i="18"/>
  <c r="AD529" i="18"/>
  <c r="N529" i="18"/>
  <c r="Y529" i="18"/>
  <c r="AC529" i="18"/>
  <c r="M529" i="18"/>
  <c r="E529" i="18"/>
  <c r="B529" i="18"/>
  <c r="Q529" i="18"/>
  <c r="X147" i="18"/>
  <c r="X273" i="18"/>
  <c r="R529" i="18"/>
  <c r="J529" i="18"/>
  <c r="Z529" i="18"/>
  <c r="T529" i="18"/>
  <c r="I529" i="18"/>
  <c r="V529" i="18"/>
  <c r="H529" i="18"/>
  <c r="D529" i="18"/>
  <c r="AA274" i="18"/>
  <c r="AA148" i="18"/>
  <c r="P529" i="18"/>
  <c r="L529" i="18"/>
  <c r="O529" i="18"/>
  <c r="K529" i="18"/>
  <c r="V147" i="18"/>
  <c r="V273" i="18"/>
  <c r="AX271" i="18"/>
  <c r="G529" i="18"/>
  <c r="C529" i="18"/>
  <c r="AB529" i="18"/>
  <c r="AA529" i="18"/>
  <c r="F529" i="18"/>
  <c r="G146" i="18"/>
  <c r="G272" i="18"/>
  <c r="W147" i="18"/>
  <c r="W273" i="18"/>
  <c r="F272" i="18"/>
  <c r="F146" i="18"/>
  <c r="AJ160" i="6"/>
  <c r="AI157" i="6"/>
  <c r="AI273" i="6"/>
  <c r="AI531" i="6"/>
  <c r="AI400" i="6"/>
  <c r="U147" i="18"/>
  <c r="U273" i="18"/>
  <c r="AH154" i="6"/>
  <c r="AH531" i="6"/>
  <c r="AH273" i="6"/>
  <c r="AH400" i="6"/>
  <c r="AD276" i="18"/>
  <c r="AD150" i="18"/>
  <c r="Q276" i="18"/>
  <c r="Q150" i="18"/>
  <c r="Z149" i="18"/>
  <c r="Z275" i="18"/>
  <c r="P149" i="18"/>
  <c r="P275" i="18"/>
  <c r="M148" i="18"/>
  <c r="M274" i="18"/>
  <c r="D273" i="18"/>
  <c r="D147" i="18"/>
  <c r="J276" i="18"/>
  <c r="J150" i="18"/>
  <c r="J151" i="18" s="1"/>
  <c r="J152" i="18" s="1"/>
  <c r="J153" i="18" s="1"/>
  <c r="J154" i="18" s="1"/>
  <c r="J155" i="18" s="1"/>
  <c r="J156" i="18" s="1"/>
  <c r="J157" i="18" s="1"/>
  <c r="J158" i="18" s="1"/>
  <c r="J159" i="18" s="1"/>
  <c r="J160" i="18" s="1"/>
  <c r="J161" i="18" s="1"/>
  <c r="J162" i="18" s="1"/>
  <c r="J163" i="18" s="1"/>
  <c r="J164" i="18" s="1"/>
  <c r="J165" i="18" s="1"/>
  <c r="J166" i="18" s="1"/>
  <c r="J167" i="18" s="1"/>
  <c r="J168" i="18" s="1"/>
  <c r="J169" i="18" s="1"/>
  <c r="J170" i="18" s="1"/>
  <c r="J171" i="18" s="1"/>
  <c r="J172" i="18" s="1"/>
  <c r="J173" i="18" s="1"/>
  <c r="J174" i="18" s="1"/>
  <c r="J175" i="18" s="1"/>
  <c r="J176" i="18" s="1"/>
  <c r="J177" i="18" s="1"/>
  <c r="J178" i="18" s="1"/>
  <c r="J179" i="18" s="1"/>
  <c r="J180" i="18" s="1"/>
  <c r="J181" i="18" s="1"/>
  <c r="J182" i="18" s="1"/>
  <c r="J183" i="18" s="1"/>
  <c r="J184" i="18" s="1"/>
  <c r="J185" i="18" s="1"/>
  <c r="J186" i="18" s="1"/>
  <c r="J187" i="18" s="1"/>
  <c r="J188" i="18" s="1"/>
  <c r="J189" i="18" s="1"/>
  <c r="J190" i="18" s="1"/>
  <c r="J191" i="18" s="1"/>
  <c r="J192" i="18" s="1"/>
  <c r="J193" i="18" s="1"/>
  <c r="J194" i="18" s="1"/>
  <c r="J195" i="18" s="1"/>
  <c r="J196" i="18" s="1"/>
  <c r="J197" i="18" s="1"/>
  <c r="J198" i="18" s="1"/>
  <c r="J199" i="18" s="1"/>
  <c r="J200" i="18" s="1"/>
  <c r="J201" i="18" s="1"/>
  <c r="J202" i="18" s="1"/>
  <c r="J203" i="18" s="1"/>
  <c r="J204" i="18" s="1"/>
  <c r="J205" i="18" s="1"/>
  <c r="J206" i="18" s="1"/>
  <c r="J207" i="18" s="1"/>
  <c r="J208" i="18" s="1"/>
  <c r="J209" i="18" s="1"/>
  <c r="J210" i="18" s="1"/>
  <c r="J211" i="18" s="1"/>
  <c r="J212" i="18" s="1"/>
  <c r="J213" i="18" s="1"/>
  <c r="J214" i="18" s="1"/>
  <c r="J215" i="18" s="1"/>
  <c r="J216" i="18" s="1"/>
  <c r="J217" i="18" s="1"/>
  <c r="J218" i="18" s="1"/>
  <c r="J219" i="18" s="1"/>
  <c r="J220" i="18" s="1"/>
  <c r="J221" i="18" s="1"/>
  <c r="J222" i="18" s="1"/>
  <c r="J223" i="18" s="1"/>
  <c r="J224" i="18" s="1"/>
  <c r="J225" i="18" s="1"/>
  <c r="J226" i="18" s="1"/>
  <c r="J227" i="18" s="1"/>
  <c r="J228" i="18" s="1"/>
  <c r="J229" i="18" s="1"/>
  <c r="J230" i="18" s="1"/>
  <c r="J231" i="18" s="1"/>
  <c r="J232" i="18" s="1"/>
  <c r="J233" i="18" s="1"/>
  <c r="J234" i="18" s="1"/>
  <c r="J235" i="18" s="1"/>
  <c r="J236" i="18" s="1"/>
  <c r="J237" i="18" s="1"/>
  <c r="J238" i="18" s="1"/>
  <c r="J239" i="18" s="1"/>
  <c r="J240" i="18" s="1"/>
  <c r="J241" i="18" s="1"/>
  <c r="J242" i="18" s="1"/>
  <c r="J243" i="18" s="1"/>
  <c r="J244" i="18" s="1"/>
  <c r="J245" i="18" s="1"/>
  <c r="J246" i="18" s="1"/>
  <c r="J247" i="18" s="1"/>
  <c r="J248" i="18" s="1"/>
  <c r="J249" i="18" s="1"/>
  <c r="J250" i="18" s="1"/>
  <c r="J251" i="18" s="1"/>
  <c r="J252" i="18" s="1"/>
  <c r="J253" i="18" s="1"/>
  <c r="J254" i="18" s="1"/>
  <c r="J255" i="18" s="1"/>
  <c r="R275" i="18"/>
  <c r="R149" i="18"/>
  <c r="AF400" i="6"/>
  <c r="AF531" i="6"/>
  <c r="AF149" i="6"/>
  <c r="AG273" i="6"/>
  <c r="AF273" i="6"/>
  <c r="AN274" i="6"/>
  <c r="AG531" i="6"/>
  <c r="AG400" i="6"/>
  <c r="H273" i="18"/>
  <c r="H147" i="18"/>
  <c r="N18" i="3"/>
  <c r="A19" i="3"/>
  <c r="AB276" i="18"/>
  <c r="AB150" i="18"/>
  <c r="N273" i="18"/>
  <c r="N147" i="18"/>
  <c r="S151" i="18"/>
  <c r="O147" i="18"/>
  <c r="O273" i="18"/>
  <c r="E150" i="18"/>
  <c r="E276" i="18"/>
  <c r="BJ15" i="18"/>
  <c r="BK15" i="18"/>
  <c r="BI15" i="18"/>
  <c r="BC15" i="18"/>
  <c r="AG148" i="6"/>
  <c r="BF15" i="6"/>
  <c r="W273" i="6"/>
  <c r="BL13" i="6"/>
  <c r="BN13" i="6"/>
  <c r="BM13" i="6"/>
  <c r="AE531" i="6"/>
  <c r="F531" i="6"/>
  <c r="E531" i="6"/>
  <c r="Y531" i="6"/>
  <c r="B531" i="6"/>
  <c r="O531" i="6"/>
  <c r="T531" i="6"/>
  <c r="U531" i="6"/>
  <c r="V531" i="6"/>
  <c r="AA531" i="6"/>
  <c r="L531" i="6"/>
  <c r="X531" i="6"/>
  <c r="P531" i="6"/>
  <c r="J531" i="6"/>
  <c r="C531" i="6"/>
  <c r="AC531" i="6"/>
  <c r="AD531" i="6"/>
  <c r="Z531" i="6"/>
  <c r="H531" i="6"/>
  <c r="I531" i="6"/>
  <c r="R531" i="6"/>
  <c r="D531" i="6"/>
  <c r="S531" i="6"/>
  <c r="N531" i="6"/>
  <c r="K531" i="6"/>
  <c r="W531" i="6"/>
  <c r="Q531" i="6"/>
  <c r="G531" i="6"/>
  <c r="M531" i="6"/>
  <c r="AB531" i="6"/>
  <c r="C152" i="18"/>
  <c r="I153" i="18"/>
  <c r="K151" i="18"/>
  <c r="V273" i="6"/>
  <c r="AE273" i="6"/>
  <c r="Y273" i="6"/>
  <c r="S273" i="6"/>
  <c r="T273" i="6"/>
  <c r="Z273" i="6"/>
  <c r="AB273" i="6"/>
  <c r="L273" i="6"/>
  <c r="AC273" i="6"/>
  <c r="R273" i="6"/>
  <c r="N273" i="6"/>
  <c r="P273" i="6"/>
  <c r="AA273" i="6"/>
  <c r="O273" i="6"/>
  <c r="B273" i="6"/>
  <c r="Q273" i="6"/>
  <c r="U273" i="6"/>
  <c r="X273" i="6"/>
  <c r="AD273" i="6"/>
  <c r="B152" i="18"/>
  <c r="F149" i="6"/>
  <c r="V148" i="6"/>
  <c r="Q152" i="6"/>
  <c r="C156" i="6"/>
  <c r="AD149" i="6"/>
  <c r="U150" i="6"/>
  <c r="W148" i="6"/>
  <c r="AC276" i="18"/>
  <c r="AC150" i="18"/>
  <c r="L273" i="18"/>
  <c r="L147" i="18"/>
  <c r="X149" i="6"/>
  <c r="O154" i="6"/>
  <c r="J164" i="6"/>
  <c r="Y151" i="18"/>
  <c r="AC400" i="6"/>
  <c r="AE400" i="6"/>
  <c r="G400" i="6"/>
  <c r="D400" i="6"/>
  <c r="I400" i="6"/>
  <c r="H400" i="6"/>
  <c r="L400" i="6"/>
  <c r="P400" i="6"/>
  <c r="N400" i="6"/>
  <c r="R400" i="6"/>
  <c r="O400" i="6"/>
  <c r="T400" i="6"/>
  <c r="Q400" i="6"/>
  <c r="W400" i="6"/>
  <c r="B400" i="6"/>
  <c r="AA400" i="6"/>
  <c r="AD400" i="6"/>
  <c r="Z400" i="6"/>
  <c r="AB400" i="6"/>
  <c r="Y400" i="6"/>
  <c r="K400" i="6"/>
  <c r="M400" i="6"/>
  <c r="C400" i="6"/>
  <c r="E400" i="6"/>
  <c r="X400" i="6"/>
  <c r="F400" i="6"/>
  <c r="V400" i="6"/>
  <c r="J400" i="6"/>
  <c r="BK14" i="6"/>
  <c r="BE15" i="6"/>
  <c r="AT401" i="6" s="1"/>
  <c r="S400" i="6"/>
  <c r="U400" i="6"/>
  <c r="BO13" i="6"/>
  <c r="BL14" i="6" a="1"/>
  <c r="BI16" i="18" a="1"/>
  <c r="AT202" i="6" l="1"/>
  <c r="AS532" i="6"/>
  <c r="AT532" i="6"/>
  <c r="AS275" i="6"/>
  <c r="AT275" i="6"/>
  <c r="AS215" i="18"/>
  <c r="AR401" i="6"/>
  <c r="AS401" i="6"/>
  <c r="AS205" i="6"/>
  <c r="AQ530" i="18"/>
  <c r="AR530" i="18"/>
  <c r="AR215" i="18"/>
  <c r="AQ400" i="18"/>
  <c r="AR400" i="18"/>
  <c r="AQ532" i="6"/>
  <c r="AR532" i="6"/>
  <c r="AQ275" i="6"/>
  <c r="AR275" i="6"/>
  <c r="AR207" i="6"/>
  <c r="AQ215" i="18"/>
  <c r="AP400" i="18"/>
  <c r="AT400" i="18"/>
  <c r="AP530" i="18"/>
  <c r="AT530" i="18"/>
  <c r="AT215" i="18"/>
  <c r="AQ203" i="6"/>
  <c r="AP401" i="6"/>
  <c r="AQ401" i="6"/>
  <c r="AU275" i="6"/>
  <c r="AP275" i="6"/>
  <c r="AP204" i="6"/>
  <c r="AU532" i="6"/>
  <c r="AP532" i="6"/>
  <c r="AP210" i="18"/>
  <c r="AU203" i="6"/>
  <c r="AU401" i="6"/>
  <c r="AZ275" i="6"/>
  <c r="BE148" i="6"/>
  <c r="BD273" i="6"/>
  <c r="BC273" i="6"/>
  <c r="BJ13" i="6" s="1"/>
  <c r="BI13" i="6" s="1"/>
  <c r="BP13" i="6" s="1"/>
  <c r="BB273" i="6"/>
  <c r="BA273" i="6"/>
  <c r="BD149" i="6"/>
  <c r="BC149" i="6"/>
  <c r="BI149" i="6"/>
  <c r="BH149" i="6"/>
  <c r="BB149" i="6"/>
  <c r="BA149" i="6"/>
  <c r="AO189" i="6"/>
  <c r="AM198" i="18"/>
  <c r="AN530" i="18"/>
  <c r="AL530" i="18"/>
  <c r="AM530" i="18"/>
  <c r="AO530" i="18"/>
  <c r="AO204" i="18"/>
  <c r="AN199" i="18"/>
  <c r="AL189" i="18"/>
  <c r="AN532" i="6"/>
  <c r="AO532" i="6"/>
  <c r="AO275" i="6"/>
  <c r="AN400" i="18"/>
  <c r="AO400" i="18"/>
  <c r="AM400" i="18"/>
  <c r="AL400" i="18"/>
  <c r="AN401" i="6"/>
  <c r="AO401" i="6"/>
  <c r="AN186" i="6"/>
  <c r="AM401" i="6"/>
  <c r="AM274" i="6"/>
  <c r="AM532" i="6"/>
  <c r="B150" i="6"/>
  <c r="AM187" i="6"/>
  <c r="AJ401" i="6"/>
  <c r="AK401" i="6"/>
  <c r="AL401" i="6"/>
  <c r="AJ532" i="6"/>
  <c r="AL532" i="6"/>
  <c r="AK532" i="6"/>
  <c r="AK174" i="6"/>
  <c r="AL274" i="6"/>
  <c r="AK274" i="6"/>
  <c r="AL175" i="6"/>
  <c r="D400" i="18"/>
  <c r="I400" i="18"/>
  <c r="J400" i="18"/>
  <c r="C400" i="18"/>
  <c r="AJ400" i="18"/>
  <c r="AA400" i="18"/>
  <c r="AK400" i="18"/>
  <c r="K400" i="18"/>
  <c r="T400" i="18"/>
  <c r="Z400" i="18"/>
  <c r="AE400" i="18"/>
  <c r="AC400" i="18"/>
  <c r="V400" i="18"/>
  <c r="Q400" i="18"/>
  <c r="O400" i="18"/>
  <c r="P400" i="18"/>
  <c r="M400" i="18"/>
  <c r="H400" i="18"/>
  <c r="W400" i="18"/>
  <c r="BH15" i="18"/>
  <c r="BL15" i="18" s="1"/>
  <c r="B400" i="18"/>
  <c r="AD400" i="18"/>
  <c r="AI400" i="18"/>
  <c r="F400" i="18"/>
  <c r="U400" i="18"/>
  <c r="S400" i="18"/>
  <c r="AG400" i="18"/>
  <c r="N400" i="18"/>
  <c r="L400" i="18"/>
  <c r="G400" i="18"/>
  <c r="E400" i="18"/>
  <c r="AH400" i="18"/>
  <c r="Y400" i="18"/>
  <c r="X400" i="18"/>
  <c r="AB400" i="18"/>
  <c r="BB16" i="18"/>
  <c r="AS401" i="18" s="1"/>
  <c r="R400" i="18"/>
  <c r="AF400" i="18"/>
  <c r="BL14" i="18"/>
  <c r="AK530" i="18"/>
  <c r="AK185" i="18"/>
  <c r="AJ180" i="18"/>
  <c r="AF163" i="18"/>
  <c r="AI169" i="18"/>
  <c r="AE161" i="18"/>
  <c r="AW273" i="18"/>
  <c r="I530" i="18"/>
  <c r="AJ530" i="18"/>
  <c r="AG530" i="18"/>
  <c r="AE530" i="18"/>
  <c r="AI530" i="18"/>
  <c r="AH530" i="18"/>
  <c r="AF530" i="18"/>
  <c r="AG161" i="18"/>
  <c r="AH168" i="18"/>
  <c r="T148" i="18"/>
  <c r="T274" i="18"/>
  <c r="AX146" i="18"/>
  <c r="BE146" i="18"/>
  <c r="BF146" i="18"/>
  <c r="AY146" i="18"/>
  <c r="AZ146" i="18"/>
  <c r="AY272" i="18"/>
  <c r="BA272" i="18"/>
  <c r="AX272" i="18"/>
  <c r="AZ272" i="18"/>
  <c r="W530" i="18"/>
  <c r="AC530" i="18"/>
  <c r="T530" i="18"/>
  <c r="S530" i="18"/>
  <c r="U530" i="18"/>
  <c r="E530" i="18"/>
  <c r="Y530" i="18"/>
  <c r="AB530" i="18"/>
  <c r="Q530" i="18"/>
  <c r="L530" i="18"/>
  <c r="D530" i="18"/>
  <c r="P530" i="18"/>
  <c r="H530" i="18"/>
  <c r="G273" i="18"/>
  <c r="G147" i="18"/>
  <c r="K530" i="18"/>
  <c r="C530" i="18"/>
  <c r="O530" i="18"/>
  <c r="G530" i="18"/>
  <c r="V274" i="18"/>
  <c r="V148" i="18"/>
  <c r="X148" i="18"/>
  <c r="X274" i="18"/>
  <c r="N530" i="18"/>
  <c r="BA146" i="18"/>
  <c r="BB146" i="18" s="1"/>
  <c r="AS531" i="18" s="1"/>
  <c r="AA530" i="18"/>
  <c r="R530" i="18"/>
  <c r="X530" i="18"/>
  <c r="AD530" i="18"/>
  <c r="F273" i="18"/>
  <c r="F147" i="18"/>
  <c r="BE147" i="18" s="1"/>
  <c r="W274" i="18"/>
  <c r="W148" i="18"/>
  <c r="AA149" i="18"/>
  <c r="AA275" i="18"/>
  <c r="V530" i="18"/>
  <c r="Z530" i="18"/>
  <c r="J530" i="18"/>
  <c r="F530" i="18"/>
  <c r="B530" i="18"/>
  <c r="M530" i="18"/>
  <c r="AJ161" i="6"/>
  <c r="N274" i="6"/>
  <c r="AJ274" i="6"/>
  <c r="Z274" i="6"/>
  <c r="S274" i="6"/>
  <c r="W274" i="6"/>
  <c r="O274" i="6"/>
  <c r="AI274" i="6"/>
  <c r="AI158" i="6"/>
  <c r="X274" i="6"/>
  <c r="U274" i="6"/>
  <c r="C274" i="6"/>
  <c r="R274" i="6"/>
  <c r="AB274" i="6"/>
  <c r="AE274" i="6"/>
  <c r="AI401" i="6"/>
  <c r="V274" i="6"/>
  <c r="AD274" i="6"/>
  <c r="Q274" i="6"/>
  <c r="AA274" i="6"/>
  <c r="AC274" i="6"/>
  <c r="P274" i="6"/>
  <c r="B274" i="6"/>
  <c r="T274" i="6"/>
  <c r="L274" i="6"/>
  <c r="Y274" i="6"/>
  <c r="AG274" i="6"/>
  <c r="AI532" i="6"/>
  <c r="U274" i="18"/>
  <c r="U148" i="18"/>
  <c r="AH401" i="6"/>
  <c r="AH532" i="6"/>
  <c r="AH155" i="6"/>
  <c r="AH274" i="6"/>
  <c r="Q151" i="18"/>
  <c r="AD151" i="18"/>
  <c r="M149" i="18"/>
  <c r="M275" i="18"/>
  <c r="P276" i="18"/>
  <c r="P150" i="18"/>
  <c r="Z276" i="18"/>
  <c r="Z150" i="18"/>
  <c r="D148" i="18"/>
  <c r="D274" i="18"/>
  <c r="R276" i="18"/>
  <c r="R150" i="18"/>
  <c r="AF532" i="6"/>
  <c r="AF274" i="6"/>
  <c r="AF401" i="6"/>
  <c r="AF150" i="6"/>
  <c r="AG401" i="6"/>
  <c r="AG532" i="6"/>
  <c r="E151" i="18"/>
  <c r="O274" i="18"/>
  <c r="O148" i="18"/>
  <c r="S152" i="18"/>
  <c r="N148" i="18"/>
  <c r="N274" i="18"/>
  <c r="AB151" i="18"/>
  <c r="N19" i="3"/>
  <c r="A20" i="3"/>
  <c r="H148" i="18"/>
  <c r="H274" i="18"/>
  <c r="BJ16" i="18"/>
  <c r="BK16" i="18"/>
  <c r="BI16" i="18"/>
  <c r="BC16" i="18"/>
  <c r="AG149" i="6"/>
  <c r="BF16" i="6"/>
  <c r="BM14" i="6"/>
  <c r="BL14" i="6"/>
  <c r="BN14" i="6"/>
  <c r="X150" i="6"/>
  <c r="L274" i="18"/>
  <c r="L148" i="18"/>
  <c r="AC151" i="18"/>
  <c r="U151" i="6"/>
  <c r="V149" i="6"/>
  <c r="B153" i="18"/>
  <c r="AE532" i="6"/>
  <c r="P532" i="6"/>
  <c r="AD532" i="6"/>
  <c r="V532" i="6"/>
  <c r="L532" i="6"/>
  <c r="Q532" i="6"/>
  <c r="R532" i="6"/>
  <c r="M532" i="6"/>
  <c r="X532" i="6"/>
  <c r="O532" i="6"/>
  <c r="AA532" i="6"/>
  <c r="H532" i="6"/>
  <c r="N532" i="6"/>
  <c r="S532" i="6"/>
  <c r="U532" i="6"/>
  <c r="AC532" i="6"/>
  <c r="W532" i="6"/>
  <c r="K532" i="6"/>
  <c r="F532" i="6"/>
  <c r="Z532" i="6"/>
  <c r="C532" i="6"/>
  <c r="B532" i="6"/>
  <c r="E532" i="6"/>
  <c r="AB532" i="6"/>
  <c r="Y532" i="6"/>
  <c r="T532" i="6"/>
  <c r="G532" i="6"/>
  <c r="I532" i="6"/>
  <c r="D532" i="6"/>
  <c r="J532" i="6"/>
  <c r="I154" i="18"/>
  <c r="AC401" i="6"/>
  <c r="AA401" i="6"/>
  <c r="X401" i="6"/>
  <c r="Z401" i="6"/>
  <c r="V401" i="6"/>
  <c r="G401" i="6"/>
  <c r="I401" i="6"/>
  <c r="O401" i="6"/>
  <c r="Q401" i="6"/>
  <c r="C401" i="6"/>
  <c r="J401" i="6"/>
  <c r="U401" i="6"/>
  <c r="AD401" i="6"/>
  <c r="BK15" i="6"/>
  <c r="B401" i="6"/>
  <c r="F401" i="6"/>
  <c r="AE401" i="6"/>
  <c r="K401" i="6"/>
  <c r="H401" i="6"/>
  <c r="M401" i="6"/>
  <c r="L401" i="6"/>
  <c r="R401" i="6"/>
  <c r="D401" i="6"/>
  <c r="P401" i="6"/>
  <c r="T401" i="6"/>
  <c r="S401" i="6"/>
  <c r="BE16" i="6"/>
  <c r="AT402" i="6" s="1"/>
  <c r="E401" i="6"/>
  <c r="N401" i="6"/>
  <c r="AB401" i="6"/>
  <c r="Y401" i="6"/>
  <c r="W401" i="6"/>
  <c r="J165" i="6"/>
  <c r="O155" i="6"/>
  <c r="BO14" i="6"/>
  <c r="Y152" i="18"/>
  <c r="W149" i="6"/>
  <c r="AD150" i="6"/>
  <c r="C157" i="6"/>
  <c r="Q153" i="6"/>
  <c r="F150" i="6"/>
  <c r="K152" i="18"/>
  <c r="C153" i="18"/>
  <c r="AN275" i="6"/>
  <c r="BL15" i="6" a="1"/>
  <c r="BI17" i="18" a="1"/>
  <c r="AS533" i="6" l="1"/>
  <c r="AT533" i="6"/>
  <c r="AT203" i="6"/>
  <c r="AS276" i="6"/>
  <c r="AT276" i="6"/>
  <c r="AS216" i="18"/>
  <c r="AS206" i="6"/>
  <c r="AR402" i="6"/>
  <c r="AS402" i="6"/>
  <c r="AQ401" i="18"/>
  <c r="AR401" i="18"/>
  <c r="AQ531" i="18"/>
  <c r="AR531" i="18"/>
  <c r="AR216" i="18"/>
  <c r="AR208" i="6"/>
  <c r="AQ276" i="6"/>
  <c r="AR276" i="6"/>
  <c r="AQ533" i="6"/>
  <c r="AR533" i="6"/>
  <c r="AQ216" i="18"/>
  <c r="AT216" i="18"/>
  <c r="AP401" i="18"/>
  <c r="AT401" i="18"/>
  <c r="AP531" i="18"/>
  <c r="AT531" i="18"/>
  <c r="AP402" i="6"/>
  <c r="AQ402" i="6"/>
  <c r="AQ204" i="6"/>
  <c r="AU276" i="6"/>
  <c r="AP276" i="6"/>
  <c r="AP205" i="6"/>
  <c r="AU533" i="6"/>
  <c r="AP533" i="6"/>
  <c r="AP211" i="18"/>
  <c r="AU204" i="6"/>
  <c r="AU402" i="6"/>
  <c r="AZ276" i="6"/>
  <c r="BD150" i="6"/>
  <c r="BC150" i="6"/>
  <c r="BI150" i="6"/>
  <c r="BH150" i="6"/>
  <c r="BB150" i="6"/>
  <c r="BA150" i="6"/>
  <c r="BD274" i="6"/>
  <c r="BC274" i="6"/>
  <c r="BJ14" i="6" s="1"/>
  <c r="BI14" i="6" s="1"/>
  <c r="BP14" i="6" s="1"/>
  <c r="BB274" i="6"/>
  <c r="BA274" i="6"/>
  <c r="BE149" i="6"/>
  <c r="AN401" i="18"/>
  <c r="AO401" i="18"/>
  <c r="AL401" i="18"/>
  <c r="AM401" i="18"/>
  <c r="AO276" i="6"/>
  <c r="AL190" i="18"/>
  <c r="AN531" i="18"/>
  <c r="AL531" i="18"/>
  <c r="AO531" i="18"/>
  <c r="AM531" i="18"/>
  <c r="AM199" i="18"/>
  <c r="AN533" i="6"/>
  <c r="AO533" i="6"/>
  <c r="AN200" i="18"/>
  <c r="AO205" i="18"/>
  <c r="AO190" i="6"/>
  <c r="AN402" i="6"/>
  <c r="AO402" i="6"/>
  <c r="AW274" i="18"/>
  <c r="AN187" i="6"/>
  <c r="AM275" i="6"/>
  <c r="AM402" i="6"/>
  <c r="AE402" i="6"/>
  <c r="AM533" i="6"/>
  <c r="AM188" i="6"/>
  <c r="B151" i="6"/>
  <c r="B401" i="18"/>
  <c r="AL176" i="6"/>
  <c r="AJ533" i="6"/>
  <c r="AK533" i="6"/>
  <c r="AL533" i="6"/>
  <c r="AJ402" i="6"/>
  <c r="AL402" i="6"/>
  <c r="AK402" i="6"/>
  <c r="AJ275" i="6"/>
  <c r="AL275" i="6"/>
  <c r="AK275" i="6"/>
  <c r="AK175" i="6"/>
  <c r="BG15" i="18"/>
  <c r="BF15" i="18" s="1"/>
  <c r="BM15" i="18" s="1"/>
  <c r="AJ401" i="18"/>
  <c r="AD401" i="18"/>
  <c r="T401" i="18"/>
  <c r="M401" i="18"/>
  <c r="G401" i="18"/>
  <c r="S401" i="18"/>
  <c r="Q401" i="18"/>
  <c r="E401" i="18"/>
  <c r="J401" i="18"/>
  <c r="AA401" i="18"/>
  <c r="Y401" i="18"/>
  <c r="O401" i="18"/>
  <c r="Z401" i="18"/>
  <c r="AK401" i="18"/>
  <c r="AC401" i="18"/>
  <c r="AI401" i="18"/>
  <c r="W401" i="18"/>
  <c r="N401" i="18"/>
  <c r="AH401" i="18"/>
  <c r="F401" i="18"/>
  <c r="H401" i="18"/>
  <c r="AB401" i="18"/>
  <c r="U401" i="18"/>
  <c r="D401" i="18"/>
  <c r="I401" i="18"/>
  <c r="L401" i="18"/>
  <c r="V401" i="18"/>
  <c r="AG401" i="18"/>
  <c r="C401" i="18"/>
  <c r="P401" i="18"/>
  <c r="X401" i="18"/>
  <c r="R401" i="18"/>
  <c r="AE401" i="18"/>
  <c r="BB17" i="18"/>
  <c r="AS402" i="18" s="1"/>
  <c r="K401" i="18"/>
  <c r="BH16" i="18"/>
  <c r="BG16" i="18" s="1"/>
  <c r="BF16" i="18" s="1"/>
  <c r="BM16" i="18" s="1"/>
  <c r="AF401" i="18"/>
  <c r="AY147" i="18"/>
  <c r="AK531" i="18"/>
  <c r="AK186" i="18"/>
  <c r="W531" i="18"/>
  <c r="AJ531" i="18"/>
  <c r="AE531" i="18"/>
  <c r="AI531" i="18"/>
  <c r="AG531" i="18"/>
  <c r="AF531" i="18"/>
  <c r="AH531" i="18"/>
  <c r="AH169" i="18"/>
  <c r="AJ181" i="18"/>
  <c r="AG162" i="18"/>
  <c r="BF147" i="18"/>
  <c r="AE162" i="18"/>
  <c r="AF164" i="18"/>
  <c r="AX147" i="18"/>
  <c r="AZ147" i="18"/>
  <c r="BA147" i="18"/>
  <c r="BB147" i="18" s="1"/>
  <c r="AS532" i="18" s="1"/>
  <c r="AI170" i="18"/>
  <c r="AZ273" i="18"/>
  <c r="T149" i="18"/>
  <c r="T275" i="18"/>
  <c r="AY273" i="18"/>
  <c r="L531" i="18"/>
  <c r="O531" i="18"/>
  <c r="K531" i="18"/>
  <c r="AA531" i="18"/>
  <c r="BA273" i="18"/>
  <c r="S531" i="18"/>
  <c r="X531" i="18"/>
  <c r="AD531" i="18"/>
  <c r="F274" i="18"/>
  <c r="F148" i="18"/>
  <c r="G274" i="18"/>
  <c r="G148" i="18"/>
  <c r="V531" i="18"/>
  <c r="H531" i="18"/>
  <c r="D531" i="18"/>
  <c r="G531" i="18"/>
  <c r="W275" i="18"/>
  <c r="W149" i="18"/>
  <c r="C531" i="18"/>
  <c r="AB531" i="18"/>
  <c r="M531" i="18"/>
  <c r="X275" i="18"/>
  <c r="X149" i="18"/>
  <c r="AX273" i="18"/>
  <c r="F531" i="18"/>
  <c r="U531" i="18"/>
  <c r="R531" i="18"/>
  <c r="V275" i="18"/>
  <c r="V149" i="18"/>
  <c r="E531" i="18"/>
  <c r="B531" i="18"/>
  <c r="Q531" i="18"/>
  <c r="P531" i="18"/>
  <c r="N531" i="18"/>
  <c r="Y531" i="18"/>
  <c r="AC531" i="18"/>
  <c r="I531" i="18"/>
  <c r="J531" i="18"/>
  <c r="Z531" i="18"/>
  <c r="T531" i="18"/>
  <c r="AA276" i="18"/>
  <c r="AA150" i="18"/>
  <c r="AJ162" i="6"/>
  <c r="AN276" i="6"/>
  <c r="AI159" i="6"/>
  <c r="AI533" i="6"/>
  <c r="AI402" i="6"/>
  <c r="AI275" i="6"/>
  <c r="U275" i="18"/>
  <c r="U149" i="18"/>
  <c r="AH275" i="6"/>
  <c r="AH156" i="6"/>
  <c r="AH533" i="6"/>
  <c r="AH402" i="6"/>
  <c r="Z151" i="18"/>
  <c r="P151" i="18"/>
  <c r="M276" i="18"/>
  <c r="M150" i="18"/>
  <c r="AD152" i="18"/>
  <c r="Q152" i="18"/>
  <c r="D275" i="18"/>
  <c r="D149" i="18"/>
  <c r="R151" i="18"/>
  <c r="AF533" i="6"/>
  <c r="AF402" i="6"/>
  <c r="AF151" i="6"/>
  <c r="AG275" i="6"/>
  <c r="AF275" i="6"/>
  <c r="AG533" i="6"/>
  <c r="AG402" i="6"/>
  <c r="A21" i="3"/>
  <c r="N20" i="3"/>
  <c r="O275" i="18"/>
  <c r="O149" i="18"/>
  <c r="E152" i="18"/>
  <c r="H149" i="18"/>
  <c r="H275" i="18"/>
  <c r="AB152" i="18"/>
  <c r="N275" i="18"/>
  <c r="N149" i="18"/>
  <c r="S153" i="18"/>
  <c r="BI17" i="18"/>
  <c r="BJ17" i="18"/>
  <c r="BK17" i="18"/>
  <c r="BC17" i="18"/>
  <c r="AG150" i="6"/>
  <c r="BF17" i="6"/>
  <c r="W275" i="6"/>
  <c r="BM15" i="6"/>
  <c r="BL15" i="6"/>
  <c r="BN15" i="6"/>
  <c r="AC533" i="6"/>
  <c r="AB533" i="6"/>
  <c r="C533" i="6"/>
  <c r="B533" i="6"/>
  <c r="O533" i="6"/>
  <c r="P533" i="6"/>
  <c r="AD533" i="6"/>
  <c r="Z533" i="6"/>
  <c r="D533" i="6"/>
  <c r="J533" i="6"/>
  <c r="Y533" i="6"/>
  <c r="G533" i="6"/>
  <c r="AA533" i="6"/>
  <c r="H533" i="6"/>
  <c r="N533" i="6"/>
  <c r="AE533" i="6"/>
  <c r="L533" i="6"/>
  <c r="Q533" i="6"/>
  <c r="R533" i="6"/>
  <c r="V533" i="6"/>
  <c r="K533" i="6"/>
  <c r="F533" i="6"/>
  <c r="E533" i="6"/>
  <c r="S533" i="6"/>
  <c r="M533" i="6"/>
  <c r="X533" i="6"/>
  <c r="T533" i="6"/>
  <c r="W533" i="6"/>
  <c r="I533" i="6"/>
  <c r="U533" i="6"/>
  <c r="C154" i="18"/>
  <c r="Y153" i="18"/>
  <c r="AC402" i="6"/>
  <c r="G402" i="6"/>
  <c r="D402" i="6"/>
  <c r="L402" i="6"/>
  <c r="H402" i="6"/>
  <c r="N402" i="6"/>
  <c r="J402" i="6"/>
  <c r="AB402" i="6"/>
  <c r="P402" i="6"/>
  <c r="O402" i="6"/>
  <c r="BK16" i="6"/>
  <c r="BE17" i="6"/>
  <c r="AT403" i="6" s="1"/>
  <c r="Y402" i="6"/>
  <c r="S402" i="6"/>
  <c r="V402" i="6"/>
  <c r="U402" i="6"/>
  <c r="AA402" i="6"/>
  <c r="Z402" i="6"/>
  <c r="M402" i="6"/>
  <c r="I402" i="6"/>
  <c r="C402" i="6"/>
  <c r="R402" i="6"/>
  <c r="K402" i="6"/>
  <c r="T402" i="6"/>
  <c r="X402" i="6"/>
  <c r="F402" i="6"/>
  <c r="B402" i="6"/>
  <c r="AD402" i="6"/>
  <c r="E402" i="6"/>
  <c r="W402" i="6"/>
  <c r="Q402" i="6"/>
  <c r="B154" i="18"/>
  <c r="V150" i="6"/>
  <c r="U152" i="6"/>
  <c r="AC152" i="18"/>
  <c r="L275" i="18"/>
  <c r="L149" i="18"/>
  <c r="AC275" i="6"/>
  <c r="Y275" i="6"/>
  <c r="D275" i="6"/>
  <c r="P275" i="6"/>
  <c r="AA275" i="6"/>
  <c r="Z275" i="6"/>
  <c r="AE275" i="6"/>
  <c r="S275" i="6"/>
  <c r="N275" i="6"/>
  <c r="R275" i="6"/>
  <c r="T275" i="6"/>
  <c r="AB275" i="6"/>
  <c r="L275" i="6"/>
  <c r="C275" i="6"/>
  <c r="O275" i="6"/>
  <c r="B275" i="6"/>
  <c r="Q275" i="6"/>
  <c r="U275" i="6"/>
  <c r="X275" i="6"/>
  <c r="AD275" i="6"/>
  <c r="K153" i="18"/>
  <c r="F151" i="6"/>
  <c r="Q154" i="6"/>
  <c r="C158" i="6"/>
  <c r="AD151" i="6"/>
  <c r="W150" i="6"/>
  <c r="O156" i="6"/>
  <c r="J166" i="6"/>
  <c r="BO15" i="6"/>
  <c r="I155" i="18"/>
  <c r="X151" i="6"/>
  <c r="V275" i="6"/>
  <c r="BL16" i="6" a="1"/>
  <c r="BI18" i="18" a="1"/>
  <c r="AS277" i="6" l="1"/>
  <c r="AT277" i="6"/>
  <c r="AT204" i="6"/>
  <c r="AS534" i="6"/>
  <c r="AT534" i="6"/>
  <c r="AS217" i="18"/>
  <c r="AR403" i="6"/>
  <c r="AS403" i="6"/>
  <c r="AS207" i="6"/>
  <c r="AQ532" i="18"/>
  <c r="AR532" i="18"/>
  <c r="AR217" i="18"/>
  <c r="AQ402" i="18"/>
  <c r="AR402" i="18"/>
  <c r="AQ277" i="6"/>
  <c r="AR277" i="6"/>
  <c r="AQ534" i="6"/>
  <c r="AR534" i="6"/>
  <c r="AR209" i="6"/>
  <c r="AQ217" i="18"/>
  <c r="AP402" i="18"/>
  <c r="AT402" i="18"/>
  <c r="AP532" i="18"/>
  <c r="AT532" i="18"/>
  <c r="AT217" i="18"/>
  <c r="AQ205" i="6"/>
  <c r="AP403" i="6"/>
  <c r="AQ403" i="6"/>
  <c r="AU534" i="6"/>
  <c r="AP534" i="6"/>
  <c r="AU277" i="6"/>
  <c r="AP277" i="6"/>
  <c r="AP206" i="6"/>
  <c r="AP212" i="18"/>
  <c r="AU205" i="6"/>
  <c r="AU403" i="6"/>
  <c r="AZ277" i="6"/>
  <c r="BE150" i="6"/>
  <c r="BD275" i="6"/>
  <c r="BC275" i="6"/>
  <c r="BJ15" i="6" s="1"/>
  <c r="BI15" i="6" s="1"/>
  <c r="BP15" i="6" s="1"/>
  <c r="BB275" i="6"/>
  <c r="BA275" i="6"/>
  <c r="BI151" i="6"/>
  <c r="BH151" i="6"/>
  <c r="BD151" i="6"/>
  <c r="BC151" i="6"/>
  <c r="BB151" i="6"/>
  <c r="BA151" i="6"/>
  <c r="AN532" i="18"/>
  <c r="AL532" i="18"/>
  <c r="AO532" i="18"/>
  <c r="AM532" i="18"/>
  <c r="AN534" i="6"/>
  <c r="AO534" i="6"/>
  <c r="AN402" i="18"/>
  <c r="AO402" i="18"/>
  <c r="AL402" i="18"/>
  <c r="AM402" i="18"/>
  <c r="AO191" i="6"/>
  <c r="AO277" i="6"/>
  <c r="AN201" i="18"/>
  <c r="AO206" i="18"/>
  <c r="AL191" i="18"/>
  <c r="AM200" i="18"/>
  <c r="AN403" i="6"/>
  <c r="AO403" i="6"/>
  <c r="AN188" i="6"/>
  <c r="B152" i="6"/>
  <c r="AM403" i="6"/>
  <c r="AM534" i="6"/>
  <c r="AM276" i="6"/>
  <c r="AM189" i="6"/>
  <c r="J402" i="18"/>
  <c r="AJ402" i="18"/>
  <c r="AK402" i="18"/>
  <c r="B402" i="18"/>
  <c r="AA402" i="18"/>
  <c r="AA276" i="6"/>
  <c r="AL276" i="6"/>
  <c r="AK276" i="6"/>
  <c r="AJ403" i="6"/>
  <c r="AK403" i="6"/>
  <c r="AL403" i="6"/>
  <c r="AJ534" i="6"/>
  <c r="AL534" i="6"/>
  <c r="AK534" i="6"/>
  <c r="AK176" i="6"/>
  <c r="AL177" i="6"/>
  <c r="S402" i="18"/>
  <c r="BL16" i="18"/>
  <c r="R402" i="18"/>
  <c r="BH17" i="18"/>
  <c r="BG17" i="18" s="1"/>
  <c r="BF17" i="18" s="1"/>
  <c r="BM17" i="18" s="1"/>
  <c r="D402" i="18"/>
  <c r="V402" i="18"/>
  <c r="P402" i="18"/>
  <c r="X402" i="18"/>
  <c r="F402" i="18"/>
  <c r="T402" i="18"/>
  <c r="Y402" i="18"/>
  <c r="Z402" i="18"/>
  <c r="L402" i="18"/>
  <c r="W402" i="18"/>
  <c r="AI402" i="18"/>
  <c r="U402" i="18"/>
  <c r="K402" i="18"/>
  <c r="AB402" i="18"/>
  <c r="AF402" i="18"/>
  <c r="G402" i="18"/>
  <c r="BB18" i="18"/>
  <c r="AS403" i="18" s="1"/>
  <c r="H402" i="18"/>
  <c r="E402" i="18"/>
  <c r="AC402" i="18"/>
  <c r="Q402" i="18"/>
  <c r="I402" i="18"/>
  <c r="O402" i="18"/>
  <c r="AE402" i="18"/>
  <c r="M402" i="18"/>
  <c r="AD402" i="18"/>
  <c r="N402" i="18"/>
  <c r="C402" i="18"/>
  <c r="AG402" i="18"/>
  <c r="AH402" i="18"/>
  <c r="AE276" i="6"/>
  <c r="AK532" i="18"/>
  <c r="AK187" i="18"/>
  <c r="AH276" i="6"/>
  <c r="N276" i="6"/>
  <c r="H532" i="18"/>
  <c r="AJ532" i="18"/>
  <c r="AG532" i="18"/>
  <c r="AE532" i="18"/>
  <c r="AI532" i="18"/>
  <c r="AH532" i="18"/>
  <c r="AF532" i="18"/>
  <c r="AF165" i="18"/>
  <c r="AG163" i="18"/>
  <c r="AE163" i="18"/>
  <c r="AJ182" i="18"/>
  <c r="AI171" i="18"/>
  <c r="AH170" i="18"/>
  <c r="AW275" i="18"/>
  <c r="BA148" i="18"/>
  <c r="BB148" i="18" s="1"/>
  <c r="AS533" i="18" s="1"/>
  <c r="T150" i="18"/>
  <c r="T276" i="18"/>
  <c r="AY148" i="18"/>
  <c r="P532" i="18"/>
  <c r="O532" i="18"/>
  <c r="X532" i="18"/>
  <c r="B532" i="18"/>
  <c r="G532" i="18"/>
  <c r="AB532" i="18"/>
  <c r="AC532" i="18"/>
  <c r="S532" i="18"/>
  <c r="Q532" i="18"/>
  <c r="E532" i="18"/>
  <c r="AA532" i="18"/>
  <c r="AD532" i="18"/>
  <c r="N532" i="18"/>
  <c r="D532" i="18"/>
  <c r="L532" i="18"/>
  <c r="Y532" i="18"/>
  <c r="C532" i="18"/>
  <c r="F532" i="18"/>
  <c r="BE148" i="18"/>
  <c r="AX148" i="18"/>
  <c r="BF148" i="18"/>
  <c r="AZ148" i="18"/>
  <c r="AZ274" i="18"/>
  <c r="U532" i="18"/>
  <c r="M532" i="18"/>
  <c r="W532" i="18"/>
  <c r="R532" i="18"/>
  <c r="J532" i="18"/>
  <c r="Z532" i="18"/>
  <c r="AX274" i="18"/>
  <c r="T532" i="18"/>
  <c r="V532" i="18"/>
  <c r="K532" i="18"/>
  <c r="BA274" i="18"/>
  <c r="AY274" i="18"/>
  <c r="I532" i="18"/>
  <c r="V276" i="18"/>
  <c r="V150" i="18"/>
  <c r="G149" i="18"/>
  <c r="G275" i="18"/>
  <c r="X276" i="18"/>
  <c r="X150" i="18"/>
  <c r="X151" i="18" s="1"/>
  <c r="X152" i="18" s="1"/>
  <c r="X153" i="18" s="1"/>
  <c r="X154" i="18" s="1"/>
  <c r="X155" i="18" s="1"/>
  <c r="X156" i="18" s="1"/>
  <c r="X157" i="18" s="1"/>
  <c r="X158" i="18" s="1"/>
  <c r="X159" i="18" s="1"/>
  <c r="X160" i="18" s="1"/>
  <c r="X161" i="18" s="1"/>
  <c r="X162" i="18" s="1"/>
  <c r="X163" i="18" s="1"/>
  <c r="X164" i="18" s="1"/>
  <c r="X165" i="18" s="1"/>
  <c r="X166" i="18" s="1"/>
  <c r="X167" i="18" s="1"/>
  <c r="X168" i="18" s="1"/>
  <c r="X169" i="18" s="1"/>
  <c r="X170" i="18" s="1"/>
  <c r="X171" i="18" s="1"/>
  <c r="X172" i="18" s="1"/>
  <c r="X173" i="18" s="1"/>
  <c r="X174" i="18" s="1"/>
  <c r="X175" i="18" s="1"/>
  <c r="X176" i="18" s="1"/>
  <c r="X177" i="18" s="1"/>
  <c r="X178" i="18" s="1"/>
  <c r="X179" i="18" s="1"/>
  <c r="X180" i="18" s="1"/>
  <c r="X181" i="18" s="1"/>
  <c r="X182" i="18" s="1"/>
  <c r="X183" i="18" s="1"/>
  <c r="X184" i="18" s="1"/>
  <c r="X185" i="18" s="1"/>
  <c r="X186" i="18" s="1"/>
  <c r="X187" i="18" s="1"/>
  <c r="X188" i="18" s="1"/>
  <c r="X189" i="18" s="1"/>
  <c r="X190" i="18" s="1"/>
  <c r="X191" i="18" s="1"/>
  <c r="X192" i="18" s="1"/>
  <c r="X193" i="18" s="1"/>
  <c r="X194" i="18" s="1"/>
  <c r="X195" i="18" s="1"/>
  <c r="X196" i="18" s="1"/>
  <c r="X197" i="18" s="1"/>
  <c r="X198" i="18" s="1"/>
  <c r="X199" i="18" s="1"/>
  <c r="X200" i="18" s="1"/>
  <c r="X201" i="18" s="1"/>
  <c r="X202" i="18" s="1"/>
  <c r="X203" i="18" s="1"/>
  <c r="X204" i="18" s="1"/>
  <c r="X205" i="18" s="1"/>
  <c r="X206" i="18" s="1"/>
  <c r="X207" i="18" s="1"/>
  <c r="X208" i="18" s="1"/>
  <c r="X209" i="18" s="1"/>
  <c r="X210" i="18" s="1"/>
  <c r="X211" i="18" s="1"/>
  <c r="X212" i="18" s="1"/>
  <c r="X213" i="18" s="1"/>
  <c r="X214" i="18" s="1"/>
  <c r="X215" i="18" s="1"/>
  <c r="X216" i="18" s="1"/>
  <c r="X217" i="18" s="1"/>
  <c r="X218" i="18" s="1"/>
  <c r="X219" i="18" s="1"/>
  <c r="X220" i="18" s="1"/>
  <c r="X221" i="18" s="1"/>
  <c r="X222" i="18" s="1"/>
  <c r="X223" i="18" s="1"/>
  <c r="X224" i="18" s="1"/>
  <c r="X225" i="18" s="1"/>
  <c r="X226" i="18" s="1"/>
  <c r="X227" i="18" s="1"/>
  <c r="X228" i="18" s="1"/>
  <c r="X229" i="18" s="1"/>
  <c r="X230" i="18" s="1"/>
  <c r="X231" i="18" s="1"/>
  <c r="X232" i="18" s="1"/>
  <c r="X233" i="18" s="1"/>
  <c r="X234" i="18" s="1"/>
  <c r="X235" i="18" s="1"/>
  <c r="X236" i="18" s="1"/>
  <c r="X237" i="18" s="1"/>
  <c r="X238" i="18" s="1"/>
  <c r="X239" i="18" s="1"/>
  <c r="X240" i="18" s="1"/>
  <c r="X241" i="18" s="1"/>
  <c r="X242" i="18" s="1"/>
  <c r="X243" i="18" s="1"/>
  <c r="X244" i="18" s="1"/>
  <c r="X245" i="18" s="1"/>
  <c r="X246" i="18" s="1"/>
  <c r="X247" i="18" s="1"/>
  <c r="X248" i="18" s="1"/>
  <c r="X249" i="18" s="1"/>
  <c r="X250" i="18" s="1"/>
  <c r="X251" i="18" s="1"/>
  <c r="X252" i="18" s="1"/>
  <c r="X253" i="18" s="1"/>
  <c r="X254" i="18" s="1"/>
  <c r="X255" i="18" s="1"/>
  <c r="W150" i="18"/>
  <c r="W276" i="18"/>
  <c r="F275" i="18"/>
  <c r="F149" i="18"/>
  <c r="AA151" i="18"/>
  <c r="H276" i="6"/>
  <c r="AG276" i="6"/>
  <c r="W276" i="6"/>
  <c r="U276" i="6"/>
  <c r="AB276" i="6"/>
  <c r="C276" i="6"/>
  <c r="AC276" i="6"/>
  <c r="T276" i="6"/>
  <c r="L276" i="6"/>
  <c r="Z276" i="6"/>
  <c r="P276" i="6"/>
  <c r="G276" i="6"/>
  <c r="O276" i="6"/>
  <c r="X276" i="6"/>
  <c r="AJ276" i="6"/>
  <c r="AJ163" i="6"/>
  <c r="AF276" i="6"/>
  <c r="AI276" i="6"/>
  <c r="Q276" i="6"/>
  <c r="D276" i="6"/>
  <c r="R276" i="6"/>
  <c r="AD276" i="6"/>
  <c r="B276" i="6"/>
  <c r="S276" i="6"/>
  <c r="Y276" i="6"/>
  <c r="V276" i="6"/>
  <c r="AI403" i="6"/>
  <c r="AI534" i="6"/>
  <c r="AI160" i="6"/>
  <c r="U276" i="18"/>
  <c r="U150" i="18"/>
  <c r="AH403" i="6"/>
  <c r="AH157" i="6"/>
  <c r="AH534" i="6"/>
  <c r="M151" i="18"/>
  <c r="P152" i="18"/>
  <c r="Q153" i="18"/>
  <c r="AD153" i="18"/>
  <c r="Z152" i="18"/>
  <c r="D150" i="18"/>
  <c r="D276" i="18"/>
  <c r="R152" i="18"/>
  <c r="AF403" i="6"/>
  <c r="AF534" i="6"/>
  <c r="AF152" i="6"/>
  <c r="AG403" i="6"/>
  <c r="AG534" i="6"/>
  <c r="S154" i="18"/>
  <c r="AB153" i="18"/>
  <c r="H276" i="18"/>
  <c r="H150" i="18"/>
  <c r="E153" i="18"/>
  <c r="A22" i="3"/>
  <c r="N21" i="3"/>
  <c r="N276" i="18"/>
  <c r="N150" i="18"/>
  <c r="O276" i="18"/>
  <c r="O150" i="18"/>
  <c r="BJ18" i="18"/>
  <c r="BK18" i="18"/>
  <c r="BI18" i="18"/>
  <c r="BC18" i="18"/>
  <c r="AG151" i="6"/>
  <c r="AN277" i="6"/>
  <c r="BF18" i="6"/>
  <c r="BM16" i="6"/>
  <c r="BL16" i="6"/>
  <c r="BN16" i="6"/>
  <c r="X152" i="6"/>
  <c r="I156" i="18"/>
  <c r="J167" i="6"/>
  <c r="O157" i="6"/>
  <c r="W151" i="6"/>
  <c r="AD152" i="6"/>
  <c r="C159" i="6"/>
  <c r="Q155" i="6"/>
  <c r="F152" i="6"/>
  <c r="L276" i="18"/>
  <c r="L150" i="18"/>
  <c r="V151" i="6"/>
  <c r="B155" i="18"/>
  <c r="BO16" i="6"/>
  <c r="C155" i="18"/>
  <c r="AE534" i="6"/>
  <c r="R534" i="6"/>
  <c r="Z534" i="6"/>
  <c r="C534" i="6"/>
  <c r="Y534" i="6"/>
  <c r="O534" i="6"/>
  <c r="H534" i="6"/>
  <c r="I534" i="6"/>
  <c r="G534" i="6"/>
  <c r="S534" i="6"/>
  <c r="M534" i="6"/>
  <c r="J534" i="6"/>
  <c r="T534" i="6"/>
  <c r="V534" i="6"/>
  <c r="K534" i="6"/>
  <c r="AC534" i="6"/>
  <c r="B534" i="6"/>
  <c r="E534" i="6"/>
  <c r="L534" i="6"/>
  <c r="Q534" i="6"/>
  <c r="N534" i="6"/>
  <c r="AA534" i="6"/>
  <c r="X534" i="6"/>
  <c r="AB534" i="6"/>
  <c r="D534" i="6"/>
  <c r="F534" i="6"/>
  <c r="P534" i="6"/>
  <c r="U534" i="6"/>
  <c r="AD534" i="6"/>
  <c r="W534" i="6"/>
  <c r="K154" i="18"/>
  <c r="AC153" i="18"/>
  <c r="U153" i="6"/>
  <c r="AE403" i="6"/>
  <c r="F403" i="6"/>
  <c r="AA403" i="6"/>
  <c r="AD403" i="6"/>
  <c r="R403" i="6"/>
  <c r="I403" i="6"/>
  <c r="D403" i="6"/>
  <c r="J403" i="6"/>
  <c r="N403" i="6"/>
  <c r="H403" i="6"/>
  <c r="L403" i="6"/>
  <c r="O403" i="6"/>
  <c r="P403" i="6"/>
  <c r="T403" i="6"/>
  <c r="X403" i="6"/>
  <c r="AC403" i="6"/>
  <c r="W403" i="6"/>
  <c r="S403" i="6"/>
  <c r="Z403" i="6"/>
  <c r="G403" i="6"/>
  <c r="AB403" i="6"/>
  <c r="BK17" i="6"/>
  <c r="C403" i="6"/>
  <c r="E403" i="6"/>
  <c r="K403" i="6"/>
  <c r="M403" i="6"/>
  <c r="Y403" i="6"/>
  <c r="B403" i="6"/>
  <c r="Q403" i="6"/>
  <c r="BE18" i="6"/>
  <c r="U403" i="6"/>
  <c r="V403" i="6"/>
  <c r="Y154" i="18"/>
  <c r="BI19" i="18" a="1"/>
  <c r="BL17" i="6" a="1"/>
  <c r="AS535" i="6" l="1"/>
  <c r="AT535" i="6"/>
  <c r="AT205" i="6"/>
  <c r="BK18" i="6"/>
  <c r="AT404" i="6"/>
  <c r="AS278" i="6"/>
  <c r="AT278" i="6"/>
  <c r="AS218" i="18"/>
  <c r="AR404" i="6"/>
  <c r="AS404" i="6"/>
  <c r="AS208" i="6"/>
  <c r="AQ533" i="18"/>
  <c r="AR533" i="18"/>
  <c r="AQ403" i="18"/>
  <c r="AR403" i="18"/>
  <c r="AR218" i="18"/>
  <c r="AR210" i="6"/>
  <c r="AQ278" i="6"/>
  <c r="AR278" i="6"/>
  <c r="AQ535" i="6"/>
  <c r="AR535" i="6"/>
  <c r="AQ218" i="18"/>
  <c r="AT218" i="18"/>
  <c r="AP533" i="18"/>
  <c r="AT533" i="18"/>
  <c r="AP403" i="18"/>
  <c r="AT403" i="18"/>
  <c r="AQ206" i="6"/>
  <c r="AP404" i="6"/>
  <c r="AQ404" i="6"/>
  <c r="AP207" i="6"/>
  <c r="AU278" i="6"/>
  <c r="AP278" i="6"/>
  <c r="AU535" i="6"/>
  <c r="AP535" i="6"/>
  <c r="AP213" i="18"/>
  <c r="AU206" i="6"/>
  <c r="AU404" i="6"/>
  <c r="AZ278" i="6"/>
  <c r="BD276" i="6"/>
  <c r="BC276" i="6"/>
  <c r="BJ16" i="6" s="1"/>
  <c r="BI16" i="6" s="1"/>
  <c r="BP16" i="6" s="1"/>
  <c r="BB276" i="6"/>
  <c r="BA276" i="6"/>
  <c r="BI152" i="6"/>
  <c r="BH152" i="6"/>
  <c r="BD152" i="6"/>
  <c r="BC152" i="6"/>
  <c r="BB152" i="6"/>
  <c r="BA152" i="6"/>
  <c r="BE151" i="6"/>
  <c r="AL192" i="18"/>
  <c r="AN533" i="18"/>
  <c r="AL533" i="18"/>
  <c r="AO533" i="18"/>
  <c r="AM533" i="18"/>
  <c r="AM201" i="18"/>
  <c r="AN535" i="6"/>
  <c r="AO535" i="6"/>
  <c r="AN403" i="18"/>
  <c r="AO403" i="18"/>
  <c r="AL403" i="18"/>
  <c r="AM403" i="18"/>
  <c r="AO207" i="18"/>
  <c r="AO278" i="6"/>
  <c r="AO192" i="6"/>
  <c r="AN202" i="18"/>
  <c r="AN404" i="6"/>
  <c r="AO404" i="6"/>
  <c r="AN189" i="6"/>
  <c r="AM535" i="6"/>
  <c r="AM404" i="6"/>
  <c r="AM277" i="6"/>
  <c r="AM190" i="6"/>
  <c r="B153" i="6"/>
  <c r="V403" i="18"/>
  <c r="AK177" i="6"/>
  <c r="AJ404" i="6"/>
  <c r="AK404" i="6"/>
  <c r="AL404" i="6"/>
  <c r="AA277" i="6"/>
  <c r="AL277" i="6"/>
  <c r="AK277" i="6"/>
  <c r="AJ535" i="6"/>
  <c r="AK535" i="6"/>
  <c r="AL535" i="6"/>
  <c r="AL178" i="6"/>
  <c r="C403" i="18"/>
  <c r="AD403" i="18"/>
  <c r="AG403" i="18"/>
  <c r="I403" i="18"/>
  <c r="AH403" i="18"/>
  <c r="W403" i="18"/>
  <c r="O403" i="18"/>
  <c r="AJ403" i="18"/>
  <c r="R403" i="18"/>
  <c r="BH18" i="18"/>
  <c r="BL18" i="18" s="1"/>
  <c r="U403" i="18"/>
  <c r="AA403" i="18"/>
  <c r="X403" i="18"/>
  <c r="H403" i="18"/>
  <c r="J403" i="18"/>
  <c r="P403" i="18"/>
  <c r="AB403" i="18"/>
  <c r="L403" i="18"/>
  <c r="M403" i="18"/>
  <c r="T403" i="18"/>
  <c r="AC403" i="18"/>
  <c r="G403" i="18"/>
  <c r="BB19" i="18"/>
  <c r="AS404" i="18" s="1"/>
  <c r="AI403" i="18"/>
  <c r="F403" i="18"/>
  <c r="BL17" i="18"/>
  <c r="B403" i="18"/>
  <c r="Z403" i="18"/>
  <c r="AE403" i="18"/>
  <c r="Y403" i="18"/>
  <c r="E403" i="18"/>
  <c r="N403" i="18"/>
  <c r="Q403" i="18"/>
  <c r="AK403" i="18"/>
  <c r="D403" i="18"/>
  <c r="S403" i="18"/>
  <c r="K403" i="18"/>
  <c r="AF403" i="18"/>
  <c r="AK188" i="18"/>
  <c r="AK533" i="18"/>
  <c r="G533" i="18"/>
  <c r="AJ533" i="18"/>
  <c r="AE533" i="18"/>
  <c r="AI533" i="18"/>
  <c r="AG533" i="18"/>
  <c r="AF533" i="18"/>
  <c r="AH533" i="18"/>
  <c r="AI172" i="18"/>
  <c r="AE164" i="18"/>
  <c r="AG164" i="18"/>
  <c r="AJ183" i="18"/>
  <c r="AH171" i="18"/>
  <c r="AF166" i="18"/>
  <c r="S533" i="18"/>
  <c r="X533" i="18"/>
  <c r="AD533" i="18"/>
  <c r="C533" i="18"/>
  <c r="J533" i="18"/>
  <c r="B533" i="18"/>
  <c r="N533" i="18"/>
  <c r="K533" i="18"/>
  <c r="R533" i="18"/>
  <c r="V533" i="18"/>
  <c r="Z533" i="18"/>
  <c r="E533" i="18"/>
  <c r="L533" i="18"/>
  <c r="I533" i="18"/>
  <c r="U533" i="18"/>
  <c r="M533" i="18"/>
  <c r="P533" i="18"/>
  <c r="O533" i="18"/>
  <c r="AB533" i="18"/>
  <c r="F533" i="18"/>
  <c r="AC533" i="18"/>
  <c r="T533" i="18"/>
  <c r="W533" i="18"/>
  <c r="AA533" i="18"/>
  <c r="Q533" i="18"/>
  <c r="Y533" i="18"/>
  <c r="H533" i="18"/>
  <c r="D533" i="18"/>
  <c r="T151" i="18"/>
  <c r="AZ149" i="18"/>
  <c r="BF149" i="18"/>
  <c r="AX275" i="18"/>
  <c r="AY149" i="18"/>
  <c r="AX149" i="18"/>
  <c r="AW276" i="18"/>
  <c r="BA149" i="18"/>
  <c r="BB149" i="18" s="1"/>
  <c r="AS534" i="18" s="1"/>
  <c r="AZ275" i="18"/>
  <c r="BE149" i="18"/>
  <c r="AY275" i="18"/>
  <c r="BA275" i="18"/>
  <c r="W151" i="18"/>
  <c r="AA152" i="18"/>
  <c r="G276" i="18"/>
  <c r="G150" i="18"/>
  <c r="F276" i="18"/>
  <c r="F150" i="18"/>
  <c r="V151" i="18"/>
  <c r="AJ164" i="6"/>
  <c r="H277" i="6"/>
  <c r="AJ277" i="6"/>
  <c r="O277" i="6"/>
  <c r="B277" i="6"/>
  <c r="G277" i="6"/>
  <c r="U277" i="6"/>
  <c r="AE277" i="6"/>
  <c r="AB277" i="6"/>
  <c r="D277" i="6"/>
  <c r="T277" i="6"/>
  <c r="S277" i="6"/>
  <c r="C277" i="6"/>
  <c r="P277" i="6"/>
  <c r="V277" i="6"/>
  <c r="N277" i="6"/>
  <c r="R277" i="6"/>
  <c r="AC277" i="6"/>
  <c r="Q277" i="6"/>
  <c r="Z277" i="6"/>
  <c r="Y277" i="6"/>
  <c r="L277" i="6"/>
  <c r="E277" i="6"/>
  <c r="AI535" i="6"/>
  <c r="AG535" i="6"/>
  <c r="AC535" i="6"/>
  <c r="AI161" i="6"/>
  <c r="AI404" i="6"/>
  <c r="AI277" i="6"/>
  <c r="U151" i="18"/>
  <c r="AH277" i="6"/>
  <c r="AH535" i="6"/>
  <c r="AH404" i="6"/>
  <c r="AH158" i="6"/>
  <c r="Q154" i="18"/>
  <c r="P153" i="18"/>
  <c r="M152" i="18"/>
  <c r="W277" i="6"/>
  <c r="AB535" i="6"/>
  <c r="Z153" i="18"/>
  <c r="AD154" i="18"/>
  <c r="D151" i="18"/>
  <c r="Z535" i="6"/>
  <c r="L535" i="6"/>
  <c r="AD535" i="6"/>
  <c r="T535" i="6"/>
  <c r="D535" i="6"/>
  <c r="H535" i="6"/>
  <c r="S535" i="6"/>
  <c r="O535" i="6"/>
  <c r="X535" i="6"/>
  <c r="J535" i="6"/>
  <c r="K535" i="6"/>
  <c r="U535" i="6"/>
  <c r="R535" i="6"/>
  <c r="P535" i="6"/>
  <c r="V535" i="6"/>
  <c r="Y535" i="6"/>
  <c r="C535" i="6"/>
  <c r="R153" i="18"/>
  <c r="AF404" i="6"/>
  <c r="AA535" i="6"/>
  <c r="I535" i="6"/>
  <c r="F535" i="6"/>
  <c r="Q535" i="6"/>
  <c r="AE535" i="6"/>
  <c r="M535" i="6"/>
  <c r="G535" i="6"/>
  <c r="W535" i="6"/>
  <c r="N535" i="6"/>
  <c r="E535" i="6"/>
  <c r="B535" i="6"/>
  <c r="AF535" i="6"/>
  <c r="AG277" i="6"/>
  <c r="AF277" i="6"/>
  <c r="AF153" i="6"/>
  <c r="AG404" i="6"/>
  <c r="O151" i="18"/>
  <c r="N151" i="18"/>
  <c r="E154" i="18"/>
  <c r="H151" i="18"/>
  <c r="AB154" i="18"/>
  <c r="S155" i="18"/>
  <c r="A23" i="3"/>
  <c r="N22" i="3"/>
  <c r="BK19" i="18"/>
  <c r="BI19" i="18"/>
  <c r="BJ19" i="18"/>
  <c r="BC19" i="18"/>
  <c r="AG152" i="6"/>
  <c r="F277" i="6"/>
  <c r="AD277" i="6"/>
  <c r="X277" i="6"/>
  <c r="BF19" i="6"/>
  <c r="BM17" i="6"/>
  <c r="BL17" i="6"/>
  <c r="BN17" i="6"/>
  <c r="W152" i="6"/>
  <c r="O158" i="6"/>
  <c r="J168" i="6"/>
  <c r="U154" i="6"/>
  <c r="AC154" i="18"/>
  <c r="Y155" i="18"/>
  <c r="AC404" i="6"/>
  <c r="AE404" i="6"/>
  <c r="Q404" i="6"/>
  <c r="BE19" i="6"/>
  <c r="C404" i="6"/>
  <c r="N404" i="6"/>
  <c r="B404" i="6"/>
  <c r="F404" i="6"/>
  <c r="U404" i="6"/>
  <c r="Z404" i="6"/>
  <c r="I404" i="6"/>
  <c r="H404" i="6"/>
  <c r="W404" i="6"/>
  <c r="M404" i="6"/>
  <c r="O404" i="6"/>
  <c r="E404" i="6"/>
  <c r="G404" i="6"/>
  <c r="V404" i="6"/>
  <c r="J404" i="6"/>
  <c r="S404" i="6"/>
  <c r="X404" i="6"/>
  <c r="AA404" i="6"/>
  <c r="AD404" i="6"/>
  <c r="AB404" i="6"/>
  <c r="Y404" i="6"/>
  <c r="K404" i="6"/>
  <c r="L404" i="6"/>
  <c r="P404" i="6"/>
  <c r="T404" i="6"/>
  <c r="R404" i="6"/>
  <c r="D404" i="6"/>
  <c r="BO17" i="6"/>
  <c r="K155" i="18"/>
  <c r="C156" i="18"/>
  <c r="B156" i="18"/>
  <c r="V152" i="6"/>
  <c r="L151" i="18"/>
  <c r="F153" i="6"/>
  <c r="Q156" i="6"/>
  <c r="C160" i="6"/>
  <c r="AD153" i="6"/>
  <c r="I157" i="18"/>
  <c r="X153" i="6"/>
  <c r="AN278" i="6"/>
  <c r="BI20" i="18" a="1"/>
  <c r="BL18" i="6" a="1"/>
  <c r="BK19" i="6" l="1"/>
  <c r="AT405" i="6"/>
  <c r="AT206" i="6"/>
  <c r="AS536" i="6"/>
  <c r="AT536" i="6"/>
  <c r="AS279" i="6"/>
  <c r="AT279" i="6"/>
  <c r="AS219" i="18"/>
  <c r="AR405" i="6"/>
  <c r="AS405" i="6"/>
  <c r="AS209" i="6"/>
  <c r="AR219" i="18"/>
  <c r="AQ534" i="18"/>
  <c r="AR534" i="18"/>
  <c r="AQ404" i="18"/>
  <c r="AR404" i="18"/>
  <c r="AQ536" i="6"/>
  <c r="AR536" i="6"/>
  <c r="AQ279" i="6"/>
  <c r="AR279" i="6"/>
  <c r="AR211" i="6"/>
  <c r="AQ219" i="18"/>
  <c r="AP404" i="18"/>
  <c r="AT404" i="18"/>
  <c r="AP534" i="18"/>
  <c r="AT534" i="18"/>
  <c r="AT219" i="18"/>
  <c r="AP405" i="6"/>
  <c r="AQ405" i="6"/>
  <c r="AQ207" i="6"/>
  <c r="AU536" i="6"/>
  <c r="AP536" i="6"/>
  <c r="AU279" i="6"/>
  <c r="AP279" i="6"/>
  <c r="AP208" i="6"/>
  <c r="AP214" i="18"/>
  <c r="AU207" i="6"/>
  <c r="AU405" i="6"/>
  <c r="AZ279" i="6"/>
  <c r="BI153" i="6"/>
  <c r="BH153" i="6"/>
  <c r="BD153" i="6"/>
  <c r="BC153" i="6"/>
  <c r="BB153" i="6"/>
  <c r="BA153" i="6"/>
  <c r="BD277" i="6"/>
  <c r="BC277" i="6"/>
  <c r="BJ17" i="6" s="1"/>
  <c r="BI17" i="6" s="1"/>
  <c r="BP17" i="6" s="1"/>
  <c r="BB277" i="6"/>
  <c r="BA277" i="6"/>
  <c r="BE152" i="6"/>
  <c r="AO279" i="6"/>
  <c r="AL193" i="18"/>
  <c r="AN534" i="18"/>
  <c r="AL534" i="18"/>
  <c r="AM534" i="18"/>
  <c r="AO534" i="18"/>
  <c r="AN203" i="18"/>
  <c r="AM202" i="18"/>
  <c r="AO208" i="18"/>
  <c r="AN536" i="6"/>
  <c r="AO536" i="6"/>
  <c r="AN404" i="18"/>
  <c r="AO404" i="18"/>
  <c r="AM404" i="18"/>
  <c r="AL404" i="18"/>
  <c r="AO193" i="6"/>
  <c r="AN405" i="6"/>
  <c r="AO405" i="6"/>
  <c r="AN190" i="6"/>
  <c r="AM536" i="6"/>
  <c r="AM191" i="6"/>
  <c r="AM278" i="6"/>
  <c r="B154" i="6"/>
  <c r="AM405" i="6"/>
  <c r="AL179" i="6"/>
  <c r="AJ405" i="6"/>
  <c r="AK405" i="6"/>
  <c r="AL405" i="6"/>
  <c r="AJ278" i="6"/>
  <c r="AL278" i="6"/>
  <c r="AK278" i="6"/>
  <c r="AJ536" i="6"/>
  <c r="AK536" i="6"/>
  <c r="AL536" i="6"/>
  <c r="AK178" i="6"/>
  <c r="AA404" i="18"/>
  <c r="S404" i="18"/>
  <c r="T404" i="18"/>
  <c r="H404" i="18"/>
  <c r="E404" i="18"/>
  <c r="L404" i="18"/>
  <c r="BB20" i="18"/>
  <c r="AS405" i="18" s="1"/>
  <c r="AG404" i="18"/>
  <c r="AD404" i="18"/>
  <c r="R404" i="18"/>
  <c r="AH404" i="18"/>
  <c r="D404" i="18"/>
  <c r="AF404" i="18"/>
  <c r="B404" i="18"/>
  <c r="O404" i="18"/>
  <c r="BH19" i="18"/>
  <c r="BL19" i="18" s="1"/>
  <c r="G404" i="18"/>
  <c r="AJ404" i="18"/>
  <c r="U404" i="18"/>
  <c r="AB404" i="18"/>
  <c r="N404" i="18"/>
  <c r="X404" i="18"/>
  <c r="AC404" i="18"/>
  <c r="V404" i="18"/>
  <c r="F404" i="18"/>
  <c r="Z404" i="18"/>
  <c r="Y404" i="18"/>
  <c r="AK404" i="18"/>
  <c r="P404" i="18"/>
  <c r="W404" i="18"/>
  <c r="I404" i="18"/>
  <c r="M404" i="18"/>
  <c r="AE404" i="18"/>
  <c r="K404" i="18"/>
  <c r="Q404" i="18"/>
  <c r="C404" i="18"/>
  <c r="J404" i="18"/>
  <c r="AI404" i="18"/>
  <c r="AK534" i="18"/>
  <c r="AK189" i="18"/>
  <c r="AY150" i="18"/>
  <c r="D534" i="18"/>
  <c r="AJ534" i="18"/>
  <c r="AG534" i="18"/>
  <c r="AE534" i="18"/>
  <c r="AI534" i="18"/>
  <c r="AH534" i="18"/>
  <c r="AF534" i="18"/>
  <c r="AJ184" i="18"/>
  <c r="AE165" i="18"/>
  <c r="AF167" i="18"/>
  <c r="AH172" i="18"/>
  <c r="AG165" i="18"/>
  <c r="AI173" i="18"/>
  <c r="AX150" i="18"/>
  <c r="T152" i="18"/>
  <c r="Z534" i="18"/>
  <c r="B534" i="18"/>
  <c r="U534" i="18"/>
  <c r="T534" i="18"/>
  <c r="K534" i="18"/>
  <c r="C534" i="18"/>
  <c r="S534" i="18"/>
  <c r="H534" i="18"/>
  <c r="R534" i="18"/>
  <c r="O534" i="18"/>
  <c r="J534" i="18"/>
  <c r="X534" i="18"/>
  <c r="AD534" i="18"/>
  <c r="E534" i="18"/>
  <c r="W534" i="18"/>
  <c r="V534" i="18"/>
  <c r="P534" i="18"/>
  <c r="G534" i="18"/>
  <c r="Q534" i="18"/>
  <c r="M534" i="18"/>
  <c r="I534" i="18"/>
  <c r="AB534" i="18"/>
  <c r="Y534" i="18"/>
  <c r="AA534" i="18"/>
  <c r="F534" i="18"/>
  <c r="N534" i="18"/>
  <c r="AC534" i="18"/>
  <c r="L534" i="18"/>
  <c r="BA276" i="18"/>
  <c r="AX276" i="18"/>
  <c r="AY276" i="18"/>
  <c r="G151" i="18"/>
  <c r="F151" i="18"/>
  <c r="BF150" i="18"/>
  <c r="AZ276" i="18"/>
  <c r="BA150" i="18"/>
  <c r="BB150" i="18" s="1"/>
  <c r="AS535" i="18" s="1"/>
  <c r="AW277" i="18"/>
  <c r="AZ150" i="18"/>
  <c r="AA153" i="18"/>
  <c r="BE150" i="18"/>
  <c r="V152" i="18"/>
  <c r="W152" i="18"/>
  <c r="AJ165" i="6"/>
  <c r="AI536" i="6"/>
  <c r="AI405" i="6"/>
  <c r="AI162" i="6"/>
  <c r="AI278" i="6"/>
  <c r="U152" i="18"/>
  <c r="AH278" i="6"/>
  <c r="AH159" i="6"/>
  <c r="AH405" i="6"/>
  <c r="AH536" i="6"/>
  <c r="AD155" i="18"/>
  <c r="Z154" i="18"/>
  <c r="M153" i="18"/>
  <c r="P154" i="18"/>
  <c r="Q155" i="18"/>
  <c r="D152" i="18"/>
  <c r="R154" i="18"/>
  <c r="AF405" i="6"/>
  <c r="AF536" i="6"/>
  <c r="AF154" i="6"/>
  <c r="AG278" i="6"/>
  <c r="AF278" i="6"/>
  <c r="AE536" i="6"/>
  <c r="AG405" i="6"/>
  <c r="S156" i="18"/>
  <c r="E155" i="18"/>
  <c r="AN279" i="6"/>
  <c r="A24" i="3"/>
  <c r="N23" i="3"/>
  <c r="AB155" i="18"/>
  <c r="H152" i="18"/>
  <c r="N152" i="18"/>
  <c r="O152" i="18"/>
  <c r="BK20" i="18"/>
  <c r="BI20" i="18"/>
  <c r="BJ20" i="18"/>
  <c r="BC20" i="18"/>
  <c r="AC536" i="6"/>
  <c r="AG536" i="6"/>
  <c r="H536" i="6"/>
  <c r="Z536" i="6"/>
  <c r="G536" i="6"/>
  <c r="Q536" i="6"/>
  <c r="S536" i="6"/>
  <c r="E536" i="6"/>
  <c r="Y536" i="6"/>
  <c r="P536" i="6"/>
  <c r="U536" i="6"/>
  <c r="N536" i="6"/>
  <c r="L536" i="6"/>
  <c r="F536" i="6"/>
  <c r="T536" i="6"/>
  <c r="AB536" i="6"/>
  <c r="M536" i="6"/>
  <c r="V536" i="6"/>
  <c r="B536" i="6"/>
  <c r="K536" i="6"/>
  <c r="J536" i="6"/>
  <c r="D536" i="6"/>
  <c r="I536" i="6"/>
  <c r="R536" i="6"/>
  <c r="AD536" i="6"/>
  <c r="C536" i="6"/>
  <c r="W536" i="6"/>
  <c r="AA536" i="6"/>
  <c r="O536" i="6"/>
  <c r="X536" i="6"/>
  <c r="AG153" i="6"/>
  <c r="BF20" i="6"/>
  <c r="BL18" i="6"/>
  <c r="BN18" i="6"/>
  <c r="BM18" i="6"/>
  <c r="F154" i="6"/>
  <c r="AC278" i="6"/>
  <c r="AE278" i="6"/>
  <c r="Y278" i="6"/>
  <c r="R278" i="6"/>
  <c r="M278" i="6"/>
  <c r="H278" i="6"/>
  <c r="T278" i="6"/>
  <c r="AA278" i="6"/>
  <c r="N278" i="6"/>
  <c r="G278" i="6"/>
  <c r="S278" i="6"/>
  <c r="E278" i="6"/>
  <c r="D278" i="6"/>
  <c r="P278" i="6"/>
  <c r="Z278" i="6"/>
  <c r="AB278" i="6"/>
  <c r="L278" i="6"/>
  <c r="C278" i="6"/>
  <c r="O278" i="6"/>
  <c r="B278" i="6"/>
  <c r="Q278" i="6"/>
  <c r="U278" i="6"/>
  <c r="X278" i="6"/>
  <c r="AD278" i="6"/>
  <c r="F278" i="6"/>
  <c r="X154" i="6"/>
  <c r="L152" i="18"/>
  <c r="C157" i="18"/>
  <c r="AE405" i="6"/>
  <c r="O405" i="6"/>
  <c r="P405" i="6"/>
  <c r="Q405" i="6"/>
  <c r="T405" i="6"/>
  <c r="S405" i="6"/>
  <c r="BE20" i="6"/>
  <c r="E405" i="6"/>
  <c r="N405" i="6"/>
  <c r="G405" i="6"/>
  <c r="AB405" i="6"/>
  <c r="AA405" i="6"/>
  <c r="X405" i="6"/>
  <c r="Z405" i="6"/>
  <c r="V405" i="6"/>
  <c r="AC405" i="6"/>
  <c r="Y405" i="6"/>
  <c r="B405" i="6"/>
  <c r="W405" i="6"/>
  <c r="F405" i="6"/>
  <c r="C405" i="6"/>
  <c r="J405" i="6"/>
  <c r="U405" i="6"/>
  <c r="AD405" i="6"/>
  <c r="R405" i="6"/>
  <c r="I405" i="6"/>
  <c r="D405" i="6"/>
  <c r="K405" i="6"/>
  <c r="H405" i="6"/>
  <c r="M405" i="6"/>
  <c r="L405" i="6"/>
  <c r="Y156" i="18"/>
  <c r="AC155" i="18"/>
  <c r="J169" i="6"/>
  <c r="O159" i="6"/>
  <c r="W153" i="6"/>
  <c r="V278" i="6"/>
  <c r="I158" i="18"/>
  <c r="AD154" i="6"/>
  <c r="C161" i="6"/>
  <c r="Q157" i="6"/>
  <c r="V153" i="6"/>
  <c r="B157" i="18"/>
  <c r="K156" i="18"/>
  <c r="BO18" i="6"/>
  <c r="U155" i="6"/>
  <c r="W278" i="6"/>
  <c r="BL19" i="6" a="1"/>
  <c r="BI21" i="18" a="1"/>
  <c r="AS280" i="6" l="1"/>
  <c r="AT280" i="6"/>
  <c r="BK20" i="6"/>
  <c r="AT406" i="6"/>
  <c r="AT207" i="6"/>
  <c r="AS537" i="6"/>
  <c r="AT537" i="6"/>
  <c r="AS220" i="18"/>
  <c r="AR406" i="6"/>
  <c r="AS406" i="6"/>
  <c r="AS210" i="6"/>
  <c r="AQ535" i="18"/>
  <c r="AR535" i="18"/>
  <c r="AQ405" i="18"/>
  <c r="AR405" i="18"/>
  <c r="AR220" i="18"/>
  <c r="AQ280" i="6"/>
  <c r="AR280" i="6"/>
  <c r="AR212" i="6"/>
  <c r="AQ537" i="6"/>
  <c r="AR537" i="6"/>
  <c r="AQ220" i="18"/>
  <c r="AP405" i="18"/>
  <c r="AT405" i="18"/>
  <c r="AT220" i="18"/>
  <c r="AP535" i="18"/>
  <c r="AT535" i="18"/>
  <c r="AQ208" i="6"/>
  <c r="AP406" i="6"/>
  <c r="AQ406" i="6"/>
  <c r="AU280" i="6"/>
  <c r="AP280" i="6"/>
  <c r="AP209" i="6"/>
  <c r="AU537" i="6"/>
  <c r="AP537" i="6"/>
  <c r="AP215" i="18"/>
  <c r="AU208" i="6"/>
  <c r="AU406" i="6"/>
  <c r="AZ280" i="6"/>
  <c r="BI154" i="6"/>
  <c r="BH154" i="6"/>
  <c r="BD154" i="6"/>
  <c r="BC154" i="6"/>
  <c r="BB154" i="6"/>
  <c r="BA154" i="6"/>
  <c r="BE153" i="6"/>
  <c r="BD278" i="6"/>
  <c r="BC278" i="6"/>
  <c r="BB278" i="6"/>
  <c r="BA278" i="6"/>
  <c r="AN537" i="6"/>
  <c r="AO537" i="6"/>
  <c r="AL194" i="18"/>
  <c r="AN535" i="18"/>
  <c r="AL535" i="18"/>
  <c r="AO535" i="18"/>
  <c r="AM535" i="18"/>
  <c r="AN204" i="18"/>
  <c r="AO194" i="6"/>
  <c r="AO209" i="18"/>
  <c r="AM203" i="18"/>
  <c r="AO280" i="6"/>
  <c r="AN405" i="18"/>
  <c r="AO405" i="18"/>
  <c r="AL405" i="18"/>
  <c r="AM405" i="18"/>
  <c r="AN406" i="6"/>
  <c r="AO406" i="6"/>
  <c r="AN191" i="6"/>
  <c r="AM192" i="6"/>
  <c r="AM406" i="6"/>
  <c r="AM279" i="6"/>
  <c r="AM537" i="6"/>
  <c r="B155" i="6"/>
  <c r="V405" i="18"/>
  <c r="AL537" i="6"/>
  <c r="AK537" i="6"/>
  <c r="AJ406" i="6"/>
  <c r="AK406" i="6"/>
  <c r="AL406" i="6"/>
  <c r="O279" i="6"/>
  <c r="AL279" i="6"/>
  <c r="AK279" i="6"/>
  <c r="AK179" i="6"/>
  <c r="AL180" i="6"/>
  <c r="AC405" i="18"/>
  <c r="BB21" i="18"/>
  <c r="AS406" i="18" s="1"/>
  <c r="J405" i="18"/>
  <c r="AG405" i="18"/>
  <c r="I405" i="18"/>
  <c r="W405" i="18"/>
  <c r="AJ405" i="18"/>
  <c r="S405" i="18"/>
  <c r="X405" i="18"/>
  <c r="N405" i="18"/>
  <c r="P405" i="18"/>
  <c r="D405" i="18"/>
  <c r="AA405" i="18"/>
  <c r="Q405" i="18"/>
  <c r="L405" i="18"/>
  <c r="T405" i="18"/>
  <c r="Z405" i="18"/>
  <c r="B405" i="18"/>
  <c r="AD405" i="18"/>
  <c r="G405" i="18"/>
  <c r="BH20" i="18"/>
  <c r="BL20" i="18" s="1"/>
  <c r="C405" i="18"/>
  <c r="AI405" i="18"/>
  <c r="H405" i="18"/>
  <c r="R405" i="18"/>
  <c r="U405" i="18"/>
  <c r="AE405" i="18"/>
  <c r="K405" i="18"/>
  <c r="Y405" i="18"/>
  <c r="M405" i="18"/>
  <c r="E405" i="18"/>
  <c r="AF405" i="18"/>
  <c r="AK405" i="18"/>
  <c r="AB405" i="18"/>
  <c r="O405" i="18"/>
  <c r="F405" i="18"/>
  <c r="AH405" i="18"/>
  <c r="AK190" i="18"/>
  <c r="AK535" i="18"/>
  <c r="T279" i="6"/>
  <c r="BE151" i="18"/>
  <c r="BA151" i="18"/>
  <c r="BB151" i="18" s="1"/>
  <c r="AS536" i="18" s="1"/>
  <c r="BF151" i="18"/>
  <c r="L535" i="18"/>
  <c r="AJ535" i="18"/>
  <c r="AE535" i="18"/>
  <c r="AI535" i="18"/>
  <c r="AG535" i="18"/>
  <c r="AF535" i="18"/>
  <c r="AH535" i="18"/>
  <c r="AJ185" i="18"/>
  <c r="AG166" i="18"/>
  <c r="AF168" i="18"/>
  <c r="AW278" i="18"/>
  <c r="AD277" i="18"/>
  <c r="AI277" i="18"/>
  <c r="AH277" i="18"/>
  <c r="AF277" i="18"/>
  <c r="AG277" i="18"/>
  <c r="AE277" i="18"/>
  <c r="AI174" i="18"/>
  <c r="AH173" i="18"/>
  <c r="AE166" i="18"/>
  <c r="G277" i="18"/>
  <c r="K277" i="18"/>
  <c r="I277" i="18"/>
  <c r="X277" i="18"/>
  <c r="B277" i="18"/>
  <c r="J277" i="18"/>
  <c r="F277" i="18"/>
  <c r="E277" i="18"/>
  <c r="C277" i="18"/>
  <c r="H277" i="18"/>
  <c r="O277" i="18"/>
  <c r="P277" i="18"/>
  <c r="N277" i="18"/>
  <c r="Q277" i="18"/>
  <c r="D277" i="18"/>
  <c r="V277" i="18"/>
  <c r="W277" i="18"/>
  <c r="M277" i="18"/>
  <c r="U277" i="18"/>
  <c r="Y277" i="18"/>
  <c r="L277" i="18"/>
  <c r="S277" i="18"/>
  <c r="AA277" i="18"/>
  <c r="R277" i="18"/>
  <c r="Z277" i="18"/>
  <c r="T277" i="18"/>
  <c r="AC277" i="18"/>
  <c r="AB277" i="18"/>
  <c r="AZ151" i="18"/>
  <c r="T153" i="18"/>
  <c r="O535" i="18"/>
  <c r="K535" i="18"/>
  <c r="AA535" i="18"/>
  <c r="AX151" i="18"/>
  <c r="V153" i="18"/>
  <c r="AB535" i="18"/>
  <c r="Q535" i="18"/>
  <c r="I535" i="18"/>
  <c r="T535" i="18"/>
  <c r="S535" i="18"/>
  <c r="H535" i="18"/>
  <c r="G535" i="18"/>
  <c r="C535" i="18"/>
  <c r="W153" i="18"/>
  <c r="X535" i="18"/>
  <c r="AD535" i="18"/>
  <c r="R535" i="18"/>
  <c r="J535" i="18"/>
  <c r="B535" i="18"/>
  <c r="N535" i="18"/>
  <c r="F535" i="18"/>
  <c r="F152" i="18"/>
  <c r="V535" i="18"/>
  <c r="Z535" i="18"/>
  <c r="E535" i="18"/>
  <c r="Y535" i="18"/>
  <c r="AY151" i="18"/>
  <c r="AA154" i="18"/>
  <c r="G152" i="18"/>
  <c r="AC535" i="18"/>
  <c r="W535" i="18"/>
  <c r="D535" i="18"/>
  <c r="U535" i="18"/>
  <c r="M535" i="18"/>
  <c r="P535" i="18"/>
  <c r="N537" i="6"/>
  <c r="AJ537" i="6"/>
  <c r="Y279" i="6"/>
  <c r="AJ279" i="6"/>
  <c r="AJ166" i="6"/>
  <c r="AG537" i="6"/>
  <c r="L537" i="6"/>
  <c r="S279" i="6"/>
  <c r="R279" i="6"/>
  <c r="D279" i="6"/>
  <c r="AD279" i="6"/>
  <c r="W279" i="6"/>
  <c r="Q279" i="6"/>
  <c r="AB279" i="6"/>
  <c r="M279" i="6"/>
  <c r="AA279" i="6"/>
  <c r="N279" i="6"/>
  <c r="AC279" i="6"/>
  <c r="AG279" i="6"/>
  <c r="AI537" i="6"/>
  <c r="V279" i="6"/>
  <c r="F279" i="6"/>
  <c r="AI406" i="6"/>
  <c r="B279" i="6"/>
  <c r="Z279" i="6"/>
  <c r="G279" i="6"/>
  <c r="P279" i="6"/>
  <c r="AI279" i="6"/>
  <c r="AI163" i="6"/>
  <c r="U279" i="6"/>
  <c r="C279" i="6"/>
  <c r="H279" i="6"/>
  <c r="AE279" i="6"/>
  <c r="E279" i="6"/>
  <c r="L279" i="6"/>
  <c r="U153" i="18"/>
  <c r="AH537" i="6"/>
  <c r="AH406" i="6"/>
  <c r="AH160" i="6"/>
  <c r="AH279" i="6"/>
  <c r="Y537" i="6"/>
  <c r="P155" i="18"/>
  <c r="M154" i="18"/>
  <c r="Z155" i="18"/>
  <c r="Q156" i="18"/>
  <c r="AD156" i="18"/>
  <c r="H537" i="6"/>
  <c r="S537" i="6"/>
  <c r="D153" i="18"/>
  <c r="J537" i="6"/>
  <c r="AE537" i="6"/>
  <c r="R155" i="18"/>
  <c r="AF406" i="6"/>
  <c r="AF537" i="6"/>
  <c r="AF155" i="6"/>
  <c r="X279" i="6"/>
  <c r="AF279" i="6"/>
  <c r="AG406" i="6"/>
  <c r="AC537" i="6"/>
  <c r="O153" i="18"/>
  <c r="N153" i="18"/>
  <c r="H153" i="18"/>
  <c r="AB156" i="18"/>
  <c r="A25" i="3"/>
  <c r="N24" i="3"/>
  <c r="E156" i="18"/>
  <c r="S157" i="18"/>
  <c r="BK21" i="18"/>
  <c r="BI21" i="18"/>
  <c r="BJ21" i="18"/>
  <c r="BC21" i="18"/>
  <c r="K537" i="6"/>
  <c r="T537" i="6"/>
  <c r="V537" i="6"/>
  <c r="AB537" i="6"/>
  <c r="F537" i="6"/>
  <c r="W537" i="6"/>
  <c r="U537" i="6"/>
  <c r="B537" i="6"/>
  <c r="E537" i="6"/>
  <c r="X537" i="6"/>
  <c r="M537" i="6"/>
  <c r="I537" i="6"/>
  <c r="AD537" i="6"/>
  <c r="C537" i="6"/>
  <c r="R537" i="6"/>
  <c r="P537" i="6"/>
  <c r="G537" i="6"/>
  <c r="D537" i="6"/>
  <c r="AA537" i="6"/>
  <c r="Z537" i="6"/>
  <c r="Q537" i="6"/>
  <c r="O537" i="6"/>
  <c r="AG154" i="6"/>
  <c r="BF21" i="6"/>
  <c r="BM19" i="6"/>
  <c r="BL19" i="6"/>
  <c r="BN19" i="6"/>
  <c r="K157" i="18"/>
  <c r="B158" i="18"/>
  <c r="V154" i="6"/>
  <c r="W154" i="6"/>
  <c r="AC156" i="18"/>
  <c r="Y157" i="18"/>
  <c r="AE406" i="6"/>
  <c r="C406" i="6"/>
  <c r="N406" i="6"/>
  <c r="E406" i="6"/>
  <c r="R406" i="6"/>
  <c r="G406" i="6"/>
  <c r="D406" i="6"/>
  <c r="Y406" i="6"/>
  <c r="K406" i="6"/>
  <c r="L406" i="6"/>
  <c r="M406" i="6"/>
  <c r="P406" i="6"/>
  <c r="O406" i="6"/>
  <c r="T406" i="6"/>
  <c r="Q406" i="6"/>
  <c r="AC406" i="6"/>
  <c r="AD406" i="6"/>
  <c r="S406" i="6"/>
  <c r="AB406" i="6"/>
  <c r="U406" i="6"/>
  <c r="AA406" i="6"/>
  <c r="Z406" i="6"/>
  <c r="BE21" i="6"/>
  <c r="I406" i="6"/>
  <c r="H406" i="6"/>
  <c r="W406" i="6"/>
  <c r="B406" i="6"/>
  <c r="X406" i="6"/>
  <c r="F406" i="6"/>
  <c r="V406" i="6"/>
  <c r="J406" i="6"/>
  <c r="F155" i="6"/>
  <c r="U156" i="6"/>
  <c r="Q158" i="6"/>
  <c r="C162" i="6"/>
  <c r="AD155" i="6"/>
  <c r="I159" i="18"/>
  <c r="O160" i="6"/>
  <c r="J170" i="6"/>
  <c r="BO19" i="6"/>
  <c r="C158" i="18"/>
  <c r="L153" i="18"/>
  <c r="X155" i="6"/>
  <c r="BL20" i="6" a="1"/>
  <c r="BI22" i="18" a="1"/>
  <c r="AS538" i="6" l="1"/>
  <c r="AT538" i="6"/>
  <c r="AS281" i="6"/>
  <c r="AT281" i="6"/>
  <c r="AT208" i="6"/>
  <c r="BK21" i="6"/>
  <c r="AT407" i="6"/>
  <c r="AS221" i="18"/>
  <c r="BJ18" i="6"/>
  <c r="BI18" i="6" s="1"/>
  <c r="BP18" i="6" s="1"/>
  <c r="AR407" i="6"/>
  <c r="AS407" i="6"/>
  <c r="AS211" i="6"/>
  <c r="AR221" i="18"/>
  <c r="AQ536" i="18"/>
  <c r="AR536" i="18"/>
  <c r="AQ406" i="18"/>
  <c r="AR406" i="18"/>
  <c r="AQ538" i="6"/>
  <c r="AR538" i="6"/>
  <c r="AQ281" i="6"/>
  <c r="AR281" i="6"/>
  <c r="AR213" i="6"/>
  <c r="AQ221" i="18"/>
  <c r="AT221" i="18"/>
  <c r="AP536" i="18"/>
  <c r="AT536" i="18"/>
  <c r="AP406" i="18"/>
  <c r="AT406" i="18"/>
  <c r="AP407" i="6"/>
  <c r="AQ407" i="6"/>
  <c r="AQ209" i="6"/>
  <c r="AU281" i="6"/>
  <c r="AP281" i="6"/>
  <c r="AP210" i="6"/>
  <c r="AU538" i="6"/>
  <c r="AP538" i="6"/>
  <c r="AP216" i="18"/>
  <c r="AU209" i="6"/>
  <c r="AU407" i="6"/>
  <c r="AZ281" i="6"/>
  <c r="BI155" i="6"/>
  <c r="BH155" i="6"/>
  <c r="BD155" i="6"/>
  <c r="BC155" i="6"/>
  <c r="BB155" i="6"/>
  <c r="BA155" i="6"/>
  <c r="BD279" i="6"/>
  <c r="BC279" i="6"/>
  <c r="BB279" i="6"/>
  <c r="BA279" i="6"/>
  <c r="BE154" i="6"/>
  <c r="AN205" i="18"/>
  <c r="AM204" i="18"/>
  <c r="AN536" i="18"/>
  <c r="AL536" i="18"/>
  <c r="AO536" i="18"/>
  <c r="AM536" i="18"/>
  <c r="AN538" i="6"/>
  <c r="AO538" i="6"/>
  <c r="J406" i="18"/>
  <c r="AN406" i="18"/>
  <c r="AL406" i="18"/>
  <c r="AO406" i="18"/>
  <c r="AM406" i="18"/>
  <c r="AO210" i="18"/>
  <c r="AL195" i="18"/>
  <c r="AN280" i="6"/>
  <c r="AO281" i="6"/>
  <c r="AO195" i="6"/>
  <c r="AN407" i="6"/>
  <c r="AO407" i="6"/>
  <c r="AB406" i="18"/>
  <c r="AK406" i="18"/>
  <c r="AN192" i="6"/>
  <c r="AG406" i="18"/>
  <c r="M406" i="18"/>
  <c r="AD406" i="18"/>
  <c r="AM538" i="6"/>
  <c r="AM407" i="6"/>
  <c r="B156" i="6"/>
  <c r="AM280" i="6"/>
  <c r="AM193" i="6"/>
  <c r="BH21" i="18"/>
  <c r="BL21" i="18" s="1"/>
  <c r="T406" i="18"/>
  <c r="BB22" i="18"/>
  <c r="AS407" i="18" s="1"/>
  <c r="O406" i="18"/>
  <c r="S406" i="18"/>
  <c r="AJ406" i="18"/>
  <c r="E406" i="18"/>
  <c r="W406" i="18"/>
  <c r="AI406" i="18"/>
  <c r="P406" i="18"/>
  <c r="F406" i="18"/>
  <c r="AF406" i="18"/>
  <c r="AA406" i="18"/>
  <c r="K406" i="18"/>
  <c r="X406" i="18"/>
  <c r="D406" i="18"/>
  <c r="C406" i="18"/>
  <c r="Q406" i="18"/>
  <c r="AE406" i="18"/>
  <c r="AK180" i="6"/>
  <c r="AL181" i="6"/>
  <c r="AJ280" i="6"/>
  <c r="AL280" i="6"/>
  <c r="AK280" i="6"/>
  <c r="AJ407" i="6"/>
  <c r="AK407" i="6"/>
  <c r="AL407" i="6"/>
  <c r="AJ538" i="6"/>
  <c r="AL538" i="6"/>
  <c r="AK538" i="6"/>
  <c r="R406" i="18"/>
  <c r="H406" i="18"/>
  <c r="Z406" i="18"/>
  <c r="AH406" i="18"/>
  <c r="AC406" i="18"/>
  <c r="U406" i="18"/>
  <c r="Y406" i="18"/>
  <c r="I406" i="18"/>
  <c r="L406" i="18"/>
  <c r="B406" i="18"/>
  <c r="V406" i="18"/>
  <c r="G406" i="18"/>
  <c r="N406" i="18"/>
  <c r="AK536" i="18"/>
  <c r="AK191" i="18"/>
  <c r="AK278" i="18"/>
  <c r="AD278" i="18"/>
  <c r="AJ278" i="18"/>
  <c r="AI278" i="18"/>
  <c r="AH278" i="18"/>
  <c r="AF278" i="18"/>
  <c r="AE278" i="18"/>
  <c r="AG278" i="18"/>
  <c r="H536" i="18"/>
  <c r="AJ536" i="18"/>
  <c r="AG536" i="18"/>
  <c r="AE536" i="18"/>
  <c r="AI536" i="18"/>
  <c r="AH536" i="18"/>
  <c r="AF536" i="18"/>
  <c r="AE167" i="18"/>
  <c r="AI175" i="18"/>
  <c r="AJ186" i="18"/>
  <c r="AH174" i="18"/>
  <c r="AG167" i="18"/>
  <c r="AY152" i="18"/>
  <c r="AF169" i="18"/>
  <c r="Q536" i="18"/>
  <c r="J536" i="18"/>
  <c r="G278" i="18"/>
  <c r="X536" i="18"/>
  <c r="Z536" i="18"/>
  <c r="I536" i="18"/>
  <c r="M536" i="18"/>
  <c r="W536" i="18"/>
  <c r="S536" i="18"/>
  <c r="V536" i="18"/>
  <c r="AA536" i="18"/>
  <c r="P536" i="18"/>
  <c r="N536" i="18"/>
  <c r="AB536" i="18"/>
  <c r="AY277" i="18"/>
  <c r="BA277" i="18"/>
  <c r="AZ277" i="18"/>
  <c r="BG18" i="18" s="1"/>
  <c r="BF18" i="18" s="1"/>
  <c r="BM18" i="18" s="1"/>
  <c r="AX277" i="18"/>
  <c r="AB278" i="18"/>
  <c r="AC278" i="18"/>
  <c r="Z278" i="18"/>
  <c r="AA278" i="18"/>
  <c r="F278" i="18"/>
  <c r="W278" i="18"/>
  <c r="Y278" i="18"/>
  <c r="U278" i="18"/>
  <c r="V278" i="18"/>
  <c r="S278" i="18"/>
  <c r="T278" i="18"/>
  <c r="Q278" i="18"/>
  <c r="R278" i="18"/>
  <c r="O278" i="18"/>
  <c r="P278" i="18"/>
  <c r="M278" i="18"/>
  <c r="N278" i="18"/>
  <c r="H278" i="18"/>
  <c r="L278" i="18"/>
  <c r="D278" i="18"/>
  <c r="E278" i="18"/>
  <c r="K278" i="18"/>
  <c r="C278" i="18"/>
  <c r="T154" i="18"/>
  <c r="B536" i="18"/>
  <c r="G536" i="18"/>
  <c r="U536" i="18"/>
  <c r="K536" i="18"/>
  <c r="E536" i="18"/>
  <c r="O536" i="18"/>
  <c r="R536" i="18"/>
  <c r="F536" i="18"/>
  <c r="AD536" i="18"/>
  <c r="AC536" i="18"/>
  <c r="Y536" i="18"/>
  <c r="D536" i="18"/>
  <c r="T536" i="18"/>
  <c r="L536" i="18"/>
  <c r="C536" i="18"/>
  <c r="B278" i="18"/>
  <c r="I278" i="18"/>
  <c r="J278" i="18"/>
  <c r="X278" i="18"/>
  <c r="F153" i="18"/>
  <c r="AZ152" i="18"/>
  <c r="V154" i="18"/>
  <c r="AW279" i="18"/>
  <c r="W154" i="18"/>
  <c r="BE152" i="18"/>
  <c r="BA152" i="18"/>
  <c r="BB152" i="18" s="1"/>
  <c r="AS537" i="18" s="1"/>
  <c r="G153" i="18"/>
  <c r="AA155" i="18"/>
  <c r="BF152" i="18"/>
  <c r="AX152" i="18"/>
  <c r="AJ167" i="6"/>
  <c r="AI280" i="6"/>
  <c r="AI538" i="6"/>
  <c r="AI407" i="6"/>
  <c r="AI164" i="6"/>
  <c r="U154" i="18"/>
  <c r="AH280" i="6"/>
  <c r="AH407" i="6"/>
  <c r="AH161" i="6"/>
  <c r="AH538" i="6"/>
  <c r="AD157" i="18"/>
  <c r="M155" i="18"/>
  <c r="Q157" i="18"/>
  <c r="Z156" i="18"/>
  <c r="P156" i="18"/>
  <c r="D154" i="18"/>
  <c r="R156" i="18"/>
  <c r="AF538" i="6"/>
  <c r="AF407" i="6"/>
  <c r="AG280" i="6"/>
  <c r="AF280" i="6"/>
  <c r="AF156" i="6"/>
  <c r="AG407" i="6"/>
  <c r="AG538" i="6"/>
  <c r="S158" i="18"/>
  <c r="AB157" i="18"/>
  <c r="H154" i="18"/>
  <c r="E157" i="18"/>
  <c r="N25" i="3"/>
  <c r="A26" i="3"/>
  <c r="N154" i="18"/>
  <c r="O154" i="18"/>
  <c r="BI22" i="18"/>
  <c r="BJ22" i="18"/>
  <c r="BK22" i="18"/>
  <c r="BC22" i="18"/>
  <c r="AN281" i="6"/>
  <c r="AG155" i="6"/>
  <c r="V280" i="6"/>
  <c r="BF22" i="6"/>
  <c r="BL20" i="6"/>
  <c r="BN20" i="6"/>
  <c r="BM20" i="6"/>
  <c r="F156" i="6"/>
  <c r="BO20" i="6"/>
  <c r="AC407" i="6"/>
  <c r="E407" i="6"/>
  <c r="N407" i="6"/>
  <c r="G407" i="6"/>
  <c r="AB407" i="6"/>
  <c r="AA407" i="6"/>
  <c r="X407" i="6"/>
  <c r="V407" i="6"/>
  <c r="B407" i="6"/>
  <c r="F407" i="6"/>
  <c r="J407" i="6"/>
  <c r="M407" i="6"/>
  <c r="O407" i="6"/>
  <c r="Q407" i="6"/>
  <c r="S407" i="6"/>
  <c r="AE407" i="6"/>
  <c r="U407" i="6"/>
  <c r="AD407" i="6"/>
  <c r="R407" i="6"/>
  <c r="I407" i="6"/>
  <c r="D407" i="6"/>
  <c r="K407" i="6"/>
  <c r="H407" i="6"/>
  <c r="Y407" i="6"/>
  <c r="W407" i="6"/>
  <c r="C407" i="6"/>
  <c r="Z407" i="6"/>
  <c r="L407" i="6"/>
  <c r="P407" i="6"/>
  <c r="T407" i="6"/>
  <c r="BE22" i="6"/>
  <c r="Y158" i="18"/>
  <c r="AC157" i="18"/>
  <c r="W155" i="6"/>
  <c r="K158" i="18"/>
  <c r="AE280" i="6"/>
  <c r="L280" i="6"/>
  <c r="N280" i="6"/>
  <c r="G280" i="6"/>
  <c r="R280" i="6"/>
  <c r="M280" i="6"/>
  <c r="H280" i="6"/>
  <c r="T280" i="6"/>
  <c r="Z280" i="6"/>
  <c r="AB280" i="6"/>
  <c r="AC280" i="6"/>
  <c r="S280" i="6"/>
  <c r="Y280" i="6"/>
  <c r="I280" i="6"/>
  <c r="E280" i="6"/>
  <c r="D280" i="6"/>
  <c r="P280" i="6"/>
  <c r="AA280" i="6"/>
  <c r="C280" i="6"/>
  <c r="O280" i="6"/>
  <c r="B280" i="6"/>
  <c r="Q280" i="6"/>
  <c r="U280" i="6"/>
  <c r="F280" i="6"/>
  <c r="X280" i="6"/>
  <c r="AD280" i="6"/>
  <c r="X156" i="6"/>
  <c r="AC538" i="6"/>
  <c r="AB538" i="6"/>
  <c r="G538" i="6"/>
  <c r="D538" i="6"/>
  <c r="S538" i="6"/>
  <c r="N538" i="6"/>
  <c r="AA538" i="6"/>
  <c r="X538" i="6"/>
  <c r="B538" i="6"/>
  <c r="E538" i="6"/>
  <c r="L538" i="6"/>
  <c r="Q538" i="6"/>
  <c r="F538" i="6"/>
  <c r="M538" i="6"/>
  <c r="P538" i="6"/>
  <c r="AE538" i="6"/>
  <c r="J538" i="6"/>
  <c r="U538" i="6"/>
  <c r="T538" i="6"/>
  <c r="Y538" i="6"/>
  <c r="O538" i="6"/>
  <c r="H538" i="6"/>
  <c r="I538" i="6"/>
  <c r="R538" i="6"/>
  <c r="Z538" i="6"/>
  <c r="C538" i="6"/>
  <c r="AD538" i="6"/>
  <c r="V538" i="6"/>
  <c r="W538" i="6"/>
  <c r="K538" i="6"/>
  <c r="L154" i="18"/>
  <c r="C159" i="18"/>
  <c r="J171" i="6"/>
  <c r="O161" i="6"/>
  <c r="I160" i="18"/>
  <c r="AD156" i="6"/>
  <c r="C163" i="6"/>
  <c r="Q159" i="6"/>
  <c r="U157" i="6"/>
  <c r="V155" i="6"/>
  <c r="B159" i="18"/>
  <c r="W280" i="6"/>
  <c r="BI23" i="18" a="1"/>
  <c r="BL21" i="6" a="1"/>
  <c r="AS282" i="6" l="1"/>
  <c r="AT282" i="6"/>
  <c r="AT209" i="6"/>
  <c r="AS539" i="6"/>
  <c r="AT539" i="6"/>
  <c r="BK22" i="6"/>
  <c r="AT408" i="6"/>
  <c r="AS222" i="18"/>
  <c r="BJ19" i="6"/>
  <c r="BI19" i="6" s="1"/>
  <c r="BP19" i="6" s="1"/>
  <c r="AS212" i="6"/>
  <c r="AR408" i="6"/>
  <c r="AS408" i="6"/>
  <c r="AQ537" i="18"/>
  <c r="AR537" i="18"/>
  <c r="AQ407" i="18"/>
  <c r="AR407" i="18"/>
  <c r="AR222" i="18"/>
  <c r="AQ282" i="6"/>
  <c r="AR282" i="6"/>
  <c r="AR214" i="6"/>
  <c r="AQ539" i="6"/>
  <c r="AR539" i="6"/>
  <c r="AQ222" i="18"/>
  <c r="AP407" i="18"/>
  <c r="AT407" i="18"/>
  <c r="AP537" i="18"/>
  <c r="AT537" i="18"/>
  <c r="AT222" i="18"/>
  <c r="AQ210" i="6"/>
  <c r="AP408" i="6"/>
  <c r="AQ408" i="6"/>
  <c r="AU282" i="6"/>
  <c r="AP282" i="6"/>
  <c r="AU539" i="6"/>
  <c r="AP539" i="6"/>
  <c r="AO282" i="6"/>
  <c r="AP211" i="6"/>
  <c r="AP217" i="18"/>
  <c r="AU210" i="6"/>
  <c r="AU408" i="6"/>
  <c r="BD280" i="6"/>
  <c r="BC280" i="6"/>
  <c r="BB280" i="6"/>
  <c r="BA280" i="6"/>
  <c r="BI156" i="6"/>
  <c r="BH156" i="6"/>
  <c r="BD156" i="6"/>
  <c r="BC156" i="6"/>
  <c r="BB156" i="6"/>
  <c r="BA156" i="6"/>
  <c r="BE155" i="6"/>
  <c r="AZ282" i="6"/>
  <c r="AO211" i="18"/>
  <c r="AM205" i="18"/>
  <c r="AN539" i="6"/>
  <c r="AO539" i="6"/>
  <c r="AN537" i="18"/>
  <c r="AL537" i="18"/>
  <c r="AO537" i="18"/>
  <c r="AM537" i="18"/>
  <c r="AO196" i="6"/>
  <c r="AL196" i="18"/>
  <c r="N407" i="18"/>
  <c r="AN407" i="18"/>
  <c r="AO407" i="18"/>
  <c r="AL407" i="18"/>
  <c r="AM407" i="18"/>
  <c r="AN206" i="18"/>
  <c r="AN408" i="6"/>
  <c r="AO408" i="6"/>
  <c r="D407" i="18"/>
  <c r="AN193" i="6"/>
  <c r="R407" i="18"/>
  <c r="U407" i="18"/>
  <c r="E407" i="18"/>
  <c r="BB23" i="18"/>
  <c r="AS408" i="18" s="1"/>
  <c r="S407" i="18"/>
  <c r="F407" i="18"/>
  <c r="AG407" i="18"/>
  <c r="I407" i="18"/>
  <c r="AJ407" i="18"/>
  <c r="K407" i="18"/>
  <c r="X407" i="18"/>
  <c r="M407" i="18"/>
  <c r="B157" i="6"/>
  <c r="AM539" i="6"/>
  <c r="AM194" i="6"/>
  <c r="AM408" i="6"/>
  <c r="AM281" i="6"/>
  <c r="T407" i="18"/>
  <c r="AI407" i="18"/>
  <c r="AE407" i="18"/>
  <c r="P407" i="18"/>
  <c r="AB407" i="18"/>
  <c r="O407" i="18"/>
  <c r="AD407" i="18"/>
  <c r="Y407" i="18"/>
  <c r="J407" i="18"/>
  <c r="BH22" i="18"/>
  <c r="BL22" i="18" s="1"/>
  <c r="W407" i="18"/>
  <c r="AC407" i="18"/>
  <c r="V407" i="18"/>
  <c r="AF407" i="18"/>
  <c r="B407" i="18"/>
  <c r="H407" i="18"/>
  <c r="L407" i="18"/>
  <c r="AA407" i="18"/>
  <c r="AH407" i="18"/>
  <c r="Z407" i="18"/>
  <c r="C407" i="18"/>
  <c r="G407" i="18"/>
  <c r="Q407" i="18"/>
  <c r="AK407" i="18"/>
  <c r="AJ539" i="6"/>
  <c r="AK539" i="6"/>
  <c r="AL539" i="6"/>
  <c r="AJ408" i="6"/>
  <c r="AL408" i="6"/>
  <c r="AK408" i="6"/>
  <c r="AL182" i="6"/>
  <c r="AL281" i="6"/>
  <c r="AK281" i="6"/>
  <c r="AK181" i="6"/>
  <c r="AK537" i="18"/>
  <c r="AK192" i="18"/>
  <c r="AK279" i="18"/>
  <c r="AG168" i="18"/>
  <c r="AE168" i="18"/>
  <c r="AF170" i="18"/>
  <c r="AJ187" i="18"/>
  <c r="AJ279" i="18"/>
  <c r="AI279" i="18"/>
  <c r="AH279" i="18"/>
  <c r="AF279" i="18"/>
  <c r="AG279" i="18"/>
  <c r="AE279" i="18"/>
  <c r="AD537" i="18"/>
  <c r="AJ537" i="18"/>
  <c r="AE537" i="18"/>
  <c r="AI537" i="18"/>
  <c r="AG537" i="18"/>
  <c r="AF537" i="18"/>
  <c r="AH537" i="18"/>
  <c r="AH175" i="18"/>
  <c r="AI176" i="18"/>
  <c r="AZ153" i="18"/>
  <c r="BA153" i="18"/>
  <c r="BB153" i="18" s="1"/>
  <c r="AS538" i="18" s="1"/>
  <c r="AC279" i="18"/>
  <c r="AD279" i="18"/>
  <c r="AA279" i="18"/>
  <c r="AB279" i="18"/>
  <c r="Y279" i="18"/>
  <c r="Z279" i="18"/>
  <c r="V279" i="18"/>
  <c r="W279" i="18"/>
  <c r="T279" i="18"/>
  <c r="U279" i="18"/>
  <c r="R279" i="18"/>
  <c r="S279" i="18"/>
  <c r="P279" i="18"/>
  <c r="Q279" i="18"/>
  <c r="N279" i="18"/>
  <c r="O279" i="18"/>
  <c r="L279" i="18"/>
  <c r="M279" i="18"/>
  <c r="F279" i="18"/>
  <c r="H279" i="18"/>
  <c r="G279" i="18"/>
  <c r="D279" i="18"/>
  <c r="E279" i="18"/>
  <c r="X279" i="18"/>
  <c r="C279" i="18"/>
  <c r="T155" i="18"/>
  <c r="BE153" i="18"/>
  <c r="AY153" i="18"/>
  <c r="BF153" i="18"/>
  <c r="AW280" i="18"/>
  <c r="AX153" i="18"/>
  <c r="AP280" i="18" s="1"/>
  <c r="AZ278" i="18"/>
  <c r="BG19" i="18" s="1"/>
  <c r="BF19" i="18" s="1"/>
  <c r="BM19" i="18" s="1"/>
  <c r="AX278" i="18"/>
  <c r="AY278" i="18"/>
  <c r="BA278" i="18"/>
  <c r="I279" i="18"/>
  <c r="AA537" i="18"/>
  <c r="K537" i="18"/>
  <c r="C537" i="18"/>
  <c r="F537" i="18"/>
  <c r="K279" i="18"/>
  <c r="S537" i="18"/>
  <c r="N537" i="18"/>
  <c r="J537" i="18"/>
  <c r="M537" i="18"/>
  <c r="W155" i="18"/>
  <c r="B279" i="18"/>
  <c r="R537" i="18"/>
  <c r="U537" i="18"/>
  <c r="Q537" i="18"/>
  <c r="Y537" i="18"/>
  <c r="AA156" i="18"/>
  <c r="B537" i="18"/>
  <c r="E537" i="18"/>
  <c r="V537" i="18"/>
  <c r="H537" i="18"/>
  <c r="V155" i="18"/>
  <c r="J279" i="18"/>
  <c r="Z537" i="18"/>
  <c r="P537" i="18"/>
  <c r="X537" i="18"/>
  <c r="G154" i="18"/>
  <c r="I537" i="18"/>
  <c r="AC537" i="18"/>
  <c r="AB537" i="18"/>
  <c r="O537" i="18"/>
  <c r="G537" i="18"/>
  <c r="D537" i="18"/>
  <c r="W537" i="18"/>
  <c r="T537" i="18"/>
  <c r="L537" i="18"/>
  <c r="F154" i="18"/>
  <c r="O281" i="6"/>
  <c r="AJ281" i="6"/>
  <c r="AJ168" i="6"/>
  <c r="AA281" i="6"/>
  <c r="G281" i="6"/>
  <c r="L281" i="6"/>
  <c r="AC281" i="6"/>
  <c r="J281" i="6"/>
  <c r="T281" i="6"/>
  <c r="D281" i="6"/>
  <c r="R281" i="6"/>
  <c r="I281" i="6"/>
  <c r="Q281" i="6"/>
  <c r="M281" i="6"/>
  <c r="AI408" i="6"/>
  <c r="AI165" i="6"/>
  <c r="AI281" i="6"/>
  <c r="AI539" i="6"/>
  <c r="U155" i="18"/>
  <c r="AH281" i="6"/>
  <c r="AH162" i="6"/>
  <c r="AH408" i="6"/>
  <c r="AH539" i="6"/>
  <c r="Z157" i="18"/>
  <c r="Q158" i="18"/>
  <c r="P157" i="18"/>
  <c r="M156" i="18"/>
  <c r="AD158" i="18"/>
  <c r="D155" i="18"/>
  <c r="R157" i="18"/>
  <c r="AF408" i="6"/>
  <c r="AF539" i="6"/>
  <c r="AG281" i="6"/>
  <c r="AF281" i="6"/>
  <c r="AF157" i="6"/>
  <c r="AG539" i="6"/>
  <c r="AG408" i="6"/>
  <c r="O155" i="18"/>
  <c r="N155" i="18"/>
  <c r="N26" i="3"/>
  <c r="A27" i="3"/>
  <c r="E158" i="18"/>
  <c r="H155" i="18"/>
  <c r="AB158" i="18"/>
  <c r="S159" i="18"/>
  <c r="BI23" i="18"/>
  <c r="BJ23" i="18"/>
  <c r="BK23" i="18"/>
  <c r="BC23" i="18"/>
  <c r="F281" i="6"/>
  <c r="V281" i="6"/>
  <c r="U281" i="6"/>
  <c r="B281" i="6"/>
  <c r="C281" i="6"/>
  <c r="AB281" i="6"/>
  <c r="H281" i="6"/>
  <c r="Y281" i="6"/>
  <c r="N281" i="6"/>
  <c r="AE281" i="6"/>
  <c r="Z281" i="6"/>
  <c r="P281" i="6"/>
  <c r="E281" i="6"/>
  <c r="S281" i="6"/>
  <c r="W281" i="6"/>
  <c r="X281" i="6"/>
  <c r="AD281" i="6"/>
  <c r="AG156" i="6"/>
  <c r="BF23" i="6"/>
  <c r="BL21" i="6"/>
  <c r="BN21" i="6"/>
  <c r="BM21" i="6"/>
  <c r="L155" i="18"/>
  <c r="AE539" i="6"/>
  <c r="V539" i="6"/>
  <c r="K539" i="6"/>
  <c r="T539" i="6"/>
  <c r="AA539" i="6"/>
  <c r="W539" i="6"/>
  <c r="I539" i="6"/>
  <c r="N539" i="6"/>
  <c r="U539" i="6"/>
  <c r="Y539" i="6"/>
  <c r="L539" i="6"/>
  <c r="Q539" i="6"/>
  <c r="R539" i="6"/>
  <c r="AD539" i="6"/>
  <c r="Z539" i="6"/>
  <c r="AC539" i="6"/>
  <c r="P539" i="6"/>
  <c r="D539" i="6"/>
  <c r="S539" i="6"/>
  <c r="J539" i="6"/>
  <c r="M539" i="6"/>
  <c r="X539" i="6"/>
  <c r="G539" i="6"/>
  <c r="H539" i="6"/>
  <c r="AB539" i="6"/>
  <c r="C539" i="6"/>
  <c r="B539" i="6"/>
  <c r="O539" i="6"/>
  <c r="F539" i="6"/>
  <c r="E539" i="6"/>
  <c r="K159" i="18"/>
  <c r="W156" i="6"/>
  <c r="B160" i="18"/>
  <c r="V156" i="6"/>
  <c r="O162" i="6"/>
  <c r="J172" i="6"/>
  <c r="U158" i="6"/>
  <c r="Q160" i="6"/>
  <c r="C164" i="6"/>
  <c r="AD157" i="6"/>
  <c r="I161" i="18"/>
  <c r="C160" i="18"/>
  <c r="X157" i="6"/>
  <c r="AC158" i="18"/>
  <c r="Y159" i="18"/>
  <c r="AC408" i="6"/>
  <c r="AA408" i="6"/>
  <c r="U408" i="6"/>
  <c r="AD408" i="6"/>
  <c r="Z408" i="6"/>
  <c r="AB408" i="6"/>
  <c r="Y408" i="6"/>
  <c r="K408" i="6"/>
  <c r="L408" i="6"/>
  <c r="M408" i="6"/>
  <c r="P408" i="6"/>
  <c r="O408" i="6"/>
  <c r="T408" i="6"/>
  <c r="Q408" i="6"/>
  <c r="BE23" i="6"/>
  <c r="C408" i="6"/>
  <c r="N408" i="6"/>
  <c r="AE408" i="6"/>
  <c r="E408" i="6"/>
  <c r="R408" i="6"/>
  <c r="G408" i="6"/>
  <c r="D408" i="6"/>
  <c r="I408" i="6"/>
  <c r="H408" i="6"/>
  <c r="W408" i="6"/>
  <c r="B408" i="6"/>
  <c r="X408" i="6"/>
  <c r="F408" i="6"/>
  <c r="V408" i="6"/>
  <c r="J408" i="6"/>
  <c r="S408" i="6"/>
  <c r="BO21" i="6"/>
  <c r="F157" i="6"/>
  <c r="AN282" i="6"/>
  <c r="BL22" i="6" a="1"/>
  <c r="BI24" i="18" a="1"/>
  <c r="AS540" i="6" l="1"/>
  <c r="AT540" i="6"/>
  <c r="AT210" i="6"/>
  <c r="AS283" i="6"/>
  <c r="AT283" i="6"/>
  <c r="BK23" i="6"/>
  <c r="AT409" i="6"/>
  <c r="AS223" i="18"/>
  <c r="AO283" i="6"/>
  <c r="BJ20" i="6"/>
  <c r="BI20" i="6" s="1"/>
  <c r="BP20" i="6" s="1"/>
  <c r="AR409" i="6"/>
  <c r="AS409" i="6"/>
  <c r="AS213" i="6"/>
  <c r="AQ538" i="18"/>
  <c r="AR538" i="18"/>
  <c r="AR223" i="18"/>
  <c r="AQ408" i="18"/>
  <c r="AR408" i="18"/>
  <c r="AR215" i="6"/>
  <c r="AQ540" i="6"/>
  <c r="AR540" i="6"/>
  <c r="AQ283" i="6"/>
  <c r="AR283" i="6"/>
  <c r="AQ223" i="18"/>
  <c r="AP408" i="18"/>
  <c r="AT408" i="18"/>
  <c r="AT223" i="18"/>
  <c r="AP538" i="18"/>
  <c r="AT538" i="18"/>
  <c r="AP409" i="6"/>
  <c r="AQ409" i="6"/>
  <c r="AQ211" i="6"/>
  <c r="AP212" i="6"/>
  <c r="AU540" i="6"/>
  <c r="AP540" i="6"/>
  <c r="AU283" i="6"/>
  <c r="AP283" i="6"/>
  <c r="AP218" i="18"/>
  <c r="AU211" i="6"/>
  <c r="AU409" i="6"/>
  <c r="AZ283" i="6"/>
  <c r="BE156" i="6"/>
  <c r="BD281" i="6"/>
  <c r="BC281" i="6"/>
  <c r="BB281" i="6"/>
  <c r="BA281" i="6"/>
  <c r="BD157" i="6"/>
  <c r="BC157" i="6"/>
  <c r="BI157" i="6"/>
  <c r="BH157" i="6"/>
  <c r="BB157" i="6"/>
  <c r="BA157" i="6"/>
  <c r="AN538" i="18"/>
  <c r="AL538" i="18"/>
  <c r="AM538" i="18"/>
  <c r="AO538" i="18"/>
  <c r="AL197" i="18"/>
  <c r="AN207" i="18"/>
  <c r="AN540" i="6"/>
  <c r="AO540" i="6"/>
  <c r="AM206" i="18"/>
  <c r="AN408" i="18"/>
  <c r="AO408" i="18"/>
  <c r="AM408" i="18"/>
  <c r="AL408" i="18"/>
  <c r="AO197" i="6"/>
  <c r="AO212" i="18"/>
  <c r="AN409" i="6"/>
  <c r="AO409" i="6"/>
  <c r="I408" i="18"/>
  <c r="Q408" i="18"/>
  <c r="BB24" i="18"/>
  <c r="Z408" i="18"/>
  <c r="Y408" i="18"/>
  <c r="D408" i="18"/>
  <c r="AC408" i="18"/>
  <c r="V408" i="18"/>
  <c r="AD408" i="18"/>
  <c r="T408" i="18"/>
  <c r="B408" i="18"/>
  <c r="H408" i="18"/>
  <c r="J408" i="18"/>
  <c r="G408" i="18"/>
  <c r="R408" i="18"/>
  <c r="S408" i="18"/>
  <c r="E408" i="18"/>
  <c r="O408" i="18"/>
  <c r="M408" i="18"/>
  <c r="P408" i="18"/>
  <c r="BH23" i="18"/>
  <c r="BL23" i="18" s="1"/>
  <c r="AB408" i="18"/>
  <c r="K408" i="18"/>
  <c r="X408" i="18"/>
  <c r="W408" i="18"/>
  <c r="AA408" i="18"/>
  <c r="AN194" i="6"/>
  <c r="AK408" i="18"/>
  <c r="N408" i="18"/>
  <c r="F408" i="18"/>
  <c r="C408" i="18"/>
  <c r="U408" i="18"/>
  <c r="AE408" i="18"/>
  <c r="AI408" i="18"/>
  <c r="AG408" i="18"/>
  <c r="AH408" i="18"/>
  <c r="AF408" i="18"/>
  <c r="AJ408" i="18"/>
  <c r="L408" i="18"/>
  <c r="AM195" i="6"/>
  <c r="AM409" i="6"/>
  <c r="AM540" i="6"/>
  <c r="B158" i="6"/>
  <c r="AM282" i="6"/>
  <c r="AJ540" i="6"/>
  <c r="AL540" i="6"/>
  <c r="AK540" i="6"/>
  <c r="AK182" i="6"/>
  <c r="AJ282" i="6"/>
  <c r="AL282" i="6"/>
  <c r="AK282" i="6"/>
  <c r="AJ409" i="6"/>
  <c r="AL409" i="6"/>
  <c r="AK409" i="6"/>
  <c r="AL183" i="6"/>
  <c r="AK193" i="18"/>
  <c r="AK538" i="18"/>
  <c r="AK280" i="18"/>
  <c r="AD280" i="18"/>
  <c r="AJ280" i="18"/>
  <c r="AI280" i="18"/>
  <c r="AH280" i="18"/>
  <c r="AF280" i="18"/>
  <c r="AE280" i="18"/>
  <c r="AG280" i="18"/>
  <c r="AH176" i="18"/>
  <c r="AJ188" i="18"/>
  <c r="AE169" i="18"/>
  <c r="AI177" i="18"/>
  <c r="D538" i="18"/>
  <c r="AJ538" i="18"/>
  <c r="AG538" i="18"/>
  <c r="AE538" i="18"/>
  <c r="AI538" i="18"/>
  <c r="AH538" i="18"/>
  <c r="AF538" i="18"/>
  <c r="AF171" i="18"/>
  <c r="AG169" i="18"/>
  <c r="AB280" i="18"/>
  <c r="AC280" i="18"/>
  <c r="Z280" i="18"/>
  <c r="AA280" i="18"/>
  <c r="W280" i="18"/>
  <c r="Y280" i="18"/>
  <c r="U280" i="18"/>
  <c r="V280" i="18"/>
  <c r="F280" i="18"/>
  <c r="G280" i="18"/>
  <c r="S280" i="18"/>
  <c r="T280" i="18"/>
  <c r="Q280" i="18"/>
  <c r="R280" i="18"/>
  <c r="O280" i="18"/>
  <c r="P280" i="18"/>
  <c r="M280" i="18"/>
  <c r="N280" i="18"/>
  <c r="H280" i="18"/>
  <c r="L280" i="18"/>
  <c r="BA154" i="18"/>
  <c r="BB154" i="18" s="1"/>
  <c r="AS539" i="18" s="1"/>
  <c r="D280" i="18"/>
  <c r="E280" i="18"/>
  <c r="J280" i="18"/>
  <c r="C280" i="18"/>
  <c r="C538" i="18"/>
  <c r="T156" i="18"/>
  <c r="I280" i="18"/>
  <c r="AA538" i="18"/>
  <c r="K280" i="18"/>
  <c r="B280" i="18"/>
  <c r="Z538" i="18"/>
  <c r="Y538" i="18"/>
  <c r="K538" i="18"/>
  <c r="H538" i="18"/>
  <c r="O538" i="18"/>
  <c r="X280" i="18"/>
  <c r="AC538" i="18"/>
  <c r="L538" i="18"/>
  <c r="V538" i="18"/>
  <c r="S538" i="18"/>
  <c r="J538" i="18"/>
  <c r="AB538" i="18"/>
  <c r="N538" i="18"/>
  <c r="U538" i="18"/>
  <c r="G538" i="18"/>
  <c r="I538" i="18"/>
  <c r="AD538" i="18"/>
  <c r="W538" i="18"/>
  <c r="F538" i="18"/>
  <c r="M538" i="18"/>
  <c r="T538" i="18"/>
  <c r="R538" i="18"/>
  <c r="Q538" i="18"/>
  <c r="B538" i="18"/>
  <c r="X538" i="18"/>
  <c r="E538" i="18"/>
  <c r="P538" i="18"/>
  <c r="BE154" i="18"/>
  <c r="AW281" i="18"/>
  <c r="AX279" i="18"/>
  <c r="AZ279" i="18"/>
  <c r="BG20" i="18" s="1"/>
  <c r="BF20" i="18" s="1"/>
  <c r="BM20" i="18" s="1"/>
  <c r="AY279" i="18"/>
  <c r="BA279" i="18"/>
  <c r="G155" i="18"/>
  <c r="AX154" i="18"/>
  <c r="AP281" i="18" s="1"/>
  <c r="V156" i="18"/>
  <c r="W156" i="18"/>
  <c r="AZ154" i="18"/>
  <c r="AY154" i="18"/>
  <c r="BF154" i="18"/>
  <c r="F155" i="18"/>
  <c r="AA157" i="18"/>
  <c r="AJ169" i="6"/>
  <c r="AI166" i="6"/>
  <c r="AI540" i="6"/>
  <c r="AI282" i="6"/>
  <c r="AI409" i="6"/>
  <c r="U156" i="18"/>
  <c r="AH163" i="6"/>
  <c r="AH540" i="6"/>
  <c r="AH282" i="6"/>
  <c r="AH409" i="6"/>
  <c r="AD159" i="18"/>
  <c r="Q159" i="18"/>
  <c r="Z158" i="18"/>
  <c r="M157" i="18"/>
  <c r="P158" i="18"/>
  <c r="D156" i="18"/>
  <c r="R158" i="18"/>
  <c r="AF540" i="6"/>
  <c r="AF409" i="6"/>
  <c r="AG282" i="6"/>
  <c r="AF282" i="6"/>
  <c r="AF158" i="6"/>
  <c r="AG540" i="6"/>
  <c r="AG409" i="6"/>
  <c r="S160" i="18"/>
  <c r="H156" i="18"/>
  <c r="N156" i="18"/>
  <c r="AB159" i="18"/>
  <c r="E159" i="18"/>
  <c r="A28" i="3"/>
  <c r="N27" i="3"/>
  <c r="O156" i="18"/>
  <c r="BI24" i="18"/>
  <c r="BJ24" i="18"/>
  <c r="BK24" i="18"/>
  <c r="BC24" i="18"/>
  <c r="AN283" i="6"/>
  <c r="AG157" i="6"/>
  <c r="W282" i="6"/>
  <c r="BF24" i="6"/>
  <c r="BL22" i="6"/>
  <c r="BN22" i="6"/>
  <c r="BM22" i="6"/>
  <c r="AC409" i="6"/>
  <c r="AE409" i="6"/>
  <c r="Q409" i="6"/>
  <c r="T409" i="6"/>
  <c r="S409" i="6"/>
  <c r="BE24" i="6"/>
  <c r="E409" i="6"/>
  <c r="N409" i="6"/>
  <c r="G409" i="6"/>
  <c r="AB409" i="6"/>
  <c r="AA409" i="6"/>
  <c r="X409" i="6"/>
  <c r="Z409" i="6"/>
  <c r="L409" i="6"/>
  <c r="P409" i="6"/>
  <c r="Y409" i="6"/>
  <c r="W409" i="6"/>
  <c r="F409" i="6"/>
  <c r="C409" i="6"/>
  <c r="J409" i="6"/>
  <c r="U409" i="6"/>
  <c r="AD409" i="6"/>
  <c r="R409" i="6"/>
  <c r="I409" i="6"/>
  <c r="D409" i="6"/>
  <c r="K409" i="6"/>
  <c r="H409" i="6"/>
  <c r="V409" i="6"/>
  <c r="O409" i="6"/>
  <c r="M409" i="6"/>
  <c r="B409" i="6"/>
  <c r="AC159" i="18"/>
  <c r="I162" i="18"/>
  <c r="AD158" i="6"/>
  <c r="C165" i="6"/>
  <c r="Q161" i="6"/>
  <c r="J173" i="6"/>
  <c r="O163" i="6"/>
  <c r="V157" i="6"/>
  <c r="L156" i="18"/>
  <c r="AE540" i="6"/>
  <c r="H540" i="6"/>
  <c r="I540" i="6"/>
  <c r="N540" i="6"/>
  <c r="D540" i="6"/>
  <c r="S540" i="6"/>
  <c r="J540" i="6"/>
  <c r="U540" i="6"/>
  <c r="P540" i="6"/>
  <c r="AD540" i="6"/>
  <c r="V540" i="6"/>
  <c r="Z540" i="6"/>
  <c r="C540" i="6"/>
  <c r="B540" i="6"/>
  <c r="E540" i="6"/>
  <c r="AC540" i="6"/>
  <c r="AB540" i="6"/>
  <c r="X540" i="6"/>
  <c r="Y540" i="6"/>
  <c r="O540" i="6"/>
  <c r="T540" i="6"/>
  <c r="AA540" i="6"/>
  <c r="G540" i="6"/>
  <c r="W540" i="6"/>
  <c r="K540" i="6"/>
  <c r="F540" i="6"/>
  <c r="M540" i="6"/>
  <c r="L540" i="6"/>
  <c r="Q540" i="6"/>
  <c r="R540" i="6"/>
  <c r="AC282" i="6"/>
  <c r="S282" i="6"/>
  <c r="Y282" i="6"/>
  <c r="M282" i="6"/>
  <c r="H282" i="6"/>
  <c r="T282" i="6"/>
  <c r="AB282" i="6"/>
  <c r="L282" i="6"/>
  <c r="AE282" i="6"/>
  <c r="R282" i="6"/>
  <c r="N282" i="6"/>
  <c r="G282" i="6"/>
  <c r="I282" i="6"/>
  <c r="E282" i="6"/>
  <c r="D282" i="6"/>
  <c r="P282" i="6"/>
  <c r="Z282" i="6"/>
  <c r="AA282" i="6"/>
  <c r="J282" i="6"/>
  <c r="C282" i="6"/>
  <c r="O282" i="6"/>
  <c r="B282" i="6"/>
  <c r="Q282" i="6"/>
  <c r="U282" i="6"/>
  <c r="AD282" i="6"/>
  <c r="F282" i="6"/>
  <c r="X282" i="6"/>
  <c r="F158" i="6"/>
  <c r="BO22" i="6"/>
  <c r="Y160" i="18"/>
  <c r="X158" i="6"/>
  <c r="C161" i="18"/>
  <c r="U159" i="6"/>
  <c r="B161" i="18"/>
  <c r="W157" i="6"/>
  <c r="K160" i="18"/>
  <c r="V282" i="6"/>
  <c r="BL23" i="6" a="1"/>
  <c r="BI25" i="18" a="1"/>
  <c r="BK24" i="6" l="1"/>
  <c r="AT410" i="6"/>
  <c r="AS284" i="6"/>
  <c r="AT284" i="6"/>
  <c r="AT211" i="6"/>
  <c r="AS541" i="6"/>
  <c r="AT541" i="6"/>
  <c r="AR409" i="18"/>
  <c r="AS409" i="18"/>
  <c r="AS224" i="18"/>
  <c r="BJ21" i="6"/>
  <c r="BI21" i="6" s="1"/>
  <c r="BP21" i="6" s="1"/>
  <c r="AR410" i="6"/>
  <c r="AS410" i="6"/>
  <c r="AS214" i="6"/>
  <c r="AQ539" i="18"/>
  <c r="AR539" i="18"/>
  <c r="AR224" i="18"/>
  <c r="AQ284" i="6"/>
  <c r="AR284" i="6"/>
  <c r="AR216" i="6"/>
  <c r="AQ541" i="6"/>
  <c r="AR541" i="6"/>
  <c r="AT409" i="18"/>
  <c r="AQ409" i="18"/>
  <c r="AQ224" i="18"/>
  <c r="AT224" i="18"/>
  <c r="AP539" i="18"/>
  <c r="AT539" i="18"/>
  <c r="AQ212" i="6"/>
  <c r="AP410" i="6"/>
  <c r="AQ410" i="6"/>
  <c r="AU284" i="6"/>
  <c r="AP284" i="6"/>
  <c r="AU541" i="6"/>
  <c r="AP541" i="6"/>
  <c r="AP213" i="6"/>
  <c r="H409" i="18"/>
  <c r="AP409" i="18"/>
  <c r="AP219" i="18"/>
  <c r="AU212" i="6"/>
  <c r="AU410" i="6"/>
  <c r="AZ284" i="6"/>
  <c r="BD282" i="6"/>
  <c r="BC282" i="6"/>
  <c r="BB282" i="6"/>
  <c r="BA282" i="6"/>
  <c r="BD158" i="6"/>
  <c r="BC158" i="6"/>
  <c r="BI158" i="6"/>
  <c r="BH158" i="6"/>
  <c r="BB158" i="6"/>
  <c r="BA158" i="6"/>
  <c r="BE157" i="6"/>
  <c r="E409" i="18"/>
  <c r="X409" i="18"/>
  <c r="AE409" i="18"/>
  <c r="AJ409" i="18"/>
  <c r="V409" i="18"/>
  <c r="AO198" i="6"/>
  <c r="AL198" i="18"/>
  <c r="AN208" i="18"/>
  <c r="AN409" i="18"/>
  <c r="AO409" i="18"/>
  <c r="AL409" i="18"/>
  <c r="AM409" i="18"/>
  <c r="AO213" i="18"/>
  <c r="AO284" i="6"/>
  <c r="AN541" i="6"/>
  <c r="AO541" i="6"/>
  <c r="AN539" i="18"/>
  <c r="AL539" i="18"/>
  <c r="AO539" i="18"/>
  <c r="AM539" i="18"/>
  <c r="AM207" i="18"/>
  <c r="AN410" i="6"/>
  <c r="AO410" i="6"/>
  <c r="R409" i="18"/>
  <c r="P409" i="18"/>
  <c r="AA409" i="18"/>
  <c r="B409" i="18"/>
  <c r="Z409" i="18"/>
  <c r="AC409" i="18"/>
  <c r="Y409" i="18"/>
  <c r="T409" i="18"/>
  <c r="AH409" i="18"/>
  <c r="BH24" i="18"/>
  <c r="BL24" i="18" s="1"/>
  <c r="AB409" i="18"/>
  <c r="G409" i="18"/>
  <c r="S409" i="18"/>
  <c r="AD409" i="18"/>
  <c r="C409" i="18"/>
  <c r="K409" i="18"/>
  <c r="U409" i="18"/>
  <c r="L409" i="18"/>
  <c r="BB25" i="18"/>
  <c r="AS410" i="18" s="1"/>
  <c r="O409" i="18"/>
  <c r="AG409" i="18"/>
  <c r="I409" i="18"/>
  <c r="M409" i="18"/>
  <c r="Q409" i="18"/>
  <c r="D409" i="18"/>
  <c r="AI409" i="18"/>
  <c r="AK409" i="18"/>
  <c r="F409" i="18"/>
  <c r="J409" i="18"/>
  <c r="N409" i="18"/>
  <c r="W409" i="18"/>
  <c r="AF409" i="18"/>
  <c r="AN195" i="6"/>
  <c r="AM541" i="6"/>
  <c r="AM283" i="6"/>
  <c r="AM410" i="6"/>
  <c r="B159" i="6"/>
  <c r="AM196" i="6"/>
  <c r="AK183" i="6"/>
  <c r="AJ541" i="6"/>
  <c r="AK541" i="6"/>
  <c r="AL541" i="6"/>
  <c r="AJ410" i="6"/>
  <c r="AL410" i="6"/>
  <c r="AK410" i="6"/>
  <c r="AJ283" i="6"/>
  <c r="AL283" i="6"/>
  <c r="AK283" i="6"/>
  <c r="AL184" i="6"/>
  <c r="AK539" i="18"/>
  <c r="AK281" i="18"/>
  <c r="AK194" i="18"/>
  <c r="AJ189" i="18"/>
  <c r="AF172" i="18"/>
  <c r="AI178" i="18"/>
  <c r="AJ281" i="18"/>
  <c r="AI281" i="18"/>
  <c r="AH281" i="18"/>
  <c r="AF281" i="18"/>
  <c r="AG281" i="18"/>
  <c r="AE281" i="18"/>
  <c r="E539" i="18"/>
  <c r="AJ539" i="18"/>
  <c r="AE539" i="18"/>
  <c r="AI539" i="18"/>
  <c r="AG539" i="18"/>
  <c r="AF539" i="18"/>
  <c r="AH539" i="18"/>
  <c r="AG170" i="18"/>
  <c r="AE170" i="18"/>
  <c r="AH177" i="18"/>
  <c r="AC281" i="18"/>
  <c r="AD281" i="18"/>
  <c r="AA281" i="18"/>
  <c r="AB281" i="18"/>
  <c r="Y281" i="18"/>
  <c r="Z281" i="18"/>
  <c r="V281" i="18"/>
  <c r="W281" i="18"/>
  <c r="F281" i="18"/>
  <c r="T281" i="18"/>
  <c r="U281" i="18"/>
  <c r="R281" i="18"/>
  <c r="S281" i="18"/>
  <c r="P281" i="18"/>
  <c r="Q281" i="18"/>
  <c r="N281" i="18"/>
  <c r="O281" i="18"/>
  <c r="L281" i="18"/>
  <c r="M281" i="18"/>
  <c r="G281" i="18"/>
  <c r="H281" i="18"/>
  <c r="F539" i="18"/>
  <c r="AC539" i="18"/>
  <c r="T539" i="18"/>
  <c r="W539" i="18"/>
  <c r="U539" i="18"/>
  <c r="Y539" i="18"/>
  <c r="H539" i="18"/>
  <c r="D539" i="18"/>
  <c r="G539" i="18"/>
  <c r="P539" i="18"/>
  <c r="O539" i="18"/>
  <c r="K539" i="18"/>
  <c r="AA539" i="18"/>
  <c r="S539" i="18"/>
  <c r="X539" i="18"/>
  <c r="AD539" i="18"/>
  <c r="M539" i="18"/>
  <c r="L539" i="18"/>
  <c r="C539" i="18"/>
  <c r="AB539" i="18"/>
  <c r="Q539" i="18"/>
  <c r="I539" i="18"/>
  <c r="J539" i="18"/>
  <c r="N539" i="18"/>
  <c r="B539" i="18"/>
  <c r="R539" i="18"/>
  <c r="V539" i="18"/>
  <c r="Z539" i="18"/>
  <c r="D281" i="18"/>
  <c r="E281" i="18"/>
  <c r="X281" i="18"/>
  <c r="C281" i="18"/>
  <c r="AW282" i="18"/>
  <c r="AZ280" i="18"/>
  <c r="BG21" i="18" s="1"/>
  <c r="BF21" i="18" s="1"/>
  <c r="BM21" i="18" s="1"/>
  <c r="T157" i="18"/>
  <c r="AY280" i="18"/>
  <c r="BA280" i="18"/>
  <c r="AX280" i="18"/>
  <c r="AY155" i="18"/>
  <c r="BF155" i="18"/>
  <c r="AZ155" i="18"/>
  <c r="K281" i="18"/>
  <c r="AX155" i="18"/>
  <c r="AP282" i="18" s="1"/>
  <c r="BA155" i="18"/>
  <c r="BB155" i="18" s="1"/>
  <c r="AS540" i="18" s="1"/>
  <c r="I281" i="18"/>
  <c r="J281" i="18"/>
  <c r="B281" i="18"/>
  <c r="W157" i="18"/>
  <c r="V157" i="18"/>
  <c r="BE155" i="18"/>
  <c r="F156" i="18"/>
  <c r="AA158" i="18"/>
  <c r="G156" i="18"/>
  <c r="E283" i="6"/>
  <c r="N283" i="6"/>
  <c r="AJ170" i="6"/>
  <c r="AG283" i="6"/>
  <c r="F283" i="6"/>
  <c r="O283" i="6"/>
  <c r="H283" i="6"/>
  <c r="J283" i="6"/>
  <c r="R283" i="6"/>
  <c r="Q283" i="6"/>
  <c r="P283" i="6"/>
  <c r="AA283" i="6"/>
  <c r="AI541" i="6"/>
  <c r="AI283" i="6"/>
  <c r="AI167" i="6"/>
  <c r="AB283" i="6"/>
  <c r="S283" i="6"/>
  <c r="AC283" i="6"/>
  <c r="AI410" i="6"/>
  <c r="U157" i="18"/>
  <c r="U158" i="18" s="1"/>
  <c r="U159" i="18" s="1"/>
  <c r="U160" i="18" s="1"/>
  <c r="U161" i="18" s="1"/>
  <c r="AH410" i="6"/>
  <c r="AH541" i="6"/>
  <c r="AH164" i="6"/>
  <c r="AH283" i="6"/>
  <c r="P159" i="18"/>
  <c r="M158" i="18"/>
  <c r="Q160" i="18"/>
  <c r="AD160" i="18"/>
  <c r="Z159" i="18"/>
  <c r="D157" i="18"/>
  <c r="R159" i="18"/>
  <c r="AF541" i="6"/>
  <c r="AF410" i="6"/>
  <c r="AF159" i="6"/>
  <c r="X283" i="6"/>
  <c r="AF283" i="6"/>
  <c r="AG541" i="6"/>
  <c r="AG410" i="6"/>
  <c r="E160" i="18"/>
  <c r="AB160" i="18"/>
  <c r="N157" i="18"/>
  <c r="O157" i="18"/>
  <c r="N28" i="3"/>
  <c r="A29" i="3"/>
  <c r="H157" i="18"/>
  <c r="S161" i="18"/>
  <c r="BI25" i="18"/>
  <c r="BJ25" i="18"/>
  <c r="BK25" i="18"/>
  <c r="BC25" i="18"/>
  <c r="AD283" i="6"/>
  <c r="W283" i="6"/>
  <c r="U283" i="6"/>
  <c r="B283" i="6"/>
  <c r="C283" i="6"/>
  <c r="L283" i="6"/>
  <c r="Z283" i="6"/>
  <c r="D283" i="6"/>
  <c r="I283" i="6"/>
  <c r="G283" i="6"/>
  <c r="AE283" i="6"/>
  <c r="T283" i="6"/>
  <c r="M283" i="6"/>
  <c r="Y283" i="6"/>
  <c r="V283" i="6"/>
  <c r="AG158" i="6"/>
  <c r="BF25" i="6"/>
  <c r="BL23" i="6"/>
  <c r="BN23" i="6"/>
  <c r="BM23" i="6"/>
  <c r="AC541" i="6"/>
  <c r="AB541" i="6"/>
  <c r="C541" i="6"/>
  <c r="B541" i="6"/>
  <c r="H541" i="6"/>
  <c r="I541" i="6"/>
  <c r="N541" i="6"/>
  <c r="U541" i="6"/>
  <c r="D541" i="6"/>
  <c r="S541" i="6"/>
  <c r="R541" i="6"/>
  <c r="P541" i="6"/>
  <c r="AD541" i="6"/>
  <c r="Z541" i="6"/>
  <c r="J541" i="6"/>
  <c r="AE541" i="6"/>
  <c r="L541" i="6"/>
  <c r="Q541" i="6"/>
  <c r="O541" i="6"/>
  <c r="Y541" i="6"/>
  <c r="X541" i="6"/>
  <c r="G541" i="6"/>
  <c r="W541" i="6"/>
  <c r="T541" i="6"/>
  <c r="AA541" i="6"/>
  <c r="V541" i="6"/>
  <c r="K541" i="6"/>
  <c r="F541" i="6"/>
  <c r="E541" i="6"/>
  <c r="M541" i="6"/>
  <c r="K161" i="18"/>
  <c r="U160" i="6"/>
  <c r="C162" i="18"/>
  <c r="Y161" i="18"/>
  <c r="AD159" i="6"/>
  <c r="X410" i="6"/>
  <c r="F410" i="6"/>
  <c r="V410" i="6"/>
  <c r="J410" i="6"/>
  <c r="C410" i="6"/>
  <c r="N410" i="6"/>
  <c r="E410" i="6"/>
  <c r="R410" i="6"/>
  <c r="G410" i="6"/>
  <c r="D410" i="6"/>
  <c r="Y410" i="6"/>
  <c r="K410" i="6"/>
  <c r="L410" i="6"/>
  <c r="M410" i="6"/>
  <c r="P410" i="6"/>
  <c r="AC410" i="6"/>
  <c r="AE410" i="6"/>
  <c r="O410" i="6"/>
  <c r="T410" i="6"/>
  <c r="Q410" i="6"/>
  <c r="AD410" i="6"/>
  <c r="S410" i="6"/>
  <c r="AB410" i="6"/>
  <c r="U410" i="6"/>
  <c r="AA410" i="6"/>
  <c r="Z410" i="6"/>
  <c r="BE25" i="6"/>
  <c r="I410" i="6"/>
  <c r="H410" i="6"/>
  <c r="W410" i="6"/>
  <c r="B410" i="6"/>
  <c r="F159" i="6"/>
  <c r="W158" i="6"/>
  <c r="B162" i="18"/>
  <c r="X159" i="6"/>
  <c r="L157" i="18"/>
  <c r="V158" i="6"/>
  <c r="O164" i="6"/>
  <c r="J174" i="6"/>
  <c r="Q162" i="6"/>
  <c r="C166" i="6"/>
  <c r="I163" i="18"/>
  <c r="AC160" i="18"/>
  <c r="BO23" i="6"/>
  <c r="BL24" i="6" a="1"/>
  <c r="BI26" i="18" a="1"/>
  <c r="AS542" i="6" l="1"/>
  <c r="AT542" i="6"/>
  <c r="AT212" i="6"/>
  <c r="AS285" i="6"/>
  <c r="AT285" i="6"/>
  <c r="BK25" i="6"/>
  <c r="AT411" i="6"/>
  <c r="AS225" i="18"/>
  <c r="BJ22" i="6"/>
  <c r="BI22" i="6" s="1"/>
  <c r="BP22" i="6" s="1"/>
  <c r="AR411" i="6"/>
  <c r="AS411" i="6"/>
  <c r="AS215" i="6"/>
  <c r="AQ540" i="18"/>
  <c r="AR540" i="18"/>
  <c r="AR225" i="18"/>
  <c r="AQ410" i="18"/>
  <c r="AR410" i="18"/>
  <c r="AQ542" i="6"/>
  <c r="AR542" i="6"/>
  <c r="AQ285" i="6"/>
  <c r="AR285" i="6"/>
  <c r="AR217" i="6"/>
  <c r="AQ225" i="18"/>
  <c r="AP410" i="18"/>
  <c r="AT410" i="18"/>
  <c r="AP540" i="18"/>
  <c r="AT540" i="18"/>
  <c r="AT225" i="18"/>
  <c r="AP411" i="6"/>
  <c r="AQ411" i="6"/>
  <c r="AQ213" i="6"/>
  <c r="AU542" i="6"/>
  <c r="AP542" i="6"/>
  <c r="AU285" i="6"/>
  <c r="AP285" i="6"/>
  <c r="AP214" i="6"/>
  <c r="AP220" i="18"/>
  <c r="AU213" i="6"/>
  <c r="AU411" i="6"/>
  <c r="AZ285" i="6"/>
  <c r="BE158" i="6"/>
  <c r="BD283" i="6"/>
  <c r="BC283" i="6"/>
  <c r="BB283" i="6"/>
  <c r="BA283" i="6"/>
  <c r="BI159" i="6"/>
  <c r="BH159" i="6"/>
  <c r="BD159" i="6"/>
  <c r="BC159" i="6"/>
  <c r="BB159" i="6"/>
  <c r="BA159" i="6"/>
  <c r="AO285" i="6"/>
  <c r="AN284" i="6"/>
  <c r="AO214" i="18"/>
  <c r="AN542" i="6"/>
  <c r="AO542" i="6"/>
  <c r="AN209" i="18"/>
  <c r="AM208" i="18"/>
  <c r="AL199" i="18"/>
  <c r="AN540" i="18"/>
  <c r="AL540" i="18"/>
  <c r="AO540" i="18"/>
  <c r="AM540" i="18"/>
  <c r="AN410" i="18"/>
  <c r="AL410" i="18"/>
  <c r="AM410" i="18"/>
  <c r="AO410" i="18"/>
  <c r="AO199" i="6"/>
  <c r="AN411" i="6"/>
  <c r="AO411" i="6"/>
  <c r="Z410" i="18"/>
  <c r="E410" i="18"/>
  <c r="AB410" i="18"/>
  <c r="BB26" i="18"/>
  <c r="Q410" i="18"/>
  <c r="S410" i="18"/>
  <c r="J410" i="18"/>
  <c r="AH410" i="18"/>
  <c r="R410" i="18"/>
  <c r="AE410" i="18"/>
  <c r="H410" i="18"/>
  <c r="AA410" i="18"/>
  <c r="I410" i="18"/>
  <c r="C410" i="18"/>
  <c r="AI410" i="18"/>
  <c r="AK410" i="18"/>
  <c r="P410" i="18"/>
  <c r="Y410" i="18"/>
  <c r="W410" i="18"/>
  <c r="G410" i="18"/>
  <c r="AF410" i="18"/>
  <c r="V410" i="18"/>
  <c r="U410" i="18"/>
  <c r="F410" i="18"/>
  <c r="B410" i="18"/>
  <c r="AG410" i="18"/>
  <c r="O410" i="18"/>
  <c r="L410" i="18"/>
  <c r="AC410" i="18"/>
  <c r="AJ410" i="18"/>
  <c r="BH25" i="18"/>
  <c r="BL25" i="18" s="1"/>
  <c r="T410" i="18"/>
  <c r="K410" i="18"/>
  <c r="N410" i="18"/>
  <c r="M410" i="18"/>
  <c r="X410" i="18"/>
  <c r="D410" i="18"/>
  <c r="AD410" i="18"/>
  <c r="AN196" i="6"/>
  <c r="AM284" i="6"/>
  <c r="AM542" i="6"/>
  <c r="AM197" i="6"/>
  <c r="AM411" i="6"/>
  <c r="B160" i="6"/>
  <c r="AJ411" i="6"/>
  <c r="AK411" i="6"/>
  <c r="AL411" i="6"/>
  <c r="AJ542" i="6"/>
  <c r="AK542" i="6"/>
  <c r="AL542" i="6"/>
  <c r="H284" i="6"/>
  <c r="AL284" i="6"/>
  <c r="AK284" i="6"/>
  <c r="AL185" i="6"/>
  <c r="AK184" i="6"/>
  <c r="AK195" i="18"/>
  <c r="BF156" i="18"/>
  <c r="AK540" i="18"/>
  <c r="AK282" i="18"/>
  <c r="Q540" i="18"/>
  <c r="AJ540" i="18"/>
  <c r="AG540" i="18"/>
  <c r="AE540" i="18"/>
  <c r="AI540" i="18"/>
  <c r="AH540" i="18"/>
  <c r="AF540" i="18"/>
  <c r="AH178" i="18"/>
  <c r="BA156" i="18"/>
  <c r="BB156" i="18" s="1"/>
  <c r="AS541" i="18" s="1"/>
  <c r="AJ282" i="18"/>
  <c r="AI282" i="18"/>
  <c r="AH282" i="18"/>
  <c r="AF282" i="18"/>
  <c r="AE282" i="18"/>
  <c r="AG282" i="18"/>
  <c r="AF173" i="18"/>
  <c r="H411" i="18"/>
  <c r="AE171" i="18"/>
  <c r="AG171" i="18"/>
  <c r="AJ190" i="18"/>
  <c r="AI179" i="18"/>
  <c r="AY156" i="18"/>
  <c r="AC282" i="18"/>
  <c r="AD282" i="18"/>
  <c r="AA282" i="18"/>
  <c r="AB282" i="18"/>
  <c r="Y282" i="18"/>
  <c r="Z282" i="18"/>
  <c r="V282" i="18"/>
  <c r="W282" i="18"/>
  <c r="G282" i="18"/>
  <c r="T282" i="18"/>
  <c r="U282" i="18"/>
  <c r="R282" i="18"/>
  <c r="S282" i="18"/>
  <c r="P282" i="18"/>
  <c r="Q282" i="18"/>
  <c r="N282" i="18"/>
  <c r="O282" i="18"/>
  <c r="L282" i="18"/>
  <c r="M282" i="18"/>
  <c r="F282" i="18"/>
  <c r="H282" i="18"/>
  <c r="D282" i="18"/>
  <c r="E282" i="18"/>
  <c r="X282" i="18"/>
  <c r="C282" i="18"/>
  <c r="T158" i="18"/>
  <c r="AX156" i="18"/>
  <c r="AP283" i="18" s="1"/>
  <c r="K282" i="18"/>
  <c r="BA281" i="18"/>
  <c r="W540" i="18"/>
  <c r="E540" i="18"/>
  <c r="X540" i="18"/>
  <c r="P540" i="18"/>
  <c r="AC540" i="18"/>
  <c r="V540" i="18"/>
  <c r="H540" i="18"/>
  <c r="O540" i="18"/>
  <c r="J540" i="18"/>
  <c r="B540" i="18"/>
  <c r="N540" i="18"/>
  <c r="F540" i="18"/>
  <c r="I540" i="18"/>
  <c r="M540" i="18"/>
  <c r="U540" i="18"/>
  <c r="L540" i="18"/>
  <c r="T540" i="18"/>
  <c r="D540" i="18"/>
  <c r="Z540" i="18"/>
  <c r="S540" i="18"/>
  <c r="AA540" i="18"/>
  <c r="Y540" i="18"/>
  <c r="B282" i="18"/>
  <c r="AX281" i="18"/>
  <c r="K540" i="18"/>
  <c r="I282" i="18"/>
  <c r="AZ281" i="18"/>
  <c r="BG22" i="18" s="1"/>
  <c r="BF22" i="18" s="1"/>
  <c r="BM22" i="18" s="1"/>
  <c r="J282" i="18"/>
  <c r="AY281" i="18"/>
  <c r="G540" i="18"/>
  <c r="C540" i="18"/>
  <c r="R540" i="18"/>
  <c r="AB540" i="18"/>
  <c r="AD540" i="18"/>
  <c r="BE156" i="18"/>
  <c r="AW283" i="18"/>
  <c r="V158" i="18"/>
  <c r="F157" i="18"/>
  <c r="AZ156" i="18"/>
  <c r="G157" i="18"/>
  <c r="W158" i="18"/>
  <c r="AA159" i="18"/>
  <c r="AD284" i="6"/>
  <c r="AJ284" i="6"/>
  <c r="AJ171" i="6"/>
  <c r="Z284" i="6"/>
  <c r="B284" i="6"/>
  <c r="W284" i="6"/>
  <c r="I284" i="6"/>
  <c r="C284" i="6"/>
  <c r="G284" i="6"/>
  <c r="S284" i="6"/>
  <c r="AA284" i="6"/>
  <c r="AC284" i="6"/>
  <c r="R284" i="6"/>
  <c r="U284" i="6"/>
  <c r="D284" i="6"/>
  <c r="AI542" i="6"/>
  <c r="AI411" i="6"/>
  <c r="AI168" i="6"/>
  <c r="AI284" i="6"/>
  <c r="AH542" i="6"/>
  <c r="AH165" i="6"/>
  <c r="AH411" i="6"/>
  <c r="AH284" i="6"/>
  <c r="AD161" i="18"/>
  <c r="AC542" i="6"/>
  <c r="Z160" i="18"/>
  <c r="Q161" i="18"/>
  <c r="M159" i="18"/>
  <c r="P160" i="18"/>
  <c r="D158" i="18"/>
  <c r="R160" i="18"/>
  <c r="N542" i="6"/>
  <c r="AF411" i="6"/>
  <c r="AF542" i="6"/>
  <c r="G542" i="6"/>
  <c r="B542" i="6"/>
  <c r="I542" i="6"/>
  <c r="AF160" i="6"/>
  <c r="X284" i="6"/>
  <c r="AF284" i="6"/>
  <c r="AG542" i="6"/>
  <c r="AG411" i="6"/>
  <c r="S162" i="18"/>
  <c r="A30" i="3"/>
  <c r="N29" i="3"/>
  <c r="E161" i="18"/>
  <c r="H158" i="18"/>
  <c r="O158" i="18"/>
  <c r="N158" i="18"/>
  <c r="AB161" i="18"/>
  <c r="BI26" i="18"/>
  <c r="BJ26" i="18"/>
  <c r="BK26" i="18"/>
  <c r="BC26" i="18"/>
  <c r="F284" i="6"/>
  <c r="V284" i="6"/>
  <c r="Q284" i="6"/>
  <c r="O284" i="6"/>
  <c r="J284" i="6"/>
  <c r="P284" i="6"/>
  <c r="E284" i="6"/>
  <c r="Y284" i="6"/>
  <c r="L284" i="6"/>
  <c r="AB284" i="6"/>
  <c r="T284" i="6"/>
  <c r="M284" i="6"/>
  <c r="N284" i="6"/>
  <c r="AE284" i="6"/>
  <c r="C542" i="6"/>
  <c r="AE542" i="6"/>
  <c r="S542" i="6"/>
  <c r="X542" i="6"/>
  <c r="L542" i="6"/>
  <c r="M542" i="6"/>
  <c r="U542" i="6"/>
  <c r="O542" i="6"/>
  <c r="R542" i="6"/>
  <c r="D542" i="6"/>
  <c r="AB542" i="6"/>
  <c r="AA542" i="6"/>
  <c r="Q542" i="6"/>
  <c r="E542" i="6"/>
  <c r="P542" i="6"/>
  <c r="F542" i="6"/>
  <c r="T542" i="6"/>
  <c r="J542" i="6"/>
  <c r="H542" i="6"/>
  <c r="Y542" i="6"/>
  <c r="Z542" i="6"/>
  <c r="K542" i="6"/>
  <c r="W542" i="6"/>
  <c r="V542" i="6"/>
  <c r="AD542" i="6"/>
  <c r="AG284" i="6"/>
  <c r="AG159" i="6"/>
  <c r="BF26" i="6"/>
  <c r="BM24" i="6"/>
  <c r="BL24" i="6"/>
  <c r="BN24" i="6"/>
  <c r="U162" i="18"/>
  <c r="I164" i="18"/>
  <c r="C167" i="6"/>
  <c r="Q163" i="6"/>
  <c r="V159" i="6"/>
  <c r="AC161" i="18"/>
  <c r="J175" i="6"/>
  <c r="O165" i="6"/>
  <c r="X160" i="6"/>
  <c r="B163" i="18"/>
  <c r="W159" i="6"/>
  <c r="F160" i="6"/>
  <c r="Y162" i="18"/>
  <c r="K162" i="18"/>
  <c r="AN285" i="6"/>
  <c r="L158" i="18"/>
  <c r="BO24" i="6"/>
  <c r="AC411" i="6"/>
  <c r="AE411" i="6"/>
  <c r="O411" i="6"/>
  <c r="P411" i="6"/>
  <c r="Q411" i="6"/>
  <c r="T411" i="6"/>
  <c r="S411" i="6"/>
  <c r="BE26" i="6"/>
  <c r="E411" i="6"/>
  <c r="N411" i="6"/>
  <c r="D411" i="6"/>
  <c r="H411" i="6"/>
  <c r="L411" i="6"/>
  <c r="G411" i="6"/>
  <c r="AB411" i="6"/>
  <c r="AA411" i="6"/>
  <c r="Z411" i="6"/>
  <c r="Y411" i="6"/>
  <c r="B411" i="6"/>
  <c r="W411" i="6"/>
  <c r="F411" i="6"/>
  <c r="C411" i="6"/>
  <c r="J411" i="6"/>
  <c r="U411" i="6"/>
  <c r="K411" i="6"/>
  <c r="M411" i="6"/>
  <c r="AD411" i="6"/>
  <c r="R411" i="6"/>
  <c r="I411" i="6"/>
  <c r="X411" i="6"/>
  <c r="V411" i="6"/>
  <c r="AD160" i="6"/>
  <c r="C163" i="18"/>
  <c r="U161" i="6"/>
  <c r="BL25" i="6" a="1"/>
  <c r="BI27" i="18" a="1"/>
  <c r="AS286" i="6" l="1"/>
  <c r="AT286" i="6"/>
  <c r="AT213" i="6"/>
  <c r="BK26" i="6"/>
  <c r="AT412" i="6"/>
  <c r="AS543" i="6"/>
  <c r="AT543" i="6"/>
  <c r="AR411" i="18"/>
  <c r="AS411" i="18"/>
  <c r="AS226" i="18"/>
  <c r="BJ23" i="6"/>
  <c r="BI23" i="6" s="1"/>
  <c r="BP23" i="6" s="1"/>
  <c r="AS216" i="6"/>
  <c r="AR412" i="6"/>
  <c r="AS412" i="6"/>
  <c r="AQ541" i="18"/>
  <c r="AR541" i="18"/>
  <c r="AR226" i="18"/>
  <c r="AR218" i="6"/>
  <c r="AQ286" i="6"/>
  <c r="AR286" i="6"/>
  <c r="AQ543" i="6"/>
  <c r="AR543" i="6"/>
  <c r="AT411" i="18"/>
  <c r="AQ411" i="18"/>
  <c r="AQ226" i="18"/>
  <c r="AT226" i="18"/>
  <c r="AP541" i="18"/>
  <c r="AT541" i="18"/>
  <c r="AP412" i="6"/>
  <c r="AQ412" i="6"/>
  <c r="AQ214" i="6"/>
  <c r="AP215" i="6"/>
  <c r="AU286" i="6"/>
  <c r="AP286" i="6"/>
  <c r="AU543" i="6"/>
  <c r="AP543" i="6"/>
  <c r="AF411" i="18"/>
  <c r="AP411" i="18"/>
  <c r="AP221" i="18"/>
  <c r="AU214" i="6"/>
  <c r="AU412" i="6"/>
  <c r="AZ286" i="6"/>
  <c r="BD284" i="6"/>
  <c r="BC284" i="6"/>
  <c r="BB284" i="6"/>
  <c r="BA284" i="6"/>
  <c r="BI160" i="6"/>
  <c r="BH160" i="6"/>
  <c r="BD160" i="6"/>
  <c r="BC160" i="6"/>
  <c r="BB160" i="6"/>
  <c r="BA160" i="6"/>
  <c r="BE159" i="6"/>
  <c r="AD411" i="18"/>
  <c r="AC411" i="18"/>
  <c r="M411" i="18"/>
  <c r="AE411" i="18"/>
  <c r="E411" i="18"/>
  <c r="P411" i="18"/>
  <c r="W411" i="18"/>
  <c r="G411" i="18"/>
  <c r="K411" i="18"/>
  <c r="J411" i="18"/>
  <c r="C411" i="18"/>
  <c r="Q411" i="18"/>
  <c r="AG411" i="18"/>
  <c r="AB411" i="18"/>
  <c r="R411" i="18"/>
  <c r="D411" i="18"/>
  <c r="N411" i="18"/>
  <c r="AJ411" i="18"/>
  <c r="U411" i="18"/>
  <c r="Y411" i="18"/>
  <c r="S411" i="18"/>
  <c r="L411" i="18"/>
  <c r="F411" i="18"/>
  <c r="V411" i="18"/>
  <c r="X411" i="18"/>
  <c r="Z411" i="18"/>
  <c r="BH26" i="18"/>
  <c r="BG26" i="18" s="1"/>
  <c r="BF26" i="18" s="1"/>
  <c r="BM26" i="18" s="1"/>
  <c r="O411" i="18"/>
  <c r="I411" i="18"/>
  <c r="T411" i="18"/>
  <c r="AO286" i="6"/>
  <c r="AM209" i="18"/>
  <c r="AN543" i="6"/>
  <c r="AO543" i="6"/>
  <c r="AN541" i="18"/>
  <c r="AL541" i="18"/>
  <c r="AO541" i="18"/>
  <c r="AM541" i="18"/>
  <c r="AN411" i="18"/>
  <c r="AO411" i="18"/>
  <c r="AL411" i="18"/>
  <c r="AM411" i="18"/>
  <c r="AO200" i="6"/>
  <c r="AH411" i="18"/>
  <c r="AL200" i="18"/>
  <c r="AO215" i="18"/>
  <c r="AI411" i="18"/>
  <c r="AK411" i="18"/>
  <c r="AN210" i="18"/>
  <c r="AN412" i="6"/>
  <c r="AO412" i="6"/>
  <c r="B411" i="18"/>
  <c r="BB27" i="18"/>
  <c r="AA411" i="18"/>
  <c r="AN197" i="6"/>
  <c r="AM543" i="6"/>
  <c r="AM198" i="6"/>
  <c r="AM412" i="6"/>
  <c r="B161" i="6"/>
  <c r="AM285" i="6"/>
  <c r="AJ543" i="6"/>
  <c r="AK543" i="6"/>
  <c r="AL543" i="6"/>
  <c r="AJ285" i="6"/>
  <c r="AL285" i="6"/>
  <c r="AK285" i="6"/>
  <c r="AJ412" i="6"/>
  <c r="AL412" i="6"/>
  <c r="AK412" i="6"/>
  <c r="AL186" i="6"/>
  <c r="AK185" i="6"/>
  <c r="AK283" i="18"/>
  <c r="AK541" i="18"/>
  <c r="AK196" i="18"/>
  <c r="M541" i="18"/>
  <c r="AJ541" i="18"/>
  <c r="AE541" i="18"/>
  <c r="AI541" i="18"/>
  <c r="AG541" i="18"/>
  <c r="AF541" i="18"/>
  <c r="AH541" i="18"/>
  <c r="AD283" i="18"/>
  <c r="AJ283" i="18"/>
  <c r="AI283" i="18"/>
  <c r="AH283" i="18"/>
  <c r="AF283" i="18"/>
  <c r="AG283" i="18"/>
  <c r="AE283" i="18"/>
  <c r="AJ191" i="18"/>
  <c r="AE172" i="18"/>
  <c r="AI180" i="18"/>
  <c r="AG172" i="18"/>
  <c r="AF174" i="18"/>
  <c r="AH179" i="18"/>
  <c r="K541" i="18"/>
  <c r="AD541" i="18"/>
  <c r="AB283" i="18"/>
  <c r="AC283" i="18"/>
  <c r="J283" i="18"/>
  <c r="AA283" i="18"/>
  <c r="B283" i="18"/>
  <c r="I283" i="18"/>
  <c r="X283" i="18"/>
  <c r="G283" i="18"/>
  <c r="Y283" i="18"/>
  <c r="Z283" i="18"/>
  <c r="K283" i="18"/>
  <c r="F283" i="18"/>
  <c r="V283" i="18"/>
  <c r="W283" i="18"/>
  <c r="T283" i="18"/>
  <c r="U283" i="18"/>
  <c r="R283" i="18"/>
  <c r="S283" i="18"/>
  <c r="P283" i="18"/>
  <c r="Q283" i="18"/>
  <c r="N283" i="18"/>
  <c r="O283" i="18"/>
  <c r="L283" i="18"/>
  <c r="M283" i="18"/>
  <c r="E283" i="18"/>
  <c r="H283" i="18"/>
  <c r="C283" i="18"/>
  <c r="D283" i="18"/>
  <c r="T541" i="18"/>
  <c r="X541" i="18"/>
  <c r="BA157" i="18"/>
  <c r="BB157" i="18" s="1"/>
  <c r="AS542" i="18" s="1"/>
  <c r="W541" i="18"/>
  <c r="F541" i="18"/>
  <c r="Y541" i="18"/>
  <c r="L541" i="18"/>
  <c r="S541" i="18"/>
  <c r="N541" i="18"/>
  <c r="AC541" i="18"/>
  <c r="E541" i="18"/>
  <c r="H541" i="18"/>
  <c r="P541" i="18"/>
  <c r="O541" i="18"/>
  <c r="D541" i="18"/>
  <c r="AB541" i="18"/>
  <c r="G541" i="18"/>
  <c r="AA541" i="18"/>
  <c r="J541" i="18"/>
  <c r="B541" i="18"/>
  <c r="R541" i="18"/>
  <c r="V541" i="18"/>
  <c r="Z541" i="18"/>
  <c r="C541" i="18"/>
  <c r="Q541" i="18"/>
  <c r="I541" i="18"/>
  <c r="U541" i="18"/>
  <c r="T159" i="18"/>
  <c r="BA282" i="18"/>
  <c r="AZ282" i="18"/>
  <c r="BG23" i="18" s="1"/>
  <c r="BF23" i="18" s="1"/>
  <c r="BM23" i="18" s="1"/>
  <c r="AZ157" i="18"/>
  <c r="AY282" i="18"/>
  <c r="AX282" i="18"/>
  <c r="BE157" i="18"/>
  <c r="BF157" i="18"/>
  <c r="AW284" i="18"/>
  <c r="AA160" i="18"/>
  <c r="F158" i="18"/>
  <c r="AX157" i="18"/>
  <c r="AP284" i="18" s="1"/>
  <c r="V159" i="18"/>
  <c r="AY157" i="18"/>
  <c r="W159" i="18"/>
  <c r="G158" i="18"/>
  <c r="AJ172" i="6"/>
  <c r="AI543" i="6"/>
  <c r="AI412" i="6"/>
  <c r="AI285" i="6"/>
  <c r="AI169" i="6"/>
  <c r="AH166" i="6"/>
  <c r="AH543" i="6"/>
  <c r="AH412" i="6"/>
  <c r="AH285" i="6"/>
  <c r="M160" i="18"/>
  <c r="Z161" i="18"/>
  <c r="AD162" i="18"/>
  <c r="P161" i="18"/>
  <c r="Q162" i="18"/>
  <c r="D159" i="18"/>
  <c r="R161" i="18"/>
  <c r="AF543" i="6"/>
  <c r="AF412" i="6"/>
  <c r="AF161" i="6"/>
  <c r="AG285" i="6"/>
  <c r="AF285" i="6"/>
  <c r="AG412" i="6"/>
  <c r="AG543" i="6"/>
  <c r="O159" i="18"/>
  <c r="H159" i="18"/>
  <c r="S163" i="18"/>
  <c r="AB162" i="18"/>
  <c r="N159" i="18"/>
  <c r="E162" i="18"/>
  <c r="A31" i="3"/>
  <c r="N30" i="3"/>
  <c r="BI27" i="18"/>
  <c r="BJ27" i="18"/>
  <c r="BK27" i="18"/>
  <c r="BC27" i="18"/>
  <c r="AN286" i="6"/>
  <c r="AG160" i="6"/>
  <c r="BF27" i="6"/>
  <c r="BM25" i="6"/>
  <c r="BL25" i="6"/>
  <c r="BN25" i="6"/>
  <c r="AC543" i="6"/>
  <c r="AB543" i="6"/>
  <c r="C543" i="6"/>
  <c r="B543" i="6"/>
  <c r="O543" i="6"/>
  <c r="P543" i="6"/>
  <c r="AD543" i="6"/>
  <c r="Z543" i="6"/>
  <c r="M543" i="6"/>
  <c r="T543" i="6"/>
  <c r="AA543" i="6"/>
  <c r="W543" i="6"/>
  <c r="Y543" i="6"/>
  <c r="X543" i="6"/>
  <c r="G543" i="6"/>
  <c r="AE543" i="6"/>
  <c r="L543" i="6"/>
  <c r="Q543" i="6"/>
  <c r="R543" i="6"/>
  <c r="V543" i="6"/>
  <c r="K543" i="6"/>
  <c r="F543" i="6"/>
  <c r="E543" i="6"/>
  <c r="D543" i="6"/>
  <c r="S543" i="6"/>
  <c r="J543" i="6"/>
  <c r="H543" i="6"/>
  <c r="I543" i="6"/>
  <c r="N543" i="6"/>
  <c r="U543" i="6"/>
  <c r="U162" i="6"/>
  <c r="C164" i="18"/>
  <c r="AD161" i="6"/>
  <c r="BO25" i="6"/>
  <c r="AC285" i="6"/>
  <c r="N285" i="6"/>
  <c r="Y285" i="6"/>
  <c r="R285" i="6"/>
  <c r="M285" i="6"/>
  <c r="H285" i="6"/>
  <c r="T285" i="6"/>
  <c r="AB285" i="6"/>
  <c r="AE285" i="6"/>
  <c r="S285" i="6"/>
  <c r="G285" i="6"/>
  <c r="I285" i="6"/>
  <c r="E285" i="6"/>
  <c r="D285" i="6"/>
  <c r="P285" i="6"/>
  <c r="AA285" i="6"/>
  <c r="Z285" i="6"/>
  <c r="L285" i="6"/>
  <c r="J285" i="6"/>
  <c r="C285" i="6"/>
  <c r="O285" i="6"/>
  <c r="B285" i="6"/>
  <c r="Q285" i="6"/>
  <c r="U285" i="6"/>
  <c r="F285" i="6"/>
  <c r="X285" i="6"/>
  <c r="AD285" i="6"/>
  <c r="Y163" i="18"/>
  <c r="F161" i="6"/>
  <c r="B164" i="18"/>
  <c r="O166" i="6"/>
  <c r="J176" i="6"/>
  <c r="AC162" i="18"/>
  <c r="V160" i="6"/>
  <c r="Q164" i="6"/>
  <c r="C168" i="6"/>
  <c r="I165" i="18"/>
  <c r="U163" i="18"/>
  <c r="W285" i="6"/>
  <c r="AE412" i="6"/>
  <c r="S412" i="6"/>
  <c r="AA412" i="6"/>
  <c r="U412" i="6"/>
  <c r="AD412" i="6"/>
  <c r="Z412" i="6"/>
  <c r="AB412" i="6"/>
  <c r="Y412" i="6"/>
  <c r="K412" i="6"/>
  <c r="L412" i="6"/>
  <c r="M412" i="6"/>
  <c r="P412" i="6"/>
  <c r="O412" i="6"/>
  <c r="T412" i="6"/>
  <c r="Q412" i="6"/>
  <c r="AC412" i="6"/>
  <c r="BE27" i="6"/>
  <c r="C412" i="6"/>
  <c r="N412" i="6"/>
  <c r="E412" i="6"/>
  <c r="R412" i="6"/>
  <c r="G412" i="6"/>
  <c r="D412" i="6"/>
  <c r="I412" i="6"/>
  <c r="H412" i="6"/>
  <c r="W412" i="6"/>
  <c r="B412" i="6"/>
  <c r="X412" i="6"/>
  <c r="F412" i="6"/>
  <c r="V412" i="6"/>
  <c r="J412" i="6"/>
  <c r="L159" i="18"/>
  <c r="K163" i="18"/>
  <c r="W160" i="6"/>
  <c r="X161" i="6"/>
  <c r="V285" i="6"/>
  <c r="BI28" i="18" a="1"/>
  <c r="BL26" i="6" a="1"/>
  <c r="AS544" i="6" l="1"/>
  <c r="AT544" i="6"/>
  <c r="AS287" i="6"/>
  <c r="AT287" i="6"/>
  <c r="AT214" i="6"/>
  <c r="BK27" i="6"/>
  <c r="AT413" i="6"/>
  <c r="AR412" i="18"/>
  <c r="AS412" i="18"/>
  <c r="AS227" i="18"/>
  <c r="BJ24" i="6"/>
  <c r="BI24" i="6" s="1"/>
  <c r="BP24" i="6" s="1"/>
  <c r="AR413" i="6"/>
  <c r="AS413" i="6"/>
  <c r="AS217" i="6"/>
  <c r="AQ542" i="18"/>
  <c r="AR542" i="18"/>
  <c r="AR227" i="18"/>
  <c r="AQ544" i="6"/>
  <c r="AR544" i="6"/>
  <c r="AQ287" i="6"/>
  <c r="AR287" i="6"/>
  <c r="AR219" i="6"/>
  <c r="AT412" i="18"/>
  <c r="AQ412" i="18"/>
  <c r="AQ227" i="18"/>
  <c r="AP542" i="18"/>
  <c r="AT542" i="18"/>
  <c r="AT227" i="18"/>
  <c r="AP413" i="6"/>
  <c r="AQ413" i="6"/>
  <c r="AQ215" i="6"/>
  <c r="AU544" i="6"/>
  <c r="AP544" i="6"/>
  <c r="AU287" i="6"/>
  <c r="AP287" i="6"/>
  <c r="AP216" i="6"/>
  <c r="AP222" i="18"/>
  <c r="AF412" i="18"/>
  <c r="AP412" i="18"/>
  <c r="AU215" i="6"/>
  <c r="AU413" i="6"/>
  <c r="AZ287" i="6"/>
  <c r="BD285" i="6"/>
  <c r="BC285" i="6"/>
  <c r="BB285" i="6"/>
  <c r="BA285" i="6"/>
  <c r="BE160" i="6"/>
  <c r="BI161" i="6"/>
  <c r="BH161" i="6"/>
  <c r="BD161" i="6"/>
  <c r="BC161" i="6"/>
  <c r="BB161" i="6"/>
  <c r="BA161" i="6"/>
  <c r="L412" i="18"/>
  <c r="G412" i="18"/>
  <c r="Z412" i="18"/>
  <c r="H412" i="18"/>
  <c r="AA412" i="18"/>
  <c r="I412" i="18"/>
  <c r="AB412" i="18"/>
  <c r="P412" i="18"/>
  <c r="Y412" i="18"/>
  <c r="M412" i="18"/>
  <c r="F412" i="18"/>
  <c r="V412" i="18"/>
  <c r="BH27" i="18"/>
  <c r="BL27" i="18" s="1"/>
  <c r="B412" i="18"/>
  <c r="AI412" i="18"/>
  <c r="AE412" i="18"/>
  <c r="U412" i="18"/>
  <c r="C412" i="18"/>
  <c r="K412" i="18"/>
  <c r="AJ412" i="18"/>
  <c r="S412" i="18"/>
  <c r="AK412" i="18"/>
  <c r="R412" i="18"/>
  <c r="N412" i="18"/>
  <c r="D412" i="18"/>
  <c r="AC412" i="18"/>
  <c r="O412" i="18"/>
  <c r="BL26" i="18"/>
  <c r="AO287" i="6"/>
  <c r="Q412" i="18"/>
  <c r="AH412" i="18"/>
  <c r="E412" i="18"/>
  <c r="X412" i="18"/>
  <c r="T412" i="18"/>
  <c r="J412" i="18"/>
  <c r="AN544" i="6"/>
  <c r="AO544" i="6"/>
  <c r="AN211" i="18"/>
  <c r="AN542" i="18"/>
  <c r="AL542" i="18"/>
  <c r="AO542" i="18"/>
  <c r="AM542" i="18"/>
  <c r="AN412" i="18"/>
  <c r="AO412" i="18"/>
  <c r="AM412" i="18"/>
  <c r="AL412" i="18"/>
  <c r="AO201" i="6"/>
  <c r="AO216" i="18"/>
  <c r="AM210" i="18"/>
  <c r="AD412" i="18"/>
  <c r="W412" i="18"/>
  <c r="AG412" i="18"/>
  <c r="AL201" i="18"/>
  <c r="AN413" i="6"/>
  <c r="AO413" i="6"/>
  <c r="BB28" i="18"/>
  <c r="AN198" i="6"/>
  <c r="AM286" i="6"/>
  <c r="AM413" i="6"/>
  <c r="AM199" i="6"/>
  <c r="AM544" i="6"/>
  <c r="B162" i="6"/>
  <c r="AK186" i="6"/>
  <c r="AL187" i="6"/>
  <c r="AJ544" i="6"/>
  <c r="AK544" i="6"/>
  <c r="AL544" i="6"/>
  <c r="AJ413" i="6"/>
  <c r="AK413" i="6"/>
  <c r="AL413" i="6"/>
  <c r="B286" i="6"/>
  <c r="AL286" i="6"/>
  <c r="AK286" i="6"/>
  <c r="AK197" i="18"/>
  <c r="AK284" i="18"/>
  <c r="AK542" i="18"/>
  <c r="BA158" i="18"/>
  <c r="BB158" i="18" s="1"/>
  <c r="AS543" i="18" s="1"/>
  <c r="AD284" i="18"/>
  <c r="AJ284" i="18"/>
  <c r="AI284" i="18"/>
  <c r="AH284" i="18"/>
  <c r="AF284" i="18"/>
  <c r="AE284" i="18"/>
  <c r="AG284" i="18"/>
  <c r="AH180" i="18"/>
  <c r="AG173" i="18"/>
  <c r="P542" i="18"/>
  <c r="AJ542" i="18"/>
  <c r="AG542" i="18"/>
  <c r="AE542" i="18"/>
  <c r="AI542" i="18"/>
  <c r="AH542" i="18"/>
  <c r="AF542" i="18"/>
  <c r="AF175" i="18"/>
  <c r="AI181" i="18"/>
  <c r="AE173" i="18"/>
  <c r="AJ192" i="18"/>
  <c r="AZ158" i="18"/>
  <c r="AB284" i="18"/>
  <c r="AC284" i="18"/>
  <c r="Z284" i="18"/>
  <c r="AA284" i="18"/>
  <c r="W284" i="18"/>
  <c r="Y284" i="18"/>
  <c r="AZ283" i="18"/>
  <c r="BG24" i="18" s="1"/>
  <c r="BF24" i="18" s="1"/>
  <c r="BM24" i="18" s="1"/>
  <c r="T284" i="18"/>
  <c r="V284" i="18"/>
  <c r="R284" i="18"/>
  <c r="S284" i="18"/>
  <c r="P284" i="18"/>
  <c r="Q284" i="18"/>
  <c r="BA283" i="18"/>
  <c r="AX283" i="18"/>
  <c r="AY283" i="18"/>
  <c r="N284" i="18"/>
  <c r="O284" i="18"/>
  <c r="L284" i="18"/>
  <c r="M284" i="18"/>
  <c r="F284" i="18"/>
  <c r="H284" i="18"/>
  <c r="G284" i="18"/>
  <c r="D284" i="18"/>
  <c r="E284" i="18"/>
  <c r="K284" i="18"/>
  <c r="C284" i="18"/>
  <c r="AB542" i="18"/>
  <c r="V542" i="18"/>
  <c r="Z542" i="18"/>
  <c r="T542" i="18"/>
  <c r="H542" i="18"/>
  <c r="AA542" i="18"/>
  <c r="L542" i="18"/>
  <c r="S542" i="18"/>
  <c r="G542" i="18"/>
  <c r="D542" i="18"/>
  <c r="K542" i="18"/>
  <c r="N542" i="18"/>
  <c r="W542" i="18"/>
  <c r="C542" i="18"/>
  <c r="J542" i="18"/>
  <c r="X542" i="18"/>
  <c r="Y542" i="18"/>
  <c r="F542" i="18"/>
  <c r="AD542" i="18"/>
  <c r="M542" i="18"/>
  <c r="U542" i="18"/>
  <c r="I542" i="18"/>
  <c r="AC542" i="18"/>
  <c r="O542" i="18"/>
  <c r="R542" i="18"/>
  <c r="B542" i="18"/>
  <c r="Q542" i="18"/>
  <c r="E542" i="18"/>
  <c r="T160" i="18"/>
  <c r="AX158" i="18"/>
  <c r="BF158" i="18"/>
  <c r="AY158" i="18"/>
  <c r="AW285" i="18"/>
  <c r="BE158" i="18"/>
  <c r="U284" i="18"/>
  <c r="B284" i="18"/>
  <c r="I284" i="18"/>
  <c r="J284" i="18"/>
  <c r="X284" i="18"/>
  <c r="G159" i="18"/>
  <c r="F159" i="18"/>
  <c r="V160" i="18"/>
  <c r="AA161" i="18"/>
  <c r="W160" i="18"/>
  <c r="Z286" i="6"/>
  <c r="AJ286" i="6"/>
  <c r="AJ173" i="6"/>
  <c r="E286" i="6"/>
  <c r="F286" i="6"/>
  <c r="X286" i="6"/>
  <c r="N286" i="6"/>
  <c r="L286" i="6"/>
  <c r="M286" i="6"/>
  <c r="AI544" i="6"/>
  <c r="AI286" i="6"/>
  <c r="W286" i="6"/>
  <c r="O286" i="6"/>
  <c r="AB286" i="6"/>
  <c r="I286" i="6"/>
  <c r="AA286" i="6"/>
  <c r="S286" i="6"/>
  <c r="V286" i="6"/>
  <c r="U286" i="6"/>
  <c r="C286" i="6"/>
  <c r="P286" i="6"/>
  <c r="R286" i="6"/>
  <c r="AE286" i="6"/>
  <c r="T286" i="6"/>
  <c r="AI413" i="6"/>
  <c r="Q286" i="6"/>
  <c r="J286" i="6"/>
  <c r="D286" i="6"/>
  <c r="G286" i="6"/>
  <c r="AC286" i="6"/>
  <c r="H286" i="6"/>
  <c r="Y286" i="6"/>
  <c r="AI170" i="6"/>
  <c r="AH544" i="6"/>
  <c r="AH286" i="6"/>
  <c r="AH167" i="6"/>
  <c r="AH413" i="6"/>
  <c r="Q163" i="18"/>
  <c r="AD163" i="18"/>
  <c r="M161" i="18"/>
  <c r="P162" i="18"/>
  <c r="Z162" i="18"/>
  <c r="D160" i="18"/>
  <c r="R162" i="18"/>
  <c r="AF544" i="6"/>
  <c r="AF413" i="6"/>
  <c r="AF162" i="6"/>
  <c r="AD286" i="6"/>
  <c r="AF286" i="6"/>
  <c r="AG544" i="6"/>
  <c r="AG413" i="6"/>
  <c r="A32" i="3"/>
  <c r="N31" i="3"/>
  <c r="N160" i="18"/>
  <c r="S164" i="18"/>
  <c r="H160" i="18"/>
  <c r="O160" i="18"/>
  <c r="E163" i="18"/>
  <c r="AB163" i="18"/>
  <c r="BI28" i="18"/>
  <c r="BJ28" i="18"/>
  <c r="BK28" i="18"/>
  <c r="BC28" i="18"/>
  <c r="AG286" i="6"/>
  <c r="AG161" i="6"/>
  <c r="BF28" i="6"/>
  <c r="BM26" i="6"/>
  <c r="BL26" i="6"/>
  <c r="BN26" i="6"/>
  <c r="X162" i="6"/>
  <c r="AC544" i="6"/>
  <c r="L544" i="6"/>
  <c r="B544" i="6"/>
  <c r="W544" i="6"/>
  <c r="K544" i="6"/>
  <c r="F544" i="6"/>
  <c r="M544" i="6"/>
  <c r="G544" i="6"/>
  <c r="T544" i="6"/>
  <c r="R544" i="6"/>
  <c r="H544" i="6"/>
  <c r="I544" i="6"/>
  <c r="N544" i="6"/>
  <c r="C544" i="6"/>
  <c r="U544" i="6"/>
  <c r="AE544" i="6"/>
  <c r="Z544" i="6"/>
  <c r="S544" i="6"/>
  <c r="E544" i="6"/>
  <c r="P544" i="6"/>
  <c r="AD544" i="6"/>
  <c r="V544" i="6"/>
  <c r="AA544" i="6"/>
  <c r="D544" i="6"/>
  <c r="Q544" i="6"/>
  <c r="AB544" i="6"/>
  <c r="X544" i="6"/>
  <c r="Y544" i="6"/>
  <c r="O544" i="6"/>
  <c r="J544" i="6"/>
  <c r="W161" i="6"/>
  <c r="K164" i="18"/>
  <c r="BO26" i="6"/>
  <c r="AC413" i="6"/>
  <c r="AE413" i="6"/>
  <c r="G413" i="6"/>
  <c r="AB413" i="6"/>
  <c r="AA413" i="6"/>
  <c r="X413" i="6"/>
  <c r="Z413" i="6"/>
  <c r="V413" i="6"/>
  <c r="Q413" i="6"/>
  <c r="S413" i="6"/>
  <c r="N413" i="6"/>
  <c r="O413" i="6"/>
  <c r="P413" i="6"/>
  <c r="F413" i="6"/>
  <c r="J413" i="6"/>
  <c r="AD413" i="6"/>
  <c r="R413" i="6"/>
  <c r="I413" i="6"/>
  <c r="D413" i="6"/>
  <c r="K413" i="6"/>
  <c r="H413" i="6"/>
  <c r="M413" i="6"/>
  <c r="L413" i="6"/>
  <c r="T413" i="6"/>
  <c r="BE28" i="6"/>
  <c r="E413" i="6"/>
  <c r="Y413" i="6"/>
  <c r="B413" i="6"/>
  <c r="W413" i="6"/>
  <c r="C413" i="6"/>
  <c r="U413" i="6"/>
  <c r="U164" i="18"/>
  <c r="I166" i="18"/>
  <c r="C169" i="6"/>
  <c r="Q165" i="6"/>
  <c r="V161" i="6"/>
  <c r="AC163" i="18"/>
  <c r="J177" i="6"/>
  <c r="O167" i="6"/>
  <c r="Y164" i="18"/>
  <c r="AD162" i="6"/>
  <c r="U163" i="6"/>
  <c r="L160" i="18"/>
  <c r="B165" i="18"/>
  <c r="F162" i="6"/>
  <c r="C165" i="18"/>
  <c r="AN287" i="6"/>
  <c r="BI29" i="18" a="1"/>
  <c r="BL27" i="6" a="1"/>
  <c r="AS545" i="6" l="1"/>
  <c r="AT545" i="6"/>
  <c r="BK28" i="6"/>
  <c r="AT414" i="6"/>
  <c r="AS288" i="6"/>
  <c r="AT288" i="6"/>
  <c r="AT215" i="6"/>
  <c r="AP285" i="18"/>
  <c r="AT285" i="18"/>
  <c r="AR413" i="18"/>
  <c r="AS413" i="18"/>
  <c r="AS228" i="18"/>
  <c r="BJ25" i="6"/>
  <c r="BI25" i="6" s="1"/>
  <c r="BP25" i="6" s="1"/>
  <c r="AR414" i="6"/>
  <c r="AS414" i="6"/>
  <c r="AS218" i="6"/>
  <c r="AQ543" i="18"/>
  <c r="AR543" i="18"/>
  <c r="AR228" i="18"/>
  <c r="AQ545" i="6"/>
  <c r="AR545" i="6"/>
  <c r="AR220" i="6"/>
  <c r="AQ288" i="6"/>
  <c r="AR288" i="6"/>
  <c r="AT413" i="18"/>
  <c r="AQ413" i="18"/>
  <c r="AQ228" i="18"/>
  <c r="AT228" i="18"/>
  <c r="AP543" i="18"/>
  <c r="AT543" i="18"/>
  <c r="AP414" i="6"/>
  <c r="AQ414" i="6"/>
  <c r="AQ216" i="6"/>
  <c r="AU288" i="6"/>
  <c r="AP288" i="6"/>
  <c r="AP217" i="6"/>
  <c r="AU545" i="6"/>
  <c r="AP545" i="6"/>
  <c r="Z413" i="18"/>
  <c r="AP413" i="18"/>
  <c r="AP223" i="18"/>
  <c r="AU216" i="6"/>
  <c r="AU414" i="6"/>
  <c r="AZ288" i="6"/>
  <c r="BD286" i="6"/>
  <c r="BC286" i="6"/>
  <c r="BB286" i="6"/>
  <c r="BA286" i="6"/>
  <c r="BI162" i="6"/>
  <c r="BH162" i="6"/>
  <c r="BD162" i="6"/>
  <c r="BC162" i="6"/>
  <c r="BB162" i="6"/>
  <c r="BA162" i="6"/>
  <c r="BE161" i="6"/>
  <c r="E413" i="18"/>
  <c r="M413" i="18"/>
  <c r="AB413" i="18"/>
  <c r="AG413" i="18"/>
  <c r="P413" i="18"/>
  <c r="D413" i="18"/>
  <c r="BH28" i="18"/>
  <c r="BG28" i="18" s="1"/>
  <c r="BF28" i="18" s="1"/>
  <c r="BM28" i="18" s="1"/>
  <c r="AL202" i="18"/>
  <c r="AO217" i="18"/>
  <c r="AO288" i="6"/>
  <c r="AO202" i="6"/>
  <c r="AN545" i="6"/>
  <c r="AO545" i="6"/>
  <c r="K413" i="18"/>
  <c r="AN413" i="18"/>
  <c r="AO413" i="18"/>
  <c r="AL413" i="18"/>
  <c r="AM413" i="18"/>
  <c r="AN212" i="18"/>
  <c r="AM211" i="18"/>
  <c r="AN543" i="18"/>
  <c r="AL543" i="18"/>
  <c r="AO543" i="18"/>
  <c r="AM543" i="18"/>
  <c r="AN414" i="6"/>
  <c r="AO414" i="6"/>
  <c r="AE413" i="18"/>
  <c r="T413" i="18"/>
  <c r="V413" i="18"/>
  <c r="AD413" i="18"/>
  <c r="BB29" i="18"/>
  <c r="AJ413" i="18"/>
  <c r="U413" i="18"/>
  <c r="G413" i="18"/>
  <c r="I413" i="18"/>
  <c r="R413" i="18"/>
  <c r="AK413" i="18"/>
  <c r="W413" i="18"/>
  <c r="AI413" i="18"/>
  <c r="Q413" i="18"/>
  <c r="J413" i="18"/>
  <c r="AF413" i="18"/>
  <c r="C413" i="18"/>
  <c r="AA413" i="18"/>
  <c r="L413" i="18"/>
  <c r="H413" i="18"/>
  <c r="AH413" i="18"/>
  <c r="F413" i="18"/>
  <c r="X413" i="18"/>
  <c r="B413" i="18"/>
  <c r="Y413" i="18"/>
  <c r="S413" i="18"/>
  <c r="N413" i="18"/>
  <c r="O413" i="18"/>
  <c r="AC413" i="18"/>
  <c r="AN199" i="6"/>
  <c r="AM287" i="6"/>
  <c r="AM545" i="6"/>
  <c r="AM200" i="6"/>
  <c r="B163" i="6"/>
  <c r="AM414" i="6"/>
  <c r="AJ414" i="6"/>
  <c r="AK414" i="6"/>
  <c r="AL414" i="6"/>
  <c r="AJ545" i="6"/>
  <c r="AK545" i="6"/>
  <c r="AL545" i="6"/>
  <c r="AJ287" i="6"/>
  <c r="AL287" i="6"/>
  <c r="AK287" i="6"/>
  <c r="AL188" i="6"/>
  <c r="AK187" i="6"/>
  <c r="AK543" i="18"/>
  <c r="AK285" i="18"/>
  <c r="AK198" i="18"/>
  <c r="D543" i="18"/>
  <c r="AY159" i="18"/>
  <c r="P543" i="18"/>
  <c r="E543" i="18"/>
  <c r="AE174" i="18"/>
  <c r="AF176" i="18"/>
  <c r="AG174" i="18"/>
  <c r="AJ285" i="18"/>
  <c r="AI285" i="18"/>
  <c r="AH285" i="18"/>
  <c r="AF285" i="18"/>
  <c r="AG285" i="18"/>
  <c r="AE285" i="18"/>
  <c r="AA543" i="18"/>
  <c r="AJ543" i="18"/>
  <c r="AE543" i="18"/>
  <c r="AI543" i="18"/>
  <c r="AG543" i="18"/>
  <c r="AF543" i="18"/>
  <c r="AH543" i="18"/>
  <c r="Q543" i="18"/>
  <c r="AJ193" i="18"/>
  <c r="AI182" i="18"/>
  <c r="AH181" i="18"/>
  <c r="H543" i="18"/>
  <c r="F543" i="18"/>
  <c r="M543" i="18"/>
  <c r="G543" i="18"/>
  <c r="T543" i="18"/>
  <c r="S543" i="18"/>
  <c r="Y543" i="18"/>
  <c r="AB543" i="18"/>
  <c r="L543" i="18"/>
  <c r="K543" i="18"/>
  <c r="R543" i="18"/>
  <c r="O543" i="18"/>
  <c r="C543" i="18"/>
  <c r="N543" i="18"/>
  <c r="B543" i="18"/>
  <c r="X543" i="18"/>
  <c r="J543" i="18"/>
  <c r="U543" i="18"/>
  <c r="I543" i="18"/>
  <c r="V543" i="18"/>
  <c r="AC543" i="18"/>
  <c r="AD543" i="18"/>
  <c r="Z543" i="18"/>
  <c r="W543" i="18"/>
  <c r="BF159" i="18"/>
  <c r="AZ159" i="18"/>
  <c r="AC285" i="18"/>
  <c r="AD285" i="18"/>
  <c r="AA285" i="18"/>
  <c r="AB285" i="18"/>
  <c r="Y285" i="18"/>
  <c r="Z285" i="18"/>
  <c r="V285" i="18"/>
  <c r="W285" i="18"/>
  <c r="S285" i="18"/>
  <c r="T285" i="18"/>
  <c r="Q285" i="18"/>
  <c r="R285" i="18"/>
  <c r="O285" i="18"/>
  <c r="P285" i="18"/>
  <c r="M285" i="18"/>
  <c r="N285" i="18"/>
  <c r="F285" i="18"/>
  <c r="H285" i="18"/>
  <c r="L285" i="18"/>
  <c r="G285" i="18"/>
  <c r="AW286" i="18"/>
  <c r="D285" i="18"/>
  <c r="E285" i="18"/>
  <c r="J285" i="18"/>
  <c r="C285" i="18"/>
  <c r="U285" i="18"/>
  <c r="K285" i="18"/>
  <c r="B285" i="18"/>
  <c r="I285" i="18"/>
  <c r="X285" i="18"/>
  <c r="T161" i="18"/>
  <c r="AY284" i="18"/>
  <c r="BE159" i="18"/>
  <c r="AX284" i="18"/>
  <c r="AX159" i="18"/>
  <c r="BA284" i="18"/>
  <c r="BA159" i="18"/>
  <c r="BB159" i="18" s="1"/>
  <c r="AS544" i="18" s="1"/>
  <c r="AZ284" i="18"/>
  <c r="BG25" i="18" s="1"/>
  <c r="BF25" i="18" s="1"/>
  <c r="BM25" i="18" s="1"/>
  <c r="F160" i="18"/>
  <c r="V161" i="18"/>
  <c r="AA162" i="18"/>
  <c r="W161" i="18"/>
  <c r="G160" i="18"/>
  <c r="AJ174" i="6"/>
  <c r="AI414" i="6"/>
  <c r="AI171" i="6"/>
  <c r="AI545" i="6"/>
  <c r="AI287" i="6"/>
  <c r="AH287" i="6"/>
  <c r="AH168" i="6"/>
  <c r="AH545" i="6"/>
  <c r="AH414" i="6"/>
  <c r="M162" i="18"/>
  <c r="Q164" i="18"/>
  <c r="Z163" i="18"/>
  <c r="P163" i="18"/>
  <c r="AD164" i="18"/>
  <c r="D161" i="18"/>
  <c r="R163" i="18"/>
  <c r="AF545" i="6"/>
  <c r="AF414" i="6"/>
  <c r="AG287" i="6"/>
  <c r="AF287" i="6"/>
  <c r="AF163" i="6"/>
  <c r="AG545" i="6"/>
  <c r="AG414" i="6"/>
  <c r="E164" i="18"/>
  <c r="S165" i="18"/>
  <c r="N161" i="18"/>
  <c r="AB164" i="18"/>
  <c r="O161" i="18"/>
  <c r="H161" i="18"/>
  <c r="N32" i="3"/>
  <c r="A33" i="3"/>
  <c r="BI29" i="18"/>
  <c r="BJ29" i="18"/>
  <c r="BK29" i="18"/>
  <c r="BC29" i="18"/>
  <c r="AG162" i="6"/>
  <c r="BF29" i="6"/>
  <c r="BM27" i="6"/>
  <c r="BL27" i="6"/>
  <c r="BN27" i="6"/>
  <c r="B166" i="18"/>
  <c r="O168" i="6"/>
  <c r="J178" i="6"/>
  <c r="V162" i="6"/>
  <c r="Q166" i="6"/>
  <c r="C170" i="6"/>
  <c r="I167" i="18"/>
  <c r="BO27" i="6"/>
  <c r="K165" i="18"/>
  <c r="W162" i="6"/>
  <c r="X163" i="6"/>
  <c r="AC287" i="6"/>
  <c r="AE287" i="6"/>
  <c r="N287" i="6"/>
  <c r="G287" i="6"/>
  <c r="I287" i="6"/>
  <c r="E287" i="6"/>
  <c r="D287" i="6"/>
  <c r="P287" i="6"/>
  <c r="AB287" i="6"/>
  <c r="Z287" i="6"/>
  <c r="L287" i="6"/>
  <c r="R287" i="6"/>
  <c r="S287" i="6"/>
  <c r="Y287" i="6"/>
  <c r="M287" i="6"/>
  <c r="H287" i="6"/>
  <c r="T287" i="6"/>
  <c r="AA287" i="6"/>
  <c r="J287" i="6"/>
  <c r="C287" i="6"/>
  <c r="O287" i="6"/>
  <c r="B287" i="6"/>
  <c r="Q287" i="6"/>
  <c r="U287" i="6"/>
  <c r="AD287" i="6"/>
  <c r="F287" i="6"/>
  <c r="X287" i="6"/>
  <c r="C166" i="18"/>
  <c r="F163" i="6"/>
  <c r="L161" i="18"/>
  <c r="AE545" i="6"/>
  <c r="AC545" i="6"/>
  <c r="Y545" i="6"/>
  <c r="X545" i="6"/>
  <c r="AB545" i="6"/>
  <c r="C545" i="6"/>
  <c r="B545" i="6"/>
  <c r="O545" i="6"/>
  <c r="U545" i="6"/>
  <c r="P545" i="6"/>
  <c r="AD545" i="6"/>
  <c r="E545" i="6"/>
  <c r="T545" i="6"/>
  <c r="AA545" i="6"/>
  <c r="W545" i="6"/>
  <c r="G545" i="6"/>
  <c r="H545" i="6"/>
  <c r="I545" i="6"/>
  <c r="Z545" i="6"/>
  <c r="L545" i="6"/>
  <c r="Q545" i="6"/>
  <c r="R545" i="6"/>
  <c r="N545" i="6"/>
  <c r="V545" i="6"/>
  <c r="K545" i="6"/>
  <c r="F545" i="6"/>
  <c r="D545" i="6"/>
  <c r="S545" i="6"/>
  <c r="J545" i="6"/>
  <c r="M545" i="6"/>
  <c r="U164" i="6"/>
  <c r="AD163" i="6"/>
  <c r="Y165" i="18"/>
  <c r="AC164" i="18"/>
  <c r="U165" i="18"/>
  <c r="AC414" i="6"/>
  <c r="AE414" i="6"/>
  <c r="O414" i="6"/>
  <c r="T414" i="6"/>
  <c r="Q414" i="6"/>
  <c r="AD414" i="6"/>
  <c r="S414" i="6"/>
  <c r="AB414" i="6"/>
  <c r="U414" i="6"/>
  <c r="AA414" i="6"/>
  <c r="Z414" i="6"/>
  <c r="BE29" i="6"/>
  <c r="I414" i="6"/>
  <c r="H414" i="6"/>
  <c r="W414" i="6"/>
  <c r="B414" i="6"/>
  <c r="X414" i="6"/>
  <c r="F414" i="6"/>
  <c r="V414" i="6"/>
  <c r="J414" i="6"/>
  <c r="C414" i="6"/>
  <c r="N414" i="6"/>
  <c r="E414" i="6"/>
  <c r="R414" i="6"/>
  <c r="G414" i="6"/>
  <c r="D414" i="6"/>
  <c r="Y414" i="6"/>
  <c r="K414" i="6"/>
  <c r="L414" i="6"/>
  <c r="M414" i="6"/>
  <c r="P414" i="6"/>
  <c r="V287" i="6"/>
  <c r="W287" i="6"/>
  <c r="BI30" i="18" a="1"/>
  <c r="BL28" i="6" a="1"/>
  <c r="AS546" i="6" l="1"/>
  <c r="AT546" i="6"/>
  <c r="AT216" i="6"/>
  <c r="AS289" i="6"/>
  <c r="AT289" i="6"/>
  <c r="BK29" i="6"/>
  <c r="AT415" i="6"/>
  <c r="AP286" i="18"/>
  <c r="AT286" i="18"/>
  <c r="AR414" i="18"/>
  <c r="AS414" i="18"/>
  <c r="AS229" i="18"/>
  <c r="BJ26" i="6"/>
  <c r="BI26" i="6" s="1"/>
  <c r="BP26" i="6" s="1"/>
  <c r="AS219" i="6"/>
  <c r="AR415" i="6"/>
  <c r="AS415" i="6"/>
  <c r="AR229" i="18"/>
  <c r="AQ544" i="18"/>
  <c r="AR544" i="18"/>
  <c r="AQ546" i="6"/>
  <c r="AR546" i="6"/>
  <c r="AQ289" i="6"/>
  <c r="AR289" i="6"/>
  <c r="AR221" i="6"/>
  <c r="AT414" i="18"/>
  <c r="AQ414" i="18"/>
  <c r="AQ229" i="18"/>
  <c r="AP544" i="18"/>
  <c r="AT544" i="18"/>
  <c r="AT229" i="18"/>
  <c r="AQ217" i="6"/>
  <c r="AP415" i="6"/>
  <c r="AQ415" i="6"/>
  <c r="AU546" i="6"/>
  <c r="AP546" i="6"/>
  <c r="AU289" i="6"/>
  <c r="AP289" i="6"/>
  <c r="AP218" i="6"/>
  <c r="AE414" i="18"/>
  <c r="AP414" i="18"/>
  <c r="AP224" i="18"/>
  <c r="AU217" i="6"/>
  <c r="AU415" i="6"/>
  <c r="AZ289" i="6"/>
  <c r="BE162" i="6"/>
  <c r="BI163" i="6"/>
  <c r="BH163" i="6"/>
  <c r="BD163" i="6"/>
  <c r="BC163" i="6"/>
  <c r="BB163" i="6"/>
  <c r="BA163" i="6"/>
  <c r="BD287" i="6"/>
  <c r="BC287" i="6"/>
  <c r="BB287" i="6"/>
  <c r="BA287" i="6"/>
  <c r="AI414" i="18"/>
  <c r="BH29" i="18"/>
  <c r="BL29" i="18" s="1"/>
  <c r="AK414" i="18"/>
  <c r="K414" i="18"/>
  <c r="AB414" i="18"/>
  <c r="J414" i="18"/>
  <c r="AF414" i="18"/>
  <c r="D414" i="18"/>
  <c r="H414" i="18"/>
  <c r="W414" i="18"/>
  <c r="AD414" i="18"/>
  <c r="Q414" i="18"/>
  <c r="AA414" i="18"/>
  <c r="S414" i="18"/>
  <c r="AH414" i="18"/>
  <c r="AC414" i="18"/>
  <c r="G414" i="18"/>
  <c r="AJ414" i="18"/>
  <c r="B414" i="18"/>
  <c r="BB30" i="18"/>
  <c r="AG414" i="18"/>
  <c r="Y414" i="18"/>
  <c r="L414" i="18"/>
  <c r="C414" i="18"/>
  <c r="P414" i="18"/>
  <c r="F414" i="18"/>
  <c r="O414" i="18"/>
  <c r="R414" i="18"/>
  <c r="T414" i="18"/>
  <c r="N414" i="18"/>
  <c r="X414" i="18"/>
  <c r="M414" i="18"/>
  <c r="V414" i="18"/>
  <c r="U414" i="18"/>
  <c r="I414" i="18"/>
  <c r="BL28" i="18"/>
  <c r="AN288" i="6"/>
  <c r="AO289" i="6"/>
  <c r="AN546" i="6"/>
  <c r="AO546" i="6"/>
  <c r="AN414" i="18"/>
  <c r="AL414" i="18"/>
  <c r="AM414" i="18"/>
  <c r="AO414" i="18"/>
  <c r="AO203" i="6"/>
  <c r="AN213" i="18"/>
  <c r="AO218" i="18"/>
  <c r="AM212" i="18"/>
  <c r="AL203" i="18"/>
  <c r="AN544" i="18"/>
  <c r="AL544" i="18"/>
  <c r="AO544" i="18"/>
  <c r="AM544" i="18"/>
  <c r="Z414" i="18"/>
  <c r="E414" i="18"/>
  <c r="AN415" i="6"/>
  <c r="AO415" i="6"/>
  <c r="AN200" i="6"/>
  <c r="AM288" i="6"/>
  <c r="AM415" i="6"/>
  <c r="AM201" i="6"/>
  <c r="AM546" i="6"/>
  <c r="B164" i="6"/>
  <c r="AJ415" i="6"/>
  <c r="AK415" i="6"/>
  <c r="AL415" i="6"/>
  <c r="W288" i="6"/>
  <c r="AL288" i="6"/>
  <c r="AK288" i="6"/>
  <c r="AL189" i="6"/>
  <c r="AJ546" i="6"/>
  <c r="AL546" i="6"/>
  <c r="AK546" i="6"/>
  <c r="AK188" i="6"/>
  <c r="AK286" i="18"/>
  <c r="AK199" i="18"/>
  <c r="AK544" i="18"/>
  <c r="AH182" i="18"/>
  <c r="AJ194" i="18"/>
  <c r="AF177" i="18"/>
  <c r="AD286" i="18"/>
  <c r="AJ286" i="18"/>
  <c r="AI286" i="18"/>
  <c r="AH286" i="18"/>
  <c r="AF286" i="18"/>
  <c r="AE286" i="18"/>
  <c r="AG286" i="18"/>
  <c r="H544" i="18"/>
  <c r="AJ544" i="18"/>
  <c r="AG544" i="18"/>
  <c r="AE544" i="18"/>
  <c r="AI544" i="18"/>
  <c r="AH544" i="18"/>
  <c r="AF544" i="18"/>
  <c r="AI183" i="18"/>
  <c r="AG175" i="18"/>
  <c r="AE175" i="18"/>
  <c r="AW287" i="18"/>
  <c r="BA160" i="18"/>
  <c r="BB160" i="18" s="1"/>
  <c r="AS545" i="18" s="1"/>
  <c r="AB286" i="18"/>
  <c r="AC286" i="18"/>
  <c r="Z286" i="18"/>
  <c r="AA286" i="18"/>
  <c r="G286" i="18"/>
  <c r="W286" i="18"/>
  <c r="Y286" i="18"/>
  <c r="T286" i="18"/>
  <c r="V286" i="18"/>
  <c r="R286" i="18"/>
  <c r="S286" i="18"/>
  <c r="P286" i="18"/>
  <c r="Q286" i="18"/>
  <c r="N286" i="18"/>
  <c r="O286" i="18"/>
  <c r="AY285" i="18"/>
  <c r="AZ285" i="18"/>
  <c r="AX285" i="18"/>
  <c r="L286" i="18"/>
  <c r="M286" i="18"/>
  <c r="F286" i="18"/>
  <c r="H286" i="18"/>
  <c r="D286" i="18"/>
  <c r="E286" i="18"/>
  <c r="J286" i="18"/>
  <c r="C286" i="18"/>
  <c r="BA285" i="18"/>
  <c r="AX160" i="18"/>
  <c r="U286" i="18"/>
  <c r="K286" i="18"/>
  <c r="B286" i="18"/>
  <c r="I286" i="18"/>
  <c r="X286" i="18"/>
  <c r="T162" i="18"/>
  <c r="G544" i="18"/>
  <c r="V544" i="18"/>
  <c r="BE160" i="18"/>
  <c r="X544" i="18"/>
  <c r="F544" i="18"/>
  <c r="U544" i="18"/>
  <c r="Q544" i="18"/>
  <c r="AC544" i="18"/>
  <c r="C544" i="18"/>
  <c r="N544" i="18"/>
  <c r="M544" i="18"/>
  <c r="AZ160" i="18"/>
  <c r="E544" i="18"/>
  <c r="W544" i="18"/>
  <c r="T544" i="18"/>
  <c r="K544" i="18"/>
  <c r="O544" i="18"/>
  <c r="J544" i="18"/>
  <c r="AA544" i="18"/>
  <c r="AD544" i="18"/>
  <c r="AY160" i="18"/>
  <c r="I544" i="18"/>
  <c r="BF160" i="18"/>
  <c r="AB544" i="18"/>
  <c r="Y544" i="18"/>
  <c r="S544" i="18"/>
  <c r="Z544" i="18"/>
  <c r="R544" i="18"/>
  <c r="B544" i="18"/>
  <c r="L544" i="18"/>
  <c r="D544" i="18"/>
  <c r="P544" i="18"/>
  <c r="W162" i="18"/>
  <c r="V162" i="18"/>
  <c r="AA163" i="18"/>
  <c r="G161" i="18"/>
  <c r="F161" i="18"/>
  <c r="AD288" i="6"/>
  <c r="E288" i="6"/>
  <c r="AE288" i="6"/>
  <c r="T288" i="6"/>
  <c r="H288" i="6"/>
  <c r="AI288" i="6"/>
  <c r="AA288" i="6"/>
  <c r="R288" i="6"/>
  <c r="AC288" i="6"/>
  <c r="X288" i="6"/>
  <c r="C288" i="6"/>
  <c r="P288" i="6"/>
  <c r="AG288" i="6"/>
  <c r="AB288" i="6"/>
  <c r="Q288" i="6"/>
  <c r="Z288" i="6"/>
  <c r="U288" i="6"/>
  <c r="M288" i="6"/>
  <c r="D288" i="6"/>
  <c r="B288" i="6"/>
  <c r="G288" i="6"/>
  <c r="I288" i="6"/>
  <c r="V288" i="6"/>
  <c r="O288" i="6"/>
  <c r="Y288" i="6"/>
  <c r="N288" i="6"/>
  <c r="AF288" i="6"/>
  <c r="AJ288" i="6"/>
  <c r="AJ175" i="6"/>
  <c r="J288" i="6"/>
  <c r="L288" i="6"/>
  <c r="S288" i="6"/>
  <c r="F288" i="6"/>
  <c r="AH288" i="6"/>
  <c r="AN289" i="6"/>
  <c r="AI546" i="6"/>
  <c r="Z546" i="6"/>
  <c r="AI415" i="6"/>
  <c r="AI172" i="6"/>
  <c r="AH546" i="6"/>
  <c r="AH415" i="6"/>
  <c r="AH169" i="6"/>
  <c r="AD546" i="6"/>
  <c r="AD165" i="18"/>
  <c r="P164" i="18"/>
  <c r="M163" i="18"/>
  <c r="Z164" i="18"/>
  <c r="Q165" i="18"/>
  <c r="D162" i="18"/>
  <c r="O546" i="6"/>
  <c r="W546" i="6"/>
  <c r="G546" i="6"/>
  <c r="X546" i="6"/>
  <c r="R164" i="18"/>
  <c r="AF415" i="6"/>
  <c r="K546" i="6"/>
  <c r="F546" i="6"/>
  <c r="T546" i="6"/>
  <c r="AC546" i="6"/>
  <c r="B546" i="6"/>
  <c r="AF546" i="6"/>
  <c r="AF164" i="6"/>
  <c r="S546" i="6"/>
  <c r="AB546" i="6"/>
  <c r="N546" i="6"/>
  <c r="AA546" i="6"/>
  <c r="Q546" i="6"/>
  <c r="P546" i="6"/>
  <c r="V546" i="6"/>
  <c r="R546" i="6"/>
  <c r="L546" i="6"/>
  <c r="Y546" i="6"/>
  <c r="U546" i="6"/>
  <c r="I546" i="6"/>
  <c r="AG415" i="6"/>
  <c r="AG546" i="6"/>
  <c r="M546" i="6"/>
  <c r="J546" i="6"/>
  <c r="D546" i="6"/>
  <c r="H546" i="6"/>
  <c r="E546" i="6"/>
  <c r="C546" i="6"/>
  <c r="AE546" i="6"/>
  <c r="A34" i="3"/>
  <c r="N33" i="3"/>
  <c r="O162" i="18"/>
  <c r="N162" i="18"/>
  <c r="S166" i="18"/>
  <c r="H162" i="18"/>
  <c r="AB165" i="18"/>
  <c r="E165" i="18"/>
  <c r="BJ30" i="18"/>
  <c r="BK30" i="18"/>
  <c r="BI30" i="18"/>
  <c r="BC30" i="18"/>
  <c r="AG163" i="6"/>
  <c r="BF30" i="6"/>
  <c r="BM28" i="6"/>
  <c r="BL28" i="6"/>
  <c r="BN28" i="6"/>
  <c r="BO28" i="6"/>
  <c r="AE415" i="6"/>
  <c r="G415" i="6"/>
  <c r="AB415" i="6"/>
  <c r="AA415" i="6"/>
  <c r="X415" i="6"/>
  <c r="Z415" i="6"/>
  <c r="V415" i="6"/>
  <c r="Y415" i="6"/>
  <c r="B415" i="6"/>
  <c r="W415" i="6"/>
  <c r="F415" i="6"/>
  <c r="C415" i="6"/>
  <c r="J415" i="6"/>
  <c r="U415" i="6"/>
  <c r="AC415" i="6"/>
  <c r="AD415" i="6"/>
  <c r="R415" i="6"/>
  <c r="I415" i="6"/>
  <c r="D415" i="6"/>
  <c r="K415" i="6"/>
  <c r="H415" i="6"/>
  <c r="M415" i="6"/>
  <c r="L415" i="6"/>
  <c r="O415" i="6"/>
  <c r="P415" i="6"/>
  <c r="Q415" i="6"/>
  <c r="T415" i="6"/>
  <c r="S415" i="6"/>
  <c r="BE30" i="6"/>
  <c r="E415" i="6"/>
  <c r="N415" i="6"/>
  <c r="L162" i="18"/>
  <c r="W163" i="6"/>
  <c r="K166" i="18"/>
  <c r="I168" i="18"/>
  <c r="C171" i="6"/>
  <c r="Q167" i="6"/>
  <c r="V163" i="6"/>
  <c r="U166" i="18"/>
  <c r="AC165" i="18"/>
  <c r="Y166" i="18"/>
  <c r="AD164" i="6"/>
  <c r="U165" i="6"/>
  <c r="F164" i="6"/>
  <c r="C167" i="18"/>
  <c r="X164" i="6"/>
  <c r="J179" i="6"/>
  <c r="O169" i="6"/>
  <c r="B167" i="18"/>
  <c r="BI31" i="18" a="1"/>
  <c r="BL29" i="6" a="1"/>
  <c r="AS547" i="6" l="1"/>
  <c r="AT547" i="6"/>
  <c r="BK30" i="6"/>
  <c r="AT416" i="6"/>
  <c r="AS290" i="6"/>
  <c r="AT290" i="6"/>
  <c r="AT217" i="6"/>
  <c r="AP287" i="18"/>
  <c r="AT287" i="18"/>
  <c r="AR415" i="18"/>
  <c r="AS415" i="18"/>
  <c r="AS230" i="18"/>
  <c r="BJ27" i="6"/>
  <c r="BI27" i="6" s="1"/>
  <c r="BP27" i="6" s="1"/>
  <c r="AR416" i="6"/>
  <c r="AS416" i="6"/>
  <c r="AS220" i="6"/>
  <c r="AQ545" i="18"/>
  <c r="AR545" i="18"/>
  <c r="AR230" i="18"/>
  <c r="AR222" i="6"/>
  <c r="AQ547" i="6"/>
  <c r="AR547" i="6"/>
  <c r="AQ290" i="6"/>
  <c r="AR290" i="6"/>
  <c r="AT415" i="18"/>
  <c r="AQ415" i="18"/>
  <c r="AQ230" i="18"/>
  <c r="AT230" i="18"/>
  <c r="AP545" i="18"/>
  <c r="AT545" i="18"/>
  <c r="AP416" i="6"/>
  <c r="AQ416" i="6"/>
  <c r="AQ218" i="6"/>
  <c r="AU547" i="6"/>
  <c r="AP547" i="6"/>
  <c r="AP219" i="6"/>
  <c r="AU290" i="6"/>
  <c r="AP290" i="6"/>
  <c r="BA164" i="6"/>
  <c r="AP225" i="18"/>
  <c r="AN415" i="18"/>
  <c r="AP415" i="18"/>
  <c r="AU218" i="6"/>
  <c r="AU416" i="6"/>
  <c r="AZ290" i="6"/>
  <c r="BI164" i="6"/>
  <c r="BH164" i="6"/>
  <c r="BD164" i="6"/>
  <c r="BC164" i="6"/>
  <c r="BB164" i="6"/>
  <c r="BD288" i="6"/>
  <c r="BC288" i="6"/>
  <c r="BB288" i="6"/>
  <c r="BA288" i="6"/>
  <c r="BE163" i="6"/>
  <c r="G415" i="18"/>
  <c r="H415" i="18"/>
  <c r="U415" i="18"/>
  <c r="L415" i="18"/>
  <c r="W415" i="18"/>
  <c r="AH415" i="18"/>
  <c r="M415" i="18"/>
  <c r="AJ415" i="18"/>
  <c r="BH30" i="18"/>
  <c r="BL30" i="18" s="1"/>
  <c r="AA415" i="18"/>
  <c r="Y415" i="18"/>
  <c r="BB31" i="18"/>
  <c r="Q415" i="18"/>
  <c r="X415" i="18"/>
  <c r="E415" i="18"/>
  <c r="C415" i="18"/>
  <c r="B415" i="18"/>
  <c r="T415" i="18"/>
  <c r="Z415" i="18"/>
  <c r="AB415" i="18"/>
  <c r="N415" i="18"/>
  <c r="O415" i="18"/>
  <c r="I415" i="18"/>
  <c r="AD415" i="18"/>
  <c r="AE415" i="18"/>
  <c r="K415" i="18"/>
  <c r="AF415" i="18"/>
  <c r="AC415" i="18"/>
  <c r="S415" i="18"/>
  <c r="AG415" i="18"/>
  <c r="R415" i="18"/>
  <c r="AM415" i="18"/>
  <c r="D415" i="18"/>
  <c r="J415" i="18"/>
  <c r="F415" i="18"/>
  <c r="P415" i="18"/>
  <c r="AO415" i="18"/>
  <c r="AI415" i="18"/>
  <c r="AK415" i="18"/>
  <c r="AL415" i="18"/>
  <c r="V415" i="18"/>
  <c r="AO290" i="6"/>
  <c r="AN214" i="18"/>
  <c r="AN547" i="6"/>
  <c r="AO547" i="6"/>
  <c r="AL204" i="18"/>
  <c r="AO204" i="6"/>
  <c r="AN545" i="18"/>
  <c r="AL545" i="18"/>
  <c r="AO545" i="18"/>
  <c r="AM545" i="18"/>
  <c r="AM213" i="18"/>
  <c r="AO219" i="18"/>
  <c r="AN416" i="6"/>
  <c r="AO416" i="6"/>
  <c r="AN201" i="6"/>
  <c r="AM289" i="6"/>
  <c r="AM202" i="6"/>
  <c r="B165" i="6"/>
  <c r="AM416" i="6"/>
  <c r="AM547" i="6"/>
  <c r="AJ547" i="6"/>
  <c r="AL547" i="6"/>
  <c r="AK547" i="6"/>
  <c r="L289" i="6"/>
  <c r="AL289" i="6"/>
  <c r="AK289" i="6"/>
  <c r="AL190" i="6"/>
  <c r="AJ416" i="6"/>
  <c r="AL416" i="6"/>
  <c r="AK416" i="6"/>
  <c r="AK189" i="6"/>
  <c r="AK545" i="18"/>
  <c r="AK200" i="18"/>
  <c r="AK287" i="18"/>
  <c r="AE176" i="18"/>
  <c r="AJ195" i="18"/>
  <c r="AJ287" i="18"/>
  <c r="AI287" i="18"/>
  <c r="AH287" i="18"/>
  <c r="AF287" i="18"/>
  <c r="AG287" i="18"/>
  <c r="AE287" i="18"/>
  <c r="AJ545" i="18"/>
  <c r="AE545" i="18"/>
  <c r="AI545" i="18"/>
  <c r="AG545" i="18"/>
  <c r="AF545" i="18"/>
  <c r="AH545" i="18"/>
  <c r="AG176" i="18"/>
  <c r="AI184" i="18"/>
  <c r="AF178" i="18"/>
  <c r="AH183" i="18"/>
  <c r="BA161" i="18"/>
  <c r="BB161" i="18" s="1"/>
  <c r="AS546" i="18" s="1"/>
  <c r="G545" i="18"/>
  <c r="L545" i="18"/>
  <c r="AW288" i="18"/>
  <c r="AC287" i="18"/>
  <c r="AD287" i="18"/>
  <c r="AA287" i="18"/>
  <c r="AB287" i="18"/>
  <c r="Y287" i="18"/>
  <c r="Z287" i="18"/>
  <c r="S545" i="18"/>
  <c r="F545" i="18"/>
  <c r="AD545" i="18"/>
  <c r="U287" i="18"/>
  <c r="I287" i="18"/>
  <c r="G287" i="18"/>
  <c r="V287" i="18"/>
  <c r="W287" i="18"/>
  <c r="S287" i="18"/>
  <c r="T287" i="18"/>
  <c r="Q287" i="18"/>
  <c r="R287" i="18"/>
  <c r="F287" i="18"/>
  <c r="P287" i="18"/>
  <c r="B287" i="18"/>
  <c r="N287" i="18"/>
  <c r="O287" i="18"/>
  <c r="X287" i="18"/>
  <c r="J287" i="18"/>
  <c r="X545" i="18"/>
  <c r="K287" i="18"/>
  <c r="L287" i="18"/>
  <c r="M287" i="18"/>
  <c r="E287" i="18"/>
  <c r="H287" i="18"/>
  <c r="C287" i="18"/>
  <c r="D287" i="18"/>
  <c r="AX161" i="18"/>
  <c r="AT288" i="18" s="1"/>
  <c r="BA286" i="18"/>
  <c r="AX286" i="18"/>
  <c r="AY286" i="18"/>
  <c r="AZ286" i="18"/>
  <c r="BG27" i="18" s="1"/>
  <c r="BF27" i="18" s="1"/>
  <c r="BM27" i="18" s="1"/>
  <c r="O545" i="18"/>
  <c r="K545" i="18"/>
  <c r="AA545" i="18"/>
  <c r="C545" i="18"/>
  <c r="AB545" i="18"/>
  <c r="M545" i="18"/>
  <c r="U545" i="18"/>
  <c r="R545" i="18"/>
  <c r="N545" i="18"/>
  <c r="Y545" i="18"/>
  <c r="AC545" i="18"/>
  <c r="I545" i="18"/>
  <c r="E545" i="18"/>
  <c r="B545" i="18"/>
  <c r="Q545" i="18"/>
  <c r="P545" i="18"/>
  <c r="J545" i="18"/>
  <c r="Z545" i="18"/>
  <c r="T545" i="18"/>
  <c r="W545" i="18"/>
  <c r="V545" i="18"/>
  <c r="H545" i="18"/>
  <c r="D545" i="18"/>
  <c r="T163" i="18"/>
  <c r="BF161" i="18"/>
  <c r="AA164" i="18"/>
  <c r="AY161" i="18"/>
  <c r="BE161" i="18"/>
  <c r="V163" i="18"/>
  <c r="AZ161" i="18"/>
  <c r="F162" i="18"/>
  <c r="W163" i="18"/>
  <c r="G162" i="18"/>
  <c r="J289" i="6"/>
  <c r="Z289" i="6"/>
  <c r="AC289" i="6"/>
  <c r="R289" i="6"/>
  <c r="AH289" i="6"/>
  <c r="AB289" i="6"/>
  <c r="AJ176" i="6"/>
  <c r="AG289" i="6"/>
  <c r="AJ289" i="6"/>
  <c r="Q289" i="6"/>
  <c r="E289" i="6"/>
  <c r="V289" i="6"/>
  <c r="C289" i="6"/>
  <c r="S289" i="6"/>
  <c r="G289" i="6"/>
  <c r="P289" i="6"/>
  <c r="T289" i="6"/>
  <c r="H289" i="6"/>
  <c r="X289" i="6"/>
  <c r="W289" i="6"/>
  <c r="B289" i="6"/>
  <c r="M289" i="6"/>
  <c r="I289" i="6"/>
  <c r="AI289" i="6"/>
  <c r="AA289" i="6"/>
  <c r="AE289" i="6"/>
  <c r="U289" i="6"/>
  <c r="D289" i="6"/>
  <c r="F289" i="6"/>
  <c r="O289" i="6"/>
  <c r="Y289" i="6"/>
  <c r="N289" i="6"/>
  <c r="AD289" i="6"/>
  <c r="AF289" i="6"/>
  <c r="AI416" i="6"/>
  <c r="AI547" i="6"/>
  <c r="AI173" i="6"/>
  <c r="AH547" i="6"/>
  <c r="AH170" i="6"/>
  <c r="AH416" i="6"/>
  <c r="Q166" i="18"/>
  <c r="Z165" i="18"/>
  <c r="M164" i="18"/>
  <c r="P165" i="18"/>
  <c r="AD166" i="18"/>
  <c r="D163" i="18"/>
  <c r="R165" i="18"/>
  <c r="AC547" i="6"/>
  <c r="AF416" i="6"/>
  <c r="H547" i="6"/>
  <c r="C547" i="6"/>
  <c r="AE547" i="6"/>
  <c r="AF547" i="6"/>
  <c r="AF165" i="6"/>
  <c r="R547" i="6"/>
  <c r="X547" i="6"/>
  <c r="S547" i="6"/>
  <c r="K547" i="6"/>
  <c r="B547" i="6"/>
  <c r="P547" i="6"/>
  <c r="AB547" i="6"/>
  <c r="I547" i="6"/>
  <c r="G547" i="6"/>
  <c r="M547" i="6"/>
  <c r="Z547" i="6"/>
  <c r="L547" i="6"/>
  <c r="U547" i="6"/>
  <c r="W547" i="6"/>
  <c r="F547" i="6"/>
  <c r="T547" i="6"/>
  <c r="J547" i="6"/>
  <c r="V547" i="6"/>
  <c r="AD547" i="6"/>
  <c r="Q547" i="6"/>
  <c r="O547" i="6"/>
  <c r="Y547" i="6"/>
  <c r="N547" i="6"/>
  <c r="D547" i="6"/>
  <c r="AA547" i="6"/>
  <c r="E547" i="6"/>
  <c r="AG416" i="6"/>
  <c r="AG547" i="6"/>
  <c r="E166" i="18"/>
  <c r="AB166" i="18"/>
  <c r="S167" i="18"/>
  <c r="O163" i="18"/>
  <c r="A35" i="3"/>
  <c r="N34" i="3"/>
  <c r="H163" i="18"/>
  <c r="N163" i="18"/>
  <c r="BJ31" i="18"/>
  <c r="BK31" i="18"/>
  <c r="BI31" i="18"/>
  <c r="BC31" i="18"/>
  <c r="AN290" i="6"/>
  <c r="AG164" i="6"/>
  <c r="BF31" i="6"/>
  <c r="BM29" i="6"/>
  <c r="BL29" i="6"/>
  <c r="BN29" i="6"/>
  <c r="F165" i="6"/>
  <c r="U166" i="6"/>
  <c r="AC166" i="18"/>
  <c r="V164" i="6"/>
  <c r="Q168" i="6"/>
  <c r="C172" i="6"/>
  <c r="I169" i="18"/>
  <c r="K167" i="18"/>
  <c r="W164" i="6"/>
  <c r="L163" i="18"/>
  <c r="O170" i="6"/>
  <c r="J180" i="6"/>
  <c r="C168" i="18"/>
  <c r="B168" i="18"/>
  <c r="X165" i="6"/>
  <c r="AD165" i="6"/>
  <c r="Y167" i="18"/>
  <c r="U167" i="18"/>
  <c r="AC416" i="6"/>
  <c r="AE416" i="6"/>
  <c r="O416" i="6"/>
  <c r="T416" i="6"/>
  <c r="Q416" i="6"/>
  <c r="BE31" i="6"/>
  <c r="C416" i="6"/>
  <c r="N416" i="6"/>
  <c r="E416" i="6"/>
  <c r="R416" i="6"/>
  <c r="G416" i="6"/>
  <c r="D416" i="6"/>
  <c r="I416" i="6"/>
  <c r="H416" i="6"/>
  <c r="W416" i="6"/>
  <c r="B416" i="6"/>
  <c r="X416" i="6"/>
  <c r="F416" i="6"/>
  <c r="V416" i="6"/>
  <c r="J416" i="6"/>
  <c r="S416" i="6"/>
  <c r="AA416" i="6"/>
  <c r="U416" i="6"/>
  <c r="AD416" i="6"/>
  <c r="Z416" i="6"/>
  <c r="AB416" i="6"/>
  <c r="Y416" i="6"/>
  <c r="K416" i="6"/>
  <c r="L416" i="6"/>
  <c r="M416" i="6"/>
  <c r="P416" i="6"/>
  <c r="BO29" i="6"/>
  <c r="BL30" i="6" a="1"/>
  <c r="BI32" i="18" a="1"/>
  <c r="AS291" i="6" l="1"/>
  <c r="AT291" i="6"/>
  <c r="BK31" i="6"/>
  <c r="AT417" i="6"/>
  <c r="AS548" i="6"/>
  <c r="AT548" i="6"/>
  <c r="AT218" i="6"/>
  <c r="AS231" i="18"/>
  <c r="AR416" i="18"/>
  <c r="AS416" i="18"/>
  <c r="BJ28" i="6"/>
  <c r="BI28" i="6" s="1"/>
  <c r="BP28" i="6" s="1"/>
  <c r="AR417" i="6"/>
  <c r="AS417" i="6"/>
  <c r="AS221" i="6"/>
  <c r="AQ546" i="18"/>
  <c r="AR546" i="18"/>
  <c r="AR231" i="18"/>
  <c r="AQ548" i="6"/>
  <c r="AR548" i="6"/>
  <c r="AQ291" i="6"/>
  <c r="AR291" i="6"/>
  <c r="AR223" i="6"/>
  <c r="AT416" i="18"/>
  <c r="AQ416" i="18"/>
  <c r="AQ231" i="18"/>
  <c r="AP546" i="18"/>
  <c r="AT546" i="18"/>
  <c r="AT231" i="18"/>
  <c r="AP417" i="6"/>
  <c r="AQ417" i="6"/>
  <c r="AQ219" i="6"/>
  <c r="AU548" i="6"/>
  <c r="AP548" i="6"/>
  <c r="AU291" i="6"/>
  <c r="AP291" i="6"/>
  <c r="AP220" i="6"/>
  <c r="H416" i="18"/>
  <c r="AP416" i="18"/>
  <c r="AN288" i="18"/>
  <c r="AP288" i="18"/>
  <c r="AP226" i="18"/>
  <c r="AU219" i="6"/>
  <c r="AU417" i="6"/>
  <c r="AZ291" i="6"/>
  <c r="BE164" i="6"/>
  <c r="BD289" i="6"/>
  <c r="BC289" i="6"/>
  <c r="BB289" i="6"/>
  <c r="BA289" i="6"/>
  <c r="BD165" i="6"/>
  <c r="BC165" i="6"/>
  <c r="BI165" i="6"/>
  <c r="BH165" i="6"/>
  <c r="BB165" i="6"/>
  <c r="BA165" i="6"/>
  <c r="R416" i="18"/>
  <c r="AM416" i="18"/>
  <c r="AC416" i="18"/>
  <c r="AF416" i="18"/>
  <c r="D416" i="18"/>
  <c r="O416" i="18"/>
  <c r="AA416" i="18"/>
  <c r="V416" i="18"/>
  <c r="C416" i="18"/>
  <c r="AI416" i="18"/>
  <c r="Y416" i="18"/>
  <c r="AL416" i="18"/>
  <c r="T416" i="18"/>
  <c r="W416" i="18"/>
  <c r="AB416" i="18"/>
  <c r="AK416" i="18"/>
  <c r="BG30" i="18"/>
  <c r="BF30" i="18" s="1"/>
  <c r="BM30" i="18" s="1"/>
  <c r="AO416" i="18"/>
  <c r="AJ416" i="18"/>
  <c r="BB32" i="18"/>
  <c r="K416" i="18"/>
  <c r="S416" i="18"/>
  <c r="AN416" i="18"/>
  <c r="AH416" i="18"/>
  <c r="L416" i="18"/>
  <c r="Z416" i="18"/>
  <c r="M416" i="18"/>
  <c r="Q416" i="18"/>
  <c r="J416" i="18"/>
  <c r="G416" i="18"/>
  <c r="B416" i="18"/>
  <c r="AD416" i="18"/>
  <c r="AG416" i="18"/>
  <c r="E416" i="18"/>
  <c r="BH31" i="18"/>
  <c r="BL31" i="18" s="1"/>
  <c r="P416" i="18"/>
  <c r="X416" i="18"/>
  <c r="F416" i="18"/>
  <c r="U416" i="18"/>
  <c r="N416" i="18"/>
  <c r="AE416" i="18"/>
  <c r="I416" i="18"/>
  <c r="AO291" i="6"/>
  <c r="AN546" i="18"/>
  <c r="AL546" i="18"/>
  <c r="AO546" i="18"/>
  <c r="AM546" i="18"/>
  <c r="AN548" i="6"/>
  <c r="AO548" i="6"/>
  <c r="AO220" i="18"/>
  <c r="AO205" i="6"/>
  <c r="AM214" i="18"/>
  <c r="AL205" i="18"/>
  <c r="AN215" i="18"/>
  <c r="AN417" i="6"/>
  <c r="AO417" i="6"/>
  <c r="AN202" i="6"/>
  <c r="B166" i="6"/>
  <c r="AM290" i="6"/>
  <c r="AM203" i="6"/>
  <c r="AM548" i="6"/>
  <c r="AM417" i="6"/>
  <c r="AJ548" i="6"/>
  <c r="AL548" i="6"/>
  <c r="AK548" i="6"/>
  <c r="AK190" i="6"/>
  <c r="AJ417" i="6"/>
  <c r="AL417" i="6"/>
  <c r="AK417" i="6"/>
  <c r="AL290" i="6"/>
  <c r="AK290" i="6"/>
  <c r="AL191" i="6"/>
  <c r="AK288" i="18"/>
  <c r="AK201" i="18"/>
  <c r="AK546" i="18"/>
  <c r="H546" i="18"/>
  <c r="AJ546" i="18"/>
  <c r="AG546" i="18"/>
  <c r="AE546" i="18"/>
  <c r="AI546" i="18"/>
  <c r="AH546" i="18"/>
  <c r="AF546" i="18"/>
  <c r="AF179" i="18"/>
  <c r="AG177" i="18"/>
  <c r="AJ196" i="18"/>
  <c r="AH184" i="18"/>
  <c r="AI185" i="18"/>
  <c r="AD288" i="18"/>
  <c r="AJ288" i="18"/>
  <c r="AI288" i="18"/>
  <c r="AH288" i="18"/>
  <c r="AF288" i="18"/>
  <c r="AE288" i="18"/>
  <c r="AG288" i="18"/>
  <c r="AE177" i="18"/>
  <c r="J288" i="18"/>
  <c r="X288" i="18"/>
  <c r="I288" i="18"/>
  <c r="K288" i="18"/>
  <c r="B288" i="18"/>
  <c r="O546" i="18"/>
  <c r="Z546" i="18"/>
  <c r="N546" i="18"/>
  <c r="J546" i="18"/>
  <c r="AA546" i="18"/>
  <c r="AD546" i="18"/>
  <c r="K546" i="18"/>
  <c r="F546" i="18"/>
  <c r="M546" i="18"/>
  <c r="I546" i="18"/>
  <c r="C546" i="18"/>
  <c r="X546" i="18"/>
  <c r="B546" i="18"/>
  <c r="U546" i="18"/>
  <c r="Q546" i="18"/>
  <c r="AC546" i="18"/>
  <c r="R546" i="18"/>
  <c r="E546" i="18"/>
  <c r="W546" i="18"/>
  <c r="T546" i="18"/>
  <c r="G546" i="18"/>
  <c r="V546" i="18"/>
  <c r="AB546" i="18"/>
  <c r="Y546" i="18"/>
  <c r="S546" i="18"/>
  <c r="L546" i="18"/>
  <c r="D546" i="18"/>
  <c r="P546" i="18"/>
  <c r="F288" i="18"/>
  <c r="G288" i="18"/>
  <c r="U288" i="18"/>
  <c r="AZ162" i="18"/>
  <c r="AB288" i="18"/>
  <c r="AC288" i="18"/>
  <c r="Z288" i="18"/>
  <c r="AA288" i="18"/>
  <c r="W288" i="18"/>
  <c r="Y288" i="18"/>
  <c r="T288" i="18"/>
  <c r="V288" i="18"/>
  <c r="R288" i="18"/>
  <c r="S288" i="18"/>
  <c r="P288" i="18"/>
  <c r="Q288" i="18"/>
  <c r="N288" i="18"/>
  <c r="O288" i="18"/>
  <c r="BA287" i="18"/>
  <c r="AZ287" i="18"/>
  <c r="AY287" i="18"/>
  <c r="AX287" i="18"/>
  <c r="L288" i="18"/>
  <c r="M288" i="18"/>
  <c r="E288" i="18"/>
  <c r="H288" i="18"/>
  <c r="C288" i="18"/>
  <c r="D288" i="18"/>
  <c r="T164" i="18"/>
  <c r="BF162" i="18"/>
  <c r="AY162" i="18"/>
  <c r="BA162" i="18"/>
  <c r="BB162" i="18" s="1"/>
  <c r="AS547" i="18" s="1"/>
  <c r="V164" i="18"/>
  <c r="AW289" i="18"/>
  <c r="AX162" i="18"/>
  <c r="AT289" i="18" s="1"/>
  <c r="W164" i="18"/>
  <c r="F163" i="18"/>
  <c r="AA165" i="18"/>
  <c r="G163" i="18"/>
  <c r="BE162" i="18"/>
  <c r="AJ177" i="6"/>
  <c r="O290" i="6"/>
  <c r="AJ290" i="6"/>
  <c r="AA290" i="6"/>
  <c r="I290" i="6"/>
  <c r="AC290" i="6"/>
  <c r="AG290" i="6"/>
  <c r="AD290" i="6"/>
  <c r="T290" i="6"/>
  <c r="N290" i="6"/>
  <c r="U290" i="6"/>
  <c r="C290" i="6"/>
  <c r="H290" i="6"/>
  <c r="L290" i="6"/>
  <c r="P290" i="6"/>
  <c r="S290" i="6"/>
  <c r="V290" i="6"/>
  <c r="Q290" i="6"/>
  <c r="J290" i="6"/>
  <c r="M290" i="6"/>
  <c r="AE290" i="6"/>
  <c r="D290" i="6"/>
  <c r="R290" i="6"/>
  <c r="F290" i="6"/>
  <c r="W290" i="6"/>
  <c r="B290" i="6"/>
  <c r="AB290" i="6"/>
  <c r="G290" i="6"/>
  <c r="Z290" i="6"/>
  <c r="E290" i="6"/>
  <c r="Y290" i="6"/>
  <c r="AI417" i="6"/>
  <c r="AI548" i="6"/>
  <c r="AI174" i="6"/>
  <c r="AI290" i="6"/>
  <c r="AH548" i="6"/>
  <c r="AH171" i="6"/>
  <c r="AH417" i="6"/>
  <c r="AH290" i="6"/>
  <c r="P166" i="18"/>
  <c r="M165" i="18"/>
  <c r="Z166" i="18"/>
  <c r="AD167" i="18"/>
  <c r="Q167" i="18"/>
  <c r="D164" i="18"/>
  <c r="R166" i="18"/>
  <c r="AF548" i="6"/>
  <c r="AF417" i="6"/>
  <c r="X290" i="6"/>
  <c r="AF290" i="6"/>
  <c r="AF166" i="6"/>
  <c r="AG417" i="6"/>
  <c r="AC548" i="6"/>
  <c r="N164" i="18"/>
  <c r="H164" i="18"/>
  <c r="O164" i="18"/>
  <c r="AB167" i="18"/>
  <c r="N35" i="3"/>
  <c r="A36" i="3"/>
  <c r="S168" i="18"/>
  <c r="E167" i="18"/>
  <c r="BI32" i="18"/>
  <c r="BJ32" i="18"/>
  <c r="BK32" i="18"/>
  <c r="BC32" i="18"/>
  <c r="AG548" i="6"/>
  <c r="W548" i="6"/>
  <c r="AE548" i="6"/>
  <c r="J548" i="6"/>
  <c r="X548" i="6"/>
  <c r="AD548" i="6"/>
  <c r="Y548" i="6"/>
  <c r="S548" i="6"/>
  <c r="L548" i="6"/>
  <c r="K548" i="6"/>
  <c r="V548" i="6"/>
  <c r="T548" i="6"/>
  <c r="H548" i="6"/>
  <c r="Z548" i="6"/>
  <c r="M548" i="6"/>
  <c r="G548" i="6"/>
  <c r="N548" i="6"/>
  <c r="B548" i="6"/>
  <c r="U548" i="6"/>
  <c r="I548" i="6"/>
  <c r="O548" i="6"/>
  <c r="C548" i="6"/>
  <c r="R548" i="6"/>
  <c r="P548" i="6"/>
  <c r="F548" i="6"/>
  <c r="D548" i="6"/>
  <c r="AA548" i="6"/>
  <c r="AB548" i="6"/>
  <c r="Q548" i="6"/>
  <c r="E548" i="6"/>
  <c r="AG165" i="6"/>
  <c r="BF32" i="6"/>
  <c r="BL30" i="6"/>
  <c r="BN30" i="6"/>
  <c r="BM30" i="6"/>
  <c r="U168" i="18"/>
  <c r="Y168" i="18"/>
  <c r="AD166" i="6"/>
  <c r="X166" i="6"/>
  <c r="B169" i="18"/>
  <c r="J181" i="6"/>
  <c r="O171" i="6"/>
  <c r="V165" i="6"/>
  <c r="AC167" i="18"/>
  <c r="AN291" i="6"/>
  <c r="BO30" i="6"/>
  <c r="AB417" i="6"/>
  <c r="AA417" i="6"/>
  <c r="X417" i="6"/>
  <c r="Z417" i="6"/>
  <c r="V417" i="6"/>
  <c r="Y417" i="6"/>
  <c r="B417" i="6"/>
  <c r="Q417" i="6"/>
  <c r="C417" i="6"/>
  <c r="U417" i="6"/>
  <c r="W417" i="6"/>
  <c r="S417" i="6"/>
  <c r="N417" i="6"/>
  <c r="R417" i="6"/>
  <c r="AC417" i="6"/>
  <c r="AE417" i="6"/>
  <c r="I417" i="6"/>
  <c r="D417" i="6"/>
  <c r="K417" i="6"/>
  <c r="H417" i="6"/>
  <c r="M417" i="6"/>
  <c r="L417" i="6"/>
  <c r="O417" i="6"/>
  <c r="P417" i="6"/>
  <c r="T417" i="6"/>
  <c r="J417" i="6"/>
  <c r="AD417" i="6"/>
  <c r="F417" i="6"/>
  <c r="BE32" i="6"/>
  <c r="E417" i="6"/>
  <c r="G417" i="6"/>
  <c r="C169" i="18"/>
  <c r="L164" i="18"/>
  <c r="W165" i="6"/>
  <c r="K168" i="18"/>
  <c r="I170" i="18"/>
  <c r="C173" i="6"/>
  <c r="Q169" i="6"/>
  <c r="U167" i="6"/>
  <c r="F166" i="6"/>
  <c r="BL31" i="6" a="1"/>
  <c r="BI33" i="18" a="1"/>
  <c r="AS292" i="6" l="1"/>
  <c r="AT292" i="6"/>
  <c r="AT219" i="6"/>
  <c r="AS549" i="6"/>
  <c r="AT549" i="6"/>
  <c r="BK32" i="6"/>
  <c r="AT418" i="6"/>
  <c r="AR417" i="18"/>
  <c r="AS417" i="18"/>
  <c r="AS232" i="18"/>
  <c r="BJ29" i="6"/>
  <c r="BI29" i="6" s="1"/>
  <c r="BP29" i="6" s="1"/>
  <c r="AS222" i="6"/>
  <c r="AR418" i="6"/>
  <c r="AS418" i="6"/>
  <c r="AR232" i="18"/>
  <c r="AQ547" i="18"/>
  <c r="AR547" i="18"/>
  <c r="AQ292" i="6"/>
  <c r="AR292" i="6"/>
  <c r="AR224" i="6"/>
  <c r="AQ549" i="6"/>
  <c r="AR549" i="6"/>
  <c r="AT417" i="18"/>
  <c r="AQ417" i="18"/>
  <c r="AQ232" i="18"/>
  <c r="AP547" i="18"/>
  <c r="AT547" i="18"/>
  <c r="AT232" i="18"/>
  <c r="AQ220" i="6"/>
  <c r="AP418" i="6"/>
  <c r="AQ418" i="6"/>
  <c r="AU549" i="6"/>
  <c r="AP549" i="6"/>
  <c r="AP221" i="6"/>
  <c r="AU292" i="6"/>
  <c r="AP292" i="6"/>
  <c r="AP227" i="18"/>
  <c r="AJ417" i="18"/>
  <c r="AP417" i="18"/>
  <c r="AN289" i="18"/>
  <c r="AP289" i="18"/>
  <c r="AU220" i="6"/>
  <c r="AU418" i="6"/>
  <c r="AZ292" i="6"/>
  <c r="BE165" i="6"/>
  <c r="BD290" i="6"/>
  <c r="BC290" i="6"/>
  <c r="BB290" i="6"/>
  <c r="BA290" i="6"/>
  <c r="BD166" i="6"/>
  <c r="BC166" i="6"/>
  <c r="BI166" i="6"/>
  <c r="BH166" i="6"/>
  <c r="BB166" i="6"/>
  <c r="BA166" i="6"/>
  <c r="AI417" i="18"/>
  <c r="P417" i="18"/>
  <c r="O417" i="18"/>
  <c r="AC417" i="18"/>
  <c r="AG417" i="18"/>
  <c r="W417" i="18"/>
  <c r="L417" i="18"/>
  <c r="E417" i="18"/>
  <c r="BB33" i="18"/>
  <c r="AS418" i="18" s="1"/>
  <c r="AO417" i="18"/>
  <c r="C417" i="18"/>
  <c r="H417" i="18"/>
  <c r="AD417" i="18"/>
  <c r="D417" i="18"/>
  <c r="T417" i="18"/>
  <c r="S417" i="18"/>
  <c r="K417" i="18"/>
  <c r="M417" i="18"/>
  <c r="AH417" i="18"/>
  <c r="AN417" i="18"/>
  <c r="G417" i="18"/>
  <c r="V417" i="18"/>
  <c r="F417" i="18"/>
  <c r="B417" i="18"/>
  <c r="Y417" i="18"/>
  <c r="AK417" i="18"/>
  <c r="BH32" i="18"/>
  <c r="BL32" i="18" s="1"/>
  <c r="Z417" i="18"/>
  <c r="I417" i="18"/>
  <c r="R417" i="18"/>
  <c r="AE417" i="18"/>
  <c r="N417" i="18"/>
  <c r="AA417" i="18"/>
  <c r="X417" i="18"/>
  <c r="U417" i="18"/>
  <c r="AM417" i="18"/>
  <c r="BG31" i="18"/>
  <c r="BF31" i="18" s="1"/>
  <c r="BM31" i="18" s="1"/>
  <c r="AB417" i="18"/>
  <c r="Q417" i="18"/>
  <c r="J417" i="18"/>
  <c r="AF417" i="18"/>
  <c r="AL417" i="18"/>
  <c r="AN547" i="18"/>
  <c r="AL547" i="18"/>
  <c r="AO547" i="18"/>
  <c r="AM547" i="18"/>
  <c r="AO221" i="18"/>
  <c r="AL206" i="18"/>
  <c r="AM215" i="18"/>
  <c r="AO292" i="6"/>
  <c r="AN216" i="18"/>
  <c r="AN549" i="6"/>
  <c r="AO549" i="6"/>
  <c r="AO206" i="6"/>
  <c r="AN418" i="6"/>
  <c r="AO418" i="6"/>
  <c r="AN203" i="6"/>
  <c r="AM204" i="6"/>
  <c r="AM291" i="6"/>
  <c r="AM418" i="6"/>
  <c r="B167" i="6"/>
  <c r="AM549" i="6"/>
  <c r="AG418" i="18"/>
  <c r="AJ291" i="6"/>
  <c r="AL291" i="6"/>
  <c r="AK291" i="6"/>
  <c r="AK191" i="6"/>
  <c r="AJ418" i="6"/>
  <c r="AL418" i="6"/>
  <c r="AK418" i="6"/>
  <c r="AL192" i="6"/>
  <c r="AJ549" i="6"/>
  <c r="AK549" i="6"/>
  <c r="AL549" i="6"/>
  <c r="AK547" i="18"/>
  <c r="AK202" i="18"/>
  <c r="AK289" i="18"/>
  <c r="AE178" i="18"/>
  <c r="AI186" i="18"/>
  <c r="AG178" i="18"/>
  <c r="C547" i="18"/>
  <c r="AJ547" i="18"/>
  <c r="AE547" i="18"/>
  <c r="AI547" i="18"/>
  <c r="AG547" i="18"/>
  <c r="AF547" i="18"/>
  <c r="AH547" i="18"/>
  <c r="AH185" i="18"/>
  <c r="AJ197" i="18"/>
  <c r="AD289" i="18"/>
  <c r="AJ289" i="18"/>
  <c r="AI289" i="18"/>
  <c r="AH289" i="18"/>
  <c r="AF289" i="18"/>
  <c r="AG289" i="18"/>
  <c r="AE289" i="18"/>
  <c r="AF180" i="18"/>
  <c r="AX288" i="18"/>
  <c r="AB289" i="18"/>
  <c r="AC289" i="18"/>
  <c r="Z289" i="18"/>
  <c r="AA289" i="18"/>
  <c r="BA288" i="18"/>
  <c r="W289" i="18"/>
  <c r="Y289" i="18"/>
  <c r="AY288" i="18"/>
  <c r="AZ288" i="18"/>
  <c r="BG29" i="18" s="1"/>
  <c r="BF29" i="18" s="1"/>
  <c r="BM29" i="18" s="1"/>
  <c r="G289" i="18"/>
  <c r="V289" i="18"/>
  <c r="S289" i="18"/>
  <c r="T289" i="18"/>
  <c r="Q289" i="18"/>
  <c r="R289" i="18"/>
  <c r="O289" i="18"/>
  <c r="P289" i="18"/>
  <c r="M289" i="18"/>
  <c r="N289" i="18"/>
  <c r="F289" i="18"/>
  <c r="H289" i="18"/>
  <c r="L289" i="18"/>
  <c r="D289" i="18"/>
  <c r="E289" i="18"/>
  <c r="J289" i="18"/>
  <c r="C289" i="18"/>
  <c r="T165" i="18"/>
  <c r="BA163" i="18"/>
  <c r="BB163" i="18" s="1"/>
  <c r="AS548" i="18" s="1"/>
  <c r="B289" i="18"/>
  <c r="AD547" i="18"/>
  <c r="B547" i="18"/>
  <c r="J547" i="18"/>
  <c r="I547" i="18"/>
  <c r="Y547" i="18"/>
  <c r="N547" i="18"/>
  <c r="L547" i="18"/>
  <c r="U289" i="18"/>
  <c r="W547" i="18"/>
  <c r="K547" i="18"/>
  <c r="X547" i="18"/>
  <c r="G547" i="18"/>
  <c r="I289" i="18"/>
  <c r="Q547" i="18"/>
  <c r="R547" i="18"/>
  <c r="F547" i="18"/>
  <c r="V547" i="18"/>
  <c r="AC547" i="18"/>
  <c r="AW290" i="18"/>
  <c r="E547" i="18"/>
  <c r="T547" i="18"/>
  <c r="H547" i="18"/>
  <c r="S547" i="18"/>
  <c r="AB547" i="18"/>
  <c r="AA547" i="18"/>
  <c r="Z547" i="18"/>
  <c r="U547" i="18"/>
  <c r="M547" i="18"/>
  <c r="P547" i="18"/>
  <c r="D547" i="18"/>
  <c r="O547" i="18"/>
  <c r="X289" i="18"/>
  <c r="K289" i="18"/>
  <c r="AX163" i="18"/>
  <c r="AT290" i="18" s="1"/>
  <c r="W165" i="18"/>
  <c r="F164" i="18"/>
  <c r="BF163" i="18"/>
  <c r="AZ163" i="18"/>
  <c r="AY163" i="18"/>
  <c r="G164" i="18"/>
  <c r="AA166" i="18"/>
  <c r="V165" i="18"/>
  <c r="BE163" i="18"/>
  <c r="AJ178" i="6"/>
  <c r="AI291" i="6"/>
  <c r="AI549" i="6"/>
  <c r="AI175" i="6"/>
  <c r="AI418" i="6"/>
  <c r="AH549" i="6"/>
  <c r="AH418" i="6"/>
  <c r="AH172" i="6"/>
  <c r="AH291" i="6"/>
  <c r="Q168" i="18"/>
  <c r="AD168" i="18"/>
  <c r="Z167" i="18"/>
  <c r="M166" i="18"/>
  <c r="P167" i="18"/>
  <c r="D165" i="18"/>
  <c r="R167" i="18"/>
  <c r="AF549" i="6"/>
  <c r="AF418" i="6"/>
  <c r="AF167" i="6"/>
  <c r="AG291" i="6"/>
  <c r="AF291" i="6"/>
  <c r="AG549" i="6"/>
  <c r="AG418" i="6"/>
  <c r="E168" i="18"/>
  <c r="N36" i="3"/>
  <c r="A37" i="3"/>
  <c r="H165" i="18"/>
  <c r="N165" i="18"/>
  <c r="S169" i="18"/>
  <c r="AB168" i="18"/>
  <c r="O165" i="18"/>
  <c r="BI33" i="18"/>
  <c r="BJ33" i="18"/>
  <c r="BK33" i="18"/>
  <c r="BC33" i="18"/>
  <c r="W291" i="6"/>
  <c r="AG166" i="6"/>
  <c r="BF33" i="6"/>
  <c r="BM31" i="6"/>
  <c r="BL31" i="6"/>
  <c r="BN31" i="6"/>
  <c r="AE549" i="6"/>
  <c r="L549" i="6"/>
  <c r="Q549" i="6"/>
  <c r="R549" i="6"/>
  <c r="V549" i="6"/>
  <c r="K549" i="6"/>
  <c r="F549" i="6"/>
  <c r="E549" i="6"/>
  <c r="T549" i="6"/>
  <c r="AA549" i="6"/>
  <c r="W549" i="6"/>
  <c r="H549" i="6"/>
  <c r="I549" i="6"/>
  <c r="N549" i="6"/>
  <c r="U549" i="6"/>
  <c r="AC549" i="6"/>
  <c r="AB549" i="6"/>
  <c r="C549" i="6"/>
  <c r="B549" i="6"/>
  <c r="O549" i="6"/>
  <c r="P549" i="6"/>
  <c r="AD549" i="6"/>
  <c r="Z549" i="6"/>
  <c r="D549" i="6"/>
  <c r="S549" i="6"/>
  <c r="J549" i="6"/>
  <c r="M549" i="6"/>
  <c r="Y549" i="6"/>
  <c r="X549" i="6"/>
  <c r="G549" i="6"/>
  <c r="C174" i="6"/>
  <c r="AC418" i="6"/>
  <c r="AE418" i="6"/>
  <c r="Q418" i="6"/>
  <c r="AD418" i="6"/>
  <c r="S418" i="6"/>
  <c r="AB418" i="6"/>
  <c r="U418" i="6"/>
  <c r="AA418" i="6"/>
  <c r="Z418" i="6"/>
  <c r="BE33" i="6"/>
  <c r="I418" i="6"/>
  <c r="H418" i="6"/>
  <c r="W418" i="6"/>
  <c r="B418" i="6"/>
  <c r="X418" i="6"/>
  <c r="F418" i="6"/>
  <c r="V418" i="6"/>
  <c r="J418" i="6"/>
  <c r="C418" i="6"/>
  <c r="N418" i="6"/>
  <c r="E418" i="6"/>
  <c r="R418" i="6"/>
  <c r="G418" i="6"/>
  <c r="D418" i="6"/>
  <c r="Y418" i="6"/>
  <c r="K418" i="6"/>
  <c r="L418" i="6"/>
  <c r="M418" i="6"/>
  <c r="P418" i="6"/>
  <c r="O418" i="6"/>
  <c r="T418" i="6"/>
  <c r="BO31" i="6"/>
  <c r="AE291" i="6"/>
  <c r="N291" i="6"/>
  <c r="G291" i="6"/>
  <c r="R291" i="6"/>
  <c r="M291" i="6"/>
  <c r="H291" i="6"/>
  <c r="T291" i="6"/>
  <c r="AB291" i="6"/>
  <c r="Z291" i="6"/>
  <c r="AC291" i="6"/>
  <c r="Y291" i="6"/>
  <c r="S291" i="6"/>
  <c r="I291" i="6"/>
  <c r="E291" i="6"/>
  <c r="D291" i="6"/>
  <c r="P291" i="6"/>
  <c r="AA291" i="6"/>
  <c r="L291" i="6"/>
  <c r="J291" i="6"/>
  <c r="C291" i="6"/>
  <c r="O291" i="6"/>
  <c r="B291" i="6"/>
  <c r="Q291" i="6"/>
  <c r="U291" i="6"/>
  <c r="F291" i="6"/>
  <c r="X291" i="6"/>
  <c r="AD291" i="6"/>
  <c r="V166" i="6"/>
  <c r="X167" i="6"/>
  <c r="AD167" i="6"/>
  <c r="Y169" i="18"/>
  <c r="AN292" i="6"/>
  <c r="F167" i="6"/>
  <c r="U168" i="6"/>
  <c r="Q170" i="6"/>
  <c r="I171" i="18"/>
  <c r="K169" i="18"/>
  <c r="W166" i="6"/>
  <c r="L165" i="18"/>
  <c r="C170" i="18"/>
  <c r="AC168" i="18"/>
  <c r="O172" i="6"/>
  <c r="J182" i="6"/>
  <c r="B170" i="18"/>
  <c r="U169" i="18"/>
  <c r="V291" i="6"/>
  <c r="BI34" i="18" a="1"/>
  <c r="BL32" i="6" a="1"/>
  <c r="AS293" i="6" l="1"/>
  <c r="AT293" i="6"/>
  <c r="AS550" i="6"/>
  <c r="AT550" i="6"/>
  <c r="BK33" i="6"/>
  <c r="AT419" i="6"/>
  <c r="AT220" i="6"/>
  <c r="AS233" i="18"/>
  <c r="BJ30" i="6"/>
  <c r="BI30" i="6" s="1"/>
  <c r="BP30" i="6" s="1"/>
  <c r="AS223" i="6"/>
  <c r="AR419" i="6"/>
  <c r="AS419" i="6"/>
  <c r="AQ548" i="18"/>
  <c r="AR548" i="18"/>
  <c r="AQ418" i="18"/>
  <c r="AR418" i="18"/>
  <c r="AR233" i="18"/>
  <c r="AQ293" i="6"/>
  <c r="AR293" i="6"/>
  <c r="AQ550" i="6"/>
  <c r="AR550" i="6"/>
  <c r="AR225" i="6"/>
  <c r="AQ233" i="18"/>
  <c r="Y418" i="18"/>
  <c r="AT418" i="18"/>
  <c r="BH33" i="18"/>
  <c r="BL33" i="18" s="1"/>
  <c r="AT233" i="18"/>
  <c r="AI418" i="18"/>
  <c r="AP548" i="18"/>
  <c r="AT548" i="18"/>
  <c r="F418" i="18"/>
  <c r="S418" i="18"/>
  <c r="AP419" i="6"/>
  <c r="AQ419" i="6"/>
  <c r="AQ221" i="6"/>
  <c r="AU550" i="6"/>
  <c r="AP550" i="6"/>
  <c r="AP222" i="6"/>
  <c r="AU293" i="6"/>
  <c r="AP293" i="6"/>
  <c r="AN418" i="18"/>
  <c r="AP418" i="18"/>
  <c r="AN290" i="18"/>
  <c r="AP290" i="18"/>
  <c r="AP228" i="18"/>
  <c r="AU221" i="6"/>
  <c r="AU419" i="6"/>
  <c r="AZ293" i="6"/>
  <c r="BD291" i="6"/>
  <c r="BC291" i="6"/>
  <c r="BB291" i="6"/>
  <c r="BA291" i="6"/>
  <c r="BI167" i="6"/>
  <c r="BH167" i="6"/>
  <c r="BD167" i="6"/>
  <c r="BC167" i="6"/>
  <c r="BB167" i="6"/>
  <c r="BA167" i="6"/>
  <c r="BE166" i="6"/>
  <c r="G418" i="18"/>
  <c r="E418" i="18"/>
  <c r="BG32" i="18"/>
  <c r="BF32" i="18" s="1"/>
  <c r="BM32" i="18" s="1"/>
  <c r="W418" i="18"/>
  <c r="AJ418" i="18"/>
  <c r="AC418" i="18"/>
  <c r="B418" i="18"/>
  <c r="AE418" i="18"/>
  <c r="AA418" i="18"/>
  <c r="T418" i="18"/>
  <c r="X418" i="18"/>
  <c r="AB418" i="18"/>
  <c r="R418" i="18"/>
  <c r="Q418" i="18"/>
  <c r="Z418" i="18"/>
  <c r="AO418" i="18"/>
  <c r="AD418" i="18"/>
  <c r="M418" i="18"/>
  <c r="I418" i="18"/>
  <c r="J418" i="18"/>
  <c r="AH418" i="18"/>
  <c r="K418" i="18"/>
  <c r="P418" i="18"/>
  <c r="D418" i="18"/>
  <c r="V418" i="18"/>
  <c r="BB34" i="18"/>
  <c r="U418" i="18"/>
  <c r="AK418" i="18"/>
  <c r="AM418" i="18"/>
  <c r="H418" i="18"/>
  <c r="L418" i="18"/>
  <c r="AL418" i="18"/>
  <c r="O418" i="18"/>
  <c r="AF418" i="18"/>
  <c r="C418" i="18"/>
  <c r="N418" i="18"/>
  <c r="AO293" i="6"/>
  <c r="AL207" i="18"/>
  <c r="AN217" i="18"/>
  <c r="AM216" i="18"/>
  <c r="AN548" i="18"/>
  <c r="AL548" i="18"/>
  <c r="AO548" i="18"/>
  <c r="AM548" i="18"/>
  <c r="AO222" i="18"/>
  <c r="AN550" i="6"/>
  <c r="AO550" i="6"/>
  <c r="AO207" i="6"/>
  <c r="AN419" i="6"/>
  <c r="AO419" i="6"/>
  <c r="AN204" i="6"/>
  <c r="AM419" i="6"/>
  <c r="AM292" i="6"/>
  <c r="AM550" i="6"/>
  <c r="B168" i="6"/>
  <c r="AM205" i="6"/>
  <c r="AJ419" i="6"/>
  <c r="AK419" i="6"/>
  <c r="AL419" i="6"/>
  <c r="AJ550" i="6"/>
  <c r="AL550" i="6"/>
  <c r="AK550" i="6"/>
  <c r="AL193" i="6"/>
  <c r="AK192" i="6"/>
  <c r="AJ292" i="6"/>
  <c r="AL292" i="6"/>
  <c r="AK292" i="6"/>
  <c r="AK203" i="18"/>
  <c r="AK548" i="18"/>
  <c r="AK290" i="18"/>
  <c r="AF181" i="18"/>
  <c r="AH186" i="18"/>
  <c r="AG179" i="18"/>
  <c r="AE179" i="18"/>
  <c r="AJ198" i="18"/>
  <c r="Q548" i="18"/>
  <c r="AJ548" i="18"/>
  <c r="AG548" i="18"/>
  <c r="AE548" i="18"/>
  <c r="AI548" i="18"/>
  <c r="AH548" i="18"/>
  <c r="AF548" i="18"/>
  <c r="AI187" i="18"/>
  <c r="AJ290" i="18"/>
  <c r="AI290" i="18"/>
  <c r="AH290" i="18"/>
  <c r="AF290" i="18"/>
  <c r="AG290" i="18"/>
  <c r="AE290" i="18"/>
  <c r="AX164" i="18"/>
  <c r="AC290" i="18"/>
  <c r="AD290" i="18"/>
  <c r="AA290" i="18"/>
  <c r="AB290" i="18"/>
  <c r="Y290" i="18"/>
  <c r="Z290" i="18"/>
  <c r="V290" i="18"/>
  <c r="W290" i="18"/>
  <c r="S290" i="18"/>
  <c r="T290" i="18"/>
  <c r="Q290" i="18"/>
  <c r="R290" i="18"/>
  <c r="O290" i="18"/>
  <c r="P290" i="18"/>
  <c r="G290" i="18"/>
  <c r="M290" i="18"/>
  <c r="N290" i="18"/>
  <c r="F290" i="18"/>
  <c r="H290" i="18"/>
  <c r="L290" i="18"/>
  <c r="D290" i="18"/>
  <c r="E290" i="18"/>
  <c r="K290" i="18"/>
  <c r="C290" i="18"/>
  <c r="AW291" i="18"/>
  <c r="I290" i="18"/>
  <c r="J290" i="18"/>
  <c r="BF164" i="18"/>
  <c r="B290" i="18"/>
  <c r="X290" i="18"/>
  <c r="U290" i="18"/>
  <c r="T166" i="18"/>
  <c r="AZ289" i="18"/>
  <c r="AY289" i="18"/>
  <c r="AY164" i="18"/>
  <c r="B548" i="18"/>
  <c r="I548" i="18"/>
  <c r="W548" i="18"/>
  <c r="M548" i="18"/>
  <c r="E548" i="18"/>
  <c r="N548" i="18"/>
  <c r="X548" i="18"/>
  <c r="U548" i="18"/>
  <c r="P548" i="18"/>
  <c r="L548" i="18"/>
  <c r="AC548" i="18"/>
  <c r="T548" i="18"/>
  <c r="V548" i="18"/>
  <c r="Y548" i="18"/>
  <c r="F548" i="18"/>
  <c r="D548" i="18"/>
  <c r="O548" i="18"/>
  <c r="K548" i="18"/>
  <c r="H548" i="18"/>
  <c r="Z548" i="18"/>
  <c r="S548" i="18"/>
  <c r="AA548" i="18"/>
  <c r="G548" i="18"/>
  <c r="C548" i="18"/>
  <c r="R548" i="18"/>
  <c r="J548" i="18"/>
  <c r="AB548" i="18"/>
  <c r="AD548" i="18"/>
  <c r="AX289" i="18"/>
  <c r="BA289" i="18"/>
  <c r="BE164" i="18"/>
  <c r="AZ164" i="18"/>
  <c r="BA164" i="18"/>
  <c r="BB164" i="18" s="1"/>
  <c r="AS549" i="18" s="1"/>
  <c r="V166" i="18"/>
  <c r="F165" i="18"/>
  <c r="AA167" i="18"/>
  <c r="AA168" i="18" s="1"/>
  <c r="AA169" i="18" s="1"/>
  <c r="AA170" i="18" s="1"/>
  <c r="AA171" i="18" s="1"/>
  <c r="AA172" i="18" s="1"/>
  <c r="AA173" i="18" s="1"/>
  <c r="AA174" i="18" s="1"/>
  <c r="AA175" i="18" s="1"/>
  <c r="AA176" i="18" s="1"/>
  <c r="AA177" i="18" s="1"/>
  <c r="AA178" i="18" s="1"/>
  <c r="AA179" i="18" s="1"/>
  <c r="AA180" i="18" s="1"/>
  <c r="AA181" i="18" s="1"/>
  <c r="AA182" i="18" s="1"/>
  <c r="AA183" i="18" s="1"/>
  <c r="AA184" i="18" s="1"/>
  <c r="AA185" i="18" s="1"/>
  <c r="AA186" i="18" s="1"/>
  <c r="AA187" i="18" s="1"/>
  <c r="AA188" i="18" s="1"/>
  <c r="AA189" i="18" s="1"/>
  <c r="AA190" i="18" s="1"/>
  <c r="AA191" i="18" s="1"/>
  <c r="AA192" i="18" s="1"/>
  <c r="AA193" i="18" s="1"/>
  <c r="AA194" i="18" s="1"/>
  <c r="AA195" i="18" s="1"/>
  <c r="AA196" i="18" s="1"/>
  <c r="AA197" i="18" s="1"/>
  <c r="AA198" i="18" s="1"/>
  <c r="AA199" i="18" s="1"/>
  <c r="AA200" i="18" s="1"/>
  <c r="AA201" i="18" s="1"/>
  <c r="AA202" i="18" s="1"/>
  <c r="AA203" i="18" s="1"/>
  <c r="AA204" i="18" s="1"/>
  <c r="AA205" i="18" s="1"/>
  <c r="AA206" i="18" s="1"/>
  <c r="AA207" i="18" s="1"/>
  <c r="AA208" i="18" s="1"/>
  <c r="AA209" i="18" s="1"/>
  <c r="AA210" i="18" s="1"/>
  <c r="AA211" i="18" s="1"/>
  <c r="AA212" i="18" s="1"/>
  <c r="AA213" i="18" s="1"/>
  <c r="AA214" i="18" s="1"/>
  <c r="AA215" i="18" s="1"/>
  <c r="AA216" i="18" s="1"/>
  <c r="AA217" i="18" s="1"/>
  <c r="AA218" i="18" s="1"/>
  <c r="AA219" i="18" s="1"/>
  <c r="AA220" i="18" s="1"/>
  <c r="AA221" i="18" s="1"/>
  <c r="AA222" i="18" s="1"/>
  <c r="AA223" i="18" s="1"/>
  <c r="AA224" i="18" s="1"/>
  <c r="AA225" i="18" s="1"/>
  <c r="AA226" i="18" s="1"/>
  <c r="AA227" i="18" s="1"/>
  <c r="AA228" i="18" s="1"/>
  <c r="AA229" i="18" s="1"/>
  <c r="AA230" i="18" s="1"/>
  <c r="AA231" i="18" s="1"/>
  <c r="AA232" i="18" s="1"/>
  <c r="AA233" i="18" s="1"/>
  <c r="AA234" i="18" s="1"/>
  <c r="AA235" i="18" s="1"/>
  <c r="AA236" i="18" s="1"/>
  <c r="AA237" i="18" s="1"/>
  <c r="AA238" i="18" s="1"/>
  <c r="AA239" i="18" s="1"/>
  <c r="AA240" i="18" s="1"/>
  <c r="AA241" i="18" s="1"/>
  <c r="AA242" i="18" s="1"/>
  <c r="AA243" i="18" s="1"/>
  <c r="AA244" i="18" s="1"/>
  <c r="AA245" i="18" s="1"/>
  <c r="AA246" i="18" s="1"/>
  <c r="AA247" i="18" s="1"/>
  <c r="AA248" i="18" s="1"/>
  <c r="AA249" i="18" s="1"/>
  <c r="AA250" i="18" s="1"/>
  <c r="AA251" i="18" s="1"/>
  <c r="AA252" i="18" s="1"/>
  <c r="AA253" i="18" s="1"/>
  <c r="AA254" i="18" s="1"/>
  <c r="AA255" i="18" s="1"/>
  <c r="W166" i="18"/>
  <c r="G165" i="18"/>
  <c r="AJ179" i="6"/>
  <c r="AI550" i="6"/>
  <c r="AI419" i="6"/>
  <c r="AI176" i="6"/>
  <c r="AI292" i="6"/>
  <c r="AH550" i="6"/>
  <c r="AH173" i="6"/>
  <c r="AH292" i="6"/>
  <c r="AH419" i="6"/>
  <c r="P168" i="18"/>
  <c r="Z168" i="18"/>
  <c r="AD169" i="18"/>
  <c r="Q169" i="18"/>
  <c r="M167" i="18"/>
  <c r="D166" i="18"/>
  <c r="R168" i="18"/>
  <c r="AF419" i="6"/>
  <c r="AF550" i="6"/>
  <c r="AF168" i="6"/>
  <c r="AG292" i="6"/>
  <c r="AF292" i="6"/>
  <c r="AG419" i="6"/>
  <c r="AG550" i="6"/>
  <c r="T550" i="6"/>
  <c r="W550" i="6"/>
  <c r="F550" i="6"/>
  <c r="E550" i="6"/>
  <c r="AB550" i="6"/>
  <c r="X550" i="6"/>
  <c r="O550" i="6"/>
  <c r="AC550" i="6"/>
  <c r="S550" i="6"/>
  <c r="P550" i="6"/>
  <c r="V550" i="6"/>
  <c r="Z550" i="6"/>
  <c r="G550" i="6"/>
  <c r="I550" i="6"/>
  <c r="Q550" i="6"/>
  <c r="AE550" i="6"/>
  <c r="J550" i="6"/>
  <c r="K550" i="6"/>
  <c r="M550" i="6"/>
  <c r="L550" i="6"/>
  <c r="AA550" i="6"/>
  <c r="Y550" i="6"/>
  <c r="R550" i="6"/>
  <c r="D550" i="6"/>
  <c r="U550" i="6"/>
  <c r="AD550" i="6"/>
  <c r="B550" i="6"/>
  <c r="C550" i="6"/>
  <c r="H550" i="6"/>
  <c r="N550" i="6"/>
  <c r="AB169" i="18"/>
  <c r="H166" i="18"/>
  <c r="E169" i="18"/>
  <c r="O166" i="18"/>
  <c r="S170" i="18"/>
  <c r="N166" i="18"/>
  <c r="A38" i="3"/>
  <c r="N37" i="3"/>
  <c r="BI34" i="18"/>
  <c r="BJ34" i="18"/>
  <c r="BK34" i="18"/>
  <c r="BC34" i="18"/>
  <c r="W292" i="6"/>
  <c r="AG167" i="6"/>
  <c r="BF34" i="6"/>
  <c r="BM32" i="6"/>
  <c r="BL32" i="6"/>
  <c r="BN32" i="6"/>
  <c r="B171" i="18"/>
  <c r="AC169" i="18"/>
  <c r="U170" i="18"/>
  <c r="J183" i="6"/>
  <c r="O173" i="6"/>
  <c r="C171" i="18"/>
  <c r="L166" i="18"/>
  <c r="W167" i="6"/>
  <c r="K170" i="18"/>
  <c r="I172" i="18"/>
  <c r="Q171" i="6"/>
  <c r="U169" i="6"/>
  <c r="F168" i="6"/>
  <c r="AE292" i="6"/>
  <c r="Y292" i="6"/>
  <c r="S292" i="6"/>
  <c r="M292" i="6"/>
  <c r="H292" i="6"/>
  <c r="T292" i="6"/>
  <c r="AB292" i="6"/>
  <c r="L292" i="6"/>
  <c r="AC292" i="6"/>
  <c r="R292" i="6"/>
  <c r="G292" i="6"/>
  <c r="N292" i="6"/>
  <c r="I292" i="6"/>
  <c r="E292" i="6"/>
  <c r="D292" i="6"/>
  <c r="P292" i="6"/>
  <c r="AA292" i="6"/>
  <c r="Z292" i="6"/>
  <c r="J292" i="6"/>
  <c r="C292" i="6"/>
  <c r="O292" i="6"/>
  <c r="B292" i="6"/>
  <c r="Q292" i="6"/>
  <c r="U292" i="6"/>
  <c r="AD292" i="6"/>
  <c r="X292" i="6"/>
  <c r="F292" i="6"/>
  <c r="AD168" i="6"/>
  <c r="AN293" i="6"/>
  <c r="V292" i="6"/>
  <c r="Y170" i="18"/>
  <c r="X168" i="6"/>
  <c r="V167" i="6"/>
  <c r="BO32" i="6"/>
  <c r="AE419" i="6"/>
  <c r="Q419" i="6"/>
  <c r="T419" i="6"/>
  <c r="S419" i="6"/>
  <c r="BE34" i="6"/>
  <c r="E419" i="6"/>
  <c r="N419" i="6"/>
  <c r="G419" i="6"/>
  <c r="AB419" i="6"/>
  <c r="AA419" i="6"/>
  <c r="X419" i="6"/>
  <c r="Z419" i="6"/>
  <c r="V419" i="6"/>
  <c r="Y419" i="6"/>
  <c r="B419" i="6"/>
  <c r="AC419" i="6"/>
  <c r="W419" i="6"/>
  <c r="F419" i="6"/>
  <c r="C419" i="6"/>
  <c r="J419" i="6"/>
  <c r="U419" i="6"/>
  <c r="AD419" i="6"/>
  <c r="R419" i="6"/>
  <c r="I419" i="6"/>
  <c r="D419" i="6"/>
  <c r="K419" i="6"/>
  <c r="H419" i="6"/>
  <c r="M419" i="6"/>
  <c r="L419" i="6"/>
  <c r="O419" i="6"/>
  <c r="P419" i="6"/>
  <c r="C175" i="6"/>
  <c r="BI35" i="18" a="1"/>
  <c r="BL33" i="6" a="1"/>
  <c r="BG33" i="18" l="1"/>
  <c r="BF33" i="18" s="1"/>
  <c r="BM33" i="18" s="1"/>
  <c r="AT221" i="6"/>
  <c r="AS551" i="6"/>
  <c r="AT551" i="6"/>
  <c r="BK34" i="6"/>
  <c r="AT420" i="6"/>
  <c r="AS294" i="6"/>
  <c r="AT294" i="6"/>
  <c r="AP291" i="18"/>
  <c r="AT291" i="18"/>
  <c r="AR419" i="18"/>
  <c r="AS419" i="18"/>
  <c r="AS234" i="18"/>
  <c r="BJ31" i="6"/>
  <c r="BI31" i="6" s="1"/>
  <c r="BP31" i="6" s="1"/>
  <c r="AR420" i="6"/>
  <c r="AS420" i="6"/>
  <c r="AS224" i="6"/>
  <c r="AQ549" i="18"/>
  <c r="AR549" i="18"/>
  <c r="AR234" i="18"/>
  <c r="AR226" i="6"/>
  <c r="AQ551" i="6"/>
  <c r="AR551" i="6"/>
  <c r="AQ294" i="6"/>
  <c r="AR294" i="6"/>
  <c r="AQ234" i="18"/>
  <c r="AT419" i="18"/>
  <c r="AQ419" i="18"/>
  <c r="AP549" i="18"/>
  <c r="AT549" i="18"/>
  <c r="AT234" i="18"/>
  <c r="AP420" i="6"/>
  <c r="AQ420" i="6"/>
  <c r="AQ222" i="6"/>
  <c r="AP223" i="6"/>
  <c r="AU294" i="6"/>
  <c r="AP294" i="6"/>
  <c r="AU551" i="6"/>
  <c r="AP551" i="6"/>
  <c r="E419" i="18"/>
  <c r="AP419" i="18"/>
  <c r="AP229" i="18"/>
  <c r="AU222" i="6"/>
  <c r="AU420" i="6"/>
  <c r="AZ294" i="6"/>
  <c r="BI168" i="6"/>
  <c r="BH168" i="6"/>
  <c r="BD168" i="6"/>
  <c r="BC168" i="6"/>
  <c r="BB168" i="6"/>
  <c r="BA168" i="6"/>
  <c r="BD292" i="6"/>
  <c r="BC292" i="6"/>
  <c r="BB292" i="6"/>
  <c r="BA292" i="6"/>
  <c r="BE167" i="6"/>
  <c r="D419" i="18"/>
  <c r="AC419" i="18"/>
  <c r="U419" i="18"/>
  <c r="V419" i="18"/>
  <c r="M419" i="18"/>
  <c r="AM419" i="18"/>
  <c r="J419" i="18"/>
  <c r="AJ419" i="18"/>
  <c r="W419" i="18"/>
  <c r="AB419" i="18"/>
  <c r="G419" i="18"/>
  <c r="AG419" i="18"/>
  <c r="C419" i="18"/>
  <c r="X419" i="18"/>
  <c r="AE419" i="18"/>
  <c r="S419" i="18"/>
  <c r="H419" i="18"/>
  <c r="AI419" i="18"/>
  <c r="N419" i="18"/>
  <c r="B419" i="18"/>
  <c r="AF419" i="18"/>
  <c r="Z419" i="18"/>
  <c r="R419" i="18"/>
  <c r="BH34" i="18"/>
  <c r="BL34" i="18" s="1"/>
  <c r="Q419" i="18"/>
  <c r="AD419" i="18"/>
  <c r="AA419" i="18"/>
  <c r="L419" i="18"/>
  <c r="AL419" i="18"/>
  <c r="BB35" i="18"/>
  <c r="AH419" i="18"/>
  <c r="P419" i="18"/>
  <c r="I419" i="18"/>
  <c r="O419" i="18"/>
  <c r="Y419" i="18"/>
  <c r="AO419" i="18"/>
  <c r="T419" i="18"/>
  <c r="F419" i="18"/>
  <c r="AK419" i="18"/>
  <c r="K419" i="18"/>
  <c r="AN419" i="18"/>
  <c r="AM217" i="18"/>
  <c r="AK291" i="18"/>
  <c r="AN291" i="18"/>
  <c r="AN549" i="18"/>
  <c r="AL549" i="18"/>
  <c r="AO549" i="18"/>
  <c r="AM549" i="18"/>
  <c r="AO223" i="18"/>
  <c r="AN218" i="18"/>
  <c r="AN551" i="6"/>
  <c r="AO551" i="6"/>
  <c r="AO208" i="6"/>
  <c r="AO294" i="6"/>
  <c r="AL208" i="18"/>
  <c r="AN420" i="6"/>
  <c r="AO420" i="6"/>
  <c r="AN205" i="6"/>
  <c r="AM551" i="6"/>
  <c r="AM206" i="6"/>
  <c r="B169" i="6"/>
  <c r="AM420" i="6"/>
  <c r="AM293" i="6"/>
  <c r="AJ551" i="6"/>
  <c r="AK551" i="6"/>
  <c r="AL551" i="6"/>
  <c r="AJ420" i="6"/>
  <c r="AK420" i="6"/>
  <c r="AL420" i="6"/>
  <c r="AJ293" i="6"/>
  <c r="AL293" i="6"/>
  <c r="AK293" i="6"/>
  <c r="AK193" i="6"/>
  <c r="AL194" i="6"/>
  <c r="AK549" i="18"/>
  <c r="AK204" i="18"/>
  <c r="Z291" i="18"/>
  <c r="K291" i="18"/>
  <c r="J291" i="18"/>
  <c r="E291" i="18"/>
  <c r="O291" i="18"/>
  <c r="Q291" i="18"/>
  <c r="B291" i="18"/>
  <c r="V291" i="18"/>
  <c r="U291" i="18"/>
  <c r="X291" i="18"/>
  <c r="I291" i="18"/>
  <c r="G291" i="18"/>
  <c r="F291" i="18"/>
  <c r="C291" i="18"/>
  <c r="H291" i="18"/>
  <c r="N291" i="18"/>
  <c r="R291" i="18"/>
  <c r="AI188" i="18"/>
  <c r="AE180" i="18"/>
  <c r="I549" i="18"/>
  <c r="AJ549" i="18"/>
  <c r="AE549" i="18"/>
  <c r="AI549" i="18"/>
  <c r="AG549" i="18"/>
  <c r="AF549" i="18"/>
  <c r="AH549" i="18"/>
  <c r="AJ199" i="18"/>
  <c r="AH187" i="18"/>
  <c r="W291" i="18"/>
  <c r="AJ291" i="18"/>
  <c r="AI291" i="18"/>
  <c r="AH291" i="18"/>
  <c r="AF291" i="18"/>
  <c r="AG291" i="18"/>
  <c r="AE291" i="18"/>
  <c r="AG180" i="18"/>
  <c r="AF182" i="18"/>
  <c r="P291" i="18"/>
  <c r="M291" i="18"/>
  <c r="D291" i="18"/>
  <c r="AC291" i="18"/>
  <c r="Y291" i="18"/>
  <c r="S291" i="18"/>
  <c r="AB291" i="18"/>
  <c r="T291" i="18"/>
  <c r="AA291" i="18"/>
  <c r="AD291" i="18"/>
  <c r="L291" i="18"/>
  <c r="BE165" i="18"/>
  <c r="AZ290" i="18"/>
  <c r="AX290" i="18"/>
  <c r="BA290" i="18"/>
  <c r="AY290" i="18"/>
  <c r="T167" i="18"/>
  <c r="AW292" i="18"/>
  <c r="AZ165" i="18"/>
  <c r="Y549" i="18"/>
  <c r="V549" i="18"/>
  <c r="D549" i="18"/>
  <c r="T549" i="18"/>
  <c r="C549" i="18"/>
  <c r="AD549" i="18"/>
  <c r="AX165" i="18"/>
  <c r="AT292" i="18" s="1"/>
  <c r="Q549" i="18"/>
  <c r="E549" i="18"/>
  <c r="S549" i="18"/>
  <c r="K549" i="18"/>
  <c r="W549" i="18"/>
  <c r="O549" i="18"/>
  <c r="BA165" i="18"/>
  <c r="BB165" i="18" s="1"/>
  <c r="AS550" i="18" s="1"/>
  <c r="Z549" i="18"/>
  <c r="AC549" i="18"/>
  <c r="P549" i="18"/>
  <c r="AA549" i="18"/>
  <c r="AY165" i="18"/>
  <c r="G549" i="18"/>
  <c r="X549" i="18"/>
  <c r="F549" i="18"/>
  <c r="B549" i="18"/>
  <c r="BF165" i="18"/>
  <c r="U549" i="18"/>
  <c r="AB549" i="18"/>
  <c r="L549" i="18"/>
  <c r="H549" i="18"/>
  <c r="R549" i="18"/>
  <c r="N549" i="18"/>
  <c r="J549" i="18"/>
  <c r="M549" i="18"/>
  <c r="F166" i="18"/>
  <c r="W167" i="18"/>
  <c r="G166" i="18"/>
  <c r="V167" i="18"/>
  <c r="AJ180" i="6"/>
  <c r="AI420" i="6"/>
  <c r="AI293" i="6"/>
  <c r="AI551" i="6"/>
  <c r="AI177" i="6"/>
  <c r="AH420" i="6"/>
  <c r="AH174" i="6"/>
  <c r="AH551" i="6"/>
  <c r="AH293" i="6"/>
  <c r="Q170" i="18"/>
  <c r="Z169" i="18"/>
  <c r="M168" i="18"/>
  <c r="AD170" i="18"/>
  <c r="P169" i="18"/>
  <c r="D167" i="18"/>
  <c r="R169" i="18"/>
  <c r="R170" i="18" s="1"/>
  <c r="R171" i="18" s="1"/>
  <c r="R172" i="18" s="1"/>
  <c r="R173" i="18" s="1"/>
  <c r="R174" i="18" s="1"/>
  <c r="R175" i="18" s="1"/>
  <c r="R176" i="18" s="1"/>
  <c r="R177" i="18" s="1"/>
  <c r="R178" i="18" s="1"/>
  <c r="R179" i="18" s="1"/>
  <c r="R180" i="18" s="1"/>
  <c r="R181" i="18" s="1"/>
  <c r="R182" i="18" s="1"/>
  <c r="R183" i="18" s="1"/>
  <c r="R184" i="18" s="1"/>
  <c r="R185" i="18" s="1"/>
  <c r="R186" i="18" s="1"/>
  <c r="R187" i="18" s="1"/>
  <c r="R188" i="18" s="1"/>
  <c r="R189" i="18" s="1"/>
  <c r="R190" i="18" s="1"/>
  <c r="R191" i="18" s="1"/>
  <c r="R192" i="18" s="1"/>
  <c r="R193" i="18" s="1"/>
  <c r="R194" i="18" s="1"/>
  <c r="R195" i="18" s="1"/>
  <c r="R196" i="18" s="1"/>
  <c r="R197" i="18" s="1"/>
  <c r="R198" i="18" s="1"/>
  <c r="R199" i="18" s="1"/>
  <c r="R200" i="18" s="1"/>
  <c r="R201" i="18" s="1"/>
  <c r="R202" i="18" s="1"/>
  <c r="R203" i="18" s="1"/>
  <c r="R204" i="18" s="1"/>
  <c r="R205" i="18" s="1"/>
  <c r="R206" i="18" s="1"/>
  <c r="R207" i="18" s="1"/>
  <c r="R208" i="18" s="1"/>
  <c r="R209" i="18" s="1"/>
  <c r="R210" i="18" s="1"/>
  <c r="R211" i="18" s="1"/>
  <c r="R212" i="18" s="1"/>
  <c r="R213" i="18" s="1"/>
  <c r="R214" i="18" s="1"/>
  <c r="R215" i="18" s="1"/>
  <c r="R216" i="18" s="1"/>
  <c r="R217" i="18" s="1"/>
  <c r="R218" i="18" s="1"/>
  <c r="R219" i="18" s="1"/>
  <c r="R220" i="18" s="1"/>
  <c r="R221" i="18" s="1"/>
  <c r="R222" i="18" s="1"/>
  <c r="R223" i="18" s="1"/>
  <c r="R224" i="18" s="1"/>
  <c r="R225" i="18" s="1"/>
  <c r="R226" i="18" s="1"/>
  <c r="R227" i="18" s="1"/>
  <c r="R228" i="18" s="1"/>
  <c r="R229" i="18" s="1"/>
  <c r="R230" i="18" s="1"/>
  <c r="R231" i="18" s="1"/>
  <c r="R232" i="18" s="1"/>
  <c r="R233" i="18" s="1"/>
  <c r="R234" i="18" s="1"/>
  <c r="R235" i="18" s="1"/>
  <c r="R236" i="18" s="1"/>
  <c r="R237" i="18" s="1"/>
  <c r="R238" i="18" s="1"/>
  <c r="R239" i="18" s="1"/>
  <c r="R240" i="18" s="1"/>
  <c r="R241" i="18" s="1"/>
  <c r="R242" i="18" s="1"/>
  <c r="R243" i="18" s="1"/>
  <c r="R244" i="18" s="1"/>
  <c r="R245" i="18" s="1"/>
  <c r="R246" i="18" s="1"/>
  <c r="R247" i="18" s="1"/>
  <c r="R248" i="18" s="1"/>
  <c r="R249" i="18" s="1"/>
  <c r="R250" i="18" s="1"/>
  <c r="R251" i="18" s="1"/>
  <c r="R252" i="18" s="1"/>
  <c r="R253" i="18" s="1"/>
  <c r="R254" i="18" s="1"/>
  <c r="R255" i="18" s="1"/>
  <c r="AF551" i="6"/>
  <c r="AF420" i="6"/>
  <c r="AF169" i="6"/>
  <c r="AG293" i="6"/>
  <c r="AF293" i="6"/>
  <c r="AG420" i="6"/>
  <c r="AG551" i="6"/>
  <c r="A39" i="3"/>
  <c r="N38" i="3"/>
  <c r="S171" i="18"/>
  <c r="E170" i="18"/>
  <c r="H167" i="18"/>
  <c r="N167" i="18"/>
  <c r="O167" i="18"/>
  <c r="AB170" i="18"/>
  <c r="BJ35" i="18"/>
  <c r="BK35" i="18"/>
  <c r="BI35" i="18"/>
  <c r="BC35" i="18"/>
  <c r="V293" i="6"/>
  <c r="AG168" i="6"/>
  <c r="BF35" i="6"/>
  <c r="BL33" i="6"/>
  <c r="BN33" i="6"/>
  <c r="BM33" i="6"/>
  <c r="AE551" i="6"/>
  <c r="L551" i="6"/>
  <c r="B551" i="6"/>
  <c r="H551" i="6"/>
  <c r="I551" i="6"/>
  <c r="N551" i="6"/>
  <c r="U551" i="6"/>
  <c r="W551" i="6"/>
  <c r="T551" i="6"/>
  <c r="R551" i="6"/>
  <c r="P551" i="6"/>
  <c r="AD551" i="6"/>
  <c r="Z551" i="6"/>
  <c r="S551" i="6"/>
  <c r="M551" i="6"/>
  <c r="AC551" i="6"/>
  <c r="AB551" i="6"/>
  <c r="C551" i="6"/>
  <c r="O551" i="6"/>
  <c r="Y551" i="6"/>
  <c r="X551" i="6"/>
  <c r="G551" i="6"/>
  <c r="AA551" i="6"/>
  <c r="D551" i="6"/>
  <c r="Q551" i="6"/>
  <c r="V551" i="6"/>
  <c r="K551" i="6"/>
  <c r="F551" i="6"/>
  <c r="E551" i="6"/>
  <c r="J551" i="6"/>
  <c r="AE293" i="6"/>
  <c r="R293" i="6"/>
  <c r="G293" i="6"/>
  <c r="N293" i="6"/>
  <c r="S293" i="6"/>
  <c r="M293" i="6"/>
  <c r="H293" i="6"/>
  <c r="T293" i="6"/>
  <c r="AA293" i="6"/>
  <c r="AC293" i="6"/>
  <c r="L293" i="6"/>
  <c r="Y293" i="6"/>
  <c r="I293" i="6"/>
  <c r="E293" i="6"/>
  <c r="D293" i="6"/>
  <c r="P293" i="6"/>
  <c r="AB293" i="6"/>
  <c r="Z293" i="6"/>
  <c r="J293" i="6"/>
  <c r="C293" i="6"/>
  <c r="O293" i="6"/>
  <c r="B293" i="6"/>
  <c r="Q293" i="6"/>
  <c r="U293" i="6"/>
  <c r="AD293" i="6"/>
  <c r="F293" i="6"/>
  <c r="X293" i="6"/>
  <c r="AD169" i="6"/>
  <c r="F169" i="6"/>
  <c r="Q172" i="6"/>
  <c r="W168" i="6"/>
  <c r="C172" i="18"/>
  <c r="O174" i="6"/>
  <c r="J184" i="6"/>
  <c r="U171" i="18"/>
  <c r="AC170" i="18"/>
  <c r="B172" i="18"/>
  <c r="C176" i="6"/>
  <c r="AE420" i="6"/>
  <c r="O420" i="6"/>
  <c r="T420" i="6"/>
  <c r="Q420" i="6"/>
  <c r="W420" i="6"/>
  <c r="R420" i="6"/>
  <c r="J420" i="6"/>
  <c r="G420" i="6"/>
  <c r="D420" i="6"/>
  <c r="I420" i="6"/>
  <c r="S420" i="6"/>
  <c r="AA420" i="6"/>
  <c r="B420" i="6"/>
  <c r="Y420" i="6"/>
  <c r="AC420" i="6"/>
  <c r="X420" i="6"/>
  <c r="F420" i="6"/>
  <c r="V420" i="6"/>
  <c r="K420" i="6"/>
  <c r="L420" i="6"/>
  <c r="U420" i="6"/>
  <c r="M420" i="6"/>
  <c r="AD420" i="6"/>
  <c r="Z420" i="6"/>
  <c r="AB420" i="6"/>
  <c r="BE35" i="6"/>
  <c r="C420" i="6"/>
  <c r="N420" i="6"/>
  <c r="E420" i="6"/>
  <c r="P420" i="6"/>
  <c r="H420" i="6"/>
  <c r="V168" i="6"/>
  <c r="BO33" i="6"/>
  <c r="X169" i="6"/>
  <c r="Y171" i="18"/>
  <c r="U170" i="6"/>
  <c r="I173" i="18"/>
  <c r="K171" i="18"/>
  <c r="L167" i="18"/>
  <c r="W293" i="6"/>
  <c r="BI36" i="18" a="1"/>
  <c r="BL34" i="6" a="1"/>
  <c r="BK35" i="6" l="1"/>
  <c r="AT421" i="6"/>
  <c r="AS552" i="6"/>
  <c r="AT552" i="6"/>
  <c r="AS295" i="6"/>
  <c r="AT295" i="6"/>
  <c r="AT222" i="6"/>
  <c r="AR420" i="18"/>
  <c r="AS420" i="18"/>
  <c r="AS235" i="18"/>
  <c r="BJ32" i="6"/>
  <c r="BI32" i="6" s="1"/>
  <c r="BP32" i="6" s="1"/>
  <c r="AR421" i="6"/>
  <c r="AS421" i="6"/>
  <c r="AS225" i="6"/>
  <c r="AR235" i="18"/>
  <c r="AQ550" i="18"/>
  <c r="AR550" i="18"/>
  <c r="AQ295" i="6"/>
  <c r="AR295" i="6"/>
  <c r="AQ552" i="6"/>
  <c r="AR552" i="6"/>
  <c r="AR227" i="6"/>
  <c r="AT420" i="18"/>
  <c r="AQ420" i="18"/>
  <c r="AQ235" i="18"/>
  <c r="AP550" i="18"/>
  <c r="AT550" i="18"/>
  <c r="AT235" i="18"/>
  <c r="AQ223" i="6"/>
  <c r="AP421" i="6"/>
  <c r="AQ421" i="6"/>
  <c r="AU552" i="6"/>
  <c r="AP552" i="6"/>
  <c r="AU295" i="6"/>
  <c r="AP295" i="6"/>
  <c r="AP224" i="6"/>
  <c r="AN292" i="18"/>
  <c r="AP292" i="18"/>
  <c r="AP230" i="18"/>
  <c r="O420" i="18"/>
  <c r="AP420" i="18"/>
  <c r="AU223" i="6"/>
  <c r="AU421" i="6"/>
  <c r="AZ295" i="6"/>
  <c r="BI169" i="6"/>
  <c r="BH169" i="6"/>
  <c r="BD169" i="6"/>
  <c r="BC169" i="6"/>
  <c r="BB169" i="6"/>
  <c r="BA169" i="6"/>
  <c r="BE168" i="6"/>
  <c r="BD293" i="6"/>
  <c r="BC293" i="6"/>
  <c r="BB293" i="6"/>
  <c r="BA293" i="6"/>
  <c r="Z420" i="18"/>
  <c r="BB36" i="18"/>
  <c r="AS421" i="18" s="1"/>
  <c r="P420" i="18"/>
  <c r="AL420" i="18"/>
  <c r="AI420" i="18"/>
  <c r="AM420" i="18"/>
  <c r="G420" i="18"/>
  <c r="C420" i="18"/>
  <c r="Y420" i="18"/>
  <c r="D420" i="18"/>
  <c r="AA420" i="18"/>
  <c r="H420" i="18"/>
  <c r="L420" i="18"/>
  <c r="AJ420" i="18"/>
  <c r="AC420" i="18"/>
  <c r="AE420" i="18"/>
  <c r="K420" i="18"/>
  <c r="S420" i="18"/>
  <c r="AO420" i="18"/>
  <c r="B420" i="18"/>
  <c r="AB420" i="18"/>
  <c r="T420" i="18"/>
  <c r="AN420" i="18"/>
  <c r="AG420" i="18"/>
  <c r="R420" i="18"/>
  <c r="F420" i="18"/>
  <c r="AD420" i="18"/>
  <c r="AF420" i="18"/>
  <c r="M420" i="18"/>
  <c r="W420" i="18"/>
  <c r="E420" i="18"/>
  <c r="AH420" i="18"/>
  <c r="V420" i="18"/>
  <c r="Q420" i="18"/>
  <c r="AK420" i="18"/>
  <c r="X420" i="18"/>
  <c r="N420" i="18"/>
  <c r="BH35" i="18"/>
  <c r="BL35" i="18" s="1"/>
  <c r="J420" i="18"/>
  <c r="I420" i="18"/>
  <c r="U420" i="18"/>
  <c r="AN294" i="6"/>
  <c r="AL209" i="18"/>
  <c r="AO209" i="6"/>
  <c r="AO295" i="6"/>
  <c r="AN219" i="18"/>
  <c r="AN550" i="18"/>
  <c r="AL550" i="18"/>
  <c r="AM550" i="18"/>
  <c r="AO550" i="18"/>
  <c r="AM218" i="18"/>
  <c r="AO224" i="18"/>
  <c r="AN552" i="6"/>
  <c r="AO552" i="6"/>
  <c r="AN421" i="6"/>
  <c r="AO421" i="6"/>
  <c r="AN206" i="6"/>
  <c r="B170" i="6"/>
  <c r="AM294" i="6"/>
  <c r="AM552" i="6"/>
  <c r="AM421" i="6"/>
  <c r="AM207" i="6"/>
  <c r="AJ421" i="6"/>
  <c r="AK421" i="6"/>
  <c r="AL421" i="6"/>
  <c r="AK194" i="6"/>
  <c r="AJ294" i="6"/>
  <c r="AL294" i="6"/>
  <c r="AK294" i="6"/>
  <c r="AJ552" i="6"/>
  <c r="AK552" i="6"/>
  <c r="AL552" i="6"/>
  <c r="AL195" i="6"/>
  <c r="AK292" i="18"/>
  <c r="AK550" i="18"/>
  <c r="AK205" i="18"/>
  <c r="BF166" i="18"/>
  <c r="AF183" i="18"/>
  <c r="AH188" i="18"/>
  <c r="G292" i="18"/>
  <c r="AJ292" i="18"/>
  <c r="AI292" i="18"/>
  <c r="AH292" i="18"/>
  <c r="AF292" i="18"/>
  <c r="AE292" i="18"/>
  <c r="AG292" i="18"/>
  <c r="AJ200" i="18"/>
  <c r="AE181" i="18"/>
  <c r="J550" i="18"/>
  <c r="AJ550" i="18"/>
  <c r="AG550" i="18"/>
  <c r="AE550" i="18"/>
  <c r="AI550" i="18"/>
  <c r="AH550" i="18"/>
  <c r="AF550" i="18"/>
  <c r="AG181" i="18"/>
  <c r="AI189" i="18"/>
  <c r="BA291" i="18"/>
  <c r="AX291" i="18"/>
  <c r="AZ291" i="18"/>
  <c r="AY291" i="18"/>
  <c r="AC292" i="18"/>
  <c r="AD292" i="18"/>
  <c r="AA292" i="18"/>
  <c r="AB292" i="18"/>
  <c r="Y292" i="18"/>
  <c r="Z292" i="18"/>
  <c r="V292" i="18"/>
  <c r="W292" i="18"/>
  <c r="S292" i="18"/>
  <c r="T292" i="18"/>
  <c r="Q292" i="18"/>
  <c r="R292" i="18"/>
  <c r="O292" i="18"/>
  <c r="P292" i="18"/>
  <c r="F292" i="18"/>
  <c r="M292" i="18"/>
  <c r="N292" i="18"/>
  <c r="H292" i="18"/>
  <c r="L292" i="18"/>
  <c r="D292" i="18"/>
  <c r="E292" i="18"/>
  <c r="X292" i="18"/>
  <c r="C292" i="18"/>
  <c r="B292" i="18"/>
  <c r="AW293" i="18"/>
  <c r="T168" i="18"/>
  <c r="AX166" i="18"/>
  <c r="AT293" i="18" s="1"/>
  <c r="BE166" i="18"/>
  <c r="AZ166" i="18"/>
  <c r="M550" i="18"/>
  <c r="I292" i="18"/>
  <c r="U550" i="18"/>
  <c r="W550" i="18"/>
  <c r="J292" i="18"/>
  <c r="AB550" i="18"/>
  <c r="U292" i="18"/>
  <c r="K292" i="18"/>
  <c r="AA550" i="18"/>
  <c r="R550" i="18"/>
  <c r="X550" i="18"/>
  <c r="AD550" i="18"/>
  <c r="B550" i="18"/>
  <c r="Q550" i="18"/>
  <c r="T550" i="18"/>
  <c r="S550" i="18"/>
  <c r="L550" i="18"/>
  <c r="D550" i="18"/>
  <c r="P550" i="18"/>
  <c r="H550" i="18"/>
  <c r="F550" i="18"/>
  <c r="I550" i="18"/>
  <c r="AC550" i="18"/>
  <c r="Y550" i="18"/>
  <c r="K550" i="18"/>
  <c r="C550" i="18"/>
  <c r="O550" i="18"/>
  <c r="G550" i="18"/>
  <c r="E550" i="18"/>
  <c r="V550" i="18"/>
  <c r="Z550" i="18"/>
  <c r="N550" i="18"/>
  <c r="W168" i="18"/>
  <c r="V168" i="18"/>
  <c r="G167" i="18"/>
  <c r="BA166" i="18"/>
  <c r="BB166" i="18" s="1"/>
  <c r="AS551" i="18" s="1"/>
  <c r="AY166" i="18"/>
  <c r="F167" i="18"/>
  <c r="AJ181" i="6"/>
  <c r="AI552" i="6"/>
  <c r="AI178" i="6"/>
  <c r="AI421" i="6"/>
  <c r="AI294" i="6"/>
  <c r="AH421" i="6"/>
  <c r="AH294" i="6"/>
  <c r="AH175" i="6"/>
  <c r="AH552" i="6"/>
  <c r="Z170" i="18"/>
  <c r="P170" i="18"/>
  <c r="AD171" i="18"/>
  <c r="M169" i="18"/>
  <c r="Q171" i="18"/>
  <c r="D168" i="18"/>
  <c r="AF552" i="6"/>
  <c r="AF421" i="6"/>
  <c r="AG294" i="6"/>
  <c r="AF294" i="6"/>
  <c r="AF170" i="6"/>
  <c r="AG552" i="6"/>
  <c r="AG421" i="6"/>
  <c r="O168" i="18"/>
  <c r="E171" i="18"/>
  <c r="AB171" i="18"/>
  <c r="AB172" i="18" s="1"/>
  <c r="AB173" i="18" s="1"/>
  <c r="AB174" i="18" s="1"/>
  <c r="AB175" i="18" s="1"/>
  <c r="AB176" i="18" s="1"/>
  <c r="AB177" i="18" s="1"/>
  <c r="AB178" i="18" s="1"/>
  <c r="AB179" i="18" s="1"/>
  <c r="AB180" i="18" s="1"/>
  <c r="AB181" i="18" s="1"/>
  <c r="AB182" i="18" s="1"/>
  <c r="AB183" i="18" s="1"/>
  <c r="AB184" i="18" s="1"/>
  <c r="AB185" i="18" s="1"/>
  <c r="AB186" i="18" s="1"/>
  <c r="AB187" i="18" s="1"/>
  <c r="AB188" i="18" s="1"/>
  <c r="AB189" i="18" s="1"/>
  <c r="AB190" i="18" s="1"/>
  <c r="AB191" i="18" s="1"/>
  <c r="AB192" i="18" s="1"/>
  <c r="AB193" i="18" s="1"/>
  <c r="AB194" i="18" s="1"/>
  <c r="AB195" i="18" s="1"/>
  <c r="AB196" i="18" s="1"/>
  <c r="AB197" i="18" s="1"/>
  <c r="AB198" i="18" s="1"/>
  <c r="AB199" i="18" s="1"/>
  <c r="AB200" i="18" s="1"/>
  <c r="AB201" i="18" s="1"/>
  <c r="AB202" i="18" s="1"/>
  <c r="AB203" i="18" s="1"/>
  <c r="AB204" i="18" s="1"/>
  <c r="AB205" i="18" s="1"/>
  <c r="AB206" i="18" s="1"/>
  <c r="AB207" i="18" s="1"/>
  <c r="AB208" i="18" s="1"/>
  <c r="AB209" i="18" s="1"/>
  <c r="AB210" i="18" s="1"/>
  <c r="AB211" i="18" s="1"/>
  <c r="AB212" i="18" s="1"/>
  <c r="AB213" i="18" s="1"/>
  <c r="AB214" i="18" s="1"/>
  <c r="AB215" i="18" s="1"/>
  <c r="AB216" i="18" s="1"/>
  <c r="AB217" i="18" s="1"/>
  <c r="AB218" i="18" s="1"/>
  <c r="AB219" i="18" s="1"/>
  <c r="AB220" i="18" s="1"/>
  <c r="AB221" i="18" s="1"/>
  <c r="AB222" i="18" s="1"/>
  <c r="AB223" i="18" s="1"/>
  <c r="AB224" i="18" s="1"/>
  <c r="AB225" i="18" s="1"/>
  <c r="AB226" i="18" s="1"/>
  <c r="AB227" i="18" s="1"/>
  <c r="AB228" i="18" s="1"/>
  <c r="AB229" i="18" s="1"/>
  <c r="AB230" i="18" s="1"/>
  <c r="AB231" i="18" s="1"/>
  <c r="AB232" i="18" s="1"/>
  <c r="AB233" i="18" s="1"/>
  <c r="AB234" i="18" s="1"/>
  <c r="AB235" i="18" s="1"/>
  <c r="AB236" i="18" s="1"/>
  <c r="AB237" i="18" s="1"/>
  <c r="AB238" i="18" s="1"/>
  <c r="AB239" i="18" s="1"/>
  <c r="AB240" i="18" s="1"/>
  <c r="AB241" i="18" s="1"/>
  <c r="AB242" i="18" s="1"/>
  <c r="AB243" i="18" s="1"/>
  <c r="AB244" i="18" s="1"/>
  <c r="AB245" i="18" s="1"/>
  <c r="AB246" i="18" s="1"/>
  <c r="AB247" i="18" s="1"/>
  <c r="AB248" i="18" s="1"/>
  <c r="AB249" i="18" s="1"/>
  <c r="AB250" i="18" s="1"/>
  <c r="AB251" i="18" s="1"/>
  <c r="AB252" i="18" s="1"/>
  <c r="AB253" i="18" s="1"/>
  <c r="AB254" i="18" s="1"/>
  <c r="AB255" i="18" s="1"/>
  <c r="N168" i="18"/>
  <c r="H168" i="18"/>
  <c r="S172" i="18"/>
  <c r="N39" i="3"/>
  <c r="A40" i="3"/>
  <c r="BJ36" i="18"/>
  <c r="BK36" i="18"/>
  <c r="BI36" i="18"/>
  <c r="BC36" i="18"/>
  <c r="AG169" i="6"/>
  <c r="BF36" i="6"/>
  <c r="V294" i="6"/>
  <c r="BM34" i="6"/>
  <c r="BL34" i="6"/>
  <c r="BN34" i="6"/>
  <c r="L168" i="18"/>
  <c r="K172" i="18"/>
  <c r="I174" i="18"/>
  <c r="BO34" i="6"/>
  <c r="C177" i="6"/>
  <c r="AE294" i="6"/>
  <c r="R294" i="6"/>
  <c r="G294" i="6"/>
  <c r="I294" i="6"/>
  <c r="E294" i="6"/>
  <c r="D294" i="6"/>
  <c r="P294" i="6"/>
  <c r="AA294" i="6"/>
  <c r="AC294" i="6"/>
  <c r="Y294" i="6"/>
  <c r="N294" i="6"/>
  <c r="S294" i="6"/>
  <c r="M294" i="6"/>
  <c r="H294" i="6"/>
  <c r="T294" i="6"/>
  <c r="Z294" i="6"/>
  <c r="AB294" i="6"/>
  <c r="L294" i="6"/>
  <c r="J294" i="6"/>
  <c r="C294" i="6"/>
  <c r="O294" i="6"/>
  <c r="B294" i="6"/>
  <c r="Q294" i="6"/>
  <c r="U294" i="6"/>
  <c r="F294" i="6"/>
  <c r="AD294" i="6"/>
  <c r="X294" i="6"/>
  <c r="U171" i="6"/>
  <c r="Y172" i="18"/>
  <c r="X170" i="6"/>
  <c r="V169" i="6"/>
  <c r="AC421" i="6"/>
  <c r="AE421" i="6"/>
  <c r="S421" i="6"/>
  <c r="BE36" i="6"/>
  <c r="E421" i="6"/>
  <c r="N421" i="6"/>
  <c r="G421" i="6"/>
  <c r="AB421" i="6"/>
  <c r="AA421" i="6"/>
  <c r="X421" i="6"/>
  <c r="M421" i="6"/>
  <c r="O421" i="6"/>
  <c r="Q421" i="6"/>
  <c r="Z421" i="6"/>
  <c r="Y421" i="6"/>
  <c r="W421" i="6"/>
  <c r="C421" i="6"/>
  <c r="J421" i="6"/>
  <c r="U421" i="6"/>
  <c r="AD421" i="6"/>
  <c r="R421" i="6"/>
  <c r="I421" i="6"/>
  <c r="D421" i="6"/>
  <c r="K421" i="6"/>
  <c r="H421" i="6"/>
  <c r="L421" i="6"/>
  <c r="P421" i="6"/>
  <c r="T421" i="6"/>
  <c r="V421" i="6"/>
  <c r="B421" i="6"/>
  <c r="F421" i="6"/>
  <c r="B173" i="18"/>
  <c r="Q173" i="6"/>
  <c r="F170" i="6"/>
  <c r="AD170" i="6"/>
  <c r="W294" i="6"/>
  <c r="AE552" i="6"/>
  <c r="F552" i="6"/>
  <c r="T552" i="6"/>
  <c r="N552" i="6"/>
  <c r="Z552" i="6"/>
  <c r="E552" i="6"/>
  <c r="D552" i="6"/>
  <c r="G552" i="6"/>
  <c r="AB552" i="6"/>
  <c r="C552" i="6"/>
  <c r="V552" i="6"/>
  <c r="X552" i="6"/>
  <c r="AA552" i="6"/>
  <c r="P552" i="6"/>
  <c r="U552" i="6"/>
  <c r="AC552" i="6"/>
  <c r="AD552" i="6"/>
  <c r="W552" i="6"/>
  <c r="S552" i="6"/>
  <c r="O552" i="6"/>
  <c r="I552" i="6"/>
  <c r="B552" i="6"/>
  <c r="K552" i="6"/>
  <c r="Y552" i="6"/>
  <c r="L552" i="6"/>
  <c r="Q552" i="6"/>
  <c r="M552" i="6"/>
  <c r="R552" i="6"/>
  <c r="J552" i="6"/>
  <c r="H552" i="6"/>
  <c r="AC171" i="18"/>
  <c r="U172" i="18"/>
  <c r="J185" i="6"/>
  <c r="O175" i="6"/>
  <c r="C173" i="18"/>
  <c r="W169" i="6"/>
  <c r="AN295" i="6"/>
  <c r="BI37" i="18" a="1"/>
  <c r="BL35" i="6" a="1"/>
  <c r="AT223" i="6" l="1"/>
  <c r="BK36" i="6"/>
  <c r="AT422" i="6"/>
  <c r="AS553" i="6"/>
  <c r="AT553" i="6"/>
  <c r="AS296" i="6"/>
  <c r="AT296" i="6"/>
  <c r="AS236" i="18"/>
  <c r="BJ33" i="6"/>
  <c r="BI33" i="6" s="1"/>
  <c r="BP33" i="6" s="1"/>
  <c r="AS226" i="6"/>
  <c r="AR422" i="6"/>
  <c r="AS422" i="6"/>
  <c r="AQ551" i="18"/>
  <c r="AR551" i="18"/>
  <c r="AQ421" i="18"/>
  <c r="AR421" i="18"/>
  <c r="AR236" i="18"/>
  <c r="AR228" i="6"/>
  <c r="AQ553" i="6"/>
  <c r="AR553" i="6"/>
  <c r="AQ296" i="6"/>
  <c r="AR296" i="6"/>
  <c r="AQ236" i="18"/>
  <c r="AP551" i="18"/>
  <c r="AT551" i="18"/>
  <c r="AT236" i="18"/>
  <c r="G421" i="18"/>
  <c r="AT421" i="18"/>
  <c r="AP422" i="6"/>
  <c r="AQ422" i="6"/>
  <c r="AQ224" i="6"/>
  <c r="AP225" i="6"/>
  <c r="AU553" i="6"/>
  <c r="AP553" i="6"/>
  <c r="AU296" i="6"/>
  <c r="AP296" i="6"/>
  <c r="AD421" i="18"/>
  <c r="Y421" i="18"/>
  <c r="AI421" i="18"/>
  <c r="M421" i="18"/>
  <c r="U421" i="18"/>
  <c r="C421" i="18"/>
  <c r="R421" i="18"/>
  <c r="AP421" i="18"/>
  <c r="K421" i="18"/>
  <c r="AF421" i="18"/>
  <c r="BB37" i="18"/>
  <c r="AS422" i="18" s="1"/>
  <c r="N421" i="18"/>
  <c r="AE421" i="18"/>
  <c r="O421" i="18"/>
  <c r="T421" i="18"/>
  <c r="AP231" i="18"/>
  <c r="AN293" i="18"/>
  <c r="AP293" i="18"/>
  <c r="H421" i="18"/>
  <c r="AK421" i="18"/>
  <c r="AC421" i="18"/>
  <c r="P421" i="18"/>
  <c r="J421" i="18"/>
  <c r="AN421" i="18"/>
  <c r="AU224" i="6"/>
  <c r="AU422" i="6"/>
  <c r="AZ296" i="6"/>
  <c r="BI170" i="6"/>
  <c r="BH170" i="6"/>
  <c r="BD170" i="6"/>
  <c r="BC170" i="6"/>
  <c r="BB170" i="6"/>
  <c r="BA170" i="6"/>
  <c r="BE169" i="6"/>
  <c r="BD294" i="6"/>
  <c r="BC294" i="6"/>
  <c r="BB294" i="6"/>
  <c r="BA294" i="6"/>
  <c r="AG421" i="18"/>
  <c r="Z421" i="18"/>
  <c r="B421" i="18"/>
  <c r="AH421" i="18"/>
  <c r="V421" i="18"/>
  <c r="BH36" i="18"/>
  <c r="BL36" i="18" s="1"/>
  <c r="AM421" i="18"/>
  <c r="AB421" i="18"/>
  <c r="AL421" i="18"/>
  <c r="D421" i="18"/>
  <c r="E421" i="18"/>
  <c r="AO421" i="18"/>
  <c r="W421" i="18"/>
  <c r="S421" i="18"/>
  <c r="AA421" i="18"/>
  <c r="X421" i="18"/>
  <c r="F421" i="18"/>
  <c r="L421" i="18"/>
  <c r="AJ421" i="18"/>
  <c r="Q421" i="18"/>
  <c r="I421" i="18"/>
  <c r="AO210" i="6"/>
  <c r="AL210" i="18"/>
  <c r="AN551" i="18"/>
  <c r="AL551" i="18"/>
  <c r="AO551" i="18"/>
  <c r="AM551" i="18"/>
  <c r="AO296" i="6"/>
  <c r="AO225" i="18"/>
  <c r="AN220" i="18"/>
  <c r="AN553" i="6"/>
  <c r="AO553" i="6"/>
  <c r="AM219" i="18"/>
  <c r="AN422" i="6"/>
  <c r="AO422" i="6"/>
  <c r="AN207" i="6"/>
  <c r="AM553" i="6"/>
  <c r="AM208" i="6"/>
  <c r="AM422" i="6"/>
  <c r="B171" i="6"/>
  <c r="AM295" i="6"/>
  <c r="AJ295" i="6"/>
  <c r="AL295" i="6"/>
  <c r="AK295" i="6"/>
  <c r="AK195" i="6"/>
  <c r="AJ553" i="6"/>
  <c r="AK553" i="6"/>
  <c r="AL553" i="6"/>
  <c r="AJ422" i="6"/>
  <c r="AK422" i="6"/>
  <c r="AL422" i="6"/>
  <c r="AL196" i="6"/>
  <c r="AK206" i="18"/>
  <c r="AK293" i="18"/>
  <c r="AK551" i="18"/>
  <c r="C551" i="18"/>
  <c r="AJ551" i="18"/>
  <c r="AE551" i="18"/>
  <c r="AI551" i="18"/>
  <c r="AG551" i="18"/>
  <c r="AF551" i="18"/>
  <c r="AH551" i="18"/>
  <c r="AJ293" i="18"/>
  <c r="AI293" i="18"/>
  <c r="AH293" i="18"/>
  <c r="AF293" i="18"/>
  <c r="AE293" i="18"/>
  <c r="AG293" i="18"/>
  <c r="AI190" i="18"/>
  <c r="AJ201" i="18"/>
  <c r="AG182" i="18"/>
  <c r="AH189" i="18"/>
  <c r="AE182" i="18"/>
  <c r="AF184" i="18"/>
  <c r="AY167" i="18"/>
  <c r="AW294" i="18"/>
  <c r="AC293" i="18"/>
  <c r="AD293" i="18"/>
  <c r="AA293" i="18"/>
  <c r="AB293" i="18"/>
  <c r="Y293" i="18"/>
  <c r="Z293" i="18"/>
  <c r="G293" i="18"/>
  <c r="F293" i="18"/>
  <c r="V293" i="18"/>
  <c r="W293" i="18"/>
  <c r="S293" i="18"/>
  <c r="T293" i="18"/>
  <c r="Q293" i="18"/>
  <c r="R293" i="18"/>
  <c r="O293" i="18"/>
  <c r="P293" i="18"/>
  <c r="M293" i="18"/>
  <c r="N293" i="18"/>
  <c r="H293" i="18"/>
  <c r="L293" i="18"/>
  <c r="D293" i="18"/>
  <c r="E293" i="18"/>
  <c r="X293" i="18"/>
  <c r="C293" i="18"/>
  <c r="K293" i="18"/>
  <c r="B293" i="18"/>
  <c r="I293" i="18"/>
  <c r="U293" i="18"/>
  <c r="J293" i="18"/>
  <c r="AX167" i="18"/>
  <c r="AT294" i="18" s="1"/>
  <c r="T169" i="18"/>
  <c r="AX292" i="18"/>
  <c r="AZ292" i="18"/>
  <c r="BA292" i="18"/>
  <c r="AY292" i="18"/>
  <c r="AB551" i="18"/>
  <c r="Q551" i="18"/>
  <c r="AZ167" i="18"/>
  <c r="Z551" i="18"/>
  <c r="Y551" i="18"/>
  <c r="AC551" i="18"/>
  <c r="O551" i="18"/>
  <c r="K551" i="18"/>
  <c r="AA551" i="18"/>
  <c r="X551" i="18"/>
  <c r="AD551" i="18"/>
  <c r="R551" i="18"/>
  <c r="I551" i="18"/>
  <c r="B551" i="18"/>
  <c r="F551" i="18"/>
  <c r="G168" i="18"/>
  <c r="V551" i="18"/>
  <c r="BA167" i="18"/>
  <c r="BB167" i="18" s="1"/>
  <c r="AS552" i="18" s="1"/>
  <c r="U551" i="18"/>
  <c r="M551" i="18"/>
  <c r="P551" i="18"/>
  <c r="L551" i="18"/>
  <c r="V169" i="18"/>
  <c r="W169" i="18"/>
  <c r="J551" i="18"/>
  <c r="N551" i="18"/>
  <c r="E551" i="18"/>
  <c r="BF167" i="18"/>
  <c r="T551" i="18"/>
  <c r="W551" i="18"/>
  <c r="S551" i="18"/>
  <c r="BE167" i="18"/>
  <c r="H551" i="18"/>
  <c r="D551" i="18"/>
  <c r="G551" i="18"/>
  <c r="F168" i="18"/>
  <c r="AJ182" i="6"/>
  <c r="AI553" i="6"/>
  <c r="AI295" i="6"/>
  <c r="AI179" i="6"/>
  <c r="AI422" i="6"/>
  <c r="AH176" i="6"/>
  <c r="AH295" i="6"/>
  <c r="AH553" i="6"/>
  <c r="AH422" i="6"/>
  <c r="M170" i="18"/>
  <c r="Z171" i="18"/>
  <c r="Q172" i="18"/>
  <c r="AD172" i="18"/>
  <c r="P171" i="18"/>
  <c r="D169" i="18"/>
  <c r="AF553" i="6"/>
  <c r="AF422" i="6"/>
  <c r="AF171" i="6"/>
  <c r="AG295" i="6"/>
  <c r="AF295" i="6"/>
  <c r="AG553" i="6"/>
  <c r="AG422" i="6"/>
  <c r="A41" i="3"/>
  <c r="N40" i="3"/>
  <c r="S173" i="18"/>
  <c r="E172" i="18"/>
  <c r="E173" i="18" s="1"/>
  <c r="E174" i="18" s="1"/>
  <c r="E175" i="18" s="1"/>
  <c r="E176" i="18" s="1"/>
  <c r="E177" i="18" s="1"/>
  <c r="E178" i="18" s="1"/>
  <c r="E179" i="18" s="1"/>
  <c r="E180" i="18" s="1"/>
  <c r="E181" i="18" s="1"/>
  <c r="E182" i="18" s="1"/>
  <c r="E183" i="18" s="1"/>
  <c r="E184" i="18" s="1"/>
  <c r="E185" i="18" s="1"/>
  <c r="E186" i="18" s="1"/>
  <c r="E187" i="18" s="1"/>
  <c r="E188" i="18" s="1"/>
  <c r="E189" i="18" s="1"/>
  <c r="E190" i="18" s="1"/>
  <c r="E191" i="18" s="1"/>
  <c r="E192" i="18" s="1"/>
  <c r="E193" i="18" s="1"/>
  <c r="E194" i="18" s="1"/>
  <c r="E195" i="18" s="1"/>
  <c r="E196" i="18" s="1"/>
  <c r="E197" i="18" s="1"/>
  <c r="E198" i="18" s="1"/>
  <c r="E199" i="18" s="1"/>
  <c r="E200" i="18" s="1"/>
  <c r="E201" i="18" s="1"/>
  <c r="E202" i="18" s="1"/>
  <c r="E203" i="18" s="1"/>
  <c r="E204" i="18" s="1"/>
  <c r="E205" i="18" s="1"/>
  <c r="E206" i="18" s="1"/>
  <c r="E207" i="18" s="1"/>
  <c r="E208" i="18" s="1"/>
  <c r="E209" i="18" s="1"/>
  <c r="E210" i="18" s="1"/>
  <c r="E211" i="18" s="1"/>
  <c r="E212" i="18" s="1"/>
  <c r="E213" i="18" s="1"/>
  <c r="E214" i="18" s="1"/>
  <c r="E215" i="18" s="1"/>
  <c r="E216" i="18" s="1"/>
  <c r="E217" i="18" s="1"/>
  <c r="E218" i="18" s="1"/>
  <c r="E219" i="18" s="1"/>
  <c r="E220" i="18" s="1"/>
  <c r="E221" i="18" s="1"/>
  <c r="E222" i="18" s="1"/>
  <c r="E223" i="18" s="1"/>
  <c r="E224" i="18" s="1"/>
  <c r="E225" i="18" s="1"/>
  <c r="E226" i="18" s="1"/>
  <c r="E227" i="18" s="1"/>
  <c r="E228" i="18" s="1"/>
  <c r="E229" i="18" s="1"/>
  <c r="E230" i="18" s="1"/>
  <c r="E231" i="18" s="1"/>
  <c r="E232" i="18" s="1"/>
  <c r="E233" i="18" s="1"/>
  <c r="E234" i="18" s="1"/>
  <c r="E235" i="18" s="1"/>
  <c r="E236" i="18" s="1"/>
  <c r="E237" i="18" s="1"/>
  <c r="E238" i="18" s="1"/>
  <c r="E239" i="18" s="1"/>
  <c r="E240" i="18" s="1"/>
  <c r="E241" i="18" s="1"/>
  <c r="E242" i="18" s="1"/>
  <c r="E243" i="18" s="1"/>
  <c r="E244" i="18" s="1"/>
  <c r="E245" i="18" s="1"/>
  <c r="E246" i="18" s="1"/>
  <c r="E247" i="18" s="1"/>
  <c r="E248" i="18" s="1"/>
  <c r="E249" i="18" s="1"/>
  <c r="E250" i="18" s="1"/>
  <c r="E251" i="18" s="1"/>
  <c r="E252" i="18" s="1"/>
  <c r="E253" i="18" s="1"/>
  <c r="E254" i="18" s="1"/>
  <c r="E255" i="18" s="1"/>
  <c r="H169" i="18"/>
  <c r="N169" i="18"/>
  <c r="O169" i="18"/>
  <c r="BK37" i="18"/>
  <c r="BI37" i="18"/>
  <c r="BJ37" i="18"/>
  <c r="BC37" i="18"/>
  <c r="AG170" i="6"/>
  <c r="BF37" i="6"/>
  <c r="BM35" i="6"/>
  <c r="BL35" i="6"/>
  <c r="BN35" i="6"/>
  <c r="AC295" i="6"/>
  <c r="L295" i="6"/>
  <c r="R295" i="6"/>
  <c r="Y295" i="6"/>
  <c r="M295" i="6"/>
  <c r="H295" i="6"/>
  <c r="T295" i="6"/>
  <c r="Z295" i="6"/>
  <c r="AB295" i="6"/>
  <c r="AE295" i="6"/>
  <c r="G295" i="6"/>
  <c r="N295" i="6"/>
  <c r="S295" i="6"/>
  <c r="I295" i="6"/>
  <c r="E295" i="6"/>
  <c r="D295" i="6"/>
  <c r="P295" i="6"/>
  <c r="AA295" i="6"/>
  <c r="J295" i="6"/>
  <c r="C295" i="6"/>
  <c r="O295" i="6"/>
  <c r="B295" i="6"/>
  <c r="Q295" i="6"/>
  <c r="U295" i="6"/>
  <c r="AD295" i="6"/>
  <c r="F295" i="6"/>
  <c r="X295" i="6"/>
  <c r="W170" i="6"/>
  <c r="C174" i="18"/>
  <c r="AD171" i="6"/>
  <c r="B174" i="18"/>
  <c r="BO35" i="6"/>
  <c r="V170" i="6"/>
  <c r="Y173" i="18"/>
  <c r="C178" i="6"/>
  <c r="K173" i="18"/>
  <c r="L169" i="18"/>
  <c r="AN296" i="6"/>
  <c r="O176" i="6"/>
  <c r="J186" i="6"/>
  <c r="U173" i="18"/>
  <c r="AC172" i="18"/>
  <c r="AC553" i="6"/>
  <c r="P553" i="6"/>
  <c r="AD553" i="6"/>
  <c r="Z553" i="6"/>
  <c r="D553" i="6"/>
  <c r="S553" i="6"/>
  <c r="J553" i="6"/>
  <c r="M553" i="6"/>
  <c r="H553" i="6"/>
  <c r="I553" i="6"/>
  <c r="N553" i="6"/>
  <c r="AB553" i="6"/>
  <c r="C553" i="6"/>
  <c r="B553" i="6"/>
  <c r="O553" i="6"/>
  <c r="AE553" i="6"/>
  <c r="V553" i="6"/>
  <c r="K553" i="6"/>
  <c r="F553" i="6"/>
  <c r="U553" i="6"/>
  <c r="T553" i="6"/>
  <c r="AA553" i="6"/>
  <c r="W553" i="6"/>
  <c r="G553" i="6"/>
  <c r="Y553" i="6"/>
  <c r="X553" i="6"/>
  <c r="E553" i="6"/>
  <c r="L553" i="6"/>
  <c r="Q553" i="6"/>
  <c r="R553" i="6"/>
  <c r="F171" i="6"/>
  <c r="Q174" i="6"/>
  <c r="AE422" i="6"/>
  <c r="Q422" i="6"/>
  <c r="AD422" i="6"/>
  <c r="S422" i="6"/>
  <c r="AB422" i="6"/>
  <c r="U422" i="6"/>
  <c r="AA422" i="6"/>
  <c r="Z422" i="6"/>
  <c r="BE37" i="6"/>
  <c r="I422" i="6"/>
  <c r="H422" i="6"/>
  <c r="W422" i="6"/>
  <c r="B422" i="6"/>
  <c r="X422" i="6"/>
  <c r="F422" i="6"/>
  <c r="AC422" i="6"/>
  <c r="V422" i="6"/>
  <c r="J422" i="6"/>
  <c r="C422" i="6"/>
  <c r="N422" i="6"/>
  <c r="E422" i="6"/>
  <c r="R422" i="6"/>
  <c r="G422" i="6"/>
  <c r="D422" i="6"/>
  <c r="Y422" i="6"/>
  <c r="K422" i="6"/>
  <c r="L422" i="6"/>
  <c r="M422" i="6"/>
  <c r="P422" i="6"/>
  <c r="O422" i="6"/>
  <c r="T422" i="6"/>
  <c r="X171" i="6"/>
  <c r="U172" i="6"/>
  <c r="I175" i="18"/>
  <c r="W295" i="6"/>
  <c r="V295" i="6"/>
  <c r="BI38" i="18" a="1"/>
  <c r="BL36" i="6" a="1"/>
  <c r="BK37" i="6" l="1"/>
  <c r="AT423" i="6"/>
  <c r="AS554" i="6"/>
  <c r="AT554" i="6"/>
  <c r="AS297" i="6"/>
  <c r="AT297" i="6"/>
  <c r="AT224" i="6"/>
  <c r="AS237" i="18"/>
  <c r="BJ34" i="6"/>
  <c r="BI34" i="6" s="1"/>
  <c r="BP34" i="6" s="1"/>
  <c r="AR423" i="6"/>
  <c r="AS423" i="6"/>
  <c r="AS227" i="6"/>
  <c r="AQ552" i="18"/>
  <c r="AR552" i="18"/>
  <c r="AR237" i="18"/>
  <c r="AQ422" i="18"/>
  <c r="AR422" i="18"/>
  <c r="AQ554" i="6"/>
  <c r="AR554" i="6"/>
  <c r="AQ297" i="6"/>
  <c r="AR297" i="6"/>
  <c r="AR229" i="6"/>
  <c r="AQ237" i="18"/>
  <c r="AP552" i="18"/>
  <c r="AT552" i="18"/>
  <c r="AT237" i="18"/>
  <c r="AP422" i="18"/>
  <c r="AT422" i="18"/>
  <c r="AQ225" i="6"/>
  <c r="AP423" i="6"/>
  <c r="AQ423" i="6"/>
  <c r="AU554" i="6"/>
  <c r="AP554" i="6"/>
  <c r="AU297" i="6"/>
  <c r="AP297" i="6"/>
  <c r="AP226" i="6"/>
  <c r="M422" i="18"/>
  <c r="AI422" i="18"/>
  <c r="Y422" i="18"/>
  <c r="Q422" i="18"/>
  <c r="C422" i="18"/>
  <c r="B422" i="18"/>
  <c r="N422" i="18"/>
  <c r="AJ422" i="18"/>
  <c r="BH37" i="18"/>
  <c r="BL37" i="18" s="1"/>
  <c r="U422" i="18"/>
  <c r="G422" i="18"/>
  <c r="W422" i="18"/>
  <c r="V422" i="18"/>
  <c r="J422" i="18"/>
  <c r="AB422" i="18"/>
  <c r="AD422" i="18"/>
  <c r="S422" i="18"/>
  <c r="AA422" i="18"/>
  <c r="X422" i="18"/>
  <c r="D422" i="18"/>
  <c r="AK422" i="18"/>
  <c r="AC422" i="18"/>
  <c r="AG422" i="18"/>
  <c r="T422" i="18"/>
  <c r="AH422" i="18"/>
  <c r="E422" i="18"/>
  <c r="AE422" i="18"/>
  <c r="L422" i="18"/>
  <c r="R422" i="18"/>
  <c r="AO422" i="18"/>
  <c r="Z422" i="18"/>
  <c r="P422" i="18"/>
  <c r="O422" i="18"/>
  <c r="H422" i="18"/>
  <c r="K422" i="18"/>
  <c r="BB38" i="18"/>
  <c r="AS423" i="18" s="1"/>
  <c r="AM422" i="18"/>
  <c r="F422" i="18"/>
  <c r="AL422" i="18"/>
  <c r="AN422" i="18"/>
  <c r="AF422" i="18"/>
  <c r="I422" i="18"/>
  <c r="AP232" i="18"/>
  <c r="AN294" i="18"/>
  <c r="AP294" i="18"/>
  <c r="AU225" i="6"/>
  <c r="AU423" i="6"/>
  <c r="AZ297" i="6"/>
  <c r="BE170" i="6"/>
  <c r="BD295" i="6"/>
  <c r="BC295" i="6"/>
  <c r="BB295" i="6"/>
  <c r="BA295" i="6"/>
  <c r="BI171" i="6"/>
  <c r="BH171" i="6"/>
  <c r="BD171" i="6"/>
  <c r="BC171" i="6"/>
  <c r="BB171" i="6"/>
  <c r="BA171" i="6"/>
  <c r="AL211" i="18"/>
  <c r="AN552" i="18"/>
  <c r="AL552" i="18"/>
  <c r="AO552" i="18"/>
  <c r="AM552" i="18"/>
  <c r="AM220" i="18"/>
  <c r="AN221" i="18"/>
  <c r="AO297" i="6"/>
  <c r="AO226" i="18"/>
  <c r="AN554" i="6"/>
  <c r="AO554" i="6"/>
  <c r="AO211" i="6"/>
  <c r="AN423" i="6"/>
  <c r="AO423" i="6"/>
  <c r="AN208" i="6"/>
  <c r="AM296" i="6"/>
  <c r="AM423" i="6"/>
  <c r="AM554" i="6"/>
  <c r="AM209" i="6"/>
  <c r="B172" i="6"/>
  <c r="AJ554" i="6"/>
  <c r="AL554" i="6"/>
  <c r="AK554" i="6"/>
  <c r="AK196" i="6"/>
  <c r="AJ423" i="6"/>
  <c r="AK423" i="6"/>
  <c r="AL423" i="6"/>
  <c r="AJ296" i="6"/>
  <c r="AL296" i="6"/>
  <c r="AK296" i="6"/>
  <c r="AL197" i="6"/>
  <c r="AK294" i="18"/>
  <c r="AK207" i="18"/>
  <c r="AK552" i="18"/>
  <c r="AW295" i="18"/>
  <c r="AD294" i="18"/>
  <c r="AJ294" i="18"/>
  <c r="AI294" i="18"/>
  <c r="AH294" i="18"/>
  <c r="AF294" i="18"/>
  <c r="AE294" i="18"/>
  <c r="AG294" i="18"/>
  <c r="AF185" i="18"/>
  <c r="AJ202" i="18"/>
  <c r="AH190" i="18"/>
  <c r="AI191" i="18"/>
  <c r="O552" i="18"/>
  <c r="AJ552" i="18"/>
  <c r="AG552" i="18"/>
  <c r="AE552" i="18"/>
  <c r="AI552" i="18"/>
  <c r="AH552" i="18"/>
  <c r="AF552" i="18"/>
  <c r="AE183" i="18"/>
  <c r="AG183" i="18"/>
  <c r="BA168" i="18"/>
  <c r="BB168" i="18" s="1"/>
  <c r="AS553" i="18" s="1"/>
  <c r="AB294" i="18"/>
  <c r="AC294" i="18"/>
  <c r="Y294" i="18"/>
  <c r="Z294" i="18"/>
  <c r="V294" i="18"/>
  <c r="W294" i="18"/>
  <c r="AZ293" i="18"/>
  <c r="BG34" i="18" s="1"/>
  <c r="BF34" i="18" s="1"/>
  <c r="BM34" i="18" s="1"/>
  <c r="S294" i="18"/>
  <c r="T294" i="18"/>
  <c r="Q294" i="18"/>
  <c r="R294" i="18"/>
  <c r="O294" i="18"/>
  <c r="P294" i="18"/>
  <c r="BA293" i="18"/>
  <c r="M294" i="18"/>
  <c r="N294" i="18"/>
  <c r="G294" i="18"/>
  <c r="F294" i="18"/>
  <c r="H294" i="18"/>
  <c r="L294" i="18"/>
  <c r="D294" i="18"/>
  <c r="E294" i="18"/>
  <c r="B294" i="18"/>
  <c r="C294" i="18"/>
  <c r="AX293" i="18"/>
  <c r="AY293" i="18"/>
  <c r="I294" i="18"/>
  <c r="J294" i="18"/>
  <c r="AA294" i="18"/>
  <c r="X294" i="18"/>
  <c r="K294" i="18"/>
  <c r="U294" i="18"/>
  <c r="T170" i="18"/>
  <c r="AD552" i="18"/>
  <c r="H552" i="18"/>
  <c r="J552" i="18"/>
  <c r="Y552" i="18"/>
  <c r="R552" i="18"/>
  <c r="T552" i="18"/>
  <c r="S552" i="18"/>
  <c r="D552" i="18"/>
  <c r="N552" i="18"/>
  <c r="G552" i="18"/>
  <c r="C552" i="18"/>
  <c r="X552" i="18"/>
  <c r="V552" i="18"/>
  <c r="L552" i="18"/>
  <c r="AA552" i="18"/>
  <c r="K552" i="18"/>
  <c r="BF168" i="18"/>
  <c r="I552" i="18"/>
  <c r="U552" i="18"/>
  <c r="Q552" i="18"/>
  <c r="AC552" i="18"/>
  <c r="V170" i="18"/>
  <c r="F169" i="18"/>
  <c r="F170" i="18" s="1"/>
  <c r="F171" i="18" s="1"/>
  <c r="F172" i="18" s="1"/>
  <c r="G169" i="18"/>
  <c r="AZ168" i="18"/>
  <c r="AY168" i="18"/>
  <c r="F552" i="18"/>
  <c r="B552" i="18"/>
  <c r="M552" i="18"/>
  <c r="E552" i="18"/>
  <c r="W552" i="18"/>
  <c r="P552" i="18"/>
  <c r="W170" i="18"/>
  <c r="AX168" i="18"/>
  <c r="AT295" i="18" s="1"/>
  <c r="AB552" i="18"/>
  <c r="Z552" i="18"/>
  <c r="BE168" i="18"/>
  <c r="AJ183" i="6"/>
  <c r="AI554" i="6"/>
  <c r="AI423" i="6"/>
  <c r="AI296" i="6"/>
  <c r="AI180" i="6"/>
  <c r="AH423" i="6"/>
  <c r="AH296" i="6"/>
  <c r="AH177" i="6"/>
  <c r="AH554" i="6"/>
  <c r="P172" i="18"/>
  <c r="AD173" i="18"/>
  <c r="AD174" i="18" s="1"/>
  <c r="AD175" i="18" s="1"/>
  <c r="AD176" i="18" s="1"/>
  <c r="AD177" i="18" s="1"/>
  <c r="AD178" i="18" s="1"/>
  <c r="AD179" i="18" s="1"/>
  <c r="AD180" i="18" s="1"/>
  <c r="AD181" i="18" s="1"/>
  <c r="AD182" i="18" s="1"/>
  <c r="AD183" i="18" s="1"/>
  <c r="AD184" i="18" s="1"/>
  <c r="AD185" i="18" s="1"/>
  <c r="AD186" i="18" s="1"/>
  <c r="AD187" i="18" s="1"/>
  <c r="AD188" i="18" s="1"/>
  <c r="AD189" i="18" s="1"/>
  <c r="AD190" i="18" s="1"/>
  <c r="AD191" i="18" s="1"/>
  <c r="AD192" i="18" s="1"/>
  <c r="AD193" i="18" s="1"/>
  <c r="AD194" i="18" s="1"/>
  <c r="AD195" i="18" s="1"/>
  <c r="AD196" i="18" s="1"/>
  <c r="AD197" i="18" s="1"/>
  <c r="AD198" i="18" s="1"/>
  <c r="AD199" i="18" s="1"/>
  <c r="AD200" i="18" s="1"/>
  <c r="AD201" i="18" s="1"/>
  <c r="AD202" i="18" s="1"/>
  <c r="AD203" i="18" s="1"/>
  <c r="AD204" i="18" s="1"/>
  <c r="AD205" i="18" s="1"/>
  <c r="AD206" i="18" s="1"/>
  <c r="AD207" i="18" s="1"/>
  <c r="AD208" i="18" s="1"/>
  <c r="AD209" i="18" s="1"/>
  <c r="AD210" i="18" s="1"/>
  <c r="AD211" i="18" s="1"/>
  <c r="AD212" i="18" s="1"/>
  <c r="AD213" i="18" s="1"/>
  <c r="AD214" i="18" s="1"/>
  <c r="AD215" i="18" s="1"/>
  <c r="AD216" i="18" s="1"/>
  <c r="AD217" i="18" s="1"/>
  <c r="AD218" i="18" s="1"/>
  <c r="AD219" i="18" s="1"/>
  <c r="AD220" i="18" s="1"/>
  <c r="AD221" i="18" s="1"/>
  <c r="AD222" i="18" s="1"/>
  <c r="AD223" i="18" s="1"/>
  <c r="AD224" i="18" s="1"/>
  <c r="AD225" i="18" s="1"/>
  <c r="AD226" i="18" s="1"/>
  <c r="AD227" i="18" s="1"/>
  <c r="AD228" i="18" s="1"/>
  <c r="AD229" i="18" s="1"/>
  <c r="AD230" i="18" s="1"/>
  <c r="AD231" i="18" s="1"/>
  <c r="AD232" i="18" s="1"/>
  <c r="AD233" i="18" s="1"/>
  <c r="AD234" i="18" s="1"/>
  <c r="AD235" i="18" s="1"/>
  <c r="AD236" i="18" s="1"/>
  <c r="AD237" i="18" s="1"/>
  <c r="AD238" i="18" s="1"/>
  <c r="AD239" i="18" s="1"/>
  <c r="AD240" i="18" s="1"/>
  <c r="AD241" i="18" s="1"/>
  <c r="AD242" i="18" s="1"/>
  <c r="AD243" i="18" s="1"/>
  <c r="AD244" i="18" s="1"/>
  <c r="AD245" i="18" s="1"/>
  <c r="AD246" i="18" s="1"/>
  <c r="AD247" i="18" s="1"/>
  <c r="AD248" i="18" s="1"/>
  <c r="AD249" i="18" s="1"/>
  <c r="AD250" i="18" s="1"/>
  <c r="AD251" i="18" s="1"/>
  <c r="AD252" i="18" s="1"/>
  <c r="AD253" i="18" s="1"/>
  <c r="AD254" i="18" s="1"/>
  <c r="AD255" i="18" s="1"/>
  <c r="Z172" i="18"/>
  <c r="Q173" i="18"/>
  <c r="M171" i="18"/>
  <c r="D170" i="18"/>
  <c r="AF554" i="6"/>
  <c r="AF423" i="6"/>
  <c r="AG296" i="6"/>
  <c r="AF296" i="6"/>
  <c r="AF172" i="6"/>
  <c r="AG554" i="6"/>
  <c r="AG423" i="6"/>
  <c r="O170" i="18"/>
  <c r="N170" i="18"/>
  <c r="H170" i="18"/>
  <c r="S174" i="18"/>
  <c r="N41" i="3"/>
  <c r="A42" i="3"/>
  <c r="BJ38" i="18"/>
  <c r="BK38" i="18"/>
  <c r="BI38" i="18"/>
  <c r="BC38" i="18"/>
  <c r="AG171" i="6"/>
  <c r="BF38" i="6"/>
  <c r="BM36" i="6"/>
  <c r="BL36" i="6"/>
  <c r="BN36" i="6"/>
  <c r="I176" i="18"/>
  <c r="U173" i="6"/>
  <c r="AC296" i="6"/>
  <c r="N296" i="6"/>
  <c r="R296" i="6"/>
  <c r="I296" i="6"/>
  <c r="E296" i="6"/>
  <c r="D296" i="6"/>
  <c r="P296" i="6"/>
  <c r="Z296" i="6"/>
  <c r="AB296" i="6"/>
  <c r="AE296" i="6"/>
  <c r="L296" i="6"/>
  <c r="G296" i="6"/>
  <c r="Y296" i="6"/>
  <c r="S296" i="6"/>
  <c r="M296" i="6"/>
  <c r="H296" i="6"/>
  <c r="T296" i="6"/>
  <c r="AA296" i="6"/>
  <c r="J296" i="6"/>
  <c r="C296" i="6"/>
  <c r="O296" i="6"/>
  <c r="B296" i="6"/>
  <c r="Q296" i="6"/>
  <c r="U296" i="6"/>
  <c r="AD296" i="6"/>
  <c r="X296" i="6"/>
  <c r="F296" i="6"/>
  <c r="L170" i="18"/>
  <c r="B175" i="18"/>
  <c r="AD172" i="6"/>
  <c r="C175" i="18"/>
  <c r="V296" i="6"/>
  <c r="W296" i="6"/>
  <c r="AE554" i="6"/>
  <c r="F554" i="6"/>
  <c r="M554" i="6"/>
  <c r="I554" i="6"/>
  <c r="J554" i="6"/>
  <c r="U554" i="6"/>
  <c r="T554" i="6"/>
  <c r="AA554" i="6"/>
  <c r="Y554" i="6"/>
  <c r="O554" i="6"/>
  <c r="K554" i="6"/>
  <c r="R554" i="6"/>
  <c r="Z554" i="6"/>
  <c r="C554" i="6"/>
  <c r="H554" i="6"/>
  <c r="AC554" i="6"/>
  <c r="AD554" i="6"/>
  <c r="V554" i="6"/>
  <c r="P554" i="6"/>
  <c r="AB554" i="6"/>
  <c r="G554" i="6"/>
  <c r="D554" i="6"/>
  <c r="S554" i="6"/>
  <c r="X554" i="6"/>
  <c r="N554" i="6"/>
  <c r="W554" i="6"/>
  <c r="B554" i="6"/>
  <c r="E554" i="6"/>
  <c r="L554" i="6"/>
  <c r="Q554" i="6"/>
  <c r="X172" i="6"/>
  <c r="BO36" i="6"/>
  <c r="AB423" i="6"/>
  <c r="AA423" i="6"/>
  <c r="X423" i="6"/>
  <c r="Z423" i="6"/>
  <c r="V423" i="6"/>
  <c r="Y423" i="6"/>
  <c r="B423" i="6"/>
  <c r="W423" i="6"/>
  <c r="F423" i="6"/>
  <c r="C423" i="6"/>
  <c r="J423" i="6"/>
  <c r="U423" i="6"/>
  <c r="AD423" i="6"/>
  <c r="R423" i="6"/>
  <c r="AC423" i="6"/>
  <c r="AE423" i="6"/>
  <c r="I423" i="6"/>
  <c r="D423" i="6"/>
  <c r="K423" i="6"/>
  <c r="H423" i="6"/>
  <c r="M423" i="6"/>
  <c r="L423" i="6"/>
  <c r="O423" i="6"/>
  <c r="P423" i="6"/>
  <c r="Q423" i="6"/>
  <c r="T423" i="6"/>
  <c r="S423" i="6"/>
  <c r="BE38" i="6"/>
  <c r="E423" i="6"/>
  <c r="N423" i="6"/>
  <c r="G423" i="6"/>
  <c r="Q175" i="6"/>
  <c r="F172" i="6"/>
  <c r="AC173" i="18"/>
  <c r="U174" i="18"/>
  <c r="J187" i="6"/>
  <c r="O177" i="6"/>
  <c r="K174" i="18"/>
  <c r="C179" i="6"/>
  <c r="Y174" i="18"/>
  <c r="V171" i="6"/>
  <c r="W171" i="6"/>
  <c r="BL37" i="6" a="1"/>
  <c r="BI39" i="18" a="1"/>
  <c r="AS555" i="6" l="1"/>
  <c r="AT555" i="6"/>
  <c r="AT225" i="6"/>
  <c r="BK38" i="6"/>
  <c r="AT424" i="6"/>
  <c r="AS298" i="6"/>
  <c r="AT298" i="6"/>
  <c r="AS238" i="18"/>
  <c r="BJ35" i="6"/>
  <c r="BI35" i="6" s="1"/>
  <c r="BP35" i="6" s="1"/>
  <c r="AS228" i="6"/>
  <c r="AR424" i="6"/>
  <c r="AS424" i="6"/>
  <c r="AQ423" i="18"/>
  <c r="AR423" i="18"/>
  <c r="AQ553" i="18"/>
  <c r="AR553" i="18"/>
  <c r="AR238" i="18"/>
  <c r="AQ298" i="6"/>
  <c r="AR298" i="6"/>
  <c r="AR230" i="6"/>
  <c r="AQ555" i="6"/>
  <c r="AR555" i="6"/>
  <c r="AQ238" i="18"/>
  <c r="AT238" i="18"/>
  <c r="AP423" i="18"/>
  <c r="AT423" i="18"/>
  <c r="AP553" i="18"/>
  <c r="AT553" i="18"/>
  <c r="AP424" i="6"/>
  <c r="AQ424" i="6"/>
  <c r="AQ226" i="6"/>
  <c r="AU555" i="6"/>
  <c r="AP555" i="6"/>
  <c r="AP227" i="6"/>
  <c r="AU298" i="6"/>
  <c r="AP298" i="6"/>
  <c r="AO423" i="18"/>
  <c r="M423" i="18"/>
  <c r="AI423" i="18"/>
  <c r="L423" i="18"/>
  <c r="J423" i="18"/>
  <c r="D423" i="18"/>
  <c r="Y423" i="18"/>
  <c r="O423" i="18"/>
  <c r="AJ423" i="18"/>
  <c r="AN423" i="18"/>
  <c r="Z423" i="18"/>
  <c r="AK423" i="18"/>
  <c r="S423" i="18"/>
  <c r="T423" i="18"/>
  <c r="I423" i="18"/>
  <c r="AH423" i="18"/>
  <c r="R423" i="18"/>
  <c r="BB39" i="18"/>
  <c r="AS424" i="18" s="1"/>
  <c r="V423" i="18"/>
  <c r="U423" i="18"/>
  <c r="W423" i="18"/>
  <c r="AB423" i="18"/>
  <c r="X423" i="18"/>
  <c r="B423" i="18"/>
  <c r="AA423" i="18"/>
  <c r="P423" i="18"/>
  <c r="AF423" i="18"/>
  <c r="AG423" i="18"/>
  <c r="K423" i="18"/>
  <c r="AE423" i="18"/>
  <c r="AC423" i="18"/>
  <c r="BH38" i="18"/>
  <c r="BL38" i="18" s="1"/>
  <c r="G423" i="18"/>
  <c r="E423" i="18"/>
  <c r="H423" i="18"/>
  <c r="N423" i="18"/>
  <c r="F423" i="18"/>
  <c r="AM423" i="18"/>
  <c r="AD423" i="18"/>
  <c r="Q423" i="18"/>
  <c r="C423" i="18"/>
  <c r="AL423" i="18"/>
  <c r="AN295" i="18"/>
  <c r="AP295" i="18"/>
  <c r="AP233" i="18"/>
  <c r="AU226" i="6"/>
  <c r="AU424" i="6"/>
  <c r="AZ298" i="6"/>
  <c r="BD296" i="6"/>
  <c r="BC296" i="6"/>
  <c r="BB296" i="6"/>
  <c r="BA296" i="6"/>
  <c r="BI172" i="6"/>
  <c r="BH172" i="6"/>
  <c r="BD172" i="6"/>
  <c r="BC172" i="6"/>
  <c r="BB172" i="6"/>
  <c r="BA172" i="6"/>
  <c r="BE171" i="6"/>
  <c r="AO298" i="6"/>
  <c r="AO227" i="18"/>
  <c r="AM221" i="18"/>
  <c r="AN297" i="6"/>
  <c r="AN553" i="18"/>
  <c r="AL553" i="18"/>
  <c r="AO553" i="18"/>
  <c r="AM553" i="18"/>
  <c r="AO212" i="6"/>
  <c r="AN222" i="18"/>
  <c r="AL212" i="18"/>
  <c r="AN555" i="6"/>
  <c r="AO555" i="6"/>
  <c r="AN424" i="6"/>
  <c r="AO424" i="6"/>
  <c r="AN209" i="6"/>
  <c r="AM424" i="6"/>
  <c r="AM297" i="6"/>
  <c r="AM555" i="6"/>
  <c r="B173" i="6"/>
  <c r="AM210" i="6"/>
  <c r="AK197" i="6"/>
  <c r="AJ424" i="6"/>
  <c r="AL424" i="6"/>
  <c r="AK424" i="6"/>
  <c r="AJ297" i="6"/>
  <c r="AL297" i="6"/>
  <c r="AK297" i="6"/>
  <c r="AJ555" i="6"/>
  <c r="AK555" i="6"/>
  <c r="AL555" i="6"/>
  <c r="AL198" i="6"/>
  <c r="AK208" i="18"/>
  <c r="AK553" i="18"/>
  <c r="AK295" i="18"/>
  <c r="B297" i="6"/>
  <c r="H297" i="6"/>
  <c r="V297" i="6"/>
  <c r="AG184" i="18"/>
  <c r="AJ203" i="18"/>
  <c r="AI192" i="18"/>
  <c r="B553" i="18"/>
  <c r="AJ553" i="18"/>
  <c r="AE553" i="18"/>
  <c r="AI553" i="18"/>
  <c r="AG553" i="18"/>
  <c r="AF553" i="18"/>
  <c r="AH553" i="18"/>
  <c r="AJ295" i="18"/>
  <c r="AI295" i="18"/>
  <c r="AH295" i="18"/>
  <c r="AF295" i="18"/>
  <c r="AE295" i="18"/>
  <c r="AG295" i="18"/>
  <c r="AE184" i="18"/>
  <c r="AH191" i="18"/>
  <c r="AF186" i="18"/>
  <c r="AC295" i="18"/>
  <c r="AD295" i="18"/>
  <c r="Z295" i="18"/>
  <c r="AB295" i="18"/>
  <c r="W295" i="18"/>
  <c r="Y295" i="18"/>
  <c r="T295" i="18"/>
  <c r="V295" i="18"/>
  <c r="R295" i="18"/>
  <c r="S295" i="18"/>
  <c r="P295" i="18"/>
  <c r="Q295" i="18"/>
  <c r="N295" i="18"/>
  <c r="O295" i="18"/>
  <c r="L295" i="18"/>
  <c r="M295" i="18"/>
  <c r="F295" i="18"/>
  <c r="H295" i="18"/>
  <c r="G295" i="18"/>
  <c r="AW296" i="18"/>
  <c r="D295" i="18"/>
  <c r="E295" i="18"/>
  <c r="X295" i="18"/>
  <c r="C295" i="18"/>
  <c r="BE169" i="18"/>
  <c r="AY169" i="18"/>
  <c r="BA169" i="18"/>
  <c r="BB169" i="18" s="1"/>
  <c r="AS554" i="18" s="1"/>
  <c r="AX294" i="18"/>
  <c r="AZ294" i="18"/>
  <c r="BG35" i="18" s="1"/>
  <c r="BF35" i="18" s="1"/>
  <c r="BM35" i="18" s="1"/>
  <c r="E553" i="18"/>
  <c r="U553" i="18"/>
  <c r="BF169" i="18"/>
  <c r="Q553" i="18"/>
  <c r="N553" i="18"/>
  <c r="Z553" i="18"/>
  <c r="BA294" i="18"/>
  <c r="J553" i="18"/>
  <c r="V553" i="18"/>
  <c r="Y553" i="18"/>
  <c r="AY294" i="18"/>
  <c r="AB553" i="18"/>
  <c r="M553" i="18"/>
  <c r="I553" i="18"/>
  <c r="AC553" i="18"/>
  <c r="H553" i="18"/>
  <c r="W553" i="18"/>
  <c r="P553" i="18"/>
  <c r="X553" i="18"/>
  <c r="AA553" i="18"/>
  <c r="O553" i="18"/>
  <c r="G553" i="18"/>
  <c r="D553" i="18"/>
  <c r="S553" i="18"/>
  <c r="T553" i="18"/>
  <c r="L553" i="18"/>
  <c r="AD553" i="18"/>
  <c r="R553" i="18"/>
  <c r="K553" i="18"/>
  <c r="C553" i="18"/>
  <c r="F553" i="18"/>
  <c r="T171" i="18"/>
  <c r="AX169" i="18"/>
  <c r="AT296" i="18" s="1"/>
  <c r="AZ169" i="18"/>
  <c r="U295" i="18"/>
  <c r="K295" i="18"/>
  <c r="V171" i="18"/>
  <c r="W171" i="18"/>
  <c r="AA295" i="18"/>
  <c r="G170" i="18"/>
  <c r="BE170" i="18" s="1"/>
  <c r="B295" i="18"/>
  <c r="I295" i="18"/>
  <c r="J295" i="18"/>
  <c r="Y297" i="6"/>
  <c r="D297" i="6"/>
  <c r="P297" i="6"/>
  <c r="Q297" i="6"/>
  <c r="I297" i="6"/>
  <c r="C297" i="6"/>
  <c r="AD297" i="6"/>
  <c r="T297" i="6"/>
  <c r="W297" i="6"/>
  <c r="Z297" i="6"/>
  <c r="AE297" i="6"/>
  <c r="AC297" i="6"/>
  <c r="F297" i="6"/>
  <c r="U297" i="6"/>
  <c r="AA297" i="6"/>
  <c r="AB297" i="6"/>
  <c r="O297" i="6"/>
  <c r="M297" i="6"/>
  <c r="E297" i="6"/>
  <c r="AG297" i="6"/>
  <c r="J297" i="6"/>
  <c r="S297" i="6"/>
  <c r="G297" i="6"/>
  <c r="X297" i="6"/>
  <c r="AH297" i="6"/>
  <c r="L297" i="6"/>
  <c r="N297" i="6"/>
  <c r="R297" i="6"/>
  <c r="AF297" i="6"/>
  <c r="AJ184" i="6"/>
  <c r="AI297" i="6"/>
  <c r="AI181" i="6"/>
  <c r="AI555" i="6"/>
  <c r="AI424" i="6"/>
  <c r="AH555" i="6"/>
  <c r="AH424" i="6"/>
  <c r="AH178" i="6"/>
  <c r="Z173" i="18"/>
  <c r="P173" i="18"/>
  <c r="M172" i="18"/>
  <c r="Q174" i="18"/>
  <c r="D171" i="18"/>
  <c r="AF555" i="6"/>
  <c r="AF424" i="6"/>
  <c r="AF173" i="6"/>
  <c r="AG555" i="6"/>
  <c r="AG424" i="6"/>
  <c r="S175" i="18"/>
  <c r="H171" i="18"/>
  <c r="N171" i="18"/>
  <c r="N42" i="3"/>
  <c r="A43" i="3"/>
  <c r="O171" i="18"/>
  <c r="BK39" i="18"/>
  <c r="BI39" i="18"/>
  <c r="BJ39" i="18"/>
  <c r="BC39" i="18"/>
  <c r="AG172" i="6"/>
  <c r="BF39" i="6"/>
  <c r="BM37" i="6"/>
  <c r="BL37" i="6"/>
  <c r="BN37" i="6"/>
  <c r="F173" i="6"/>
  <c r="Q176" i="6"/>
  <c r="Y175" i="18"/>
  <c r="O178" i="6"/>
  <c r="J188" i="6"/>
  <c r="BO37" i="6"/>
  <c r="F173" i="18"/>
  <c r="X173" i="6"/>
  <c r="L171" i="18"/>
  <c r="I177" i="18"/>
  <c r="AN298" i="6"/>
  <c r="AC555" i="6"/>
  <c r="Y555" i="6"/>
  <c r="X555" i="6"/>
  <c r="G555" i="6"/>
  <c r="B555" i="6"/>
  <c r="AB555" i="6"/>
  <c r="C555" i="6"/>
  <c r="W555" i="6"/>
  <c r="P555" i="6"/>
  <c r="AD555" i="6"/>
  <c r="Z555" i="6"/>
  <c r="S555" i="6"/>
  <c r="D555" i="6"/>
  <c r="Q555" i="6"/>
  <c r="M555" i="6"/>
  <c r="AE555" i="6"/>
  <c r="H555" i="6"/>
  <c r="I555" i="6"/>
  <c r="N555" i="6"/>
  <c r="U555" i="6"/>
  <c r="O555" i="6"/>
  <c r="L555" i="6"/>
  <c r="AA555" i="6"/>
  <c r="V555" i="6"/>
  <c r="K555" i="6"/>
  <c r="F555" i="6"/>
  <c r="E555" i="6"/>
  <c r="R555" i="6"/>
  <c r="T555" i="6"/>
  <c r="J555" i="6"/>
  <c r="W172" i="6"/>
  <c r="V172" i="6"/>
  <c r="C180" i="6"/>
  <c r="K175" i="18"/>
  <c r="U175" i="18"/>
  <c r="AC174" i="18"/>
  <c r="AC424" i="6"/>
  <c r="AE424" i="6"/>
  <c r="Q424" i="6"/>
  <c r="BE39" i="6"/>
  <c r="K424" i="6"/>
  <c r="L424" i="6"/>
  <c r="E424" i="6"/>
  <c r="R424" i="6"/>
  <c r="F424" i="6"/>
  <c r="AA424" i="6"/>
  <c r="Y424" i="6"/>
  <c r="C424" i="6"/>
  <c r="N424" i="6"/>
  <c r="AD424" i="6"/>
  <c r="B424" i="6"/>
  <c r="G424" i="6"/>
  <c r="D424" i="6"/>
  <c r="X424" i="6"/>
  <c r="J424" i="6"/>
  <c r="W424" i="6"/>
  <c r="U424" i="6"/>
  <c r="O424" i="6"/>
  <c r="T424" i="6"/>
  <c r="I424" i="6"/>
  <c r="H424" i="6"/>
  <c r="S424" i="6"/>
  <c r="V424" i="6"/>
  <c r="M424" i="6"/>
  <c r="P424" i="6"/>
  <c r="Z424" i="6"/>
  <c r="AB424" i="6"/>
  <c r="C176" i="18"/>
  <c r="AD173" i="6"/>
  <c r="B176" i="18"/>
  <c r="U174" i="6"/>
  <c r="BI40" i="18" a="1"/>
  <c r="BL38" i="6" a="1"/>
  <c r="AS299" i="6" l="1"/>
  <c r="AT299" i="6"/>
  <c r="AS556" i="6"/>
  <c r="AT556" i="6"/>
  <c r="AT226" i="6"/>
  <c r="BK39" i="6"/>
  <c r="AT425" i="6"/>
  <c r="AS239" i="18"/>
  <c r="BJ36" i="6"/>
  <c r="BI36" i="6" s="1"/>
  <c r="BP36" i="6" s="1"/>
  <c r="AS229" i="6"/>
  <c r="AR425" i="6"/>
  <c r="AS425" i="6"/>
  <c r="AQ554" i="18"/>
  <c r="AR554" i="18"/>
  <c r="AR239" i="18"/>
  <c r="AC424" i="18"/>
  <c r="AR424" i="18"/>
  <c r="AQ556" i="6"/>
  <c r="AR556" i="6"/>
  <c r="AQ299" i="6"/>
  <c r="AR299" i="6"/>
  <c r="AR231" i="6"/>
  <c r="AM424" i="18"/>
  <c r="C424" i="18"/>
  <c r="AE424" i="18"/>
  <c r="AQ239" i="18"/>
  <c r="AG424" i="18"/>
  <c r="AQ424" i="18"/>
  <c r="Y424" i="18"/>
  <c r="AO424" i="18"/>
  <c r="AH424" i="18"/>
  <c r="J424" i="18"/>
  <c r="G424" i="18"/>
  <c r="AA424" i="18"/>
  <c r="AT424" i="18"/>
  <c r="AN424" i="18"/>
  <c r="K424" i="18"/>
  <c r="AK424" i="18"/>
  <c r="O424" i="18"/>
  <c r="AB424" i="18"/>
  <c r="S424" i="18"/>
  <c r="AJ424" i="18"/>
  <c r="BB40" i="18"/>
  <c r="AD424" i="18"/>
  <c r="Z424" i="18"/>
  <c r="BH39" i="18"/>
  <c r="BL39" i="18" s="1"/>
  <c r="N424" i="18"/>
  <c r="R424" i="18"/>
  <c r="AP424" i="18"/>
  <c r="AP554" i="18"/>
  <c r="AT554" i="18"/>
  <c r="V424" i="18"/>
  <c r="F424" i="18"/>
  <c r="D424" i="18"/>
  <c r="B424" i="18"/>
  <c r="AF424" i="18"/>
  <c r="H424" i="18"/>
  <c r="W424" i="18"/>
  <c r="L424" i="18"/>
  <c r="M424" i="18"/>
  <c r="AT239" i="18"/>
  <c r="AL424" i="18"/>
  <c r="P424" i="18"/>
  <c r="Q424" i="18"/>
  <c r="T424" i="18"/>
  <c r="U424" i="18"/>
  <c r="AP425" i="6"/>
  <c r="AQ425" i="6"/>
  <c r="AQ227" i="6"/>
  <c r="AP228" i="6"/>
  <c r="AU556" i="6"/>
  <c r="AP556" i="6"/>
  <c r="AU299" i="6"/>
  <c r="AP299" i="6"/>
  <c r="X424" i="18"/>
  <c r="AI424" i="18"/>
  <c r="E424" i="18"/>
  <c r="I424" i="18"/>
  <c r="AN296" i="18"/>
  <c r="AP296" i="18"/>
  <c r="AH425" i="18"/>
  <c r="AP425" i="18"/>
  <c r="AP234" i="18"/>
  <c r="AU227" i="6"/>
  <c r="AU425" i="6"/>
  <c r="AZ299" i="6"/>
  <c r="BE172" i="6"/>
  <c r="BD297" i="6"/>
  <c r="BC297" i="6"/>
  <c r="BB297" i="6"/>
  <c r="BA297" i="6"/>
  <c r="BD173" i="6"/>
  <c r="BI173" i="6"/>
  <c r="BH173" i="6"/>
  <c r="BC173" i="6"/>
  <c r="BB173" i="6"/>
  <c r="BA173" i="6"/>
  <c r="AE425" i="18"/>
  <c r="AL425" i="18"/>
  <c r="BH40" i="18"/>
  <c r="AA425" i="18"/>
  <c r="G425" i="18"/>
  <c r="F425" i="18"/>
  <c r="I425" i="18"/>
  <c r="V425" i="18"/>
  <c r="Z425" i="18"/>
  <c r="N425" i="18"/>
  <c r="AI425" i="18"/>
  <c r="AM425" i="18"/>
  <c r="C425" i="18"/>
  <c r="AG425" i="18"/>
  <c r="AK425" i="18"/>
  <c r="AO425" i="18"/>
  <c r="P425" i="18"/>
  <c r="W425" i="18"/>
  <c r="U425" i="18"/>
  <c r="M425" i="18"/>
  <c r="AJ425" i="18"/>
  <c r="AN425" i="18"/>
  <c r="E425" i="18"/>
  <c r="Y425" i="18"/>
  <c r="R425" i="18"/>
  <c r="J425" i="18"/>
  <c r="T425" i="18"/>
  <c r="S425" i="18"/>
  <c r="B425" i="18"/>
  <c r="BB41" i="18"/>
  <c r="O425" i="18"/>
  <c r="D425" i="18"/>
  <c r="X425" i="18"/>
  <c r="L425" i="18"/>
  <c r="AB425" i="18"/>
  <c r="K425" i="18"/>
  <c r="AF425" i="18"/>
  <c r="AD425" i="18"/>
  <c r="H425" i="18"/>
  <c r="AC425" i="18"/>
  <c r="Q425" i="18"/>
  <c r="AN223" i="18"/>
  <c r="AM222" i="18"/>
  <c r="AO213" i="6"/>
  <c r="AO228" i="18"/>
  <c r="AN556" i="6"/>
  <c r="AO556" i="6"/>
  <c r="AL213" i="18"/>
  <c r="AO299" i="6"/>
  <c r="AN554" i="18"/>
  <c r="AL554" i="18"/>
  <c r="AM554" i="18"/>
  <c r="AO554" i="18"/>
  <c r="AN425" i="6"/>
  <c r="AO425" i="6"/>
  <c r="AN210" i="6"/>
  <c r="AM425" i="6"/>
  <c r="AM211" i="6"/>
  <c r="AM556" i="6"/>
  <c r="AM298" i="6"/>
  <c r="B174" i="6"/>
  <c r="AJ425" i="6"/>
  <c r="AK425" i="6"/>
  <c r="AL425" i="6"/>
  <c r="AJ556" i="6"/>
  <c r="AL556" i="6"/>
  <c r="AK556" i="6"/>
  <c r="AJ298" i="6"/>
  <c r="AL298" i="6"/>
  <c r="AK298" i="6"/>
  <c r="AL199" i="6"/>
  <c r="AK198" i="6"/>
  <c r="AK554" i="18"/>
  <c r="AK296" i="18"/>
  <c r="AK209" i="18"/>
  <c r="AY170" i="18"/>
  <c r="AJ204" i="18"/>
  <c r="I554" i="18"/>
  <c r="AJ554" i="18"/>
  <c r="AG554" i="18"/>
  <c r="AE554" i="18"/>
  <c r="AI554" i="18"/>
  <c r="AH554" i="18"/>
  <c r="AF554" i="18"/>
  <c r="AF187" i="18"/>
  <c r="AE185" i="18"/>
  <c r="AD296" i="18"/>
  <c r="AJ296" i="18"/>
  <c r="AI296" i="18"/>
  <c r="AH296" i="18"/>
  <c r="AF296" i="18"/>
  <c r="AG296" i="18"/>
  <c r="AE296" i="18"/>
  <c r="AH192" i="18"/>
  <c r="AI193" i="18"/>
  <c r="AG185" i="18"/>
  <c r="BA170" i="18"/>
  <c r="BB170" i="18" s="1"/>
  <c r="AS555" i="18" s="1"/>
  <c r="AB296" i="18"/>
  <c r="AC296" i="18"/>
  <c r="Y296" i="18"/>
  <c r="Z296" i="18"/>
  <c r="V296" i="18"/>
  <c r="W296" i="18"/>
  <c r="S296" i="18"/>
  <c r="T296" i="18"/>
  <c r="P296" i="18"/>
  <c r="Q296" i="18"/>
  <c r="N296" i="18"/>
  <c r="O296" i="18"/>
  <c r="L296" i="18"/>
  <c r="M296" i="18"/>
  <c r="G296" i="18"/>
  <c r="H296" i="18"/>
  <c r="D296" i="18"/>
  <c r="E296" i="18"/>
  <c r="K296" i="18"/>
  <c r="C296" i="18"/>
  <c r="B554" i="18"/>
  <c r="AC554" i="18"/>
  <c r="N554" i="18"/>
  <c r="F554" i="18"/>
  <c r="W554" i="18"/>
  <c r="D554" i="18"/>
  <c r="AB554" i="18"/>
  <c r="AD554" i="18"/>
  <c r="Q554" i="18"/>
  <c r="X554" i="18"/>
  <c r="M554" i="18"/>
  <c r="P554" i="18"/>
  <c r="L554" i="18"/>
  <c r="Z554" i="18"/>
  <c r="T554" i="18"/>
  <c r="V554" i="18"/>
  <c r="Y554" i="18"/>
  <c r="G554" i="18"/>
  <c r="H554" i="18"/>
  <c r="O554" i="18"/>
  <c r="S554" i="18"/>
  <c r="AA554" i="18"/>
  <c r="J554" i="18"/>
  <c r="B296" i="18"/>
  <c r="E554" i="18"/>
  <c r="U554" i="18"/>
  <c r="K554" i="18"/>
  <c r="C554" i="18"/>
  <c r="R554" i="18"/>
  <c r="I296" i="18"/>
  <c r="U296" i="18"/>
  <c r="X296" i="18"/>
  <c r="J296" i="18"/>
  <c r="AA296" i="18"/>
  <c r="F296" i="18"/>
  <c r="R296" i="18"/>
  <c r="T172" i="18"/>
  <c r="AX295" i="18"/>
  <c r="AZ295" i="18"/>
  <c r="BG36" i="18" s="1"/>
  <c r="BF36" i="18" s="1"/>
  <c r="BM36" i="18" s="1"/>
  <c r="AZ170" i="18"/>
  <c r="AY295" i="18"/>
  <c r="BF170" i="18"/>
  <c r="AX170" i="18"/>
  <c r="AT297" i="18" s="1"/>
  <c r="W172" i="18"/>
  <c r="BA295" i="18"/>
  <c r="G171" i="18"/>
  <c r="AX171" i="18" s="1"/>
  <c r="AW297" i="18"/>
  <c r="V172" i="18"/>
  <c r="AJ185" i="6"/>
  <c r="AI556" i="6"/>
  <c r="AI298" i="6"/>
  <c r="AI425" i="6"/>
  <c r="AI182" i="6"/>
  <c r="AH425" i="6"/>
  <c r="AH556" i="6"/>
  <c r="AH179" i="6"/>
  <c r="AH298" i="6"/>
  <c r="V298" i="6"/>
  <c r="W298" i="6"/>
  <c r="Q175" i="18"/>
  <c r="M173" i="18"/>
  <c r="P174" i="18"/>
  <c r="Z174" i="18"/>
  <c r="D172" i="18"/>
  <c r="D173" i="18" s="1"/>
  <c r="D174" i="18" s="1"/>
  <c r="D175" i="18" s="1"/>
  <c r="D176" i="18" s="1"/>
  <c r="D177" i="18" s="1"/>
  <c r="D178" i="18" s="1"/>
  <c r="D179" i="18" s="1"/>
  <c r="D180" i="18" s="1"/>
  <c r="D181" i="18" s="1"/>
  <c r="D182" i="18" s="1"/>
  <c r="D183" i="18" s="1"/>
  <c r="D184" i="18" s="1"/>
  <c r="D185" i="18" s="1"/>
  <c r="D186" i="18" s="1"/>
  <c r="D187" i="18" s="1"/>
  <c r="D188" i="18" s="1"/>
  <c r="D189" i="18" s="1"/>
  <c r="D190" i="18" s="1"/>
  <c r="D191" i="18" s="1"/>
  <c r="D192" i="18" s="1"/>
  <c r="D193" i="18" s="1"/>
  <c r="D194" i="18" s="1"/>
  <c r="D195" i="18" s="1"/>
  <c r="D196" i="18" s="1"/>
  <c r="D197" i="18" s="1"/>
  <c r="D198" i="18" s="1"/>
  <c r="D199" i="18" s="1"/>
  <c r="D200" i="18" s="1"/>
  <c r="D201" i="18" s="1"/>
  <c r="D202" i="18" s="1"/>
  <c r="D203" i="18" s="1"/>
  <c r="D204" i="18" s="1"/>
  <c r="D205" i="18" s="1"/>
  <c r="D206" i="18" s="1"/>
  <c r="D207" i="18" s="1"/>
  <c r="D208" i="18" s="1"/>
  <c r="D209" i="18" s="1"/>
  <c r="D210" i="18" s="1"/>
  <c r="D211" i="18" s="1"/>
  <c r="D212" i="18" s="1"/>
  <c r="D213" i="18" s="1"/>
  <c r="D214" i="18" s="1"/>
  <c r="D215" i="18" s="1"/>
  <c r="D216" i="18" s="1"/>
  <c r="D217" i="18" s="1"/>
  <c r="D218" i="18" s="1"/>
  <c r="D219" i="18" s="1"/>
  <c r="D220" i="18" s="1"/>
  <c r="D221" i="18" s="1"/>
  <c r="D222" i="18" s="1"/>
  <c r="D223" i="18" s="1"/>
  <c r="D224" i="18" s="1"/>
  <c r="D225" i="18" s="1"/>
  <c r="D226" i="18" s="1"/>
  <c r="D227" i="18" s="1"/>
  <c r="D228" i="18" s="1"/>
  <c r="D229" i="18" s="1"/>
  <c r="D230" i="18" s="1"/>
  <c r="D231" i="18" s="1"/>
  <c r="D232" i="18" s="1"/>
  <c r="D233" i="18" s="1"/>
  <c r="D234" i="18" s="1"/>
  <c r="D235" i="18" s="1"/>
  <c r="D236" i="18" s="1"/>
  <c r="D237" i="18" s="1"/>
  <c r="D238" i="18" s="1"/>
  <c r="D239" i="18" s="1"/>
  <c r="D240" i="18" s="1"/>
  <c r="D241" i="18" s="1"/>
  <c r="D242" i="18" s="1"/>
  <c r="D243" i="18" s="1"/>
  <c r="D244" i="18" s="1"/>
  <c r="D245" i="18" s="1"/>
  <c r="D246" i="18" s="1"/>
  <c r="D247" i="18" s="1"/>
  <c r="D248" i="18" s="1"/>
  <c r="D249" i="18" s="1"/>
  <c r="D250" i="18" s="1"/>
  <c r="D251" i="18" s="1"/>
  <c r="D252" i="18" s="1"/>
  <c r="D253" i="18" s="1"/>
  <c r="D254" i="18" s="1"/>
  <c r="D255" i="18" s="1"/>
  <c r="AF425" i="6"/>
  <c r="AF556" i="6"/>
  <c r="AF174" i="6"/>
  <c r="AG298" i="6"/>
  <c r="AF298" i="6"/>
  <c r="AG425" i="6"/>
  <c r="AG556" i="6"/>
  <c r="O172" i="18"/>
  <c r="N43" i="3"/>
  <c r="A44" i="3"/>
  <c r="N172" i="18"/>
  <c r="H172" i="18"/>
  <c r="S176" i="18"/>
  <c r="BJ40" i="18"/>
  <c r="BK40" i="18"/>
  <c r="BI40" i="18"/>
  <c r="BC40" i="18"/>
  <c r="AG173" i="6"/>
  <c r="BF40" i="6"/>
  <c r="BL38" i="6"/>
  <c r="BN38" i="6"/>
  <c r="BM38" i="6"/>
  <c r="U175" i="6"/>
  <c r="AD174" i="6"/>
  <c r="E425" i="6"/>
  <c r="N425" i="6"/>
  <c r="R425" i="6"/>
  <c r="AA425" i="6"/>
  <c r="Z425" i="6"/>
  <c r="V425" i="6"/>
  <c r="Y425" i="6"/>
  <c r="B425" i="6"/>
  <c r="W425" i="6"/>
  <c r="F425" i="6"/>
  <c r="C425" i="6"/>
  <c r="J425" i="6"/>
  <c r="AB425" i="6"/>
  <c r="D425" i="6"/>
  <c r="H425" i="6"/>
  <c r="AC425" i="6"/>
  <c r="AE425" i="6"/>
  <c r="U425" i="6"/>
  <c r="G425" i="6"/>
  <c r="I425" i="6"/>
  <c r="X425" i="6"/>
  <c r="M425" i="6"/>
  <c r="L425" i="6"/>
  <c r="O425" i="6"/>
  <c r="P425" i="6"/>
  <c r="Q425" i="6"/>
  <c r="T425" i="6"/>
  <c r="S425" i="6"/>
  <c r="BE40" i="6"/>
  <c r="AD425" i="6"/>
  <c r="K425" i="6"/>
  <c r="U176" i="18"/>
  <c r="K176" i="18"/>
  <c r="C181" i="6"/>
  <c r="V173" i="6"/>
  <c r="W173" i="6"/>
  <c r="AE298" i="6"/>
  <c r="G298" i="6"/>
  <c r="N298" i="6"/>
  <c r="Y298" i="6"/>
  <c r="M298" i="6"/>
  <c r="H298" i="6"/>
  <c r="T298" i="6"/>
  <c r="AB298" i="6"/>
  <c r="Z298" i="6"/>
  <c r="AC298" i="6"/>
  <c r="S298" i="6"/>
  <c r="R298" i="6"/>
  <c r="I298" i="6"/>
  <c r="E298" i="6"/>
  <c r="D298" i="6"/>
  <c r="P298" i="6"/>
  <c r="AA298" i="6"/>
  <c r="L298" i="6"/>
  <c r="J298" i="6"/>
  <c r="C298" i="6"/>
  <c r="O298" i="6"/>
  <c r="B298" i="6"/>
  <c r="Q298" i="6"/>
  <c r="U298" i="6"/>
  <c r="AD298" i="6"/>
  <c r="F298" i="6"/>
  <c r="X298" i="6"/>
  <c r="I178" i="18"/>
  <c r="Y176" i="18"/>
  <c r="B177" i="18"/>
  <c r="C177" i="18"/>
  <c r="BO38" i="6"/>
  <c r="AC175" i="18"/>
  <c r="AE556" i="6"/>
  <c r="AB556" i="6"/>
  <c r="X556" i="6"/>
  <c r="Y556" i="6"/>
  <c r="O556" i="6"/>
  <c r="L556" i="6"/>
  <c r="Q556" i="6"/>
  <c r="R556" i="6"/>
  <c r="W556" i="6"/>
  <c r="K556" i="6"/>
  <c r="F556" i="6"/>
  <c r="M556" i="6"/>
  <c r="D556" i="6"/>
  <c r="S556" i="6"/>
  <c r="J556" i="6"/>
  <c r="AC556" i="6"/>
  <c r="H556" i="6"/>
  <c r="I556" i="6"/>
  <c r="N556" i="6"/>
  <c r="Z556" i="6"/>
  <c r="C556" i="6"/>
  <c r="B556" i="6"/>
  <c r="U556" i="6"/>
  <c r="P556" i="6"/>
  <c r="AD556" i="6"/>
  <c r="V556" i="6"/>
  <c r="G556" i="6"/>
  <c r="T556" i="6"/>
  <c r="AA556" i="6"/>
  <c r="E556" i="6"/>
  <c r="L172" i="18"/>
  <c r="AZ171" i="18"/>
  <c r="X174" i="6"/>
  <c r="F174" i="18"/>
  <c r="J189" i="6"/>
  <c r="O179" i="6"/>
  <c r="Q177" i="6"/>
  <c r="F174" i="6"/>
  <c r="BL39" i="6" a="1"/>
  <c r="BI41" i="18" a="1"/>
  <c r="AS557" i="6" l="1"/>
  <c r="AT557" i="6"/>
  <c r="AT227" i="6"/>
  <c r="BK40" i="6"/>
  <c r="AT426" i="6"/>
  <c r="AS300" i="6"/>
  <c r="AT300" i="6"/>
  <c r="AR425" i="18"/>
  <c r="AS425" i="18"/>
  <c r="AS240" i="18"/>
  <c r="AR426" i="18"/>
  <c r="AS426" i="18"/>
  <c r="BJ37" i="6"/>
  <c r="BI37" i="6" s="1"/>
  <c r="BP37" i="6" s="1"/>
  <c r="AR426" i="6"/>
  <c r="AS426" i="6"/>
  <c r="AS230" i="6"/>
  <c r="AQ555" i="18"/>
  <c r="AR555" i="18"/>
  <c r="AR240" i="18"/>
  <c r="AQ557" i="6"/>
  <c r="AR557" i="6"/>
  <c r="AR232" i="6"/>
  <c r="AQ300" i="6"/>
  <c r="AR300" i="6"/>
  <c r="BL40" i="18"/>
  <c r="AT426" i="18"/>
  <c r="AQ426" i="18"/>
  <c r="AT425" i="18"/>
  <c r="AQ425" i="18"/>
  <c r="AQ240" i="18"/>
  <c r="AP555" i="18"/>
  <c r="AT555" i="18"/>
  <c r="AP298" i="18"/>
  <c r="AT298" i="18"/>
  <c r="AT240" i="18"/>
  <c r="AQ228" i="6"/>
  <c r="AP426" i="6"/>
  <c r="AQ426" i="6"/>
  <c r="AU300" i="6"/>
  <c r="AP300" i="6"/>
  <c r="AU557" i="6"/>
  <c r="AP557" i="6"/>
  <c r="AP229" i="6"/>
  <c r="AN297" i="18"/>
  <c r="AP297" i="18"/>
  <c r="AP235" i="18"/>
  <c r="AJ426" i="18"/>
  <c r="AP426" i="18"/>
  <c r="AU228" i="6"/>
  <c r="AU426" i="6"/>
  <c r="AZ300" i="6"/>
  <c r="BD174" i="6"/>
  <c r="BI174" i="6"/>
  <c r="BH174" i="6"/>
  <c r="BC174" i="6"/>
  <c r="BB174" i="6"/>
  <c r="BA174" i="6"/>
  <c r="BD298" i="6"/>
  <c r="BC298" i="6"/>
  <c r="BB298" i="6"/>
  <c r="BA298" i="6"/>
  <c r="BE173" i="6"/>
  <c r="AC426" i="18"/>
  <c r="X426" i="18"/>
  <c r="E426" i="18"/>
  <c r="K426" i="18"/>
  <c r="N426" i="18"/>
  <c r="C426" i="18"/>
  <c r="U426" i="18"/>
  <c r="AB426" i="18"/>
  <c r="S426" i="18"/>
  <c r="F426" i="18"/>
  <c r="M426" i="18"/>
  <c r="AM426" i="18"/>
  <c r="R426" i="18"/>
  <c r="J426" i="18"/>
  <c r="B426" i="18"/>
  <c r="AD426" i="18"/>
  <c r="AL426" i="18"/>
  <c r="AH426" i="18"/>
  <c r="AO426" i="18"/>
  <c r="P426" i="18"/>
  <c r="H426" i="18"/>
  <c r="V426" i="18"/>
  <c r="Z426" i="18"/>
  <c r="AF426" i="18"/>
  <c r="AN426" i="18"/>
  <c r="BB42" i="18"/>
  <c r="Q426" i="18"/>
  <c r="I426" i="18"/>
  <c r="W426" i="18"/>
  <c r="AG426" i="18"/>
  <c r="AK426" i="18"/>
  <c r="AI426" i="18"/>
  <c r="BH41" i="18"/>
  <c r="BL41" i="18" s="1"/>
  <c r="O426" i="18"/>
  <c r="G426" i="18"/>
  <c r="T426" i="18"/>
  <c r="AE426" i="18"/>
  <c r="L426" i="18"/>
  <c r="D426" i="18"/>
  <c r="Y426" i="18"/>
  <c r="AA426" i="18"/>
  <c r="AN299" i="6"/>
  <c r="AO300" i="6"/>
  <c r="AN557" i="6"/>
  <c r="AO557" i="6"/>
  <c r="AM223" i="18"/>
  <c r="AN298" i="18"/>
  <c r="AL298" i="18"/>
  <c r="AL214" i="18"/>
  <c r="AO229" i="18"/>
  <c r="AN555" i="18"/>
  <c r="AL555" i="18"/>
  <c r="AO555" i="18"/>
  <c r="AM555" i="18"/>
  <c r="AO214" i="6"/>
  <c r="AN224" i="18"/>
  <c r="AN426" i="6"/>
  <c r="AO426" i="6"/>
  <c r="AN211" i="6"/>
  <c r="AM557" i="6"/>
  <c r="AM212" i="6"/>
  <c r="B175" i="6"/>
  <c r="AM299" i="6"/>
  <c r="AM426" i="6"/>
  <c r="AL200" i="6"/>
  <c r="AJ557" i="6"/>
  <c r="AK557" i="6"/>
  <c r="AL557" i="6"/>
  <c r="AJ299" i="6"/>
  <c r="AL299" i="6"/>
  <c r="AK299" i="6"/>
  <c r="AJ426" i="6"/>
  <c r="AL426" i="6"/>
  <c r="AK426" i="6"/>
  <c r="AK199" i="6"/>
  <c r="BA171" i="18"/>
  <c r="BB171" i="18" s="1"/>
  <c r="AS556" i="18" s="1"/>
  <c r="AK555" i="18"/>
  <c r="AK297" i="18"/>
  <c r="AK298" i="18"/>
  <c r="AK210" i="18"/>
  <c r="BE171" i="18"/>
  <c r="AW298" i="18"/>
  <c r="AD298" i="18"/>
  <c r="AJ298" i="18"/>
  <c r="AI298" i="18"/>
  <c r="AH298" i="18"/>
  <c r="AF298" i="18"/>
  <c r="AG298" i="18"/>
  <c r="AE298" i="18"/>
  <c r="AG186" i="18"/>
  <c r="AH193" i="18"/>
  <c r="AE186" i="18"/>
  <c r="AY171" i="18"/>
  <c r="U555" i="18"/>
  <c r="AJ555" i="18"/>
  <c r="AE555" i="18"/>
  <c r="AI555" i="18"/>
  <c r="AG555" i="18"/>
  <c r="AF555" i="18"/>
  <c r="AH555" i="18"/>
  <c r="AI194" i="18"/>
  <c r="AF188" i="18"/>
  <c r="BF171" i="18"/>
  <c r="AJ297" i="18"/>
  <c r="AI297" i="18"/>
  <c r="AH297" i="18"/>
  <c r="AF297" i="18"/>
  <c r="AG297" i="18"/>
  <c r="AE297" i="18"/>
  <c r="AJ205" i="18"/>
  <c r="J555" i="18"/>
  <c r="I555" i="18"/>
  <c r="AC297" i="18"/>
  <c r="AD297" i="18"/>
  <c r="M555" i="18"/>
  <c r="AC555" i="18"/>
  <c r="AB555" i="18"/>
  <c r="F555" i="18"/>
  <c r="B555" i="18"/>
  <c r="E555" i="18"/>
  <c r="Y555" i="18"/>
  <c r="Z555" i="18"/>
  <c r="H555" i="18"/>
  <c r="Q555" i="18"/>
  <c r="V555" i="18"/>
  <c r="P555" i="18"/>
  <c r="L555" i="18"/>
  <c r="O555" i="18"/>
  <c r="W555" i="18"/>
  <c r="T555" i="18"/>
  <c r="Z298" i="18"/>
  <c r="AC298" i="18"/>
  <c r="D555" i="18"/>
  <c r="G555" i="18"/>
  <c r="C555" i="18"/>
  <c r="X555" i="18"/>
  <c r="AA555" i="18"/>
  <c r="N555" i="18"/>
  <c r="S555" i="18"/>
  <c r="K555" i="18"/>
  <c r="AD555" i="18"/>
  <c r="R555" i="18"/>
  <c r="Z297" i="18"/>
  <c r="AB297" i="18"/>
  <c r="W297" i="18"/>
  <c r="Y297" i="18"/>
  <c r="T298" i="18"/>
  <c r="Y298" i="18"/>
  <c r="W298" i="18"/>
  <c r="V298" i="18"/>
  <c r="T297" i="18"/>
  <c r="V297" i="18"/>
  <c r="Q298" i="18"/>
  <c r="S298" i="18"/>
  <c r="Q297" i="18"/>
  <c r="S297" i="18"/>
  <c r="N298" i="18"/>
  <c r="P298" i="18"/>
  <c r="O297" i="18"/>
  <c r="P297" i="18"/>
  <c r="O298" i="18"/>
  <c r="M297" i="18"/>
  <c r="N297" i="18"/>
  <c r="H298" i="18"/>
  <c r="M298" i="18"/>
  <c r="G297" i="18"/>
  <c r="H297" i="18"/>
  <c r="D297" i="18"/>
  <c r="E297" i="18"/>
  <c r="C298" i="18"/>
  <c r="E298" i="18"/>
  <c r="D298" i="18"/>
  <c r="I297" i="18"/>
  <c r="C297" i="18"/>
  <c r="AY296" i="18"/>
  <c r="AX296" i="18"/>
  <c r="AZ296" i="18"/>
  <c r="BG37" i="18" s="1"/>
  <c r="BF37" i="18" s="1"/>
  <c r="BM37" i="18" s="1"/>
  <c r="BA296" i="18"/>
  <c r="T173" i="18"/>
  <c r="F297" i="18"/>
  <c r="J297" i="18"/>
  <c r="R297" i="18"/>
  <c r="AA297" i="18"/>
  <c r="X297" i="18"/>
  <c r="L297" i="18"/>
  <c r="K297" i="18"/>
  <c r="V173" i="18"/>
  <c r="U297" i="18"/>
  <c r="B297" i="18"/>
  <c r="W173" i="18"/>
  <c r="G172" i="18"/>
  <c r="AW299" i="18" s="1"/>
  <c r="G298" i="18"/>
  <c r="AJ186" i="6"/>
  <c r="AI557" i="6"/>
  <c r="AI299" i="6"/>
  <c r="AI183" i="6"/>
  <c r="AN300" i="6"/>
  <c r="AI426" i="6"/>
  <c r="AH557" i="6"/>
  <c r="AH426" i="6"/>
  <c r="AH180" i="6"/>
  <c r="AH299" i="6"/>
  <c r="Z175" i="18"/>
  <c r="P175" i="18"/>
  <c r="M174" i="18"/>
  <c r="Q176" i="18"/>
  <c r="AF557" i="6"/>
  <c r="AF426" i="6"/>
  <c r="AF175" i="6"/>
  <c r="AG299" i="6"/>
  <c r="AF299" i="6"/>
  <c r="AG557" i="6"/>
  <c r="AG426" i="6"/>
  <c r="S177" i="18"/>
  <c r="H173" i="18"/>
  <c r="N44" i="3"/>
  <c r="A45" i="3"/>
  <c r="N173" i="18"/>
  <c r="O173" i="18"/>
  <c r="BJ41" i="18"/>
  <c r="BK41" i="18"/>
  <c r="BI41" i="18"/>
  <c r="BC41" i="18"/>
  <c r="AG174" i="6"/>
  <c r="BF41" i="6"/>
  <c r="BM39" i="6"/>
  <c r="BL39" i="6"/>
  <c r="BN39" i="6"/>
  <c r="AE557" i="6"/>
  <c r="AD557" i="6"/>
  <c r="Z557" i="6"/>
  <c r="V557" i="6"/>
  <c r="K557" i="6"/>
  <c r="B557" i="6"/>
  <c r="O557" i="6"/>
  <c r="L557" i="6"/>
  <c r="X557" i="6"/>
  <c r="G557" i="6"/>
  <c r="H557" i="6"/>
  <c r="I557" i="6"/>
  <c r="J557" i="6"/>
  <c r="M557" i="6"/>
  <c r="T557" i="6"/>
  <c r="AC557" i="6"/>
  <c r="F557" i="6"/>
  <c r="E557" i="6"/>
  <c r="P557" i="6"/>
  <c r="C557" i="6"/>
  <c r="R557" i="6"/>
  <c r="AB557" i="6"/>
  <c r="S557" i="6"/>
  <c r="N557" i="6"/>
  <c r="U557" i="6"/>
  <c r="Y557" i="6"/>
  <c r="AA557" i="6"/>
  <c r="W557" i="6"/>
  <c r="D557" i="6"/>
  <c r="Q557" i="6"/>
  <c r="Q178" i="6"/>
  <c r="O180" i="6"/>
  <c r="J190" i="6"/>
  <c r="F175" i="18"/>
  <c r="X175" i="6"/>
  <c r="J298" i="18"/>
  <c r="AA298" i="18"/>
  <c r="R298" i="18"/>
  <c r="AB298" i="18"/>
  <c r="X298" i="18"/>
  <c r="I298" i="18"/>
  <c r="B298" i="18"/>
  <c r="K298" i="18"/>
  <c r="U298" i="18"/>
  <c r="F298" i="18"/>
  <c r="AC176" i="18"/>
  <c r="C178" i="18"/>
  <c r="B178" i="18"/>
  <c r="AE299" i="6"/>
  <c r="N299" i="6"/>
  <c r="R299" i="6"/>
  <c r="M299" i="6"/>
  <c r="H299" i="6"/>
  <c r="T299" i="6"/>
  <c r="AA299" i="6"/>
  <c r="Z299" i="6"/>
  <c r="AC299" i="6"/>
  <c r="G299" i="6"/>
  <c r="Y299" i="6"/>
  <c r="S299" i="6"/>
  <c r="I299" i="6"/>
  <c r="E299" i="6"/>
  <c r="D299" i="6"/>
  <c r="P299" i="6"/>
  <c r="AB299" i="6"/>
  <c r="L299" i="6"/>
  <c r="J299" i="6"/>
  <c r="C299" i="6"/>
  <c r="O299" i="6"/>
  <c r="B299" i="6"/>
  <c r="Q299" i="6"/>
  <c r="U299" i="6"/>
  <c r="AD299" i="6"/>
  <c r="F299" i="6"/>
  <c r="X299" i="6"/>
  <c r="Y177" i="18"/>
  <c r="W174" i="6"/>
  <c r="C182" i="6"/>
  <c r="K177" i="18"/>
  <c r="AD175" i="6"/>
  <c r="L298" i="18"/>
  <c r="V299" i="6"/>
  <c r="F175" i="6"/>
  <c r="L173" i="18"/>
  <c r="I179" i="18"/>
  <c r="V174" i="6"/>
  <c r="U177" i="18"/>
  <c r="BO39" i="6"/>
  <c r="AC426" i="6"/>
  <c r="AE426" i="6"/>
  <c r="I426" i="6"/>
  <c r="H426" i="6"/>
  <c r="Z426" i="6"/>
  <c r="AB426" i="6"/>
  <c r="B426" i="6"/>
  <c r="K426" i="6"/>
  <c r="L426" i="6"/>
  <c r="J426" i="6"/>
  <c r="F426" i="6"/>
  <c r="AA426" i="6"/>
  <c r="U426" i="6"/>
  <c r="V426" i="6"/>
  <c r="N426" i="6"/>
  <c r="AD426" i="6"/>
  <c r="Y426" i="6"/>
  <c r="G426" i="6"/>
  <c r="D426" i="6"/>
  <c r="M426" i="6"/>
  <c r="P426" i="6"/>
  <c r="W426" i="6"/>
  <c r="X426" i="6"/>
  <c r="Q426" i="6"/>
  <c r="BE41" i="6"/>
  <c r="O426" i="6"/>
  <c r="T426" i="6"/>
  <c r="E426" i="6"/>
  <c r="R426" i="6"/>
  <c r="S426" i="6"/>
  <c r="C426" i="6"/>
  <c r="U176" i="6"/>
  <c r="W299" i="6"/>
  <c r="BI42" i="18" a="1"/>
  <c r="BL40" i="6" a="1"/>
  <c r="AS558" i="6" l="1"/>
  <c r="AT558" i="6"/>
  <c r="BK41" i="6"/>
  <c r="AT427" i="6"/>
  <c r="AT228" i="6"/>
  <c r="AS301" i="6"/>
  <c r="AT301" i="6"/>
  <c r="AS241" i="18"/>
  <c r="AR427" i="18"/>
  <c r="AS427" i="18"/>
  <c r="BJ38" i="6"/>
  <c r="BI38" i="6" s="1"/>
  <c r="BP38" i="6" s="1"/>
  <c r="AR427" i="6"/>
  <c r="AS427" i="6"/>
  <c r="AS231" i="6"/>
  <c r="AR241" i="18"/>
  <c r="AQ556" i="18"/>
  <c r="AR556" i="18"/>
  <c r="AQ301" i="6"/>
  <c r="AR301" i="6"/>
  <c r="AQ558" i="6"/>
  <c r="AR558" i="6"/>
  <c r="AR233" i="6"/>
  <c r="AQ241" i="18"/>
  <c r="AT427" i="18"/>
  <c r="AQ427" i="18"/>
  <c r="AT241" i="18"/>
  <c r="AP556" i="18"/>
  <c r="AT556" i="18"/>
  <c r="AP427" i="6"/>
  <c r="AQ427" i="6"/>
  <c r="AQ229" i="6"/>
  <c r="AP230" i="6"/>
  <c r="AU301" i="6"/>
  <c r="AP301" i="6"/>
  <c r="AU558" i="6"/>
  <c r="AP558" i="6"/>
  <c r="AN427" i="18"/>
  <c r="AP427" i="18"/>
  <c r="AP236" i="18"/>
  <c r="AU229" i="6"/>
  <c r="AU427" i="6"/>
  <c r="AZ301" i="6"/>
  <c r="BE174" i="6"/>
  <c r="BI175" i="6"/>
  <c r="BH175" i="6"/>
  <c r="BD175" i="6"/>
  <c r="BC175" i="6"/>
  <c r="BB175" i="6"/>
  <c r="BA175" i="6"/>
  <c r="BD299" i="6"/>
  <c r="BC299" i="6"/>
  <c r="BB299" i="6"/>
  <c r="BA299" i="6"/>
  <c r="AA427" i="18"/>
  <c r="F427" i="18"/>
  <c r="AH427" i="18"/>
  <c r="Z427" i="18"/>
  <c r="N427" i="18"/>
  <c r="J427" i="18"/>
  <c r="Q427" i="18"/>
  <c r="I427" i="18"/>
  <c r="V427" i="18"/>
  <c r="AF427" i="18"/>
  <c r="X427" i="18"/>
  <c r="AI427" i="18"/>
  <c r="T427" i="18"/>
  <c r="L427" i="18"/>
  <c r="D427" i="18"/>
  <c r="AB427" i="18"/>
  <c r="AE427" i="18"/>
  <c r="G427" i="18"/>
  <c r="U427" i="18"/>
  <c r="M427" i="18"/>
  <c r="E427" i="18"/>
  <c r="Y427" i="18"/>
  <c r="AG427" i="18"/>
  <c r="AM427" i="18"/>
  <c r="AL427" i="18"/>
  <c r="O427" i="18"/>
  <c r="R427" i="18"/>
  <c r="S427" i="18"/>
  <c r="K427" i="18"/>
  <c r="C427" i="18"/>
  <c r="AD427" i="18"/>
  <c r="AO427" i="18"/>
  <c r="BH42" i="18"/>
  <c r="BL42" i="18" s="1"/>
  <c r="B427" i="18"/>
  <c r="AC427" i="18"/>
  <c r="AJ427" i="18"/>
  <c r="P427" i="18"/>
  <c r="H427" i="18"/>
  <c r="W427" i="18"/>
  <c r="BB43" i="18"/>
  <c r="AK427" i="18"/>
  <c r="AM224" i="18"/>
  <c r="AN225" i="18"/>
  <c r="AO301" i="6"/>
  <c r="AN558" i="6"/>
  <c r="AO558" i="6"/>
  <c r="AN556" i="18"/>
  <c r="AL556" i="18"/>
  <c r="AO556" i="18"/>
  <c r="AM556" i="18"/>
  <c r="AL215" i="18"/>
  <c r="AO215" i="6"/>
  <c r="AO230" i="18"/>
  <c r="AN427" i="6"/>
  <c r="AO427" i="6"/>
  <c r="AN212" i="6"/>
  <c r="AM427" i="6"/>
  <c r="AM300" i="6"/>
  <c r="B176" i="6"/>
  <c r="AM558" i="6"/>
  <c r="AM213" i="6"/>
  <c r="AK200" i="6"/>
  <c r="AJ427" i="6"/>
  <c r="AK427" i="6"/>
  <c r="AL427" i="6"/>
  <c r="AL300" i="6"/>
  <c r="AK300" i="6"/>
  <c r="AJ558" i="6"/>
  <c r="AL558" i="6"/>
  <c r="AK558" i="6"/>
  <c r="AL201" i="6"/>
  <c r="AK556" i="18"/>
  <c r="AK211" i="18"/>
  <c r="L556" i="18"/>
  <c r="AA556" i="18"/>
  <c r="Z556" i="18"/>
  <c r="S556" i="18"/>
  <c r="R556" i="18"/>
  <c r="AD556" i="18"/>
  <c r="M556" i="18"/>
  <c r="B556" i="18"/>
  <c r="AC556" i="18"/>
  <c r="F556" i="18"/>
  <c r="U556" i="18"/>
  <c r="I556" i="18"/>
  <c r="H556" i="18"/>
  <c r="D556" i="18"/>
  <c r="O556" i="18"/>
  <c r="K556" i="18"/>
  <c r="AE187" i="18"/>
  <c r="AG187" i="18"/>
  <c r="AF189" i="18"/>
  <c r="Q556" i="18"/>
  <c r="G556" i="18"/>
  <c r="E556" i="18"/>
  <c r="C556" i="18"/>
  <c r="P556" i="18"/>
  <c r="N556" i="18"/>
  <c r="AJ206" i="18"/>
  <c r="AH194" i="18"/>
  <c r="AJ556" i="18"/>
  <c r="AG556" i="18"/>
  <c r="AE556" i="18"/>
  <c r="AI556" i="18"/>
  <c r="AH556" i="18"/>
  <c r="AF556" i="18"/>
  <c r="AI195" i="18"/>
  <c r="W556" i="18"/>
  <c r="AB556" i="18"/>
  <c r="T556" i="18"/>
  <c r="J556" i="18"/>
  <c r="V556" i="18"/>
  <c r="X556" i="18"/>
  <c r="Y556" i="18"/>
  <c r="T174" i="18"/>
  <c r="BA172" i="18"/>
  <c r="BB172" i="18" s="1"/>
  <c r="AS557" i="18" s="1"/>
  <c r="AZ297" i="18"/>
  <c r="BG38" i="18" s="1"/>
  <c r="BF38" i="18" s="1"/>
  <c r="BM38" i="18" s="1"/>
  <c r="BA297" i="18"/>
  <c r="AY297" i="18"/>
  <c r="AX297" i="18"/>
  <c r="BF172" i="18"/>
  <c r="G173" i="18"/>
  <c r="BF173" i="18" s="1"/>
  <c r="W174" i="18"/>
  <c r="AZ172" i="18"/>
  <c r="AY172" i="18"/>
  <c r="AX172" i="18"/>
  <c r="AQ299" i="18" s="1"/>
  <c r="BE172" i="18"/>
  <c r="V174" i="18"/>
  <c r="W300" i="6"/>
  <c r="AJ300" i="6"/>
  <c r="AJ187" i="6"/>
  <c r="O300" i="6"/>
  <c r="T300" i="6"/>
  <c r="R300" i="6"/>
  <c r="Z300" i="6"/>
  <c r="I300" i="6"/>
  <c r="AH300" i="6"/>
  <c r="AE300" i="6"/>
  <c r="F300" i="6"/>
  <c r="AD300" i="6"/>
  <c r="U300" i="6"/>
  <c r="C300" i="6"/>
  <c r="H300" i="6"/>
  <c r="L300" i="6"/>
  <c r="P300" i="6"/>
  <c r="S300" i="6"/>
  <c r="AG300" i="6"/>
  <c r="X300" i="6"/>
  <c r="V300" i="6"/>
  <c r="Q300" i="6"/>
  <c r="J300" i="6"/>
  <c r="M300" i="6"/>
  <c r="AC300" i="6"/>
  <c r="D300" i="6"/>
  <c r="Y300" i="6"/>
  <c r="B300" i="6"/>
  <c r="AA300" i="6"/>
  <c r="G300" i="6"/>
  <c r="AB300" i="6"/>
  <c r="E300" i="6"/>
  <c r="N300" i="6"/>
  <c r="AF300" i="6"/>
  <c r="AI184" i="6"/>
  <c r="AI427" i="6"/>
  <c r="AI558" i="6"/>
  <c r="AI300" i="6"/>
  <c r="AH427" i="6"/>
  <c r="AH558" i="6"/>
  <c r="AH181" i="6"/>
  <c r="Q177" i="18"/>
  <c r="M175" i="18"/>
  <c r="P176" i="18"/>
  <c r="Z176" i="18"/>
  <c r="AF427" i="6"/>
  <c r="AF558" i="6"/>
  <c r="AF176" i="6"/>
  <c r="AG427" i="6"/>
  <c r="AG558" i="6"/>
  <c r="O174" i="18"/>
  <c r="O175" i="18" s="1"/>
  <c r="O176" i="18" s="1"/>
  <c r="O177" i="18" s="1"/>
  <c r="O178" i="18" s="1"/>
  <c r="O179" i="18" s="1"/>
  <c r="N45" i="3"/>
  <c r="A46" i="3"/>
  <c r="H174" i="18"/>
  <c r="N174" i="18"/>
  <c r="S178" i="18"/>
  <c r="BI42" i="18"/>
  <c r="BJ42" i="18"/>
  <c r="BK42" i="18"/>
  <c r="BC42" i="18"/>
  <c r="AG175" i="6"/>
  <c r="BF42" i="6"/>
  <c r="BL40" i="6"/>
  <c r="BN40" i="6"/>
  <c r="BM40" i="6"/>
  <c r="U177" i="6"/>
  <c r="AC427" i="6"/>
  <c r="AE427" i="6"/>
  <c r="G427" i="6"/>
  <c r="AB427" i="6"/>
  <c r="AA427" i="6"/>
  <c r="X427" i="6"/>
  <c r="Z427" i="6"/>
  <c r="V427" i="6"/>
  <c r="O427" i="6"/>
  <c r="Q427" i="6"/>
  <c r="S427" i="6"/>
  <c r="N427" i="6"/>
  <c r="B427" i="6"/>
  <c r="F427" i="6"/>
  <c r="J427" i="6"/>
  <c r="AD427" i="6"/>
  <c r="R427" i="6"/>
  <c r="I427" i="6"/>
  <c r="D427" i="6"/>
  <c r="K427" i="6"/>
  <c r="H427" i="6"/>
  <c r="M427" i="6"/>
  <c r="L427" i="6"/>
  <c r="P427" i="6"/>
  <c r="T427" i="6"/>
  <c r="BE42" i="6"/>
  <c r="E427" i="6"/>
  <c r="Y427" i="6"/>
  <c r="W427" i="6"/>
  <c r="C427" i="6"/>
  <c r="U427" i="6"/>
  <c r="BO40" i="6"/>
  <c r="V175" i="6"/>
  <c r="I180" i="18"/>
  <c r="F176" i="6"/>
  <c r="AE558" i="6"/>
  <c r="N558" i="6"/>
  <c r="AA558" i="6"/>
  <c r="X558" i="6"/>
  <c r="AB558" i="6"/>
  <c r="G558" i="6"/>
  <c r="D558" i="6"/>
  <c r="S558" i="6"/>
  <c r="F558" i="6"/>
  <c r="M558" i="6"/>
  <c r="P558" i="6"/>
  <c r="B558" i="6"/>
  <c r="E558" i="6"/>
  <c r="L558" i="6"/>
  <c r="Q558" i="6"/>
  <c r="AC558" i="6"/>
  <c r="Y558" i="6"/>
  <c r="O558" i="6"/>
  <c r="H558" i="6"/>
  <c r="I558" i="6"/>
  <c r="J558" i="6"/>
  <c r="U558" i="6"/>
  <c r="T558" i="6"/>
  <c r="AD558" i="6"/>
  <c r="V558" i="6"/>
  <c r="W558" i="6"/>
  <c r="K558" i="6"/>
  <c r="R558" i="6"/>
  <c r="Z558" i="6"/>
  <c r="C558" i="6"/>
  <c r="AD176" i="6"/>
  <c r="K178" i="18"/>
  <c r="AC177" i="18"/>
  <c r="X176" i="6"/>
  <c r="F176" i="18"/>
  <c r="J191" i="6"/>
  <c r="O181" i="6"/>
  <c r="U178" i="18"/>
  <c r="L174" i="18"/>
  <c r="C183" i="6"/>
  <c r="W175" i="6"/>
  <c r="Y178" i="18"/>
  <c r="B179" i="18"/>
  <c r="C179" i="18"/>
  <c r="AZ298" i="18"/>
  <c r="BG39" i="18" s="1"/>
  <c r="BF39" i="18" s="1"/>
  <c r="BM39" i="18" s="1"/>
  <c r="AY298" i="18"/>
  <c r="AX298" i="18"/>
  <c r="BA298" i="18"/>
  <c r="Q179" i="6"/>
  <c r="BL41" i="6" a="1"/>
  <c r="BI43" i="18" a="1"/>
  <c r="AT229" i="6" l="1"/>
  <c r="AS559" i="6"/>
  <c r="AT559" i="6"/>
  <c r="BK42" i="6"/>
  <c r="AT428" i="6"/>
  <c r="AS302" i="6"/>
  <c r="AT302" i="6"/>
  <c r="AR428" i="18"/>
  <c r="AS428" i="18"/>
  <c r="AS242" i="18"/>
  <c r="BJ39" i="6"/>
  <c r="BI39" i="6" s="1"/>
  <c r="BP39" i="6" s="1"/>
  <c r="AR428" i="6"/>
  <c r="AS428" i="6"/>
  <c r="AS232" i="6"/>
  <c r="AQ557" i="18"/>
  <c r="AR557" i="18"/>
  <c r="AR242" i="18"/>
  <c r="AR234" i="6"/>
  <c r="AQ559" i="6"/>
  <c r="AR559" i="6"/>
  <c r="AQ302" i="6"/>
  <c r="AR302" i="6"/>
  <c r="AT428" i="18"/>
  <c r="AQ428" i="18"/>
  <c r="AQ242" i="18"/>
  <c r="AP299" i="18"/>
  <c r="AT299" i="18"/>
  <c r="AT242" i="18"/>
  <c r="AP557" i="18"/>
  <c r="AT557" i="18"/>
  <c r="AP428" i="6"/>
  <c r="AQ428" i="6"/>
  <c r="AQ230" i="6"/>
  <c r="AU559" i="6"/>
  <c r="AP559" i="6"/>
  <c r="AU302" i="6"/>
  <c r="AP302" i="6"/>
  <c r="AP231" i="6"/>
  <c r="AI428" i="18"/>
  <c r="AP428" i="18"/>
  <c r="AP237" i="18"/>
  <c r="AU230" i="6"/>
  <c r="AU428" i="6"/>
  <c r="AZ302" i="6"/>
  <c r="BD300" i="6"/>
  <c r="BC300" i="6"/>
  <c r="BB300" i="6"/>
  <c r="BA300" i="6"/>
  <c r="BI176" i="6"/>
  <c r="BH176" i="6"/>
  <c r="BD176" i="6"/>
  <c r="BC176" i="6"/>
  <c r="BB176" i="6"/>
  <c r="BA176" i="6"/>
  <c r="BE175" i="6"/>
  <c r="O428" i="18"/>
  <c r="G428" i="18"/>
  <c r="T428" i="18"/>
  <c r="L428" i="18"/>
  <c r="AJ428" i="18"/>
  <c r="F428" i="18"/>
  <c r="X428" i="18"/>
  <c r="AB428" i="18"/>
  <c r="BH43" i="18"/>
  <c r="BL43" i="18" s="1"/>
  <c r="AE428" i="18"/>
  <c r="D428" i="18"/>
  <c r="Y428" i="18"/>
  <c r="AA428" i="18"/>
  <c r="U428" i="18"/>
  <c r="M428" i="18"/>
  <c r="E428" i="18"/>
  <c r="R428" i="18"/>
  <c r="J428" i="18"/>
  <c r="AL428" i="18"/>
  <c r="AH428" i="18"/>
  <c r="AM428" i="18"/>
  <c r="B428" i="18"/>
  <c r="AD428" i="18"/>
  <c r="S428" i="18"/>
  <c r="K428" i="18"/>
  <c r="C428" i="18"/>
  <c r="P428" i="18"/>
  <c r="AF428" i="18"/>
  <c r="AK428" i="18"/>
  <c r="AO428" i="18"/>
  <c r="H428" i="18"/>
  <c r="V428" i="18"/>
  <c r="Z428" i="18"/>
  <c r="BB44" i="18"/>
  <c r="AG428" i="18"/>
  <c r="AN428" i="18"/>
  <c r="AC428" i="18"/>
  <c r="Q428" i="18"/>
  <c r="I428" i="18"/>
  <c r="W428" i="18"/>
  <c r="N428" i="18"/>
  <c r="AN301" i="6"/>
  <c r="AO299" i="18"/>
  <c r="AN299" i="18"/>
  <c r="AL299" i="18"/>
  <c r="AO216" i="6"/>
  <c r="AN557" i="18"/>
  <c r="AL557" i="18"/>
  <c r="AO557" i="18"/>
  <c r="AM557" i="18"/>
  <c r="AM225" i="18"/>
  <c r="AO231" i="18"/>
  <c r="AL216" i="18"/>
  <c r="AN559" i="6"/>
  <c r="AO559" i="6"/>
  <c r="AO302" i="6"/>
  <c r="AN226" i="18"/>
  <c r="AN428" i="6"/>
  <c r="AO428" i="6"/>
  <c r="BA173" i="18"/>
  <c r="BB173" i="18" s="1"/>
  <c r="AS558" i="18" s="1"/>
  <c r="AN213" i="6"/>
  <c r="B177" i="6"/>
  <c r="AM559" i="6"/>
  <c r="AM301" i="6"/>
  <c r="AM214" i="6"/>
  <c r="AM428" i="6"/>
  <c r="AL202" i="6"/>
  <c r="AJ428" i="6"/>
  <c r="AK428" i="6"/>
  <c r="AL428" i="6"/>
  <c r="AJ301" i="6"/>
  <c r="AL301" i="6"/>
  <c r="AK301" i="6"/>
  <c r="AJ559" i="6"/>
  <c r="AK559" i="6"/>
  <c r="AL559" i="6"/>
  <c r="AK201" i="6"/>
  <c r="AK557" i="18"/>
  <c r="AK212" i="18"/>
  <c r="AK299" i="18"/>
  <c r="AW300" i="18"/>
  <c r="BE173" i="18"/>
  <c r="AX173" i="18"/>
  <c r="AQ300" i="18" s="1"/>
  <c r="I557" i="18"/>
  <c r="AJ557" i="18"/>
  <c r="AE557" i="18"/>
  <c r="AI557" i="18"/>
  <c r="AG557" i="18"/>
  <c r="AF557" i="18"/>
  <c r="AH557" i="18"/>
  <c r="AI196" i="18"/>
  <c r="AG188" i="18"/>
  <c r="AJ207" i="18"/>
  <c r="AH195" i="18"/>
  <c r="AD299" i="18"/>
  <c r="AJ299" i="18"/>
  <c r="AI299" i="18"/>
  <c r="AH299" i="18"/>
  <c r="AF299" i="18"/>
  <c r="AG299" i="18"/>
  <c r="AE299" i="18"/>
  <c r="AF190" i="18"/>
  <c r="AE188" i="18"/>
  <c r="Z299" i="18"/>
  <c r="AC299" i="18"/>
  <c r="W299" i="18"/>
  <c r="Y299" i="18"/>
  <c r="T299" i="18"/>
  <c r="V299" i="18"/>
  <c r="Q299" i="18"/>
  <c r="S299" i="18"/>
  <c r="O299" i="18"/>
  <c r="P299" i="18"/>
  <c r="M299" i="18"/>
  <c r="N299" i="18"/>
  <c r="G299" i="18"/>
  <c r="H299" i="18"/>
  <c r="I299" i="18"/>
  <c r="C299" i="18"/>
  <c r="T175" i="18"/>
  <c r="S557" i="18"/>
  <c r="H557" i="18"/>
  <c r="Z557" i="18"/>
  <c r="U557" i="18"/>
  <c r="T557" i="18"/>
  <c r="D557" i="18"/>
  <c r="Q557" i="18"/>
  <c r="L299" i="18"/>
  <c r="W557" i="18"/>
  <c r="Y557" i="18"/>
  <c r="E557" i="18"/>
  <c r="V557" i="18"/>
  <c r="AB557" i="18"/>
  <c r="AY173" i="18"/>
  <c r="AC557" i="18"/>
  <c r="P557" i="18"/>
  <c r="L557" i="18"/>
  <c r="C557" i="18"/>
  <c r="O557" i="18"/>
  <c r="R557" i="18"/>
  <c r="X557" i="18"/>
  <c r="AD557" i="18"/>
  <c r="F557" i="18"/>
  <c r="B557" i="18"/>
  <c r="G557" i="18"/>
  <c r="K557" i="18"/>
  <c r="AA557" i="18"/>
  <c r="AZ173" i="18"/>
  <c r="N557" i="18"/>
  <c r="J557" i="18"/>
  <c r="M557" i="18"/>
  <c r="AB299" i="18"/>
  <c r="AA299" i="18"/>
  <c r="J299" i="18"/>
  <c r="U299" i="18"/>
  <c r="X299" i="18"/>
  <c r="K299" i="18"/>
  <c r="E299" i="18"/>
  <c r="V175" i="18"/>
  <c r="G174" i="18"/>
  <c r="AZ174" i="18" s="1"/>
  <c r="R299" i="18"/>
  <c r="F299" i="18"/>
  <c r="B299" i="18"/>
  <c r="D299" i="18"/>
  <c r="W175" i="18"/>
  <c r="W176" i="18" s="1"/>
  <c r="W177" i="18" s="1"/>
  <c r="W178" i="18" s="1"/>
  <c r="W179" i="18" s="1"/>
  <c r="W180" i="18" s="1"/>
  <c r="W181" i="18" s="1"/>
  <c r="W182" i="18" s="1"/>
  <c r="W183" i="18" s="1"/>
  <c r="W184" i="18" s="1"/>
  <c r="W185" i="18" s="1"/>
  <c r="W186" i="18" s="1"/>
  <c r="W187" i="18" s="1"/>
  <c r="W188" i="18" s="1"/>
  <c r="W189" i="18" s="1"/>
  <c r="W190" i="18" s="1"/>
  <c r="W191" i="18" s="1"/>
  <c r="W192" i="18" s="1"/>
  <c r="W193" i="18" s="1"/>
  <c r="W194" i="18" s="1"/>
  <c r="W195" i="18" s="1"/>
  <c r="W196" i="18" s="1"/>
  <c r="W197" i="18" s="1"/>
  <c r="W198" i="18" s="1"/>
  <c r="W199" i="18" s="1"/>
  <c r="W200" i="18" s="1"/>
  <c r="W201" i="18" s="1"/>
  <c r="W202" i="18" s="1"/>
  <c r="W203" i="18" s="1"/>
  <c r="W204" i="18" s="1"/>
  <c r="W205" i="18" s="1"/>
  <c r="W206" i="18" s="1"/>
  <c r="W207" i="18" s="1"/>
  <c r="W208" i="18" s="1"/>
  <c r="W209" i="18" s="1"/>
  <c r="W210" i="18" s="1"/>
  <c r="W211" i="18" s="1"/>
  <c r="W212" i="18" s="1"/>
  <c r="W213" i="18" s="1"/>
  <c r="W214" i="18" s="1"/>
  <c r="W215" i="18" s="1"/>
  <c r="W216" i="18" s="1"/>
  <c r="W217" i="18" s="1"/>
  <c r="W218" i="18" s="1"/>
  <c r="W219" i="18" s="1"/>
  <c r="W220" i="18" s="1"/>
  <c r="W221" i="18" s="1"/>
  <c r="W222" i="18" s="1"/>
  <c r="W223" i="18" s="1"/>
  <c r="W224" i="18" s="1"/>
  <c r="W225" i="18" s="1"/>
  <c r="W226" i="18" s="1"/>
  <c r="W227" i="18" s="1"/>
  <c r="W228" i="18" s="1"/>
  <c r="W229" i="18" s="1"/>
  <c r="W230" i="18" s="1"/>
  <c r="W231" i="18" s="1"/>
  <c r="W232" i="18" s="1"/>
  <c r="W233" i="18" s="1"/>
  <c r="W234" i="18" s="1"/>
  <c r="W235" i="18" s="1"/>
  <c r="W236" i="18" s="1"/>
  <c r="W237" i="18" s="1"/>
  <c r="W238" i="18" s="1"/>
  <c r="W239" i="18" s="1"/>
  <c r="W240" i="18" s="1"/>
  <c r="W241" i="18" s="1"/>
  <c r="W242" i="18" s="1"/>
  <c r="W243" i="18" s="1"/>
  <c r="W244" i="18" s="1"/>
  <c r="W245" i="18" s="1"/>
  <c r="W246" i="18" s="1"/>
  <c r="W247" i="18" s="1"/>
  <c r="W248" i="18" s="1"/>
  <c r="W249" i="18" s="1"/>
  <c r="W250" i="18" s="1"/>
  <c r="W251" i="18" s="1"/>
  <c r="W252" i="18" s="1"/>
  <c r="W253" i="18" s="1"/>
  <c r="W254" i="18" s="1"/>
  <c r="W255" i="18" s="1"/>
  <c r="AJ188" i="6"/>
  <c r="AI559" i="6"/>
  <c r="AI301" i="6"/>
  <c r="AI428" i="6"/>
  <c r="AI185" i="6"/>
  <c r="AH559" i="6"/>
  <c r="AH182" i="6"/>
  <c r="AH301" i="6"/>
  <c r="AH428" i="6"/>
  <c r="M176" i="18"/>
  <c r="Q178" i="18"/>
  <c r="Q179" i="18" s="1"/>
  <c r="Q180" i="18" s="1"/>
  <c r="Q181" i="18" s="1"/>
  <c r="Q182" i="18" s="1"/>
  <c r="Q183" i="18" s="1"/>
  <c r="Q184" i="18" s="1"/>
  <c r="Q185" i="18" s="1"/>
  <c r="Q186" i="18" s="1"/>
  <c r="Q187" i="18" s="1"/>
  <c r="Q188" i="18" s="1"/>
  <c r="Q189" i="18" s="1"/>
  <c r="Q190" i="18" s="1"/>
  <c r="Q191" i="18" s="1"/>
  <c r="Q192" i="18" s="1"/>
  <c r="Q193" i="18" s="1"/>
  <c r="Q194" i="18" s="1"/>
  <c r="Q195" i="18" s="1"/>
  <c r="Q196" i="18" s="1"/>
  <c r="Q197" i="18" s="1"/>
  <c r="Q198" i="18" s="1"/>
  <c r="Q199" i="18" s="1"/>
  <c r="Q200" i="18" s="1"/>
  <c r="Q201" i="18" s="1"/>
  <c r="Q202" i="18" s="1"/>
  <c r="Q203" i="18" s="1"/>
  <c r="Q204" i="18" s="1"/>
  <c r="Q205" i="18" s="1"/>
  <c r="Q206" i="18" s="1"/>
  <c r="Q207" i="18" s="1"/>
  <c r="Q208" i="18" s="1"/>
  <c r="Q209" i="18" s="1"/>
  <c r="Q210" i="18" s="1"/>
  <c r="Q211" i="18" s="1"/>
  <c r="Q212" i="18" s="1"/>
  <c r="Q213" i="18" s="1"/>
  <c r="Q214" i="18" s="1"/>
  <c r="Q215" i="18" s="1"/>
  <c r="Q216" i="18" s="1"/>
  <c r="Q217" i="18" s="1"/>
  <c r="Q218" i="18" s="1"/>
  <c r="Q219" i="18" s="1"/>
  <c r="Q220" i="18" s="1"/>
  <c r="Q221" i="18" s="1"/>
  <c r="Q222" i="18" s="1"/>
  <c r="Q223" i="18" s="1"/>
  <c r="Q224" i="18" s="1"/>
  <c r="Q225" i="18" s="1"/>
  <c r="Q226" i="18" s="1"/>
  <c r="Q227" i="18" s="1"/>
  <c r="Q228" i="18" s="1"/>
  <c r="Q229" i="18" s="1"/>
  <c r="Q230" i="18" s="1"/>
  <c r="Q231" i="18" s="1"/>
  <c r="Q232" i="18" s="1"/>
  <c r="Q233" i="18" s="1"/>
  <c r="Q234" i="18" s="1"/>
  <c r="Q235" i="18" s="1"/>
  <c r="Q236" i="18" s="1"/>
  <c r="Q237" i="18" s="1"/>
  <c r="Q238" i="18" s="1"/>
  <c r="Q239" i="18" s="1"/>
  <c r="Q240" i="18" s="1"/>
  <c r="Q241" i="18" s="1"/>
  <c r="Q242" i="18" s="1"/>
  <c r="Q243" i="18" s="1"/>
  <c r="Q244" i="18" s="1"/>
  <c r="Q245" i="18" s="1"/>
  <c r="Q246" i="18" s="1"/>
  <c r="Q247" i="18" s="1"/>
  <c r="Q248" i="18" s="1"/>
  <c r="Q249" i="18" s="1"/>
  <c r="Q250" i="18" s="1"/>
  <c r="Q251" i="18" s="1"/>
  <c r="Q252" i="18" s="1"/>
  <c r="Q253" i="18" s="1"/>
  <c r="Q254" i="18" s="1"/>
  <c r="Q255" i="18" s="1"/>
  <c r="Z177" i="18"/>
  <c r="P177" i="18"/>
  <c r="AF559" i="6"/>
  <c r="AF428" i="6"/>
  <c r="AF177" i="6"/>
  <c r="AG301" i="6"/>
  <c r="AF301" i="6"/>
  <c r="AG559" i="6"/>
  <c r="AG428" i="6"/>
  <c r="N175" i="18"/>
  <c r="A47" i="3"/>
  <c r="N46" i="3"/>
  <c r="S179" i="18"/>
  <c r="S180" i="18" s="1"/>
  <c r="S181" i="18" s="1"/>
  <c r="S182" i="18" s="1"/>
  <c r="S183" i="18" s="1"/>
  <c r="S184" i="18" s="1"/>
  <c r="S185" i="18" s="1"/>
  <c r="S186" i="18" s="1"/>
  <c r="S187" i="18" s="1"/>
  <c r="S188" i="18" s="1"/>
  <c r="S189" i="18" s="1"/>
  <c r="S190" i="18" s="1"/>
  <c r="S191" i="18" s="1"/>
  <c r="S192" i="18" s="1"/>
  <c r="S193" i="18" s="1"/>
  <c r="S194" i="18" s="1"/>
  <c r="S195" i="18" s="1"/>
  <c r="S196" i="18" s="1"/>
  <c r="S197" i="18" s="1"/>
  <c r="S198" i="18" s="1"/>
  <c r="S199" i="18" s="1"/>
  <c r="S200" i="18" s="1"/>
  <c r="S201" i="18" s="1"/>
  <c r="S202" i="18" s="1"/>
  <c r="S203" i="18" s="1"/>
  <c r="S204" i="18" s="1"/>
  <c r="S205" i="18" s="1"/>
  <c r="S206" i="18" s="1"/>
  <c r="S207" i="18" s="1"/>
  <c r="S208" i="18" s="1"/>
  <c r="S209" i="18" s="1"/>
  <c r="S210" i="18" s="1"/>
  <c r="S211" i="18" s="1"/>
  <c r="S212" i="18" s="1"/>
  <c r="S213" i="18" s="1"/>
  <c r="S214" i="18" s="1"/>
  <c r="S215" i="18" s="1"/>
  <c r="S216" i="18" s="1"/>
  <c r="S217" i="18" s="1"/>
  <c r="S218" i="18" s="1"/>
  <c r="S219" i="18" s="1"/>
  <c r="S220" i="18" s="1"/>
  <c r="S221" i="18" s="1"/>
  <c r="S222" i="18" s="1"/>
  <c r="S223" i="18" s="1"/>
  <c r="S224" i="18" s="1"/>
  <c r="S225" i="18" s="1"/>
  <c r="S226" i="18" s="1"/>
  <c r="S227" i="18" s="1"/>
  <c r="S228" i="18" s="1"/>
  <c r="S229" i="18" s="1"/>
  <c r="S230" i="18" s="1"/>
  <c r="S231" i="18" s="1"/>
  <c r="S232" i="18" s="1"/>
  <c r="S233" i="18" s="1"/>
  <c r="S234" i="18" s="1"/>
  <c r="S235" i="18" s="1"/>
  <c r="S236" i="18" s="1"/>
  <c r="S237" i="18" s="1"/>
  <c r="S238" i="18" s="1"/>
  <c r="S239" i="18" s="1"/>
  <c r="S240" i="18" s="1"/>
  <c r="S241" i="18" s="1"/>
  <c r="S242" i="18" s="1"/>
  <c r="S243" i="18" s="1"/>
  <c r="S244" i="18" s="1"/>
  <c r="S245" i="18" s="1"/>
  <c r="S246" i="18" s="1"/>
  <c r="S247" i="18" s="1"/>
  <c r="S248" i="18" s="1"/>
  <c r="S249" i="18" s="1"/>
  <c r="S250" i="18" s="1"/>
  <c r="S251" i="18" s="1"/>
  <c r="S252" i="18" s="1"/>
  <c r="S253" i="18" s="1"/>
  <c r="S254" i="18" s="1"/>
  <c r="S255" i="18" s="1"/>
  <c r="H175" i="18"/>
  <c r="BJ43" i="18"/>
  <c r="BK43" i="18"/>
  <c r="BI43" i="18"/>
  <c r="D429" i="18"/>
  <c r="T429" i="18"/>
  <c r="X429" i="18"/>
  <c r="BC43" i="18"/>
  <c r="AG176" i="6"/>
  <c r="BF43" i="6"/>
  <c r="BM41" i="6"/>
  <c r="BL41" i="6"/>
  <c r="BN41" i="6"/>
  <c r="AE301" i="6"/>
  <c r="Y301" i="6"/>
  <c r="R301" i="6"/>
  <c r="G301" i="6"/>
  <c r="I301" i="6"/>
  <c r="E301" i="6"/>
  <c r="D301" i="6"/>
  <c r="P301" i="6"/>
  <c r="AA301" i="6"/>
  <c r="AC301" i="6"/>
  <c r="N301" i="6"/>
  <c r="S301" i="6"/>
  <c r="M301" i="6"/>
  <c r="H301" i="6"/>
  <c r="T301" i="6"/>
  <c r="AB301" i="6"/>
  <c r="Z301" i="6"/>
  <c r="L301" i="6"/>
  <c r="J301" i="6"/>
  <c r="C301" i="6"/>
  <c r="O301" i="6"/>
  <c r="B301" i="6"/>
  <c r="Q301" i="6"/>
  <c r="U301" i="6"/>
  <c r="X301" i="6"/>
  <c r="AD301" i="6"/>
  <c r="F301" i="6"/>
  <c r="AE559" i="6"/>
  <c r="J559" i="6"/>
  <c r="M559" i="6"/>
  <c r="T559" i="6"/>
  <c r="I559" i="6"/>
  <c r="N559" i="6"/>
  <c r="U559" i="6"/>
  <c r="Y559" i="6"/>
  <c r="R559" i="6"/>
  <c r="AB559" i="6"/>
  <c r="C559" i="6"/>
  <c r="AD559" i="6"/>
  <c r="Z559" i="6"/>
  <c r="V559" i="6"/>
  <c r="K559" i="6"/>
  <c r="AC559" i="6"/>
  <c r="AA559" i="6"/>
  <c r="W559" i="6"/>
  <c r="D559" i="6"/>
  <c r="S559" i="6"/>
  <c r="X559" i="6"/>
  <c r="G559" i="6"/>
  <c r="H559" i="6"/>
  <c r="B559" i="6"/>
  <c r="O559" i="6"/>
  <c r="L559" i="6"/>
  <c r="Q559" i="6"/>
  <c r="F559" i="6"/>
  <c r="E559" i="6"/>
  <c r="P559" i="6"/>
  <c r="Q180" i="6"/>
  <c r="C180" i="18"/>
  <c r="B180" i="18"/>
  <c r="W176" i="6"/>
  <c r="L175" i="18"/>
  <c r="U179" i="18"/>
  <c r="AC178" i="18"/>
  <c r="K179" i="18"/>
  <c r="AD177" i="6"/>
  <c r="V301" i="6"/>
  <c r="Y179" i="18"/>
  <c r="C184" i="6"/>
  <c r="O182" i="6"/>
  <c r="J192" i="6"/>
  <c r="F177" i="18"/>
  <c r="X177" i="6"/>
  <c r="F177" i="6"/>
  <c r="O180" i="18"/>
  <c r="I181" i="18"/>
  <c r="V176" i="6"/>
  <c r="AC428" i="6"/>
  <c r="AE428" i="6"/>
  <c r="H428" i="6"/>
  <c r="P428" i="6"/>
  <c r="T428" i="6"/>
  <c r="BE43" i="6"/>
  <c r="Q428" i="6"/>
  <c r="U428" i="6"/>
  <c r="K428" i="6"/>
  <c r="G428" i="6"/>
  <c r="Y428" i="6"/>
  <c r="B428" i="6"/>
  <c r="C428" i="6"/>
  <c r="X428" i="6"/>
  <c r="J428" i="6"/>
  <c r="R428" i="6"/>
  <c r="Z428" i="6"/>
  <c r="I428" i="6"/>
  <c r="M428" i="6"/>
  <c r="S428" i="6"/>
  <c r="O428" i="6"/>
  <c r="AA428" i="6"/>
  <c r="L428" i="6"/>
  <c r="D428" i="6"/>
  <c r="AB428" i="6"/>
  <c r="N428" i="6"/>
  <c r="F428" i="6"/>
  <c r="V428" i="6"/>
  <c r="E428" i="6"/>
  <c r="W428" i="6"/>
  <c r="AD428" i="6"/>
  <c r="BO41" i="6"/>
  <c r="U178" i="6"/>
  <c r="W301" i="6"/>
  <c r="BL42" i="6" a="1"/>
  <c r="BI44" i="18" a="1"/>
  <c r="AS560" i="6" l="1"/>
  <c r="AT560" i="6"/>
  <c r="AS303" i="6"/>
  <c r="AT303" i="6"/>
  <c r="BK43" i="6"/>
  <c r="AT429" i="6"/>
  <c r="AT230" i="6"/>
  <c r="AS243" i="18"/>
  <c r="AR429" i="18"/>
  <c r="AS429" i="18"/>
  <c r="BJ40" i="6"/>
  <c r="BI40" i="6" s="1"/>
  <c r="BP40" i="6" s="1"/>
  <c r="AZ303" i="6"/>
  <c r="AS233" i="6"/>
  <c r="AR429" i="6"/>
  <c r="AS429" i="6"/>
  <c r="AQ558" i="18"/>
  <c r="AR558" i="18"/>
  <c r="AR243" i="18"/>
  <c r="AQ560" i="6"/>
  <c r="AR560" i="6"/>
  <c r="AQ303" i="6"/>
  <c r="AR303" i="6"/>
  <c r="AR235" i="6"/>
  <c r="G429" i="18"/>
  <c r="AQ429" i="18"/>
  <c r="AQ243" i="18"/>
  <c r="L429" i="18"/>
  <c r="M429" i="18"/>
  <c r="E429" i="18"/>
  <c r="B429" i="18"/>
  <c r="BB45" i="18"/>
  <c r="AS430" i="18" s="1"/>
  <c r="S429" i="18"/>
  <c r="K429" i="18"/>
  <c r="U429" i="18"/>
  <c r="Y429" i="18"/>
  <c r="R429" i="18"/>
  <c r="J429" i="18"/>
  <c r="C429" i="18"/>
  <c r="AD429" i="18"/>
  <c r="P429" i="18"/>
  <c r="H429" i="18"/>
  <c r="AB429" i="18"/>
  <c r="AC429" i="18"/>
  <c r="I429" i="18"/>
  <c r="V429" i="18"/>
  <c r="N429" i="18"/>
  <c r="W429" i="18"/>
  <c r="Q429" i="18"/>
  <c r="Z429" i="18"/>
  <c r="F429" i="18"/>
  <c r="AA429" i="18"/>
  <c r="BH44" i="18"/>
  <c r="BL44" i="18" s="1"/>
  <c r="O429" i="18"/>
  <c r="AT243" i="18"/>
  <c r="AP558" i="18"/>
  <c r="AT558" i="18"/>
  <c r="AP300" i="18"/>
  <c r="AT300" i="18"/>
  <c r="AH429" i="18"/>
  <c r="AT429" i="18"/>
  <c r="AP429" i="6"/>
  <c r="AQ429" i="6"/>
  <c r="AQ231" i="6"/>
  <c r="AU560" i="6"/>
  <c r="AP560" i="6"/>
  <c r="AU303" i="6"/>
  <c r="AP303" i="6"/>
  <c r="AP232" i="6"/>
  <c r="AF429" i="18"/>
  <c r="AL429" i="18"/>
  <c r="AP429" i="18"/>
  <c r="AP238" i="18"/>
  <c r="AU231" i="6"/>
  <c r="AU429" i="6"/>
  <c r="BD301" i="6"/>
  <c r="BC301" i="6"/>
  <c r="BB301" i="6"/>
  <c r="BA301" i="6"/>
  <c r="BE176" i="6"/>
  <c r="BI177" i="6"/>
  <c r="BH177" i="6"/>
  <c r="BD177" i="6"/>
  <c r="BC177" i="6"/>
  <c r="BB177" i="6"/>
  <c r="BA177" i="6"/>
  <c r="AE429" i="18"/>
  <c r="AN429" i="18"/>
  <c r="AI429" i="18"/>
  <c r="AG429" i="18"/>
  <c r="AJ429" i="18"/>
  <c r="AM429" i="18"/>
  <c r="AO429" i="18"/>
  <c r="AK429" i="18"/>
  <c r="AN302" i="6"/>
  <c r="AN227" i="18"/>
  <c r="AL217" i="18"/>
  <c r="AM226" i="18"/>
  <c r="AO300" i="18"/>
  <c r="AN300" i="18"/>
  <c r="AL300" i="18"/>
  <c r="AN558" i="18"/>
  <c r="AL558" i="18"/>
  <c r="AM558" i="18"/>
  <c r="AO558" i="18"/>
  <c r="AN560" i="6"/>
  <c r="AO560" i="6"/>
  <c r="AO303" i="6"/>
  <c r="AO217" i="6"/>
  <c r="AO232" i="18"/>
  <c r="AN429" i="6"/>
  <c r="AO429" i="6"/>
  <c r="AN214" i="6"/>
  <c r="AM302" i="6"/>
  <c r="AM560" i="6"/>
  <c r="B178" i="6"/>
  <c r="AM215" i="6"/>
  <c r="AM429" i="6"/>
  <c r="AJ429" i="6"/>
  <c r="AK429" i="6"/>
  <c r="AL429" i="6"/>
  <c r="AJ560" i="6"/>
  <c r="AK560" i="6"/>
  <c r="AL560" i="6"/>
  <c r="AJ302" i="6"/>
  <c r="AL302" i="6"/>
  <c r="AK302" i="6"/>
  <c r="AK202" i="6"/>
  <c r="AL203" i="6"/>
  <c r="D300" i="18"/>
  <c r="AX174" i="18"/>
  <c r="AQ301" i="18" s="1"/>
  <c r="AW301" i="18"/>
  <c r="B300" i="18"/>
  <c r="AB300" i="18"/>
  <c r="U300" i="18"/>
  <c r="AK558" i="18"/>
  <c r="AK213" i="18"/>
  <c r="AK300" i="18"/>
  <c r="X300" i="18"/>
  <c r="H300" i="18"/>
  <c r="C300" i="18"/>
  <c r="R300" i="18"/>
  <c r="T300" i="18"/>
  <c r="AF300" i="18"/>
  <c r="I300" i="18"/>
  <c r="AG300" i="18"/>
  <c r="AD300" i="18"/>
  <c r="O300" i="18"/>
  <c r="AE300" i="18"/>
  <c r="Y300" i="18"/>
  <c r="P300" i="18"/>
  <c r="V300" i="18"/>
  <c r="AC300" i="18"/>
  <c r="AH300" i="18"/>
  <c r="J300" i="18"/>
  <c r="F300" i="18"/>
  <c r="AA300" i="18"/>
  <c r="M300" i="18"/>
  <c r="N300" i="18"/>
  <c r="W300" i="18"/>
  <c r="Z300" i="18"/>
  <c r="AI300" i="18"/>
  <c r="K300" i="18"/>
  <c r="E300" i="18"/>
  <c r="G300" i="18"/>
  <c r="L300" i="18"/>
  <c r="S300" i="18"/>
  <c r="Q300" i="18"/>
  <c r="AJ300" i="18"/>
  <c r="AY174" i="18"/>
  <c r="BA174" i="18"/>
  <c r="BB174" i="18" s="1"/>
  <c r="AS559" i="18" s="1"/>
  <c r="BF174" i="18"/>
  <c r="V302" i="6"/>
  <c r="BE174" i="18"/>
  <c r="W302" i="6"/>
  <c r="AH196" i="18"/>
  <c r="AC558" i="18"/>
  <c r="AJ558" i="18"/>
  <c r="AG558" i="18"/>
  <c r="AE558" i="18"/>
  <c r="AI558" i="18"/>
  <c r="AH558" i="18"/>
  <c r="AF558" i="18"/>
  <c r="AE189" i="18"/>
  <c r="AJ208" i="18"/>
  <c r="AI197" i="18"/>
  <c r="AF191" i="18"/>
  <c r="AG189" i="18"/>
  <c r="L558" i="18"/>
  <c r="T558" i="18"/>
  <c r="W558" i="18"/>
  <c r="V558" i="18"/>
  <c r="H558" i="18"/>
  <c r="Y558" i="18"/>
  <c r="Q558" i="18"/>
  <c r="E558" i="18"/>
  <c r="AB558" i="18"/>
  <c r="P558" i="18"/>
  <c r="D558" i="18"/>
  <c r="Z558" i="18"/>
  <c r="S558" i="18"/>
  <c r="G558" i="18"/>
  <c r="C558" i="18"/>
  <c r="K558" i="18"/>
  <c r="AA558" i="18"/>
  <c r="J558" i="18"/>
  <c r="X558" i="18"/>
  <c r="N558" i="18"/>
  <c r="R558" i="18"/>
  <c r="F558" i="18"/>
  <c r="AD558" i="18"/>
  <c r="M558" i="18"/>
  <c r="O558" i="18"/>
  <c r="B558" i="18"/>
  <c r="U558" i="18"/>
  <c r="I558" i="18"/>
  <c r="T176" i="18"/>
  <c r="AY299" i="18"/>
  <c r="AZ299" i="18"/>
  <c r="BG40" i="18" s="1"/>
  <c r="BF40" i="18" s="1"/>
  <c r="BM40" i="18" s="1"/>
  <c r="AX299" i="18"/>
  <c r="V176" i="18"/>
  <c r="BA299" i="18"/>
  <c r="G175" i="18"/>
  <c r="AY175" i="18" s="1"/>
  <c r="AJ189" i="6"/>
  <c r="AI302" i="6"/>
  <c r="AI186" i="6"/>
  <c r="AI429" i="6"/>
  <c r="AI560" i="6"/>
  <c r="AH560" i="6"/>
  <c r="AH183" i="6"/>
  <c r="AH429" i="6"/>
  <c r="AH302" i="6"/>
  <c r="P178" i="18"/>
  <c r="Z178" i="18"/>
  <c r="M177" i="18"/>
  <c r="AF429" i="6"/>
  <c r="AF560" i="6"/>
  <c r="AF178" i="6"/>
  <c r="AG302" i="6"/>
  <c r="AF302" i="6"/>
  <c r="AG429" i="6"/>
  <c r="AG560" i="6"/>
  <c r="H176" i="18"/>
  <c r="N176" i="18"/>
  <c r="A48" i="3"/>
  <c r="N47" i="3"/>
  <c r="BI44" i="18"/>
  <c r="BJ44" i="18"/>
  <c r="BK44" i="18"/>
  <c r="BC44" i="18"/>
  <c r="C302" i="6"/>
  <c r="G302" i="6"/>
  <c r="U302" i="6"/>
  <c r="T302" i="6"/>
  <c r="Z302" i="6"/>
  <c r="I302" i="6"/>
  <c r="F302" i="6"/>
  <c r="B302" i="6"/>
  <c r="AB302" i="6"/>
  <c r="M302" i="6"/>
  <c r="Y302" i="6"/>
  <c r="D302" i="6"/>
  <c r="L302" i="6"/>
  <c r="X302" i="6"/>
  <c r="AD302" i="6"/>
  <c r="Q302" i="6"/>
  <c r="O302" i="6"/>
  <c r="J302" i="6"/>
  <c r="AA302" i="6"/>
  <c r="H302" i="6"/>
  <c r="R302" i="6"/>
  <c r="N302" i="6"/>
  <c r="AC302" i="6"/>
  <c r="P302" i="6"/>
  <c r="E302" i="6"/>
  <c r="S302" i="6"/>
  <c r="AE302" i="6"/>
  <c r="AG177" i="6"/>
  <c r="BF44" i="6"/>
  <c r="BM42" i="6"/>
  <c r="BL42" i="6"/>
  <c r="BN42" i="6"/>
  <c r="V177" i="6"/>
  <c r="I182" i="18"/>
  <c r="O181" i="18"/>
  <c r="F178" i="6"/>
  <c r="X178" i="6"/>
  <c r="F178" i="18"/>
  <c r="J193" i="6"/>
  <c r="O183" i="6"/>
  <c r="K180" i="18"/>
  <c r="U180" i="18"/>
  <c r="C181" i="18"/>
  <c r="Q181" i="6"/>
  <c r="AN303" i="6"/>
  <c r="U179" i="6"/>
  <c r="BO42" i="6"/>
  <c r="U429" i="6"/>
  <c r="I429" i="6"/>
  <c r="Y429" i="6"/>
  <c r="K429" i="6"/>
  <c r="V429" i="6"/>
  <c r="L429" i="6"/>
  <c r="R429" i="6"/>
  <c r="E429" i="6"/>
  <c r="AB429" i="6"/>
  <c r="T429" i="6"/>
  <c r="AA429" i="6"/>
  <c r="M429" i="6"/>
  <c r="W429" i="6"/>
  <c r="AD429" i="6"/>
  <c r="J429" i="6"/>
  <c r="AC429" i="6"/>
  <c r="AE429" i="6"/>
  <c r="P429" i="6"/>
  <c r="D429" i="6"/>
  <c r="B429" i="6"/>
  <c r="Z429" i="6"/>
  <c r="BE44" i="6"/>
  <c r="Q429" i="6"/>
  <c r="G429" i="6"/>
  <c r="S429" i="6"/>
  <c r="N429" i="6"/>
  <c r="O429" i="6"/>
  <c r="X429" i="6"/>
  <c r="H429" i="6"/>
  <c r="F429" i="6"/>
  <c r="C429" i="6"/>
  <c r="C185" i="6"/>
  <c r="Y180" i="18"/>
  <c r="AE560" i="6"/>
  <c r="B560" i="6"/>
  <c r="E560" i="6"/>
  <c r="L560" i="6"/>
  <c r="Q560" i="6"/>
  <c r="F560" i="6"/>
  <c r="M560" i="6"/>
  <c r="P560" i="6"/>
  <c r="AA560" i="6"/>
  <c r="G560" i="6"/>
  <c r="D560" i="6"/>
  <c r="S560" i="6"/>
  <c r="N560" i="6"/>
  <c r="AB560" i="6"/>
  <c r="X560" i="6"/>
  <c r="AC560" i="6"/>
  <c r="R560" i="6"/>
  <c r="Z560" i="6"/>
  <c r="C560" i="6"/>
  <c r="AD560" i="6"/>
  <c r="V560" i="6"/>
  <c r="W560" i="6"/>
  <c r="K560" i="6"/>
  <c r="J560" i="6"/>
  <c r="U560" i="6"/>
  <c r="T560" i="6"/>
  <c r="Y560" i="6"/>
  <c r="O560" i="6"/>
  <c r="H560" i="6"/>
  <c r="I560" i="6"/>
  <c r="AD178" i="6"/>
  <c r="AC179" i="18"/>
  <c r="L176" i="18"/>
  <c r="W177" i="6"/>
  <c r="B181" i="18"/>
  <c r="BI45" i="18" a="1"/>
  <c r="BL43" i="6" a="1"/>
  <c r="BK44" i="6" l="1"/>
  <c r="AT430" i="6"/>
  <c r="AS561" i="6"/>
  <c r="AT561" i="6"/>
  <c r="AT231" i="6"/>
  <c r="AS304" i="6"/>
  <c r="AT304" i="6"/>
  <c r="AS244" i="18"/>
  <c r="BJ41" i="6"/>
  <c r="BI41" i="6" s="1"/>
  <c r="BP41" i="6" s="1"/>
  <c r="AR430" i="6"/>
  <c r="AS430" i="6"/>
  <c r="AS234" i="6"/>
  <c r="AQ559" i="18"/>
  <c r="AR559" i="18"/>
  <c r="AR244" i="18"/>
  <c r="AQ430" i="18"/>
  <c r="AR430" i="18"/>
  <c r="AQ561" i="6"/>
  <c r="AR561" i="6"/>
  <c r="AR236" i="6"/>
  <c r="AQ304" i="6"/>
  <c r="AR304" i="6"/>
  <c r="F430" i="18"/>
  <c r="S430" i="18"/>
  <c r="C430" i="18"/>
  <c r="W430" i="18"/>
  <c r="AT430" i="18"/>
  <c r="K430" i="18"/>
  <c r="AA430" i="18"/>
  <c r="AC430" i="18"/>
  <c r="Q430" i="18"/>
  <c r="AE430" i="18"/>
  <c r="P430" i="18"/>
  <c r="H430" i="18"/>
  <c r="V430" i="18"/>
  <c r="Z430" i="18"/>
  <c r="AJ430" i="18"/>
  <c r="AP430" i="18"/>
  <c r="BB46" i="18"/>
  <c r="AS431" i="18" s="1"/>
  <c r="I430" i="18"/>
  <c r="N430" i="18"/>
  <c r="X430" i="18"/>
  <c r="U430" i="18"/>
  <c r="E430" i="18"/>
  <c r="J430" i="18"/>
  <c r="AD430" i="18"/>
  <c r="BH45" i="18"/>
  <c r="BL45" i="18" s="1"/>
  <c r="O430" i="18"/>
  <c r="G430" i="18"/>
  <c r="AH430" i="18"/>
  <c r="AM430" i="18"/>
  <c r="T430" i="18"/>
  <c r="L430" i="18"/>
  <c r="D430" i="18"/>
  <c r="Y430" i="18"/>
  <c r="AF430" i="18"/>
  <c r="AL430" i="18"/>
  <c r="AO430" i="18"/>
  <c r="AG430" i="18"/>
  <c r="AB430" i="18"/>
  <c r="M430" i="18"/>
  <c r="R430" i="18"/>
  <c r="B430" i="18"/>
  <c r="AI430" i="18"/>
  <c r="AK430" i="18"/>
  <c r="AN430" i="18"/>
  <c r="AQ244" i="18"/>
  <c r="AP559" i="18"/>
  <c r="AT559" i="18"/>
  <c r="AP301" i="18"/>
  <c r="AT301" i="18"/>
  <c r="AT244" i="18"/>
  <c r="AP430" i="6"/>
  <c r="AQ430" i="6"/>
  <c r="AQ232" i="6"/>
  <c r="AU304" i="6"/>
  <c r="AP304" i="6"/>
  <c r="AP233" i="6"/>
  <c r="AU561" i="6"/>
  <c r="AP561" i="6"/>
  <c r="AP239" i="18"/>
  <c r="AU232" i="6"/>
  <c r="AU430" i="6"/>
  <c r="AZ304" i="6"/>
  <c r="BD302" i="6"/>
  <c r="BC302" i="6"/>
  <c r="BB302" i="6"/>
  <c r="BA302" i="6"/>
  <c r="BE177" i="6"/>
  <c r="BI178" i="6"/>
  <c r="BH178" i="6"/>
  <c r="BD178" i="6"/>
  <c r="BC178" i="6"/>
  <c r="BB178" i="6"/>
  <c r="BA178" i="6"/>
  <c r="AN561" i="6"/>
  <c r="AO561" i="6"/>
  <c r="AO301" i="18"/>
  <c r="AN301" i="18"/>
  <c r="AL301" i="18"/>
  <c r="AO304" i="6"/>
  <c r="AN228" i="18"/>
  <c r="AM227" i="18"/>
  <c r="AN559" i="18"/>
  <c r="AL559" i="18"/>
  <c r="AO559" i="18"/>
  <c r="AM559" i="18"/>
  <c r="AO218" i="6"/>
  <c r="AL218" i="18"/>
  <c r="AO233" i="18"/>
  <c r="AN430" i="6"/>
  <c r="AO430" i="6"/>
  <c r="AN215" i="6"/>
  <c r="AM561" i="6"/>
  <c r="B179" i="6"/>
  <c r="AM430" i="6"/>
  <c r="AM303" i="6"/>
  <c r="AM216" i="6"/>
  <c r="AA301" i="18"/>
  <c r="S301" i="18"/>
  <c r="T301" i="18"/>
  <c r="AJ430" i="6"/>
  <c r="AK430" i="6"/>
  <c r="AL430" i="6"/>
  <c r="AJ303" i="6"/>
  <c r="AL303" i="6"/>
  <c r="AK303" i="6"/>
  <c r="AK203" i="6"/>
  <c r="AJ561" i="6"/>
  <c r="AK561" i="6"/>
  <c r="AL561" i="6"/>
  <c r="AL204" i="6"/>
  <c r="F301" i="18"/>
  <c r="U301" i="18"/>
  <c r="C301" i="18"/>
  <c r="AD301" i="18"/>
  <c r="AH301" i="18"/>
  <c r="AB301" i="18"/>
  <c r="M301" i="18"/>
  <c r="G301" i="18"/>
  <c r="L301" i="18"/>
  <c r="V301" i="18"/>
  <c r="AC301" i="18"/>
  <c r="AI301" i="18"/>
  <c r="AK301" i="18"/>
  <c r="K301" i="18"/>
  <c r="J301" i="18"/>
  <c r="P301" i="18"/>
  <c r="W301" i="18"/>
  <c r="Z301" i="18"/>
  <c r="AJ301" i="18"/>
  <c r="O301" i="18"/>
  <c r="D301" i="18"/>
  <c r="N301" i="18"/>
  <c r="B301" i="18"/>
  <c r="X301" i="18"/>
  <c r="Q301" i="18"/>
  <c r="AG301" i="18"/>
  <c r="I301" i="18"/>
  <c r="AE301" i="18"/>
  <c r="R301" i="18"/>
  <c r="E301" i="18"/>
  <c r="H301" i="18"/>
  <c r="Y301" i="18"/>
  <c r="AF301" i="18"/>
  <c r="BA175" i="18"/>
  <c r="BB175" i="18" s="1"/>
  <c r="AS560" i="18" s="1"/>
  <c r="BA300" i="18"/>
  <c r="AK559" i="18"/>
  <c r="AK214" i="18"/>
  <c r="AX300" i="18"/>
  <c r="AZ300" i="18"/>
  <c r="BG41" i="18" s="1"/>
  <c r="BF41" i="18" s="1"/>
  <c r="BM41" i="18" s="1"/>
  <c r="AY300" i="18"/>
  <c r="B559" i="18"/>
  <c r="M559" i="18"/>
  <c r="N559" i="18"/>
  <c r="AA559" i="18"/>
  <c r="O559" i="18"/>
  <c r="W559" i="18"/>
  <c r="E559" i="18"/>
  <c r="AB559" i="18"/>
  <c r="V559" i="18"/>
  <c r="I559" i="18"/>
  <c r="J559" i="18"/>
  <c r="R559" i="18"/>
  <c r="K559" i="18"/>
  <c r="S559" i="18"/>
  <c r="T559" i="18"/>
  <c r="BF175" i="18"/>
  <c r="W303" i="6"/>
  <c r="H559" i="18"/>
  <c r="U559" i="18"/>
  <c r="D559" i="18"/>
  <c r="Q559" i="18"/>
  <c r="G559" i="18"/>
  <c r="Y559" i="18"/>
  <c r="C559" i="18"/>
  <c r="Z559" i="18"/>
  <c r="X559" i="18"/>
  <c r="AC559" i="18"/>
  <c r="AD559" i="18"/>
  <c r="P559" i="18"/>
  <c r="F559" i="18"/>
  <c r="L559" i="18"/>
  <c r="AH431" i="18"/>
  <c r="AF192" i="18"/>
  <c r="AH197" i="18"/>
  <c r="AJ209" i="18"/>
  <c r="AJ559" i="18"/>
  <c r="AE559" i="18"/>
  <c r="AI559" i="18"/>
  <c r="AG559" i="18"/>
  <c r="AF559" i="18"/>
  <c r="AH559" i="18"/>
  <c r="AG190" i="18"/>
  <c r="AI198" i="18"/>
  <c r="AE190" i="18"/>
  <c r="T177" i="18"/>
  <c r="T178" i="18" s="1"/>
  <c r="T179" i="18" s="1"/>
  <c r="T180" i="18" s="1"/>
  <c r="T181" i="18" s="1"/>
  <c r="BE175" i="18"/>
  <c r="G176" i="18"/>
  <c r="BF176" i="18" s="1"/>
  <c r="AZ175" i="18"/>
  <c r="AW302" i="18"/>
  <c r="V177" i="18"/>
  <c r="AX175" i="18"/>
  <c r="AQ302" i="18" s="1"/>
  <c r="AJ190" i="6"/>
  <c r="AH561" i="6"/>
  <c r="L561" i="6"/>
  <c r="AC561" i="6"/>
  <c r="V561" i="6"/>
  <c r="AB561" i="6"/>
  <c r="W561" i="6"/>
  <c r="M561" i="6"/>
  <c r="U561" i="6"/>
  <c r="G561" i="6"/>
  <c r="AF561" i="6"/>
  <c r="N561" i="6"/>
  <c r="O561" i="6"/>
  <c r="Z561" i="6"/>
  <c r="J561" i="6"/>
  <c r="AG561" i="6"/>
  <c r="AI303" i="6"/>
  <c r="Q561" i="6"/>
  <c r="K561" i="6"/>
  <c r="T561" i="6"/>
  <c r="H561" i="6"/>
  <c r="C561" i="6"/>
  <c r="P561" i="6"/>
  <c r="D561" i="6"/>
  <c r="AE561" i="6"/>
  <c r="AI187" i="6"/>
  <c r="AI561" i="6"/>
  <c r="AI430" i="6"/>
  <c r="E561" i="6"/>
  <c r="X561" i="6"/>
  <c r="R561" i="6"/>
  <c r="F561" i="6"/>
  <c r="AA561" i="6"/>
  <c r="I561" i="6"/>
  <c r="B561" i="6"/>
  <c r="AD561" i="6"/>
  <c r="S561" i="6"/>
  <c r="Y561" i="6"/>
  <c r="AH303" i="6"/>
  <c r="AH184" i="6"/>
  <c r="AH430" i="6"/>
  <c r="Z179" i="18"/>
  <c r="P179" i="18"/>
  <c r="M178" i="18"/>
  <c r="AF430" i="6"/>
  <c r="AF179" i="6"/>
  <c r="AG303" i="6"/>
  <c r="AF303" i="6"/>
  <c r="AG430" i="6"/>
  <c r="N177" i="18"/>
  <c r="N48" i="3"/>
  <c r="A49" i="3"/>
  <c r="H177" i="18"/>
  <c r="BJ45" i="18"/>
  <c r="BK45" i="18"/>
  <c r="BI45" i="18"/>
  <c r="N431" i="18"/>
  <c r="V431" i="18"/>
  <c r="Q431" i="18"/>
  <c r="AB431" i="18"/>
  <c r="BC45" i="18"/>
  <c r="AG178" i="6"/>
  <c r="BF45" i="6"/>
  <c r="V303" i="6"/>
  <c r="BM43" i="6"/>
  <c r="BL43" i="6"/>
  <c r="BN43" i="6"/>
  <c r="AD179" i="6"/>
  <c r="Y181" i="18"/>
  <c r="C186" i="6"/>
  <c r="BO43" i="6"/>
  <c r="F179" i="6"/>
  <c r="O182" i="18"/>
  <c r="I183" i="18"/>
  <c r="W178" i="6"/>
  <c r="B182" i="18"/>
  <c r="L177" i="18"/>
  <c r="AC180" i="18"/>
  <c r="AC430" i="6"/>
  <c r="AA430" i="6"/>
  <c r="Z430" i="6"/>
  <c r="BE45" i="6"/>
  <c r="I430" i="6"/>
  <c r="H430" i="6"/>
  <c r="W430" i="6"/>
  <c r="B430" i="6"/>
  <c r="X430" i="6"/>
  <c r="F430" i="6"/>
  <c r="V430" i="6"/>
  <c r="J430" i="6"/>
  <c r="C430" i="6"/>
  <c r="N430" i="6"/>
  <c r="E430" i="6"/>
  <c r="R430" i="6"/>
  <c r="AE430" i="6"/>
  <c r="G430" i="6"/>
  <c r="D430" i="6"/>
  <c r="Y430" i="6"/>
  <c r="K430" i="6"/>
  <c r="L430" i="6"/>
  <c r="M430" i="6"/>
  <c r="P430" i="6"/>
  <c r="O430" i="6"/>
  <c r="T430" i="6"/>
  <c r="Q430" i="6"/>
  <c r="AD430" i="6"/>
  <c r="S430" i="6"/>
  <c r="AB430" i="6"/>
  <c r="U430" i="6"/>
  <c r="U180" i="6"/>
  <c r="AE303" i="6"/>
  <c r="N303" i="6"/>
  <c r="G303" i="6"/>
  <c r="I303" i="6"/>
  <c r="E303" i="6"/>
  <c r="D303" i="6"/>
  <c r="P303" i="6"/>
  <c r="AC303" i="6"/>
  <c r="R303" i="6"/>
  <c r="Y303" i="6"/>
  <c r="S303" i="6"/>
  <c r="M303" i="6"/>
  <c r="H303" i="6"/>
  <c r="T303" i="6"/>
  <c r="Z303" i="6"/>
  <c r="AB303" i="6"/>
  <c r="AA303" i="6"/>
  <c r="L303" i="6"/>
  <c r="J303" i="6"/>
  <c r="C303" i="6"/>
  <c r="O303" i="6"/>
  <c r="B303" i="6"/>
  <c r="Q303" i="6"/>
  <c r="U303" i="6"/>
  <c r="X303" i="6"/>
  <c r="F303" i="6"/>
  <c r="AD303" i="6"/>
  <c r="Q182" i="6"/>
  <c r="C182" i="18"/>
  <c r="U181" i="18"/>
  <c r="K181" i="18"/>
  <c r="O184" i="6"/>
  <c r="J194" i="6"/>
  <c r="F179" i="18"/>
  <c r="X179" i="6"/>
  <c r="V178" i="6"/>
  <c r="AN304" i="6"/>
  <c r="BI46" i="18" a="1"/>
  <c r="BL44" i="6" a="1"/>
  <c r="AS305" i="6" l="1"/>
  <c r="AT305" i="6"/>
  <c r="AT232" i="6"/>
  <c r="BK45" i="6"/>
  <c r="AT431" i="6"/>
  <c r="AS562" i="6"/>
  <c r="AT562" i="6"/>
  <c r="AS245" i="18"/>
  <c r="BJ42" i="6"/>
  <c r="BI42" i="6" s="1"/>
  <c r="BP42" i="6" s="1"/>
  <c r="AS235" i="6"/>
  <c r="AR431" i="6"/>
  <c r="AS431" i="6"/>
  <c r="AQ431" i="18"/>
  <c r="AR431" i="18"/>
  <c r="AR245" i="18"/>
  <c r="AQ560" i="18"/>
  <c r="AR560" i="18"/>
  <c r="AQ305" i="6"/>
  <c r="AR305" i="6"/>
  <c r="AR237" i="6"/>
  <c r="AQ562" i="6"/>
  <c r="AR562" i="6"/>
  <c r="AZ305" i="6"/>
  <c r="AC431" i="18"/>
  <c r="S431" i="18"/>
  <c r="K431" i="18"/>
  <c r="C431" i="18"/>
  <c r="AE431" i="18"/>
  <c r="AK431" i="18"/>
  <c r="AM431" i="18"/>
  <c r="AL431" i="18"/>
  <c r="M431" i="18"/>
  <c r="Y431" i="18"/>
  <c r="H431" i="18"/>
  <c r="BB47" i="18"/>
  <c r="AS432" i="18" s="1"/>
  <c r="I431" i="18"/>
  <c r="Z431" i="18"/>
  <c r="AJ431" i="18"/>
  <c r="AO431" i="18"/>
  <c r="F431" i="18"/>
  <c r="U431" i="18"/>
  <c r="E431" i="18"/>
  <c r="R431" i="18"/>
  <c r="AN431" i="18"/>
  <c r="AT431" i="18"/>
  <c r="AA431" i="18"/>
  <c r="AD431" i="18"/>
  <c r="W431" i="18"/>
  <c r="AG431" i="18"/>
  <c r="B431" i="18"/>
  <c r="BH46" i="18"/>
  <c r="O431" i="18"/>
  <c r="G431" i="18"/>
  <c r="AP431" i="18"/>
  <c r="J431" i="18"/>
  <c r="AI431" i="18"/>
  <c r="P431" i="18"/>
  <c r="X431" i="18"/>
  <c r="T431" i="18"/>
  <c r="L431" i="18"/>
  <c r="D431" i="18"/>
  <c r="AF431" i="18"/>
  <c r="AQ245" i="18"/>
  <c r="AT245" i="18"/>
  <c r="AP560" i="18"/>
  <c r="AT560" i="18"/>
  <c r="AP432" i="18"/>
  <c r="AP302" i="18"/>
  <c r="AT302" i="18"/>
  <c r="AQ233" i="6"/>
  <c r="AP431" i="6"/>
  <c r="AQ431" i="6"/>
  <c r="AU562" i="6"/>
  <c r="AP562" i="6"/>
  <c r="AU305" i="6"/>
  <c r="AP305" i="6"/>
  <c r="AP234" i="6"/>
  <c r="AP240" i="18"/>
  <c r="AU233" i="6"/>
  <c r="AU431" i="6"/>
  <c r="BI179" i="6"/>
  <c r="BH179" i="6"/>
  <c r="BD179" i="6"/>
  <c r="BC179" i="6"/>
  <c r="BB179" i="6"/>
  <c r="BA179" i="6"/>
  <c r="BE178" i="6"/>
  <c r="BD303" i="6"/>
  <c r="BC303" i="6"/>
  <c r="BB303" i="6"/>
  <c r="BA303" i="6"/>
  <c r="AN229" i="18"/>
  <c r="AO234" i="18"/>
  <c r="AO219" i="6"/>
  <c r="AO305" i="6"/>
  <c r="AN562" i="6"/>
  <c r="AO562" i="6"/>
  <c r="AN432" i="18"/>
  <c r="AL432" i="18"/>
  <c r="AL219" i="18"/>
  <c r="AM228" i="18"/>
  <c r="AN560" i="18"/>
  <c r="AL560" i="18"/>
  <c r="AO560" i="18"/>
  <c r="AM560" i="18"/>
  <c r="AO302" i="18"/>
  <c r="AN302" i="18"/>
  <c r="AL302" i="18"/>
  <c r="AN431" i="6"/>
  <c r="AO431" i="6"/>
  <c r="AN216" i="6"/>
  <c r="AM431" i="6"/>
  <c r="B180" i="6"/>
  <c r="AM562" i="6"/>
  <c r="AM217" i="6"/>
  <c r="AM304" i="6"/>
  <c r="AJ431" i="6"/>
  <c r="AL431" i="6"/>
  <c r="AK431" i="6"/>
  <c r="AJ562" i="6"/>
  <c r="AL562" i="6"/>
  <c r="AK562" i="6"/>
  <c r="AJ304" i="6"/>
  <c r="AL304" i="6"/>
  <c r="AK304" i="6"/>
  <c r="AL205" i="6"/>
  <c r="AK204" i="6"/>
  <c r="AX301" i="18"/>
  <c r="AZ301" i="18"/>
  <c r="BG42" i="18" s="1"/>
  <c r="BF42" i="18" s="1"/>
  <c r="BM42" i="18" s="1"/>
  <c r="AY301" i="18"/>
  <c r="BA301" i="18"/>
  <c r="AK215" i="18"/>
  <c r="AK302" i="18"/>
  <c r="E560" i="18"/>
  <c r="AK560" i="18"/>
  <c r="AK432" i="18"/>
  <c r="W560" i="18"/>
  <c r="AD560" i="18"/>
  <c r="AH560" i="18"/>
  <c r="AX176" i="18"/>
  <c r="I560" i="18"/>
  <c r="K560" i="18"/>
  <c r="O560" i="18"/>
  <c r="AZ176" i="18"/>
  <c r="V560" i="18"/>
  <c r="Z560" i="18"/>
  <c r="N560" i="18"/>
  <c r="AJ560" i="18"/>
  <c r="H560" i="18"/>
  <c r="AA560" i="18"/>
  <c r="R560" i="18"/>
  <c r="X560" i="18"/>
  <c r="AB560" i="18"/>
  <c r="Y560" i="18"/>
  <c r="BA176" i="18"/>
  <c r="BB176" i="18" s="1"/>
  <c r="AS561" i="18" s="1"/>
  <c r="L560" i="18"/>
  <c r="D560" i="18"/>
  <c r="P560" i="18"/>
  <c r="T560" i="18"/>
  <c r="C560" i="18"/>
  <c r="AG560" i="18"/>
  <c r="S560" i="18"/>
  <c r="G560" i="18"/>
  <c r="F560" i="18"/>
  <c r="B560" i="18"/>
  <c r="M560" i="18"/>
  <c r="AF560" i="18"/>
  <c r="AI560" i="18"/>
  <c r="AE560" i="18"/>
  <c r="AW303" i="18"/>
  <c r="J560" i="18"/>
  <c r="U560" i="18"/>
  <c r="Q560" i="18"/>
  <c r="AC560" i="18"/>
  <c r="AI199" i="18"/>
  <c r="AH198" i="18"/>
  <c r="AJ302" i="18"/>
  <c r="AI302" i="18"/>
  <c r="AH302" i="18"/>
  <c r="AF302" i="18"/>
  <c r="AG302" i="18"/>
  <c r="AE302" i="18"/>
  <c r="AE191" i="18"/>
  <c r="AG191" i="18"/>
  <c r="AF193" i="18"/>
  <c r="AE432" i="18"/>
  <c r="AI432" i="18"/>
  <c r="AJ210" i="18"/>
  <c r="Z302" i="18"/>
  <c r="AC302" i="18"/>
  <c r="V302" i="18"/>
  <c r="Y302" i="18"/>
  <c r="S302" i="18"/>
  <c r="T302" i="18"/>
  <c r="P302" i="18"/>
  <c r="Q302" i="18"/>
  <c r="M302" i="18"/>
  <c r="N302" i="18"/>
  <c r="L302" i="18"/>
  <c r="H302" i="18"/>
  <c r="G302" i="18"/>
  <c r="AY176" i="18"/>
  <c r="BE176" i="18"/>
  <c r="K302" i="18"/>
  <c r="AB302" i="18"/>
  <c r="B302" i="18"/>
  <c r="W302" i="18"/>
  <c r="I302" i="18"/>
  <c r="D302" i="18"/>
  <c r="AA302" i="18"/>
  <c r="J302" i="18"/>
  <c r="O302" i="18"/>
  <c r="X302" i="18"/>
  <c r="AD302" i="18"/>
  <c r="G177" i="18"/>
  <c r="AY177" i="18" s="1"/>
  <c r="V178" i="18"/>
  <c r="C302" i="18"/>
  <c r="F302" i="18"/>
  <c r="R302" i="18"/>
  <c r="U302" i="18"/>
  <c r="E302" i="18"/>
  <c r="AJ191" i="6"/>
  <c r="AI562" i="6"/>
  <c r="O562" i="6"/>
  <c r="Z562" i="6"/>
  <c r="W562" i="6"/>
  <c r="T562" i="6"/>
  <c r="X562" i="6"/>
  <c r="Q562" i="6"/>
  <c r="AB562" i="6"/>
  <c r="C562" i="6"/>
  <c r="B562" i="6"/>
  <c r="G562" i="6"/>
  <c r="I562" i="6"/>
  <c r="AD562" i="6"/>
  <c r="N562" i="6"/>
  <c r="M562" i="6"/>
  <c r="AF562" i="6"/>
  <c r="AG562" i="6"/>
  <c r="Y562" i="6"/>
  <c r="R562" i="6"/>
  <c r="V562" i="6"/>
  <c r="U562" i="6"/>
  <c r="AA562" i="6"/>
  <c r="L562" i="6"/>
  <c r="P562" i="6"/>
  <c r="S562" i="6"/>
  <c r="AH562" i="6"/>
  <c r="H562" i="6"/>
  <c r="K562" i="6"/>
  <c r="AC562" i="6"/>
  <c r="F562" i="6"/>
  <c r="AE562" i="6"/>
  <c r="J562" i="6"/>
  <c r="E562" i="6"/>
  <c r="D562" i="6"/>
  <c r="AI304" i="6"/>
  <c r="AI188" i="6"/>
  <c r="AI431" i="6"/>
  <c r="AH304" i="6"/>
  <c r="AH185" i="6"/>
  <c r="AH431" i="6"/>
  <c r="M179" i="18"/>
  <c r="P180" i="18"/>
  <c r="Z180" i="18"/>
  <c r="AF431" i="6"/>
  <c r="AG304" i="6"/>
  <c r="AF304" i="6"/>
  <c r="AF180" i="6"/>
  <c r="AG431" i="6"/>
  <c r="A50" i="3"/>
  <c r="N49" i="3"/>
  <c r="H178" i="18"/>
  <c r="N178" i="18"/>
  <c r="BI46" i="18"/>
  <c r="BJ46" i="18"/>
  <c r="BK46" i="18"/>
  <c r="AC432" i="18"/>
  <c r="R432" i="18"/>
  <c r="Y432" i="18"/>
  <c r="D432" i="18"/>
  <c r="V432" i="18"/>
  <c r="AD432" i="18"/>
  <c r="E432" i="18"/>
  <c r="L432" i="18"/>
  <c r="T432" i="18"/>
  <c r="P432" i="18"/>
  <c r="M432" i="18"/>
  <c r="C432" i="18"/>
  <c r="Q432" i="18"/>
  <c r="AA432" i="18"/>
  <c r="B432" i="18"/>
  <c r="G432" i="18"/>
  <c r="F432" i="18"/>
  <c r="O432" i="18"/>
  <c r="BB48" i="18"/>
  <c r="AS433" i="18" s="1"/>
  <c r="BL46" i="18"/>
  <c r="BC46" i="18"/>
  <c r="AG179" i="6"/>
  <c r="BF46" i="6"/>
  <c r="V304" i="6"/>
  <c r="BM44" i="6"/>
  <c r="BL44" i="6"/>
  <c r="BN44" i="6"/>
  <c r="U182" i="18"/>
  <c r="AC304" i="6"/>
  <c r="AE304" i="6"/>
  <c r="L304" i="6"/>
  <c r="S304" i="6"/>
  <c r="Y304" i="6"/>
  <c r="M304" i="6"/>
  <c r="H304" i="6"/>
  <c r="T304" i="6"/>
  <c r="AB304" i="6"/>
  <c r="G304" i="6"/>
  <c r="N304" i="6"/>
  <c r="R304" i="6"/>
  <c r="I304" i="6"/>
  <c r="E304" i="6"/>
  <c r="D304" i="6"/>
  <c r="P304" i="6"/>
  <c r="Z304" i="6"/>
  <c r="AA304" i="6"/>
  <c r="J304" i="6"/>
  <c r="C304" i="6"/>
  <c r="O304" i="6"/>
  <c r="B304" i="6"/>
  <c r="Q304" i="6"/>
  <c r="U304" i="6"/>
  <c r="F304" i="6"/>
  <c r="AD304" i="6"/>
  <c r="X304" i="6"/>
  <c r="V179" i="6"/>
  <c r="X180" i="6"/>
  <c r="F180" i="18"/>
  <c r="J195" i="6"/>
  <c r="O185" i="6"/>
  <c r="K182" i="18"/>
  <c r="C183" i="18"/>
  <c r="Q183" i="6"/>
  <c r="U181" i="6"/>
  <c r="BO44" i="6"/>
  <c r="AE431" i="6"/>
  <c r="G431" i="6"/>
  <c r="AB431" i="6"/>
  <c r="AA431" i="6"/>
  <c r="X431" i="6"/>
  <c r="Z431" i="6"/>
  <c r="V431" i="6"/>
  <c r="J431" i="6"/>
  <c r="Y431" i="6"/>
  <c r="B431" i="6"/>
  <c r="W431" i="6"/>
  <c r="F431" i="6"/>
  <c r="C431" i="6"/>
  <c r="BE46" i="6"/>
  <c r="E431" i="6"/>
  <c r="AC431" i="6"/>
  <c r="AD431" i="6"/>
  <c r="R431" i="6"/>
  <c r="I431" i="6"/>
  <c r="D431" i="6"/>
  <c r="K431" i="6"/>
  <c r="H431" i="6"/>
  <c r="M431" i="6"/>
  <c r="L431" i="6"/>
  <c r="U431" i="6"/>
  <c r="O431" i="6"/>
  <c r="P431" i="6"/>
  <c r="Q431" i="6"/>
  <c r="T431" i="6"/>
  <c r="S431" i="6"/>
  <c r="N431" i="6"/>
  <c r="AC181" i="18"/>
  <c r="L178" i="18"/>
  <c r="W179" i="6"/>
  <c r="I184" i="18"/>
  <c r="F180" i="6"/>
  <c r="AN305" i="6"/>
  <c r="B183" i="18"/>
  <c r="O183" i="18"/>
  <c r="C187" i="6"/>
  <c r="Y182" i="18"/>
  <c r="T182" i="18"/>
  <c r="AD180" i="6"/>
  <c r="W304" i="6"/>
  <c r="BI47" i="18" a="1"/>
  <c r="BL45" i="6" a="1"/>
  <c r="AS306" i="6" l="1"/>
  <c r="AT306" i="6"/>
  <c r="AS563" i="6"/>
  <c r="AT563" i="6"/>
  <c r="BK46" i="6"/>
  <c r="AT432" i="6"/>
  <c r="AT233" i="6"/>
  <c r="AS246" i="18"/>
  <c r="BJ43" i="6"/>
  <c r="BI43" i="6" s="1"/>
  <c r="BP43" i="6" s="1"/>
  <c r="AR432" i="6"/>
  <c r="AS432" i="6"/>
  <c r="AS236" i="6"/>
  <c r="AQ561" i="18"/>
  <c r="AR561" i="18"/>
  <c r="AQ432" i="18"/>
  <c r="AR432" i="18"/>
  <c r="AQ433" i="18"/>
  <c r="AR433" i="18"/>
  <c r="AR246" i="18"/>
  <c r="AQ303" i="18"/>
  <c r="AR303" i="18"/>
  <c r="AQ563" i="6"/>
  <c r="AR563" i="6"/>
  <c r="AQ306" i="6"/>
  <c r="AR306" i="6"/>
  <c r="AR238" i="6"/>
  <c r="AJ432" i="18"/>
  <c r="AM432" i="18"/>
  <c r="AO432" i="18"/>
  <c r="AT432" i="18"/>
  <c r="S432" i="18"/>
  <c r="I432" i="18"/>
  <c r="W432" i="18"/>
  <c r="AH432" i="18"/>
  <c r="N432" i="18"/>
  <c r="BH47" i="18"/>
  <c r="BL47" i="18" s="1"/>
  <c r="U432" i="18"/>
  <c r="X432" i="18"/>
  <c r="AB432" i="18"/>
  <c r="AF432" i="18"/>
  <c r="J432" i="18"/>
  <c r="K432" i="18"/>
  <c r="H432" i="18"/>
  <c r="Z432" i="18"/>
  <c r="AG432" i="18"/>
  <c r="AQ246" i="18"/>
  <c r="AP433" i="18"/>
  <c r="AT433" i="18"/>
  <c r="AP561" i="18"/>
  <c r="AT561" i="18"/>
  <c r="AT246" i="18"/>
  <c r="AP303" i="18"/>
  <c r="AT303" i="18"/>
  <c r="AP432" i="6"/>
  <c r="AQ432" i="6"/>
  <c r="AQ234" i="6"/>
  <c r="AU563" i="6"/>
  <c r="AP563" i="6"/>
  <c r="AU306" i="6"/>
  <c r="AP306" i="6"/>
  <c r="AP235" i="6"/>
  <c r="AP241" i="18"/>
  <c r="AU234" i="6"/>
  <c r="AU432" i="6"/>
  <c r="AZ306" i="6"/>
  <c r="BE179" i="6"/>
  <c r="BI180" i="6"/>
  <c r="BH180" i="6"/>
  <c r="BD180" i="6"/>
  <c r="BC180" i="6"/>
  <c r="BB180" i="6"/>
  <c r="BA180" i="6"/>
  <c r="BD304" i="6"/>
  <c r="BC304" i="6"/>
  <c r="BB304" i="6"/>
  <c r="BA304" i="6"/>
  <c r="AO306" i="6"/>
  <c r="AL220" i="18"/>
  <c r="AN433" i="18"/>
  <c r="AO433" i="18"/>
  <c r="AL433" i="18"/>
  <c r="AM433" i="18"/>
  <c r="AO235" i="18"/>
  <c r="AO220" i="6"/>
  <c r="AN563" i="6"/>
  <c r="AO563" i="6"/>
  <c r="AO303" i="18"/>
  <c r="AN303" i="18"/>
  <c r="AL303" i="18"/>
  <c r="AN561" i="18"/>
  <c r="AL561" i="18"/>
  <c r="AO561" i="18"/>
  <c r="AM561" i="18"/>
  <c r="AM229" i="18"/>
  <c r="AN230" i="18"/>
  <c r="AN432" i="6"/>
  <c r="AO432" i="6"/>
  <c r="AC303" i="18"/>
  <c r="AN217" i="6"/>
  <c r="AM305" i="6"/>
  <c r="AM432" i="6"/>
  <c r="B181" i="6"/>
  <c r="AM563" i="6"/>
  <c r="AM218" i="6"/>
  <c r="AJ563" i="6"/>
  <c r="AL563" i="6"/>
  <c r="AK563" i="6"/>
  <c r="AJ432" i="6"/>
  <c r="AL432" i="6"/>
  <c r="AK432" i="6"/>
  <c r="AL206" i="6"/>
  <c r="AJ305" i="6"/>
  <c r="AL305" i="6"/>
  <c r="AK305" i="6"/>
  <c r="AK205" i="6"/>
  <c r="AK561" i="18"/>
  <c r="I303" i="18"/>
  <c r="AJ303" i="18"/>
  <c r="S303" i="18"/>
  <c r="AH303" i="18"/>
  <c r="W303" i="18"/>
  <c r="AI303" i="18"/>
  <c r="G303" i="18"/>
  <c r="AA303" i="18"/>
  <c r="J303" i="18"/>
  <c r="AE303" i="18"/>
  <c r="O303" i="18"/>
  <c r="M303" i="18"/>
  <c r="AK303" i="18"/>
  <c r="AK433" i="18"/>
  <c r="AK216" i="18"/>
  <c r="D303" i="18"/>
  <c r="N303" i="18"/>
  <c r="Z303" i="18"/>
  <c r="Y303" i="18"/>
  <c r="T303" i="18"/>
  <c r="U303" i="18"/>
  <c r="R303" i="18"/>
  <c r="K303" i="18"/>
  <c r="L303" i="18"/>
  <c r="F303" i="18"/>
  <c r="AB303" i="18"/>
  <c r="E303" i="18"/>
  <c r="P303" i="18"/>
  <c r="V303" i="18"/>
  <c r="AF303" i="18"/>
  <c r="C303" i="18"/>
  <c r="AD303" i="18"/>
  <c r="H303" i="18"/>
  <c r="Q303" i="18"/>
  <c r="B303" i="18"/>
  <c r="X303" i="18"/>
  <c r="AG303" i="18"/>
  <c r="BA177" i="18"/>
  <c r="BB177" i="18" s="1"/>
  <c r="AS562" i="18" s="1"/>
  <c r="AF561" i="18"/>
  <c r="D561" i="18"/>
  <c r="C561" i="18"/>
  <c r="J561" i="18"/>
  <c r="B561" i="18"/>
  <c r="Q561" i="18"/>
  <c r="U561" i="18"/>
  <c r="Y561" i="18"/>
  <c r="N561" i="18"/>
  <c r="AC561" i="18"/>
  <c r="P561" i="18"/>
  <c r="T561" i="18"/>
  <c r="W561" i="18"/>
  <c r="S561" i="18"/>
  <c r="X561" i="18"/>
  <c r="AG561" i="18"/>
  <c r="G561" i="18"/>
  <c r="AI561" i="18"/>
  <c r="K561" i="18"/>
  <c r="R561" i="18"/>
  <c r="I561" i="18"/>
  <c r="AH561" i="18"/>
  <c r="AA561" i="18"/>
  <c r="AE561" i="18"/>
  <c r="AD561" i="18"/>
  <c r="AJ561" i="18"/>
  <c r="AB561" i="18"/>
  <c r="F561" i="18"/>
  <c r="H561" i="18"/>
  <c r="V561" i="18"/>
  <c r="Z561" i="18"/>
  <c r="M561" i="18"/>
  <c r="E561" i="18"/>
  <c r="L561" i="18"/>
  <c r="O561" i="18"/>
  <c r="AJ211" i="18"/>
  <c r="AF194" i="18"/>
  <c r="AE192" i="18"/>
  <c r="AH199" i="18"/>
  <c r="AJ433" i="18"/>
  <c r="AG433" i="18"/>
  <c r="AE433" i="18"/>
  <c r="AI433" i="18"/>
  <c r="AH433" i="18"/>
  <c r="AF433" i="18"/>
  <c r="AG192" i="18"/>
  <c r="AI200" i="18"/>
  <c r="AW304" i="18"/>
  <c r="BE177" i="18"/>
  <c r="AZ177" i="18"/>
  <c r="AX177" i="18"/>
  <c r="BF177" i="18"/>
  <c r="AY302" i="18"/>
  <c r="AX302" i="18"/>
  <c r="V179" i="18"/>
  <c r="AZ302" i="18"/>
  <c r="BG43" i="18" s="1"/>
  <c r="BF43" i="18" s="1"/>
  <c r="BM43" i="18" s="1"/>
  <c r="BA302" i="18"/>
  <c r="G178" i="18"/>
  <c r="BE178" i="18" s="1"/>
  <c r="AJ192" i="6"/>
  <c r="AI189" i="6"/>
  <c r="AI432" i="6"/>
  <c r="AI563" i="6"/>
  <c r="AI305" i="6"/>
  <c r="AH563" i="6"/>
  <c r="AH305" i="6"/>
  <c r="AH186" i="6"/>
  <c r="AH432" i="6"/>
  <c r="P181" i="18"/>
  <c r="P182" i="18" s="1"/>
  <c r="P183" i="18" s="1"/>
  <c r="P184" i="18" s="1"/>
  <c r="P185" i="18" s="1"/>
  <c r="P186" i="18" s="1"/>
  <c r="P187" i="18" s="1"/>
  <c r="P188" i="18" s="1"/>
  <c r="P189" i="18" s="1"/>
  <c r="P190" i="18" s="1"/>
  <c r="P191" i="18" s="1"/>
  <c r="P192" i="18" s="1"/>
  <c r="P193" i="18" s="1"/>
  <c r="P194" i="18" s="1"/>
  <c r="P195" i="18" s="1"/>
  <c r="P196" i="18" s="1"/>
  <c r="P197" i="18" s="1"/>
  <c r="P198" i="18" s="1"/>
  <c r="P199" i="18" s="1"/>
  <c r="P200" i="18" s="1"/>
  <c r="P201" i="18" s="1"/>
  <c r="P202" i="18" s="1"/>
  <c r="P203" i="18" s="1"/>
  <c r="P204" i="18" s="1"/>
  <c r="P205" i="18" s="1"/>
  <c r="P206" i="18" s="1"/>
  <c r="P207" i="18" s="1"/>
  <c r="P208" i="18" s="1"/>
  <c r="P209" i="18" s="1"/>
  <c r="P210" i="18" s="1"/>
  <c r="P211" i="18" s="1"/>
  <c r="P212" i="18" s="1"/>
  <c r="P213" i="18" s="1"/>
  <c r="P214" i="18" s="1"/>
  <c r="P215" i="18" s="1"/>
  <c r="P216" i="18" s="1"/>
  <c r="P217" i="18" s="1"/>
  <c r="P218" i="18" s="1"/>
  <c r="P219" i="18" s="1"/>
  <c r="P220" i="18" s="1"/>
  <c r="P221" i="18" s="1"/>
  <c r="P222" i="18" s="1"/>
  <c r="P223" i="18" s="1"/>
  <c r="P224" i="18" s="1"/>
  <c r="P225" i="18" s="1"/>
  <c r="P226" i="18" s="1"/>
  <c r="P227" i="18" s="1"/>
  <c r="P228" i="18" s="1"/>
  <c r="P229" i="18" s="1"/>
  <c r="P230" i="18" s="1"/>
  <c r="P231" i="18" s="1"/>
  <c r="P232" i="18" s="1"/>
  <c r="P233" i="18" s="1"/>
  <c r="P234" i="18" s="1"/>
  <c r="P235" i="18" s="1"/>
  <c r="P236" i="18" s="1"/>
  <c r="P237" i="18" s="1"/>
  <c r="P238" i="18" s="1"/>
  <c r="P239" i="18" s="1"/>
  <c r="P240" i="18" s="1"/>
  <c r="P241" i="18" s="1"/>
  <c r="P242" i="18" s="1"/>
  <c r="P243" i="18" s="1"/>
  <c r="P244" i="18" s="1"/>
  <c r="P245" i="18" s="1"/>
  <c r="P246" i="18" s="1"/>
  <c r="P247" i="18" s="1"/>
  <c r="P248" i="18" s="1"/>
  <c r="P249" i="18" s="1"/>
  <c r="P250" i="18" s="1"/>
  <c r="P251" i="18" s="1"/>
  <c r="P252" i="18" s="1"/>
  <c r="P253" i="18" s="1"/>
  <c r="P254" i="18" s="1"/>
  <c r="P255" i="18" s="1"/>
  <c r="Z181" i="18"/>
  <c r="M180" i="18"/>
  <c r="AF563" i="6"/>
  <c r="AF432" i="6"/>
  <c r="AF181" i="6"/>
  <c r="AG305" i="6"/>
  <c r="AF305" i="6"/>
  <c r="AG432" i="6"/>
  <c r="AG563" i="6"/>
  <c r="H179" i="18"/>
  <c r="N179" i="18"/>
  <c r="N50" i="3"/>
  <c r="A51" i="3"/>
  <c r="BK47" i="18"/>
  <c r="BI47" i="18"/>
  <c r="BJ47" i="18"/>
  <c r="L433" i="18"/>
  <c r="O433" i="18"/>
  <c r="E433" i="18"/>
  <c r="I433" i="18"/>
  <c r="P433" i="18"/>
  <c r="S433" i="18"/>
  <c r="M433" i="18"/>
  <c r="Q433" i="18"/>
  <c r="T433" i="18"/>
  <c r="BH48" i="18"/>
  <c r="U433" i="18"/>
  <c r="AC433" i="18"/>
  <c r="AD433" i="18"/>
  <c r="BB49" i="18"/>
  <c r="AS434" i="18" s="1"/>
  <c r="AA433" i="18"/>
  <c r="AB433" i="18"/>
  <c r="X433" i="18"/>
  <c r="B433" i="18"/>
  <c r="F433" i="18"/>
  <c r="W433" i="18"/>
  <c r="C433" i="18"/>
  <c r="J433" i="18"/>
  <c r="N433" i="18"/>
  <c r="D433" i="18"/>
  <c r="G433" i="18"/>
  <c r="R433" i="18"/>
  <c r="Z433" i="18"/>
  <c r="H433" i="18"/>
  <c r="K433" i="18"/>
  <c r="Y433" i="18"/>
  <c r="V433" i="18"/>
  <c r="BC47" i="18"/>
  <c r="AG180" i="6"/>
  <c r="AN306" i="6"/>
  <c r="V305" i="6"/>
  <c r="BF47" i="6"/>
  <c r="BM45" i="6"/>
  <c r="BL45" i="6"/>
  <c r="BN45" i="6"/>
  <c r="F181" i="6"/>
  <c r="I185" i="18"/>
  <c r="W180" i="6"/>
  <c r="AC182" i="18"/>
  <c r="V432" i="6"/>
  <c r="J432" i="6"/>
  <c r="S432" i="6"/>
  <c r="AA432" i="6"/>
  <c r="U432" i="6"/>
  <c r="AD432" i="6"/>
  <c r="Z432" i="6"/>
  <c r="AB432" i="6"/>
  <c r="Y432" i="6"/>
  <c r="K432" i="6"/>
  <c r="L432" i="6"/>
  <c r="M432" i="6"/>
  <c r="P432" i="6"/>
  <c r="O432" i="6"/>
  <c r="T432" i="6"/>
  <c r="AC432" i="6"/>
  <c r="AE432" i="6"/>
  <c r="Q432" i="6"/>
  <c r="BE47" i="6"/>
  <c r="C432" i="6"/>
  <c r="N432" i="6"/>
  <c r="E432" i="6"/>
  <c r="R432" i="6"/>
  <c r="G432" i="6"/>
  <c r="D432" i="6"/>
  <c r="I432" i="6"/>
  <c r="H432" i="6"/>
  <c r="W432" i="6"/>
  <c r="B432" i="6"/>
  <c r="X432" i="6"/>
  <c r="F432" i="6"/>
  <c r="U182" i="6"/>
  <c r="Q184" i="6"/>
  <c r="C184" i="18"/>
  <c r="K183" i="18"/>
  <c r="U183" i="18"/>
  <c r="AC563" i="6"/>
  <c r="AE563" i="6"/>
  <c r="F563" i="6"/>
  <c r="E563" i="6"/>
  <c r="P563" i="6"/>
  <c r="B563" i="6"/>
  <c r="O563" i="6"/>
  <c r="L563" i="6"/>
  <c r="Q563" i="6"/>
  <c r="N563" i="6"/>
  <c r="U563" i="6"/>
  <c r="Y563" i="6"/>
  <c r="AA563" i="6"/>
  <c r="W563" i="6"/>
  <c r="D563" i="6"/>
  <c r="S563" i="6"/>
  <c r="AD563" i="6"/>
  <c r="Z563" i="6"/>
  <c r="V563" i="6"/>
  <c r="K563" i="6"/>
  <c r="R563" i="6"/>
  <c r="AB563" i="6"/>
  <c r="C563" i="6"/>
  <c r="X563" i="6"/>
  <c r="G563" i="6"/>
  <c r="H563" i="6"/>
  <c r="I563" i="6"/>
  <c r="J563" i="6"/>
  <c r="M563" i="6"/>
  <c r="T563" i="6"/>
  <c r="AD181" i="6"/>
  <c r="T183" i="18"/>
  <c r="Y183" i="18"/>
  <c r="C188" i="6"/>
  <c r="O184" i="18"/>
  <c r="B184" i="18"/>
  <c r="AC305" i="6"/>
  <c r="AE305" i="6"/>
  <c r="N305" i="6"/>
  <c r="Y305" i="6"/>
  <c r="I305" i="6"/>
  <c r="E305" i="6"/>
  <c r="D305" i="6"/>
  <c r="P305" i="6"/>
  <c r="L305" i="6"/>
  <c r="S305" i="6"/>
  <c r="G305" i="6"/>
  <c r="R305" i="6"/>
  <c r="M305" i="6"/>
  <c r="H305" i="6"/>
  <c r="T305" i="6"/>
  <c r="Z305" i="6"/>
  <c r="AB305" i="6"/>
  <c r="AA305" i="6"/>
  <c r="J305" i="6"/>
  <c r="C305" i="6"/>
  <c r="O305" i="6"/>
  <c r="B305" i="6"/>
  <c r="Q305" i="6"/>
  <c r="U305" i="6"/>
  <c r="F305" i="6"/>
  <c r="AD305" i="6"/>
  <c r="X305" i="6"/>
  <c r="L179" i="18"/>
  <c r="BO45" i="6"/>
  <c r="O186" i="6"/>
  <c r="J196" i="6"/>
  <c r="F181" i="18"/>
  <c r="X181" i="6"/>
  <c r="V180" i="6"/>
  <c r="W305" i="6"/>
  <c r="BL46" i="6" a="1"/>
  <c r="BI48" i="18" a="1"/>
  <c r="BK47" i="6" l="1"/>
  <c r="AT433" i="6"/>
  <c r="AT234" i="6"/>
  <c r="AS564" i="6"/>
  <c r="AT564" i="6"/>
  <c r="AS307" i="6"/>
  <c r="AT307" i="6"/>
  <c r="AS247" i="18"/>
  <c r="BJ44" i="6"/>
  <c r="BI44" i="6" s="1"/>
  <c r="BP44" i="6" s="1"/>
  <c r="AS237" i="6"/>
  <c r="AR433" i="6"/>
  <c r="AS433" i="6"/>
  <c r="AR247" i="18"/>
  <c r="AQ562" i="18"/>
  <c r="AR562" i="18"/>
  <c r="AQ304" i="18"/>
  <c r="AR304" i="18"/>
  <c r="AQ434" i="18"/>
  <c r="AR434" i="18"/>
  <c r="AQ564" i="6"/>
  <c r="AR564" i="6"/>
  <c r="AR239" i="6"/>
  <c r="AQ307" i="6"/>
  <c r="AR307" i="6"/>
  <c r="AQ247" i="18"/>
  <c r="AP304" i="18"/>
  <c r="AT304" i="18"/>
  <c r="AP434" i="18"/>
  <c r="AT434" i="18"/>
  <c r="AT247" i="18"/>
  <c r="AP562" i="18"/>
  <c r="AT562" i="18"/>
  <c r="AQ235" i="6"/>
  <c r="AP433" i="6"/>
  <c r="AQ433" i="6"/>
  <c r="AP236" i="6"/>
  <c r="AU564" i="6"/>
  <c r="AP564" i="6"/>
  <c r="AU307" i="6"/>
  <c r="AP307" i="6"/>
  <c r="AP242" i="18"/>
  <c r="AU235" i="6"/>
  <c r="AU433" i="6"/>
  <c r="AZ307" i="6"/>
  <c r="BD305" i="6"/>
  <c r="BC305" i="6"/>
  <c r="BB305" i="6"/>
  <c r="BA305" i="6"/>
  <c r="BD181" i="6"/>
  <c r="BI181" i="6"/>
  <c r="BH181" i="6"/>
  <c r="BC181" i="6"/>
  <c r="BB181" i="6"/>
  <c r="BA181" i="6"/>
  <c r="BE180" i="6"/>
  <c r="AO304" i="18"/>
  <c r="AN304" i="18"/>
  <c r="AL304" i="18"/>
  <c r="AN231" i="18"/>
  <c r="AM230" i="18"/>
  <c r="AN562" i="18"/>
  <c r="AL562" i="18"/>
  <c r="AM562" i="18"/>
  <c r="AO562" i="18"/>
  <c r="AL221" i="18"/>
  <c r="AO307" i="6"/>
  <c r="AN564" i="6"/>
  <c r="AO564" i="6"/>
  <c r="AO221" i="6"/>
  <c r="AO236" i="18"/>
  <c r="AN434" i="18"/>
  <c r="AO434" i="18"/>
  <c r="AL434" i="18"/>
  <c r="AM434" i="18"/>
  <c r="AN433" i="6"/>
  <c r="AO433" i="6"/>
  <c r="AN218" i="6"/>
  <c r="AM306" i="6"/>
  <c r="B182" i="6"/>
  <c r="AM433" i="6"/>
  <c r="AM219" i="6"/>
  <c r="AM564" i="6"/>
  <c r="AJ433" i="6"/>
  <c r="AL433" i="6"/>
  <c r="AK433" i="6"/>
  <c r="AL306" i="6"/>
  <c r="AK306" i="6"/>
  <c r="AL207" i="6"/>
  <c r="AJ564" i="6"/>
  <c r="AL564" i="6"/>
  <c r="AK564" i="6"/>
  <c r="AK206" i="6"/>
  <c r="BA303" i="18"/>
  <c r="AK217" i="18"/>
  <c r="AK562" i="18"/>
  <c r="AK434" i="18"/>
  <c r="AK304" i="18"/>
  <c r="K562" i="18"/>
  <c r="AY303" i="18"/>
  <c r="Z562" i="18"/>
  <c r="P562" i="18"/>
  <c r="L562" i="18"/>
  <c r="Q562" i="18"/>
  <c r="AZ303" i="18"/>
  <c r="BG44" i="18" s="1"/>
  <c r="BF44" i="18" s="1"/>
  <c r="BM44" i="18" s="1"/>
  <c r="AX303" i="18"/>
  <c r="BF178" i="18"/>
  <c r="AE562" i="18"/>
  <c r="C562" i="18"/>
  <c r="M562" i="18"/>
  <c r="B562" i="18"/>
  <c r="AG562" i="18"/>
  <c r="AA562" i="18"/>
  <c r="H562" i="18"/>
  <c r="D562" i="18"/>
  <c r="AH562" i="18"/>
  <c r="W562" i="18"/>
  <c r="R562" i="18"/>
  <c r="Y562" i="18"/>
  <c r="S562" i="18"/>
  <c r="AI562" i="18"/>
  <c r="G562" i="18"/>
  <c r="F562" i="18"/>
  <c r="U562" i="18"/>
  <c r="E562" i="18"/>
  <c r="X562" i="18"/>
  <c r="I562" i="18"/>
  <c r="AB562" i="18"/>
  <c r="AD562" i="18"/>
  <c r="V562" i="18"/>
  <c r="AJ562" i="18"/>
  <c r="O562" i="18"/>
  <c r="AC562" i="18"/>
  <c r="N562" i="18"/>
  <c r="J562" i="18"/>
  <c r="T562" i="18"/>
  <c r="AF562" i="18"/>
  <c r="AC304" i="18"/>
  <c r="AJ304" i="18"/>
  <c r="AI304" i="18"/>
  <c r="AH304" i="18"/>
  <c r="AF304" i="18"/>
  <c r="AE304" i="18"/>
  <c r="AG304" i="18"/>
  <c r="AH200" i="18"/>
  <c r="AJ212" i="18"/>
  <c r="AI201" i="18"/>
  <c r="AF195" i="18"/>
  <c r="AJ434" i="18"/>
  <c r="AE434" i="18"/>
  <c r="AI434" i="18"/>
  <c r="AG434" i="18"/>
  <c r="AF434" i="18"/>
  <c r="AH434" i="18"/>
  <c r="AG193" i="18"/>
  <c r="AE193" i="18"/>
  <c r="T304" i="18"/>
  <c r="B304" i="18"/>
  <c r="U304" i="18"/>
  <c r="R304" i="18"/>
  <c r="G304" i="18"/>
  <c r="Z304" i="18"/>
  <c r="S304" i="18"/>
  <c r="V304" i="18"/>
  <c r="P304" i="18"/>
  <c r="Q304" i="18"/>
  <c r="M304" i="18"/>
  <c r="N304" i="18"/>
  <c r="E304" i="18"/>
  <c r="H304" i="18"/>
  <c r="O304" i="18"/>
  <c r="L304" i="18"/>
  <c r="X304" i="18"/>
  <c r="AA304" i="18"/>
  <c r="D304" i="18"/>
  <c r="K304" i="18"/>
  <c r="J304" i="18"/>
  <c r="C304" i="18"/>
  <c r="AD304" i="18"/>
  <c r="F304" i="18"/>
  <c r="I304" i="18"/>
  <c r="AB304" i="18"/>
  <c r="AX178" i="18"/>
  <c r="Y304" i="18"/>
  <c r="W304" i="18"/>
  <c r="AY178" i="18"/>
  <c r="G179" i="18"/>
  <c r="AY179" i="18" s="1"/>
  <c r="AZ178" i="18"/>
  <c r="V180" i="18"/>
  <c r="V181" i="18" s="1"/>
  <c r="V182" i="18" s="1"/>
  <c r="V183" i="18" s="1"/>
  <c r="V184" i="18" s="1"/>
  <c r="V185" i="18" s="1"/>
  <c r="V186" i="18" s="1"/>
  <c r="V187" i="18" s="1"/>
  <c r="V188" i="18" s="1"/>
  <c r="V189" i="18" s="1"/>
  <c r="V190" i="18" s="1"/>
  <c r="V191" i="18" s="1"/>
  <c r="V192" i="18" s="1"/>
  <c r="V193" i="18" s="1"/>
  <c r="V194" i="18" s="1"/>
  <c r="V195" i="18" s="1"/>
  <c r="V196" i="18" s="1"/>
  <c r="V197" i="18" s="1"/>
  <c r="V198" i="18" s="1"/>
  <c r="V199" i="18" s="1"/>
  <c r="V200" i="18" s="1"/>
  <c r="V201" i="18" s="1"/>
  <c r="V202" i="18" s="1"/>
  <c r="V203" i="18" s="1"/>
  <c r="V204" i="18" s="1"/>
  <c r="V205" i="18" s="1"/>
  <c r="V206" i="18" s="1"/>
  <c r="V207" i="18" s="1"/>
  <c r="V208" i="18" s="1"/>
  <c r="V209" i="18" s="1"/>
  <c r="V210" i="18" s="1"/>
  <c r="V211" i="18" s="1"/>
  <c r="V212" i="18" s="1"/>
  <c r="V213" i="18" s="1"/>
  <c r="V214" i="18" s="1"/>
  <c r="V215" i="18" s="1"/>
  <c r="V216" i="18" s="1"/>
  <c r="V217" i="18" s="1"/>
  <c r="V218" i="18" s="1"/>
  <c r="V219" i="18" s="1"/>
  <c r="V220" i="18" s="1"/>
  <c r="V221" i="18" s="1"/>
  <c r="V222" i="18" s="1"/>
  <c r="V223" i="18" s="1"/>
  <c r="V224" i="18" s="1"/>
  <c r="V225" i="18" s="1"/>
  <c r="V226" i="18" s="1"/>
  <c r="V227" i="18" s="1"/>
  <c r="V228" i="18" s="1"/>
  <c r="V229" i="18" s="1"/>
  <c r="V230" i="18" s="1"/>
  <c r="V231" i="18" s="1"/>
  <c r="V232" i="18" s="1"/>
  <c r="V233" i="18" s="1"/>
  <c r="V234" i="18" s="1"/>
  <c r="V235" i="18" s="1"/>
  <c r="V236" i="18" s="1"/>
  <c r="V237" i="18" s="1"/>
  <c r="V238" i="18" s="1"/>
  <c r="V239" i="18" s="1"/>
  <c r="V240" i="18" s="1"/>
  <c r="V241" i="18" s="1"/>
  <c r="V242" i="18" s="1"/>
  <c r="V243" i="18" s="1"/>
  <c r="V244" i="18" s="1"/>
  <c r="V245" i="18" s="1"/>
  <c r="V246" i="18" s="1"/>
  <c r="V247" i="18" s="1"/>
  <c r="V248" i="18" s="1"/>
  <c r="V249" i="18" s="1"/>
  <c r="V250" i="18" s="1"/>
  <c r="V251" i="18" s="1"/>
  <c r="V252" i="18" s="1"/>
  <c r="V253" i="18" s="1"/>
  <c r="V254" i="18" s="1"/>
  <c r="V255" i="18" s="1"/>
  <c r="AW305" i="18"/>
  <c r="BA178" i="18"/>
  <c r="BB178" i="18" s="1"/>
  <c r="AS563" i="18" s="1"/>
  <c r="AJ193" i="6"/>
  <c r="F306" i="6"/>
  <c r="AJ306" i="6"/>
  <c r="X306" i="6"/>
  <c r="V306" i="6"/>
  <c r="AI433" i="6"/>
  <c r="AI564" i="6"/>
  <c r="AI190" i="6"/>
  <c r="AI306" i="6"/>
  <c r="AH306" i="6"/>
  <c r="AH564" i="6"/>
  <c r="AH187" i="6"/>
  <c r="AH433" i="6"/>
  <c r="Z182" i="18"/>
  <c r="I306" i="6"/>
  <c r="M181" i="18"/>
  <c r="O306" i="6"/>
  <c r="AF433" i="6"/>
  <c r="AF564" i="6"/>
  <c r="AE306" i="6"/>
  <c r="Z306" i="6"/>
  <c r="AD306" i="6"/>
  <c r="AF306" i="6"/>
  <c r="AF182" i="6"/>
  <c r="AG564" i="6"/>
  <c r="Q306" i="6"/>
  <c r="J306" i="6"/>
  <c r="D306" i="6"/>
  <c r="N306" i="6"/>
  <c r="H306" i="6"/>
  <c r="AG433" i="6"/>
  <c r="N51" i="3"/>
  <c r="A52" i="3"/>
  <c r="N180" i="18"/>
  <c r="N181" i="18" s="1"/>
  <c r="N182" i="18" s="1"/>
  <c r="N183" i="18" s="1"/>
  <c r="H180" i="18"/>
  <c r="BI48" i="18"/>
  <c r="BJ48" i="18"/>
  <c r="BK48" i="18"/>
  <c r="V434" i="18"/>
  <c r="K434" i="18"/>
  <c r="B434" i="18"/>
  <c r="M434" i="18"/>
  <c r="D434" i="18"/>
  <c r="O434" i="18"/>
  <c r="F434" i="18"/>
  <c r="Q434" i="18"/>
  <c r="H434" i="18"/>
  <c r="S434" i="18"/>
  <c r="J434" i="18"/>
  <c r="U434" i="18"/>
  <c r="L434" i="18"/>
  <c r="BH49" i="18"/>
  <c r="N434" i="18"/>
  <c r="BB50" i="18"/>
  <c r="AS435" i="18" s="1"/>
  <c r="P434" i="18"/>
  <c r="AC434" i="18"/>
  <c r="R434" i="18"/>
  <c r="AA434" i="18"/>
  <c r="T434" i="18"/>
  <c r="AB434" i="18"/>
  <c r="W434" i="18"/>
  <c r="Z434" i="18"/>
  <c r="C434" i="18"/>
  <c r="AD434" i="18"/>
  <c r="E434" i="18"/>
  <c r="Y434" i="18"/>
  <c r="G434" i="18"/>
  <c r="X434" i="18"/>
  <c r="I434" i="18"/>
  <c r="BL48" i="18"/>
  <c r="BC48" i="18"/>
  <c r="W306" i="6"/>
  <c r="U306" i="6"/>
  <c r="B306" i="6"/>
  <c r="C306" i="6"/>
  <c r="AB306" i="6"/>
  <c r="P306" i="6"/>
  <c r="E306" i="6"/>
  <c r="G306" i="6"/>
  <c r="R306" i="6"/>
  <c r="AA306" i="6"/>
  <c r="Y306" i="6"/>
  <c r="L306" i="6"/>
  <c r="AC306" i="6"/>
  <c r="T306" i="6"/>
  <c r="M306" i="6"/>
  <c r="S306" i="6"/>
  <c r="AG306" i="6"/>
  <c r="AG181" i="6"/>
  <c r="BF48" i="6"/>
  <c r="BM46" i="6"/>
  <c r="BL46" i="6"/>
  <c r="BN46" i="6"/>
  <c r="V181" i="6"/>
  <c r="X182" i="6"/>
  <c r="F182" i="18"/>
  <c r="J197" i="6"/>
  <c r="O187" i="6"/>
  <c r="B185" i="18"/>
  <c r="C189" i="6"/>
  <c r="Y184" i="18"/>
  <c r="T184" i="18"/>
  <c r="AD182" i="6"/>
  <c r="U184" i="18"/>
  <c r="L180" i="18"/>
  <c r="O185" i="18"/>
  <c r="AC564" i="6"/>
  <c r="T564" i="6"/>
  <c r="AA564" i="6"/>
  <c r="G564" i="6"/>
  <c r="W564" i="6"/>
  <c r="K564" i="6"/>
  <c r="F564" i="6"/>
  <c r="M564" i="6"/>
  <c r="L564" i="6"/>
  <c r="Q564" i="6"/>
  <c r="R564" i="6"/>
  <c r="AB564" i="6"/>
  <c r="X564" i="6"/>
  <c r="Y564" i="6"/>
  <c r="O564" i="6"/>
  <c r="AE564" i="6"/>
  <c r="D564" i="6"/>
  <c r="S564" i="6"/>
  <c r="J564" i="6"/>
  <c r="U564" i="6"/>
  <c r="P564" i="6"/>
  <c r="AD564" i="6"/>
  <c r="V564" i="6"/>
  <c r="Z564" i="6"/>
  <c r="C564" i="6"/>
  <c r="B564" i="6"/>
  <c r="E564" i="6"/>
  <c r="H564" i="6"/>
  <c r="I564" i="6"/>
  <c r="N564" i="6"/>
  <c r="K184" i="18"/>
  <c r="C185" i="18"/>
  <c r="Q185" i="6"/>
  <c r="U183" i="6"/>
  <c r="BO46" i="6"/>
  <c r="AC433" i="6"/>
  <c r="AE433" i="6"/>
  <c r="G433" i="6"/>
  <c r="AB433" i="6"/>
  <c r="AA433" i="6"/>
  <c r="X433" i="6"/>
  <c r="Z433" i="6"/>
  <c r="V433" i="6"/>
  <c r="Y433" i="6"/>
  <c r="B433" i="6"/>
  <c r="W433" i="6"/>
  <c r="F433" i="6"/>
  <c r="S433" i="6"/>
  <c r="N433" i="6"/>
  <c r="J433" i="6"/>
  <c r="AD433" i="6"/>
  <c r="R433" i="6"/>
  <c r="I433" i="6"/>
  <c r="D433" i="6"/>
  <c r="K433" i="6"/>
  <c r="H433" i="6"/>
  <c r="M433" i="6"/>
  <c r="L433" i="6"/>
  <c r="O433" i="6"/>
  <c r="P433" i="6"/>
  <c r="Q433" i="6"/>
  <c r="C433" i="6"/>
  <c r="BE48" i="6"/>
  <c r="E433" i="6"/>
  <c r="T433" i="6"/>
  <c r="U433" i="6"/>
  <c r="AC183" i="18"/>
  <c r="W181" i="6"/>
  <c r="I186" i="18"/>
  <c r="F182" i="6"/>
  <c r="AN307" i="6"/>
  <c r="BI49" i="18" a="1"/>
  <c r="BL47" i="6" a="1"/>
  <c r="AS308" i="6" l="1"/>
  <c r="AT308" i="6"/>
  <c r="AT235" i="6"/>
  <c r="BK48" i="6"/>
  <c r="AT434" i="6"/>
  <c r="AS565" i="6"/>
  <c r="AT565" i="6"/>
  <c r="AS248" i="18"/>
  <c r="BJ45" i="6"/>
  <c r="BI45" i="6" s="1"/>
  <c r="BP45" i="6" s="1"/>
  <c r="AR434" i="6"/>
  <c r="AS434" i="6"/>
  <c r="AS238" i="6"/>
  <c r="AQ435" i="18"/>
  <c r="AR435" i="18"/>
  <c r="AQ563" i="18"/>
  <c r="AR563" i="18"/>
  <c r="AQ305" i="18"/>
  <c r="AR305" i="18"/>
  <c r="AR248" i="18"/>
  <c r="AQ565" i="6"/>
  <c r="AR565" i="6"/>
  <c r="AQ308" i="6"/>
  <c r="AR308" i="6"/>
  <c r="AR240" i="6"/>
  <c r="AQ248" i="18"/>
  <c r="AP563" i="18"/>
  <c r="AT563" i="18"/>
  <c r="AP305" i="18"/>
  <c r="AT305" i="18"/>
  <c r="AT248" i="18"/>
  <c r="AP435" i="18"/>
  <c r="AT435" i="18"/>
  <c r="AQ236" i="6"/>
  <c r="AP434" i="6"/>
  <c r="AQ434" i="6"/>
  <c r="AU565" i="6"/>
  <c r="AP565" i="6"/>
  <c r="AU308" i="6"/>
  <c r="AP308" i="6"/>
  <c r="AP237" i="6"/>
  <c r="AP243" i="18"/>
  <c r="AU236" i="6"/>
  <c r="AU434" i="6"/>
  <c r="AZ308" i="6"/>
  <c r="BD306" i="6"/>
  <c r="BC306" i="6"/>
  <c r="BB306" i="6"/>
  <c r="BA306" i="6"/>
  <c r="BD182" i="6"/>
  <c r="BI182" i="6"/>
  <c r="BH182" i="6"/>
  <c r="BC182" i="6"/>
  <c r="BB182" i="6"/>
  <c r="BA182" i="6"/>
  <c r="BE181" i="6"/>
  <c r="AO308" i="6"/>
  <c r="AN232" i="18"/>
  <c r="AO237" i="18"/>
  <c r="AN563" i="18"/>
  <c r="AL563" i="18"/>
  <c r="AO563" i="18"/>
  <c r="AM563" i="18"/>
  <c r="AO305" i="18"/>
  <c r="AN305" i="18"/>
  <c r="AL305" i="18"/>
  <c r="AO222" i="6"/>
  <c r="AN435" i="18"/>
  <c r="AO435" i="18"/>
  <c r="AL435" i="18"/>
  <c r="AM435" i="18"/>
  <c r="AM231" i="18"/>
  <c r="AN565" i="6"/>
  <c r="AO565" i="6"/>
  <c r="AL222" i="18"/>
  <c r="AN434" i="6"/>
  <c r="AO434" i="6"/>
  <c r="AN219" i="6"/>
  <c r="AM434" i="6"/>
  <c r="B183" i="6"/>
  <c r="AM565" i="6"/>
  <c r="AM220" i="6"/>
  <c r="AM307" i="6"/>
  <c r="AJ307" i="6"/>
  <c r="AL307" i="6"/>
  <c r="AK307" i="6"/>
  <c r="AK207" i="6"/>
  <c r="AL208" i="6"/>
  <c r="AJ565" i="6"/>
  <c r="AK565" i="6"/>
  <c r="AL565" i="6"/>
  <c r="AJ434" i="6"/>
  <c r="AL434" i="6"/>
  <c r="AK434" i="6"/>
  <c r="AK305" i="18"/>
  <c r="AK563" i="18"/>
  <c r="AK435" i="18"/>
  <c r="AK218" i="18"/>
  <c r="K563" i="18"/>
  <c r="AJ563" i="18"/>
  <c r="AE563" i="18"/>
  <c r="AI563" i="18"/>
  <c r="AG563" i="18"/>
  <c r="AF563" i="18"/>
  <c r="AH563" i="18"/>
  <c r="AC305" i="18"/>
  <c r="AJ305" i="18"/>
  <c r="AI305" i="18"/>
  <c r="AH305" i="18"/>
  <c r="AF305" i="18"/>
  <c r="AG305" i="18"/>
  <c r="AE305" i="18"/>
  <c r="AE194" i="18"/>
  <c r="AJ213" i="18"/>
  <c r="AJ435" i="18"/>
  <c r="AG435" i="18"/>
  <c r="AE435" i="18"/>
  <c r="AI435" i="18"/>
  <c r="AH435" i="18"/>
  <c r="AF435" i="18"/>
  <c r="AG194" i="18"/>
  <c r="AF196" i="18"/>
  <c r="AI202" i="18"/>
  <c r="AH201" i="18"/>
  <c r="BA179" i="18"/>
  <c r="BB179" i="18" s="1"/>
  <c r="AS564" i="18" s="1"/>
  <c r="AX179" i="18"/>
  <c r="AS306" i="18" s="1"/>
  <c r="BE179" i="18"/>
  <c r="V305" i="18"/>
  <c r="Z305" i="18"/>
  <c r="AD305" i="18"/>
  <c r="P305" i="18"/>
  <c r="S305" i="18"/>
  <c r="M305" i="18"/>
  <c r="N305" i="18"/>
  <c r="L305" i="18"/>
  <c r="H305" i="18"/>
  <c r="G305" i="18"/>
  <c r="Q305" i="18"/>
  <c r="AB305" i="18"/>
  <c r="I305" i="18"/>
  <c r="J305" i="18"/>
  <c r="F305" i="18"/>
  <c r="T305" i="18"/>
  <c r="C305" i="18"/>
  <c r="AX304" i="18"/>
  <c r="Y305" i="18"/>
  <c r="R305" i="18"/>
  <c r="AA305" i="18"/>
  <c r="U305" i="18"/>
  <c r="W305" i="18"/>
  <c r="AY304" i="18"/>
  <c r="K305" i="18"/>
  <c r="AZ304" i="18"/>
  <c r="BG45" i="18" s="1"/>
  <c r="BF45" i="18" s="1"/>
  <c r="BM45" i="18" s="1"/>
  <c r="D305" i="18"/>
  <c r="BA304" i="18"/>
  <c r="X305" i="18"/>
  <c r="B305" i="18"/>
  <c r="O305" i="18"/>
  <c r="E305" i="18"/>
  <c r="AZ179" i="18"/>
  <c r="AW306" i="18"/>
  <c r="BF179" i="18"/>
  <c r="AB563" i="18"/>
  <c r="D563" i="18"/>
  <c r="S563" i="18"/>
  <c r="N563" i="18"/>
  <c r="X563" i="18"/>
  <c r="U563" i="18"/>
  <c r="Q563" i="18"/>
  <c r="Y563" i="18"/>
  <c r="B563" i="18"/>
  <c r="E563" i="18"/>
  <c r="V563" i="18"/>
  <c r="L563" i="18"/>
  <c r="AD563" i="18"/>
  <c r="R563" i="18"/>
  <c r="G563" i="18"/>
  <c r="C563" i="18"/>
  <c r="W563" i="18"/>
  <c r="O563" i="18"/>
  <c r="F563" i="18"/>
  <c r="AA563" i="18"/>
  <c r="M563" i="18"/>
  <c r="I563" i="18"/>
  <c r="AC563" i="18"/>
  <c r="P563" i="18"/>
  <c r="G180" i="18"/>
  <c r="AW307" i="18" s="1"/>
  <c r="H563" i="18"/>
  <c r="J563" i="18"/>
  <c r="Z563" i="18"/>
  <c r="T563" i="18"/>
  <c r="AJ194" i="6"/>
  <c r="AI565" i="6"/>
  <c r="AI307" i="6"/>
  <c r="AI434" i="6"/>
  <c r="AI191" i="6"/>
  <c r="AH307" i="6"/>
  <c r="AH565" i="6"/>
  <c r="AH188" i="6"/>
  <c r="AH434" i="6"/>
  <c r="M182" i="18"/>
  <c r="Z183" i="18"/>
  <c r="AF434" i="6"/>
  <c r="AF565" i="6"/>
  <c r="AG307" i="6"/>
  <c r="AF307" i="6"/>
  <c r="AF183" i="6"/>
  <c r="AG565" i="6"/>
  <c r="AN308" i="6"/>
  <c r="AG434" i="6"/>
  <c r="H181" i="18"/>
  <c r="A53" i="3"/>
  <c r="N52" i="3"/>
  <c r="BI49" i="18"/>
  <c r="BJ49" i="18"/>
  <c r="BK49" i="18"/>
  <c r="H435" i="18"/>
  <c r="K435" i="18"/>
  <c r="J435" i="18"/>
  <c r="M435" i="18"/>
  <c r="L435" i="18"/>
  <c r="O435" i="18"/>
  <c r="N435" i="18"/>
  <c r="Q435" i="18"/>
  <c r="P435" i="18"/>
  <c r="S435" i="18"/>
  <c r="R435" i="18"/>
  <c r="U435" i="18"/>
  <c r="T435" i="18"/>
  <c r="BH50" i="18"/>
  <c r="Z435" i="18"/>
  <c r="AC435" i="18"/>
  <c r="AB435" i="18"/>
  <c r="AA435" i="18"/>
  <c r="W435" i="18"/>
  <c r="B435" i="18"/>
  <c r="D435" i="18"/>
  <c r="F435" i="18"/>
  <c r="BB51" i="18"/>
  <c r="AS436" i="18" s="1"/>
  <c r="AD435" i="18"/>
  <c r="Y435" i="18"/>
  <c r="X435" i="18"/>
  <c r="V435" i="18"/>
  <c r="C435" i="18"/>
  <c r="E435" i="18"/>
  <c r="G435" i="18"/>
  <c r="I435" i="18"/>
  <c r="BL49" i="18"/>
  <c r="BC49" i="18"/>
  <c r="AG182" i="6"/>
  <c r="W307" i="6"/>
  <c r="BF49" i="6"/>
  <c r="BM47" i="6"/>
  <c r="BL47" i="6"/>
  <c r="BN47" i="6"/>
  <c r="U184" i="6"/>
  <c r="L181" i="18"/>
  <c r="AD183" i="6"/>
  <c r="N184" i="18"/>
  <c r="Y185" i="18"/>
  <c r="C190" i="6"/>
  <c r="O188" i="6"/>
  <c r="J198" i="6"/>
  <c r="F183" i="18"/>
  <c r="X183" i="6"/>
  <c r="V182" i="6"/>
  <c r="AE307" i="6"/>
  <c r="R307" i="6"/>
  <c r="S307" i="6"/>
  <c r="Y307" i="6"/>
  <c r="I307" i="6"/>
  <c r="E307" i="6"/>
  <c r="D307" i="6"/>
  <c r="P307" i="6"/>
  <c r="AA307" i="6"/>
  <c r="AC307" i="6"/>
  <c r="G307" i="6"/>
  <c r="K307" i="6"/>
  <c r="N307" i="6"/>
  <c r="M307" i="6"/>
  <c r="H307" i="6"/>
  <c r="T307" i="6"/>
  <c r="AB307" i="6"/>
  <c r="Z307" i="6"/>
  <c r="L307" i="6"/>
  <c r="J307" i="6"/>
  <c r="C307" i="6"/>
  <c r="O307" i="6"/>
  <c r="B307" i="6"/>
  <c r="Q307" i="6"/>
  <c r="U307" i="6"/>
  <c r="AD307" i="6"/>
  <c r="X307" i="6"/>
  <c r="F307" i="6"/>
  <c r="F183" i="6"/>
  <c r="I187" i="18"/>
  <c r="W182" i="6"/>
  <c r="AC184" i="18"/>
  <c r="AC434" i="6"/>
  <c r="X434" i="6"/>
  <c r="F434" i="6"/>
  <c r="V434" i="6"/>
  <c r="J434" i="6"/>
  <c r="C434" i="6"/>
  <c r="N434" i="6"/>
  <c r="E434" i="6"/>
  <c r="R434" i="6"/>
  <c r="G434" i="6"/>
  <c r="D434" i="6"/>
  <c r="Y434" i="6"/>
  <c r="K434" i="6"/>
  <c r="L434" i="6"/>
  <c r="M434" i="6"/>
  <c r="P434" i="6"/>
  <c r="AE434" i="6"/>
  <c r="O434" i="6"/>
  <c r="T434" i="6"/>
  <c r="Q434" i="6"/>
  <c r="AD434" i="6"/>
  <c r="S434" i="6"/>
  <c r="AB434" i="6"/>
  <c r="U434" i="6"/>
  <c r="AA434" i="6"/>
  <c r="Z434" i="6"/>
  <c r="BE49" i="6"/>
  <c r="I434" i="6"/>
  <c r="H434" i="6"/>
  <c r="W434" i="6"/>
  <c r="B434" i="6"/>
  <c r="BO47" i="6"/>
  <c r="Q186" i="6"/>
  <c r="C186" i="18"/>
  <c r="K185" i="18"/>
  <c r="O186" i="18"/>
  <c r="AE565" i="6"/>
  <c r="AA565" i="6"/>
  <c r="W565" i="6"/>
  <c r="D565" i="6"/>
  <c r="S565" i="6"/>
  <c r="Z565" i="6"/>
  <c r="K565" i="6"/>
  <c r="U565" i="6"/>
  <c r="B565" i="6"/>
  <c r="O565" i="6"/>
  <c r="L565" i="6"/>
  <c r="Q565" i="6"/>
  <c r="E565" i="6"/>
  <c r="X565" i="6"/>
  <c r="H565" i="6"/>
  <c r="AC565" i="6"/>
  <c r="J565" i="6"/>
  <c r="M565" i="6"/>
  <c r="T565" i="6"/>
  <c r="AD565" i="6"/>
  <c r="V565" i="6"/>
  <c r="N565" i="6"/>
  <c r="Y565" i="6"/>
  <c r="R565" i="6"/>
  <c r="AB565" i="6"/>
  <c r="C565" i="6"/>
  <c r="F565" i="6"/>
  <c r="P565" i="6"/>
  <c r="G565" i="6"/>
  <c r="I565" i="6"/>
  <c r="U185" i="18"/>
  <c r="T185" i="18"/>
  <c r="B186" i="18"/>
  <c r="V307" i="6"/>
  <c r="BL48" i="6" a="1"/>
  <c r="BI50" i="18" a="1"/>
  <c r="AS309" i="6" l="1"/>
  <c r="AT309" i="6"/>
  <c r="BK49" i="6"/>
  <c r="AT435" i="6"/>
  <c r="AS566" i="6"/>
  <c r="AT566" i="6"/>
  <c r="AT236" i="6"/>
  <c r="AS249" i="18"/>
  <c r="BJ46" i="6"/>
  <c r="BI46" i="6" s="1"/>
  <c r="BP46" i="6" s="1"/>
  <c r="AR435" i="6"/>
  <c r="AS435" i="6"/>
  <c r="AS239" i="6"/>
  <c r="AR249" i="18"/>
  <c r="AQ436" i="18"/>
  <c r="AR436" i="18"/>
  <c r="AQ306" i="18"/>
  <c r="AR306" i="18"/>
  <c r="AQ564" i="18"/>
  <c r="AR564" i="18"/>
  <c r="AR241" i="6"/>
  <c r="AQ566" i="6"/>
  <c r="AR566" i="6"/>
  <c r="AQ309" i="6"/>
  <c r="AR309" i="6"/>
  <c r="AQ249" i="18"/>
  <c r="AT249" i="18"/>
  <c r="AP436" i="18"/>
  <c r="AT436" i="18"/>
  <c r="AP306" i="18"/>
  <c r="AT306" i="18"/>
  <c r="AP564" i="18"/>
  <c r="AT564" i="18"/>
  <c r="AP435" i="6"/>
  <c r="AQ435" i="6"/>
  <c r="AQ237" i="6"/>
  <c r="AU566" i="6"/>
  <c r="AP566" i="6"/>
  <c r="AP238" i="6"/>
  <c r="AU309" i="6"/>
  <c r="AP309" i="6"/>
  <c r="AP244" i="18"/>
  <c r="AU237" i="6"/>
  <c r="AU435" i="6"/>
  <c r="AZ309" i="6"/>
  <c r="BI183" i="6"/>
  <c r="BH183" i="6"/>
  <c r="BD183" i="6"/>
  <c r="BC183" i="6"/>
  <c r="BB183" i="6"/>
  <c r="BA183" i="6"/>
  <c r="BE182" i="6"/>
  <c r="BD307" i="6"/>
  <c r="BC307" i="6"/>
  <c r="BB307" i="6"/>
  <c r="BA307" i="6"/>
  <c r="AN566" i="6"/>
  <c r="AO566" i="6"/>
  <c r="AL223" i="18"/>
  <c r="AO238" i="18"/>
  <c r="AO309" i="6"/>
  <c r="AO306" i="18"/>
  <c r="AN306" i="18"/>
  <c r="AL306" i="18"/>
  <c r="AN564" i="18"/>
  <c r="AL564" i="18"/>
  <c r="AO564" i="18"/>
  <c r="AM564" i="18"/>
  <c r="AM232" i="18"/>
  <c r="AO223" i="6"/>
  <c r="AN436" i="18"/>
  <c r="AO436" i="18"/>
  <c r="AM436" i="18"/>
  <c r="AL436" i="18"/>
  <c r="AN233" i="18"/>
  <c r="AN435" i="6"/>
  <c r="AO435" i="6"/>
  <c r="AN220" i="6"/>
  <c r="AM435" i="6"/>
  <c r="AM308" i="6"/>
  <c r="B184" i="6"/>
  <c r="AM566" i="6"/>
  <c r="AM221" i="6"/>
  <c r="AJ566" i="6"/>
  <c r="AK566" i="6"/>
  <c r="AL566" i="6"/>
  <c r="AJ308" i="6"/>
  <c r="AL308" i="6"/>
  <c r="AK308" i="6"/>
  <c r="AJ435" i="6"/>
  <c r="AK435" i="6"/>
  <c r="AL435" i="6"/>
  <c r="AK208" i="6"/>
  <c r="AL209" i="6"/>
  <c r="AK306" i="18"/>
  <c r="AK436" i="18"/>
  <c r="AK564" i="18"/>
  <c r="AK219" i="18"/>
  <c r="J306" i="18"/>
  <c r="R306" i="18"/>
  <c r="AH202" i="18"/>
  <c r="AX180" i="18"/>
  <c r="AS307" i="18" s="1"/>
  <c r="AC306" i="18"/>
  <c r="AJ306" i="18"/>
  <c r="AI306" i="18"/>
  <c r="AH306" i="18"/>
  <c r="AF306" i="18"/>
  <c r="AG306" i="18"/>
  <c r="AE306" i="18"/>
  <c r="AJ564" i="18"/>
  <c r="AG564" i="18"/>
  <c r="AE564" i="18"/>
  <c r="AI564" i="18"/>
  <c r="AH564" i="18"/>
  <c r="AF564" i="18"/>
  <c r="AI203" i="18"/>
  <c r="AG195" i="18"/>
  <c r="AJ436" i="18"/>
  <c r="AE436" i="18"/>
  <c r="AI436" i="18"/>
  <c r="AG436" i="18"/>
  <c r="AF436" i="18"/>
  <c r="AH436" i="18"/>
  <c r="AF197" i="18"/>
  <c r="AJ214" i="18"/>
  <c r="T306" i="18"/>
  <c r="AE195" i="18"/>
  <c r="B306" i="18"/>
  <c r="AA306" i="18"/>
  <c r="G306" i="18"/>
  <c r="O306" i="18"/>
  <c r="C306" i="18"/>
  <c r="AB306" i="18"/>
  <c r="H306" i="18"/>
  <c r="Z306" i="18"/>
  <c r="D306" i="18"/>
  <c r="I306" i="18"/>
  <c r="Y306" i="18"/>
  <c r="E306" i="18"/>
  <c r="X306" i="18"/>
  <c r="U306" i="18"/>
  <c r="Q306" i="18"/>
  <c r="W306" i="18"/>
  <c r="F306" i="18"/>
  <c r="K306" i="18"/>
  <c r="AD306" i="18"/>
  <c r="S306" i="18"/>
  <c r="M306" i="18"/>
  <c r="V306" i="18"/>
  <c r="L306" i="18"/>
  <c r="G564" i="18"/>
  <c r="AB564" i="18"/>
  <c r="C564" i="18"/>
  <c r="Y564" i="18"/>
  <c r="P306" i="18"/>
  <c r="N306" i="18"/>
  <c r="X564" i="18"/>
  <c r="U564" i="18"/>
  <c r="AC564" i="18"/>
  <c r="M564" i="18"/>
  <c r="O564" i="18"/>
  <c r="J564" i="18"/>
  <c r="R564" i="18"/>
  <c r="AD564" i="18"/>
  <c r="F564" i="18"/>
  <c r="B564" i="18"/>
  <c r="I564" i="18"/>
  <c r="AZ305" i="18"/>
  <c r="BG46" i="18" s="1"/>
  <c r="BF46" i="18" s="1"/>
  <c r="BM46" i="18" s="1"/>
  <c r="AX305" i="18"/>
  <c r="AY305" i="18"/>
  <c r="BA305" i="18"/>
  <c r="AZ180" i="18"/>
  <c r="BF180" i="18"/>
  <c r="K564" i="18"/>
  <c r="AA564" i="18"/>
  <c r="N564" i="18"/>
  <c r="BA180" i="18"/>
  <c r="BB180" i="18" s="1"/>
  <c r="AS565" i="18" s="1"/>
  <c r="E564" i="18"/>
  <c r="T564" i="18"/>
  <c r="H564" i="18"/>
  <c r="W564" i="18"/>
  <c r="P564" i="18"/>
  <c r="D564" i="18"/>
  <c r="Z564" i="18"/>
  <c r="BE180" i="18"/>
  <c r="AY180" i="18"/>
  <c r="Q564" i="18"/>
  <c r="L564" i="18"/>
  <c r="V564" i="18"/>
  <c r="S564" i="18"/>
  <c r="G181" i="18"/>
  <c r="AY181" i="18" s="1"/>
  <c r="AJ195" i="6"/>
  <c r="AD308" i="6"/>
  <c r="K308" i="6"/>
  <c r="AI566" i="6"/>
  <c r="AI308" i="6"/>
  <c r="AI192" i="6"/>
  <c r="X308" i="6"/>
  <c r="C308" i="6"/>
  <c r="AE308" i="6"/>
  <c r="AI435" i="6"/>
  <c r="W308" i="6"/>
  <c r="T308" i="6"/>
  <c r="U308" i="6"/>
  <c r="P308" i="6"/>
  <c r="B308" i="6"/>
  <c r="L308" i="6"/>
  <c r="M308" i="6"/>
  <c r="AB308" i="6"/>
  <c r="S308" i="6"/>
  <c r="AH189" i="6"/>
  <c r="AH435" i="6"/>
  <c r="AH566" i="6"/>
  <c r="AH308" i="6"/>
  <c r="Z184" i="18"/>
  <c r="Z185" i="18" s="1"/>
  <c r="Z186" i="18" s="1"/>
  <c r="Z187" i="18" s="1"/>
  <c r="Z188" i="18" s="1"/>
  <c r="Z189" i="18" s="1"/>
  <c r="Z190" i="18" s="1"/>
  <c r="Z191" i="18" s="1"/>
  <c r="Z192" i="18" s="1"/>
  <c r="Z193" i="18" s="1"/>
  <c r="Z194" i="18" s="1"/>
  <c r="Z195" i="18" s="1"/>
  <c r="Z196" i="18" s="1"/>
  <c r="Z197" i="18" s="1"/>
  <c r="Z198" i="18" s="1"/>
  <c r="Z199" i="18" s="1"/>
  <c r="Z200" i="18" s="1"/>
  <c r="Z201" i="18" s="1"/>
  <c r="Z202" i="18" s="1"/>
  <c r="Z203" i="18" s="1"/>
  <c r="Z204" i="18" s="1"/>
  <c r="Z205" i="18" s="1"/>
  <c r="Z206" i="18" s="1"/>
  <c r="Z207" i="18" s="1"/>
  <c r="Z208" i="18" s="1"/>
  <c r="Z209" i="18" s="1"/>
  <c r="Z210" i="18" s="1"/>
  <c r="Z211" i="18" s="1"/>
  <c r="Z212" i="18" s="1"/>
  <c r="Z213" i="18" s="1"/>
  <c r="Z214" i="18" s="1"/>
  <c r="Z215" i="18" s="1"/>
  <c r="Z216" i="18" s="1"/>
  <c r="Z217" i="18" s="1"/>
  <c r="Z218" i="18" s="1"/>
  <c r="Z219" i="18" s="1"/>
  <c r="Z220" i="18" s="1"/>
  <c r="Z221" i="18" s="1"/>
  <c r="Z222" i="18" s="1"/>
  <c r="Z223" i="18" s="1"/>
  <c r="Z224" i="18" s="1"/>
  <c r="Z225" i="18" s="1"/>
  <c r="Z226" i="18" s="1"/>
  <c r="Z227" i="18" s="1"/>
  <c r="Z228" i="18" s="1"/>
  <c r="Z229" i="18" s="1"/>
  <c r="Z230" i="18" s="1"/>
  <c r="Z231" i="18" s="1"/>
  <c r="Z232" i="18" s="1"/>
  <c r="Z233" i="18" s="1"/>
  <c r="Z234" i="18" s="1"/>
  <c r="Z235" i="18" s="1"/>
  <c r="Z236" i="18" s="1"/>
  <c r="Z237" i="18" s="1"/>
  <c r="Z238" i="18" s="1"/>
  <c r="Z239" i="18" s="1"/>
  <c r="Z240" i="18" s="1"/>
  <c r="Z241" i="18" s="1"/>
  <c r="Z242" i="18" s="1"/>
  <c r="Z243" i="18" s="1"/>
  <c r="Z244" i="18" s="1"/>
  <c r="Z245" i="18" s="1"/>
  <c r="Z246" i="18" s="1"/>
  <c r="Z247" i="18" s="1"/>
  <c r="Z248" i="18" s="1"/>
  <c r="Z249" i="18" s="1"/>
  <c r="Z250" i="18" s="1"/>
  <c r="Z251" i="18" s="1"/>
  <c r="Z252" i="18" s="1"/>
  <c r="Z253" i="18" s="1"/>
  <c r="Z254" i="18" s="1"/>
  <c r="Z255" i="18" s="1"/>
  <c r="M183" i="18"/>
  <c r="AF435" i="6"/>
  <c r="AF566" i="6"/>
  <c r="AF184" i="6"/>
  <c r="F308" i="6"/>
  <c r="AF308" i="6"/>
  <c r="Q308" i="6"/>
  <c r="O308" i="6"/>
  <c r="J308" i="6"/>
  <c r="AA308" i="6"/>
  <c r="H308" i="6"/>
  <c r="N308" i="6"/>
  <c r="AC308" i="6"/>
  <c r="Z308" i="6"/>
  <c r="E308" i="6"/>
  <c r="Y308" i="6"/>
  <c r="D308" i="6"/>
  <c r="I308" i="6"/>
  <c r="G308" i="6"/>
  <c r="R308" i="6"/>
  <c r="V308" i="6"/>
  <c r="AG308" i="6"/>
  <c r="AG435" i="6"/>
  <c r="AG566" i="6"/>
  <c r="B566" i="6"/>
  <c r="L566" i="6"/>
  <c r="N566" i="6"/>
  <c r="X566" i="6"/>
  <c r="G566" i="6"/>
  <c r="S566" i="6"/>
  <c r="M566" i="6"/>
  <c r="AC566" i="6"/>
  <c r="Z566" i="6"/>
  <c r="Y566" i="6"/>
  <c r="H566" i="6"/>
  <c r="J566" i="6"/>
  <c r="T566" i="6"/>
  <c r="V566" i="6"/>
  <c r="K566" i="6"/>
  <c r="AE566" i="6"/>
  <c r="E566" i="6"/>
  <c r="Q566" i="6"/>
  <c r="AA566" i="6"/>
  <c r="AB566" i="6"/>
  <c r="D566" i="6"/>
  <c r="F566" i="6"/>
  <c r="P566" i="6"/>
  <c r="R566" i="6"/>
  <c r="C566" i="6"/>
  <c r="O566" i="6"/>
  <c r="I566" i="6"/>
  <c r="U566" i="6"/>
  <c r="AD566" i="6"/>
  <c r="W566" i="6"/>
  <c r="H182" i="18"/>
  <c r="N53" i="3"/>
  <c r="A54" i="3"/>
  <c r="BI50" i="18"/>
  <c r="BJ50" i="18"/>
  <c r="BK50" i="18"/>
  <c r="BL50" i="18"/>
  <c r="H436" i="18"/>
  <c r="S436" i="18"/>
  <c r="J436" i="18"/>
  <c r="U436" i="18"/>
  <c r="L436" i="18"/>
  <c r="BH51" i="18"/>
  <c r="N436" i="18"/>
  <c r="BB52" i="18"/>
  <c r="AS437" i="18" s="1"/>
  <c r="P436" i="18"/>
  <c r="AC436" i="18"/>
  <c r="R436" i="18"/>
  <c r="AA436" i="18"/>
  <c r="T436" i="18"/>
  <c r="AB436" i="18"/>
  <c r="W436" i="18"/>
  <c r="Z436" i="18"/>
  <c r="C436" i="18"/>
  <c r="AD436" i="18"/>
  <c r="E436" i="18"/>
  <c r="Y436" i="18"/>
  <c r="G436" i="18"/>
  <c r="X436" i="18"/>
  <c r="I436" i="18"/>
  <c r="V436" i="18"/>
  <c r="K436" i="18"/>
  <c r="B436" i="18"/>
  <c r="M436" i="18"/>
  <c r="D436" i="18"/>
  <c r="O436" i="18"/>
  <c r="F436" i="18"/>
  <c r="Q436" i="18"/>
  <c r="BC50" i="18"/>
  <c r="AG183" i="6"/>
  <c r="AN309" i="6"/>
  <c r="BF50" i="6"/>
  <c r="BL48" i="6"/>
  <c r="BN48" i="6"/>
  <c r="BM48" i="6"/>
  <c r="U186" i="18"/>
  <c r="N185" i="18"/>
  <c r="L182" i="18"/>
  <c r="U185" i="6"/>
  <c r="B187" i="18"/>
  <c r="T186" i="18"/>
  <c r="O187" i="18"/>
  <c r="K186" i="18"/>
  <c r="C187" i="18"/>
  <c r="Q187" i="6"/>
  <c r="BO48" i="6"/>
  <c r="AC435" i="6"/>
  <c r="Z435" i="6"/>
  <c r="V435" i="6"/>
  <c r="Y435" i="6"/>
  <c r="B435" i="6"/>
  <c r="W435" i="6"/>
  <c r="F435" i="6"/>
  <c r="C435" i="6"/>
  <c r="J435" i="6"/>
  <c r="E435" i="6"/>
  <c r="N435" i="6"/>
  <c r="G435" i="6"/>
  <c r="AB435" i="6"/>
  <c r="AA435" i="6"/>
  <c r="H435" i="6"/>
  <c r="AE435" i="6"/>
  <c r="M435" i="6"/>
  <c r="L435" i="6"/>
  <c r="O435" i="6"/>
  <c r="P435" i="6"/>
  <c r="Q435" i="6"/>
  <c r="T435" i="6"/>
  <c r="S435" i="6"/>
  <c r="BE50" i="6"/>
  <c r="K435" i="6"/>
  <c r="U435" i="6"/>
  <c r="AD435" i="6"/>
  <c r="R435" i="6"/>
  <c r="I435" i="6"/>
  <c r="D435" i="6"/>
  <c r="X435" i="6"/>
  <c r="AC185" i="18"/>
  <c r="W183" i="6"/>
  <c r="I188" i="18"/>
  <c r="F184" i="6"/>
  <c r="V183" i="6"/>
  <c r="X184" i="6"/>
  <c r="F184" i="18"/>
  <c r="J199" i="6"/>
  <c r="O189" i="6"/>
  <c r="C191" i="6"/>
  <c r="Y186" i="18"/>
  <c r="AD184" i="6"/>
  <c r="BI51" i="18" a="1"/>
  <c r="BL49" i="6" a="1"/>
  <c r="BK50" i="6" l="1"/>
  <c r="AT436" i="6"/>
  <c r="AT237" i="6"/>
  <c r="AS567" i="6"/>
  <c r="AT567" i="6"/>
  <c r="AS310" i="6"/>
  <c r="AT310" i="6"/>
  <c r="AS250" i="18"/>
  <c r="BJ47" i="6"/>
  <c r="BI47" i="6" s="1"/>
  <c r="BP47" i="6" s="1"/>
  <c r="AR436" i="6"/>
  <c r="AS436" i="6"/>
  <c r="AS240" i="6"/>
  <c r="AQ437" i="18"/>
  <c r="AR437" i="18"/>
  <c r="AQ565" i="18"/>
  <c r="AR565" i="18"/>
  <c r="AQ307" i="18"/>
  <c r="AR307" i="18"/>
  <c r="AR250" i="18"/>
  <c r="AQ310" i="6"/>
  <c r="AR310" i="6"/>
  <c r="AR242" i="6"/>
  <c r="AQ567" i="6"/>
  <c r="AR567" i="6"/>
  <c r="AQ250" i="18"/>
  <c r="AP565" i="18"/>
  <c r="AT565" i="18"/>
  <c r="AP307" i="18"/>
  <c r="AT307" i="18"/>
  <c r="AP437" i="18"/>
  <c r="AT437" i="18"/>
  <c r="AT250" i="18"/>
  <c r="AP436" i="6"/>
  <c r="AQ436" i="6"/>
  <c r="AQ238" i="6"/>
  <c r="AU310" i="6"/>
  <c r="AP310" i="6"/>
  <c r="AP239" i="6"/>
  <c r="AU567" i="6"/>
  <c r="AP567" i="6"/>
  <c r="AP245" i="18"/>
  <c r="AU238" i="6"/>
  <c r="AU436" i="6"/>
  <c r="AZ310" i="6"/>
  <c r="BI184" i="6"/>
  <c r="BH184" i="6"/>
  <c r="BD184" i="6"/>
  <c r="BC184" i="6"/>
  <c r="BB184" i="6"/>
  <c r="BA184" i="6"/>
  <c r="BD308" i="6"/>
  <c r="BC308" i="6"/>
  <c r="BB308" i="6"/>
  <c r="BA308" i="6"/>
  <c r="BE183" i="6"/>
  <c r="AO310" i="6"/>
  <c r="AN234" i="18"/>
  <c r="AN567" i="6"/>
  <c r="AO567" i="6"/>
  <c r="AO307" i="18"/>
  <c r="AN307" i="18"/>
  <c r="AM307" i="18"/>
  <c r="AL307" i="18"/>
  <c r="AO239" i="18"/>
  <c r="AM233" i="18"/>
  <c r="AN437" i="18"/>
  <c r="AO437" i="18"/>
  <c r="AL437" i="18"/>
  <c r="AM437" i="18"/>
  <c r="AL224" i="18"/>
  <c r="AN565" i="18"/>
  <c r="AL565" i="18"/>
  <c r="AO565" i="18"/>
  <c r="AM565" i="18"/>
  <c r="AO224" i="6"/>
  <c r="AN436" i="6"/>
  <c r="AO436" i="6"/>
  <c r="AN221" i="6"/>
  <c r="AM567" i="6"/>
  <c r="AM309" i="6"/>
  <c r="B185" i="6"/>
  <c r="AM436" i="6"/>
  <c r="AM222" i="6"/>
  <c r="AL210" i="6"/>
  <c r="AK209" i="6"/>
  <c r="AJ309" i="6"/>
  <c r="AL309" i="6"/>
  <c r="AK309" i="6"/>
  <c r="AJ436" i="6"/>
  <c r="AK436" i="6"/>
  <c r="AL436" i="6"/>
  <c r="AJ567" i="6"/>
  <c r="AK567" i="6"/>
  <c r="AL567" i="6"/>
  <c r="AK220" i="18"/>
  <c r="B307" i="18"/>
  <c r="AK307" i="18"/>
  <c r="AK565" i="18"/>
  <c r="AK437" i="18"/>
  <c r="H307" i="18"/>
  <c r="R307" i="18"/>
  <c r="BF181" i="18"/>
  <c r="F307" i="18"/>
  <c r="X307" i="18"/>
  <c r="U307" i="18"/>
  <c r="Q307" i="18"/>
  <c r="AA307" i="18"/>
  <c r="Y307" i="18"/>
  <c r="D307" i="18"/>
  <c r="M307" i="18"/>
  <c r="L307" i="18"/>
  <c r="N307" i="18"/>
  <c r="O307" i="18"/>
  <c r="S307" i="18"/>
  <c r="P307" i="18"/>
  <c r="D565" i="18"/>
  <c r="AJ565" i="18"/>
  <c r="AE565" i="18"/>
  <c r="AI565" i="18"/>
  <c r="AG565" i="18"/>
  <c r="AF565" i="18"/>
  <c r="AH565" i="18"/>
  <c r="AC307" i="18"/>
  <c r="T307" i="18"/>
  <c r="I307" i="18"/>
  <c r="AD307" i="18"/>
  <c r="AB307" i="18"/>
  <c r="W307" i="18"/>
  <c r="AZ181" i="18"/>
  <c r="G307" i="18"/>
  <c r="AF198" i="18"/>
  <c r="AI204" i="18"/>
  <c r="AJ307" i="18"/>
  <c r="AI307" i="18"/>
  <c r="AH307" i="18"/>
  <c r="AF307" i="18"/>
  <c r="AE307" i="18"/>
  <c r="AG307" i="18"/>
  <c r="K307" i="18"/>
  <c r="C307" i="18"/>
  <c r="V307" i="18"/>
  <c r="J307" i="18"/>
  <c r="E307" i="18"/>
  <c r="AJ437" i="18"/>
  <c r="AG437" i="18"/>
  <c r="AE437" i="18"/>
  <c r="AI437" i="18"/>
  <c r="AH437" i="18"/>
  <c r="AF437" i="18"/>
  <c r="Z307" i="18"/>
  <c r="AE196" i="18"/>
  <c r="AJ215" i="18"/>
  <c r="AG196" i="18"/>
  <c r="AH203" i="18"/>
  <c r="AX306" i="18"/>
  <c r="AZ306" i="18"/>
  <c r="BG47" i="18" s="1"/>
  <c r="BF47" i="18" s="1"/>
  <c r="BM47" i="18" s="1"/>
  <c r="AY306" i="18"/>
  <c r="BA306" i="18"/>
  <c r="AX181" i="18"/>
  <c r="AS308" i="18" s="1"/>
  <c r="AB565" i="18"/>
  <c r="P565" i="18"/>
  <c r="L565" i="18"/>
  <c r="O565" i="18"/>
  <c r="K565" i="18"/>
  <c r="BE181" i="18"/>
  <c r="W565" i="18"/>
  <c r="S565" i="18"/>
  <c r="X565" i="18"/>
  <c r="AD565" i="18"/>
  <c r="G565" i="18"/>
  <c r="AA565" i="18"/>
  <c r="Q565" i="18"/>
  <c r="B565" i="18"/>
  <c r="E565" i="18"/>
  <c r="V565" i="18"/>
  <c r="J565" i="18"/>
  <c r="U565" i="18"/>
  <c r="F565" i="18"/>
  <c r="AW308" i="18"/>
  <c r="M565" i="18"/>
  <c r="I565" i="18"/>
  <c r="AC565" i="18"/>
  <c r="T565" i="18"/>
  <c r="C565" i="18"/>
  <c r="N565" i="18"/>
  <c r="R565" i="18"/>
  <c r="BA181" i="18"/>
  <c r="BB181" i="18" s="1"/>
  <c r="AS566" i="18" s="1"/>
  <c r="Y565" i="18"/>
  <c r="Z565" i="18"/>
  <c r="H565" i="18"/>
  <c r="G182" i="18"/>
  <c r="AY182" i="18" s="1"/>
  <c r="F309" i="6"/>
  <c r="AJ196" i="6"/>
  <c r="AI193" i="6"/>
  <c r="AI567" i="6"/>
  <c r="AI436" i="6"/>
  <c r="AI309" i="6"/>
  <c r="AH309" i="6"/>
  <c r="V309" i="6"/>
  <c r="AH436" i="6"/>
  <c r="AH190" i="6"/>
  <c r="AH567" i="6"/>
  <c r="X309" i="6"/>
  <c r="M184" i="18"/>
  <c r="W309" i="6"/>
  <c r="AD309" i="6"/>
  <c r="AF567" i="6"/>
  <c r="AF436" i="6"/>
  <c r="AE309" i="6"/>
  <c r="AF309" i="6"/>
  <c r="AF185" i="6"/>
  <c r="AG567" i="6"/>
  <c r="AG436" i="6"/>
  <c r="N54" i="3"/>
  <c r="A55" i="3"/>
  <c r="H183" i="18"/>
  <c r="H184" i="18" s="1"/>
  <c r="H185" i="18" s="1"/>
  <c r="H186" i="18" s="1"/>
  <c r="H187" i="18" s="1"/>
  <c r="H188" i="18" s="1"/>
  <c r="H189" i="18" s="1"/>
  <c r="H190" i="18" s="1"/>
  <c r="H191" i="18" s="1"/>
  <c r="H192" i="18" s="1"/>
  <c r="H193" i="18" s="1"/>
  <c r="H194" i="18" s="1"/>
  <c r="H195" i="18" s="1"/>
  <c r="H196" i="18" s="1"/>
  <c r="H197" i="18" s="1"/>
  <c r="H198" i="18" s="1"/>
  <c r="H199" i="18" s="1"/>
  <c r="H200" i="18" s="1"/>
  <c r="H201" i="18" s="1"/>
  <c r="H202" i="18" s="1"/>
  <c r="H203" i="18" s="1"/>
  <c r="H204" i="18" s="1"/>
  <c r="H205" i="18" s="1"/>
  <c r="H206" i="18" s="1"/>
  <c r="H207" i="18" s="1"/>
  <c r="H208" i="18" s="1"/>
  <c r="H209" i="18" s="1"/>
  <c r="H210" i="18" s="1"/>
  <c r="H211" i="18" s="1"/>
  <c r="H212" i="18" s="1"/>
  <c r="H213" i="18" s="1"/>
  <c r="H214" i="18" s="1"/>
  <c r="H215" i="18" s="1"/>
  <c r="H216" i="18" s="1"/>
  <c r="H217" i="18" s="1"/>
  <c r="H218" i="18" s="1"/>
  <c r="H219" i="18" s="1"/>
  <c r="H220" i="18" s="1"/>
  <c r="H221" i="18" s="1"/>
  <c r="H222" i="18" s="1"/>
  <c r="H223" i="18" s="1"/>
  <c r="H224" i="18" s="1"/>
  <c r="H225" i="18" s="1"/>
  <c r="H226" i="18" s="1"/>
  <c r="H227" i="18" s="1"/>
  <c r="H228" i="18" s="1"/>
  <c r="H229" i="18" s="1"/>
  <c r="H230" i="18" s="1"/>
  <c r="H231" i="18" s="1"/>
  <c r="H232" i="18" s="1"/>
  <c r="H233" i="18" s="1"/>
  <c r="H234" i="18" s="1"/>
  <c r="H235" i="18" s="1"/>
  <c r="H236" i="18" s="1"/>
  <c r="H237" i="18" s="1"/>
  <c r="H238" i="18" s="1"/>
  <c r="H239" i="18" s="1"/>
  <c r="H240" i="18" s="1"/>
  <c r="H241" i="18" s="1"/>
  <c r="H242" i="18" s="1"/>
  <c r="H243" i="18" s="1"/>
  <c r="H244" i="18" s="1"/>
  <c r="H245" i="18" s="1"/>
  <c r="H246" i="18" s="1"/>
  <c r="H247" i="18" s="1"/>
  <c r="H248" i="18" s="1"/>
  <c r="H249" i="18" s="1"/>
  <c r="H250" i="18" s="1"/>
  <c r="H251" i="18" s="1"/>
  <c r="H252" i="18" s="1"/>
  <c r="H253" i="18" s="1"/>
  <c r="H254" i="18" s="1"/>
  <c r="H255" i="18" s="1"/>
  <c r="BK51" i="18"/>
  <c r="BI51" i="18"/>
  <c r="BJ51" i="18"/>
  <c r="R437" i="18"/>
  <c r="U437" i="18"/>
  <c r="T437" i="18"/>
  <c r="BH52" i="18"/>
  <c r="Z437" i="18"/>
  <c r="AC437" i="18"/>
  <c r="AD437" i="18"/>
  <c r="BB53" i="18"/>
  <c r="AS438" i="18" s="1"/>
  <c r="Y437" i="18"/>
  <c r="AB437" i="18"/>
  <c r="X437" i="18"/>
  <c r="AA437" i="18"/>
  <c r="V437" i="18"/>
  <c r="W437" i="18"/>
  <c r="C437" i="18"/>
  <c r="B437" i="18"/>
  <c r="E437" i="18"/>
  <c r="D437" i="18"/>
  <c r="G437" i="18"/>
  <c r="F437" i="18"/>
  <c r="I437" i="18"/>
  <c r="H437" i="18"/>
  <c r="K437" i="18"/>
  <c r="J437" i="18"/>
  <c r="M437" i="18"/>
  <c r="L437" i="18"/>
  <c r="O437" i="18"/>
  <c r="N437" i="18"/>
  <c r="Q437" i="18"/>
  <c r="P437" i="18"/>
  <c r="S437" i="18"/>
  <c r="BL51" i="18"/>
  <c r="BC51" i="18"/>
  <c r="H309" i="6"/>
  <c r="Q309" i="6"/>
  <c r="P309" i="6"/>
  <c r="J309" i="6"/>
  <c r="S309" i="6"/>
  <c r="Y309" i="6"/>
  <c r="O309" i="6"/>
  <c r="AA309" i="6"/>
  <c r="R309" i="6"/>
  <c r="L309" i="6"/>
  <c r="E309" i="6"/>
  <c r="G309" i="6"/>
  <c r="AG309" i="6"/>
  <c r="AG184" i="6"/>
  <c r="U309" i="6"/>
  <c r="B309" i="6"/>
  <c r="C309" i="6"/>
  <c r="AB309" i="6"/>
  <c r="T309" i="6"/>
  <c r="M309" i="6"/>
  <c r="K309" i="6"/>
  <c r="AC309" i="6"/>
  <c r="Z309" i="6"/>
  <c r="D309" i="6"/>
  <c r="I309" i="6"/>
  <c r="N309" i="6"/>
  <c r="BF51" i="6"/>
  <c r="BL49" i="6"/>
  <c r="BN49" i="6"/>
  <c r="BM49" i="6"/>
  <c r="AE567" i="6"/>
  <c r="D567" i="6"/>
  <c r="S567" i="6"/>
  <c r="J567" i="6"/>
  <c r="M567" i="6"/>
  <c r="U567" i="6"/>
  <c r="Y567" i="6"/>
  <c r="F567" i="6"/>
  <c r="AB567" i="6"/>
  <c r="C567" i="6"/>
  <c r="B567" i="6"/>
  <c r="O567" i="6"/>
  <c r="G567" i="6"/>
  <c r="P567" i="6"/>
  <c r="AD567" i="6"/>
  <c r="AC567" i="6"/>
  <c r="T567" i="6"/>
  <c r="AA567" i="6"/>
  <c r="W567" i="6"/>
  <c r="N567" i="6"/>
  <c r="H567" i="6"/>
  <c r="I567" i="6"/>
  <c r="E567" i="6"/>
  <c r="L567" i="6"/>
  <c r="Q567" i="6"/>
  <c r="R567" i="6"/>
  <c r="X567" i="6"/>
  <c r="V567" i="6"/>
  <c r="K567" i="6"/>
  <c r="Z567" i="6"/>
  <c r="AD185" i="6"/>
  <c r="Y187" i="18"/>
  <c r="C192" i="6"/>
  <c r="F185" i="6"/>
  <c r="I189" i="18"/>
  <c r="W184" i="6"/>
  <c r="AC186" i="18"/>
  <c r="AC436" i="6"/>
  <c r="AE436" i="6"/>
  <c r="O436" i="6"/>
  <c r="T436" i="6"/>
  <c r="Q436" i="6"/>
  <c r="BE51" i="6"/>
  <c r="C436" i="6"/>
  <c r="N436" i="6"/>
  <c r="E436" i="6"/>
  <c r="R436" i="6"/>
  <c r="G436" i="6"/>
  <c r="D436" i="6"/>
  <c r="I436" i="6"/>
  <c r="H436" i="6"/>
  <c r="W436" i="6"/>
  <c r="B436" i="6"/>
  <c r="X436" i="6"/>
  <c r="F436" i="6"/>
  <c r="V436" i="6"/>
  <c r="J436" i="6"/>
  <c r="S436" i="6"/>
  <c r="AA436" i="6"/>
  <c r="U436" i="6"/>
  <c r="AD436" i="6"/>
  <c r="Z436" i="6"/>
  <c r="AB436" i="6"/>
  <c r="Y436" i="6"/>
  <c r="K436" i="6"/>
  <c r="L436" i="6"/>
  <c r="M436" i="6"/>
  <c r="P436" i="6"/>
  <c r="Q188" i="6"/>
  <c r="C188" i="18"/>
  <c r="O188" i="18"/>
  <c r="T187" i="18"/>
  <c r="B188" i="18"/>
  <c r="U186" i="6"/>
  <c r="N186" i="18"/>
  <c r="AN310" i="6"/>
  <c r="O190" i="6"/>
  <c r="J200" i="6"/>
  <c r="F185" i="18"/>
  <c r="X185" i="6"/>
  <c r="V184" i="6"/>
  <c r="BO49" i="6"/>
  <c r="K187" i="18"/>
  <c r="L183" i="18"/>
  <c r="BF182" i="18"/>
  <c r="U187" i="18"/>
  <c r="BI52" i="18" a="1"/>
  <c r="BL50" i="6" a="1"/>
  <c r="BK51" i="6" l="1"/>
  <c r="AT437" i="6"/>
  <c r="AS568" i="6"/>
  <c r="AT568" i="6"/>
  <c r="AT238" i="6"/>
  <c r="AS311" i="6"/>
  <c r="AT311" i="6"/>
  <c r="AS251" i="18"/>
  <c r="BJ48" i="6"/>
  <c r="BI48" i="6" s="1"/>
  <c r="BP48" i="6" s="1"/>
  <c r="AR437" i="6"/>
  <c r="AS437" i="6"/>
  <c r="AS241" i="6"/>
  <c r="AQ566" i="18"/>
  <c r="AR566" i="18"/>
  <c r="AR251" i="18"/>
  <c r="AQ438" i="18"/>
  <c r="AR438" i="18"/>
  <c r="AQ308" i="18"/>
  <c r="AR308" i="18"/>
  <c r="AQ311" i="6"/>
  <c r="AR311" i="6"/>
  <c r="AQ568" i="6"/>
  <c r="AR568" i="6"/>
  <c r="AR243" i="6"/>
  <c r="AQ251" i="18"/>
  <c r="AT251" i="18"/>
  <c r="AP308" i="18"/>
  <c r="AT308" i="18"/>
  <c r="AP566" i="18"/>
  <c r="AT566" i="18"/>
  <c r="AP438" i="18"/>
  <c r="AT438" i="18"/>
  <c r="AP437" i="6"/>
  <c r="AQ437" i="6"/>
  <c r="AQ239" i="6"/>
  <c r="AU311" i="6"/>
  <c r="AP311" i="6"/>
  <c r="AU568" i="6"/>
  <c r="AP568" i="6"/>
  <c r="AP240" i="6"/>
  <c r="AP246" i="18"/>
  <c r="AU239" i="6"/>
  <c r="AU437" i="6"/>
  <c r="AZ311" i="6"/>
  <c r="BE184" i="6"/>
  <c r="BD309" i="6"/>
  <c r="BC309" i="6"/>
  <c r="BB309" i="6"/>
  <c r="BA309" i="6"/>
  <c r="BI185" i="6"/>
  <c r="BH185" i="6"/>
  <c r="BD185" i="6"/>
  <c r="BC185" i="6"/>
  <c r="BB185" i="6"/>
  <c r="BA185" i="6"/>
  <c r="AO225" i="6"/>
  <c r="AL225" i="18"/>
  <c r="AO308" i="18"/>
  <c r="AN308" i="18"/>
  <c r="AM308" i="18"/>
  <c r="AL308" i="18"/>
  <c r="AO311" i="6"/>
  <c r="AO240" i="18"/>
  <c r="AN568" i="6"/>
  <c r="AO568" i="6"/>
  <c r="AN438" i="18"/>
  <c r="AL438" i="18"/>
  <c r="AO438" i="18"/>
  <c r="AM438" i="18"/>
  <c r="AN566" i="18"/>
  <c r="AL566" i="18"/>
  <c r="AM566" i="18"/>
  <c r="AO566" i="18"/>
  <c r="AM234" i="18"/>
  <c r="AN235" i="18"/>
  <c r="AN437" i="6"/>
  <c r="AO437" i="6"/>
  <c r="AN222" i="6"/>
  <c r="B186" i="6"/>
  <c r="AM310" i="6"/>
  <c r="AM223" i="6"/>
  <c r="AM568" i="6"/>
  <c r="AM437" i="6"/>
  <c r="AJ437" i="6"/>
  <c r="AK437" i="6"/>
  <c r="AL437" i="6"/>
  <c r="AJ310" i="6"/>
  <c r="AL310" i="6"/>
  <c r="AK310" i="6"/>
  <c r="AK210" i="6"/>
  <c r="AJ568" i="6"/>
  <c r="AK568" i="6"/>
  <c r="AL568" i="6"/>
  <c r="AL211" i="6"/>
  <c r="N308" i="18"/>
  <c r="D308" i="18"/>
  <c r="AK308" i="18"/>
  <c r="AK438" i="18"/>
  <c r="AK566" i="18"/>
  <c r="AK221" i="18"/>
  <c r="I308" i="18"/>
  <c r="BE182" i="18"/>
  <c r="AW309" i="18"/>
  <c r="AZ182" i="18"/>
  <c r="BA182" i="18"/>
  <c r="BB182" i="18" s="1"/>
  <c r="AS567" i="18" s="1"/>
  <c r="G308" i="18"/>
  <c r="BA307" i="18"/>
  <c r="AZ307" i="18"/>
  <c r="BG48" i="18" s="1"/>
  <c r="BF48" i="18" s="1"/>
  <c r="BM48" i="18" s="1"/>
  <c r="AY307" i="18"/>
  <c r="AX307" i="18"/>
  <c r="W308" i="18"/>
  <c r="J308" i="18"/>
  <c r="AD308" i="18"/>
  <c r="T308" i="18"/>
  <c r="Y308" i="18"/>
  <c r="X308" i="18"/>
  <c r="F308" i="18"/>
  <c r="C308" i="18"/>
  <c r="R308" i="18"/>
  <c r="G566" i="18"/>
  <c r="AJ566" i="18"/>
  <c r="AG566" i="18"/>
  <c r="AE566" i="18"/>
  <c r="AI566" i="18"/>
  <c r="AH566" i="18"/>
  <c r="AF566" i="18"/>
  <c r="Z308" i="18"/>
  <c r="AJ308" i="18"/>
  <c r="AI308" i="18"/>
  <c r="AH308" i="18"/>
  <c r="AF308" i="18"/>
  <c r="AE308" i="18"/>
  <c r="AG308" i="18"/>
  <c r="AG197" i="18"/>
  <c r="AE197" i="18"/>
  <c r="AJ216" i="18"/>
  <c r="AX182" i="18"/>
  <c r="AS309" i="18" s="1"/>
  <c r="AJ438" i="18"/>
  <c r="AE438" i="18"/>
  <c r="AI438" i="18"/>
  <c r="AG438" i="18"/>
  <c r="AF438" i="18"/>
  <c r="AH438" i="18"/>
  <c r="AH204" i="18"/>
  <c r="AI205" i="18"/>
  <c r="AF199" i="18"/>
  <c r="AC308" i="18"/>
  <c r="B308" i="18"/>
  <c r="E308" i="18"/>
  <c r="L308" i="18"/>
  <c r="K308" i="18"/>
  <c r="Q308" i="18"/>
  <c r="AA308" i="18"/>
  <c r="U308" i="18"/>
  <c r="AB308" i="18"/>
  <c r="V308" i="18"/>
  <c r="O308" i="18"/>
  <c r="S308" i="18"/>
  <c r="P308" i="18"/>
  <c r="H308" i="18"/>
  <c r="M308" i="18"/>
  <c r="S566" i="18"/>
  <c r="X566" i="18"/>
  <c r="D566" i="18"/>
  <c r="O566" i="18"/>
  <c r="K566" i="18"/>
  <c r="E566" i="18"/>
  <c r="W566" i="18"/>
  <c r="H566" i="18"/>
  <c r="AA566" i="18"/>
  <c r="C566" i="18"/>
  <c r="AB566" i="18"/>
  <c r="B566" i="18"/>
  <c r="M566" i="18"/>
  <c r="J566" i="18"/>
  <c r="Q566" i="18"/>
  <c r="I566" i="18"/>
  <c r="P566" i="18"/>
  <c r="L566" i="18"/>
  <c r="Z566" i="18"/>
  <c r="N566" i="18"/>
  <c r="R566" i="18"/>
  <c r="F566" i="18"/>
  <c r="U566" i="18"/>
  <c r="AC566" i="18"/>
  <c r="AD566" i="18"/>
  <c r="T566" i="18"/>
  <c r="V566" i="18"/>
  <c r="Y566" i="18"/>
  <c r="G183" i="18"/>
  <c r="AX183" i="18" s="1"/>
  <c r="AS310" i="18" s="1"/>
  <c r="AJ197" i="6"/>
  <c r="AI568" i="6"/>
  <c r="AI437" i="6"/>
  <c r="AI194" i="6"/>
  <c r="AI310" i="6"/>
  <c r="AH568" i="6"/>
  <c r="AH191" i="6"/>
  <c r="AH310" i="6"/>
  <c r="AH437" i="6"/>
  <c r="M185" i="18"/>
  <c r="AF568" i="6"/>
  <c r="AF437" i="6"/>
  <c r="AG310" i="6"/>
  <c r="AF310" i="6"/>
  <c r="AF186" i="6"/>
  <c r="AG437" i="6"/>
  <c r="AG568" i="6"/>
  <c r="A56" i="3"/>
  <c r="N55" i="3"/>
  <c r="BK52" i="18"/>
  <c r="BI52" i="18"/>
  <c r="BJ52" i="18"/>
  <c r="N438" i="18"/>
  <c r="BB54" i="18"/>
  <c r="AS439" i="18" s="1"/>
  <c r="P438" i="18"/>
  <c r="AC438" i="18"/>
  <c r="R438" i="18"/>
  <c r="AA438" i="18"/>
  <c r="T438" i="18"/>
  <c r="AB438" i="18"/>
  <c r="W438" i="18"/>
  <c r="Z438" i="18"/>
  <c r="C438" i="18"/>
  <c r="AD438" i="18"/>
  <c r="E438" i="18"/>
  <c r="Y438" i="18"/>
  <c r="G438" i="18"/>
  <c r="X438" i="18"/>
  <c r="I438" i="18"/>
  <c r="V438" i="18"/>
  <c r="K438" i="18"/>
  <c r="B438" i="18"/>
  <c r="M438" i="18"/>
  <c r="D438" i="18"/>
  <c r="O438" i="18"/>
  <c r="F438" i="18"/>
  <c r="Q438" i="18"/>
  <c r="H438" i="18"/>
  <c r="S438" i="18"/>
  <c r="J438" i="18"/>
  <c r="U438" i="18"/>
  <c r="L438" i="18"/>
  <c r="BH53" i="18"/>
  <c r="BL52" i="18"/>
  <c r="BC52" i="18"/>
  <c r="AG185" i="6"/>
  <c r="BF52" i="6"/>
  <c r="V310" i="6"/>
  <c r="BM50" i="6"/>
  <c r="BL50" i="6"/>
  <c r="BN50" i="6"/>
  <c r="V185" i="6"/>
  <c r="F186" i="18"/>
  <c r="N187" i="18"/>
  <c r="U187" i="6"/>
  <c r="B189" i="18"/>
  <c r="T188" i="18"/>
  <c r="O189" i="18"/>
  <c r="C189" i="18"/>
  <c r="Q189" i="6"/>
  <c r="AC187" i="18"/>
  <c r="W185" i="6"/>
  <c r="I190" i="18"/>
  <c r="F186" i="6"/>
  <c r="AC568" i="6"/>
  <c r="F568" i="6"/>
  <c r="M568" i="6"/>
  <c r="P568" i="6"/>
  <c r="AA568" i="6"/>
  <c r="G568" i="6"/>
  <c r="D568" i="6"/>
  <c r="S568" i="6"/>
  <c r="N568" i="6"/>
  <c r="AB568" i="6"/>
  <c r="X568" i="6"/>
  <c r="B568" i="6"/>
  <c r="E568" i="6"/>
  <c r="L568" i="6"/>
  <c r="Q568" i="6"/>
  <c r="AE568" i="6"/>
  <c r="AD568" i="6"/>
  <c r="V568" i="6"/>
  <c r="W568" i="6"/>
  <c r="K568" i="6"/>
  <c r="J568" i="6"/>
  <c r="U568" i="6"/>
  <c r="T568" i="6"/>
  <c r="Y568" i="6"/>
  <c r="O568" i="6"/>
  <c r="H568" i="6"/>
  <c r="I568" i="6"/>
  <c r="R568" i="6"/>
  <c r="Z568" i="6"/>
  <c r="C568" i="6"/>
  <c r="U188" i="18"/>
  <c r="L184" i="18"/>
  <c r="K188" i="18"/>
  <c r="X186" i="6"/>
  <c r="J201" i="6"/>
  <c r="O191" i="6"/>
  <c r="AC310" i="6"/>
  <c r="K310" i="6"/>
  <c r="Y310" i="6"/>
  <c r="N310" i="6"/>
  <c r="M310" i="6"/>
  <c r="H310" i="6"/>
  <c r="T310" i="6"/>
  <c r="Z310" i="6"/>
  <c r="AE310" i="6"/>
  <c r="R310" i="6"/>
  <c r="G310" i="6"/>
  <c r="S310" i="6"/>
  <c r="I310" i="6"/>
  <c r="E310" i="6"/>
  <c r="D310" i="6"/>
  <c r="P310" i="6"/>
  <c r="AB310" i="6"/>
  <c r="AA310" i="6"/>
  <c r="L310" i="6"/>
  <c r="J310" i="6"/>
  <c r="C310" i="6"/>
  <c r="O310" i="6"/>
  <c r="B310" i="6"/>
  <c r="Q310" i="6"/>
  <c r="U310" i="6"/>
  <c r="F310" i="6"/>
  <c r="AD310" i="6"/>
  <c r="X310" i="6"/>
  <c r="BO50" i="6"/>
  <c r="AE437" i="6"/>
  <c r="G437" i="6"/>
  <c r="AB437" i="6"/>
  <c r="AA437" i="6"/>
  <c r="X437" i="6"/>
  <c r="Z437" i="6"/>
  <c r="V437" i="6"/>
  <c r="Y437" i="6"/>
  <c r="B437" i="6"/>
  <c r="W437" i="6"/>
  <c r="F437" i="6"/>
  <c r="C437" i="6"/>
  <c r="J437" i="6"/>
  <c r="U437" i="6"/>
  <c r="AC437" i="6"/>
  <c r="AD437" i="6"/>
  <c r="R437" i="6"/>
  <c r="I437" i="6"/>
  <c r="D437" i="6"/>
  <c r="K437" i="6"/>
  <c r="H437" i="6"/>
  <c r="M437" i="6"/>
  <c r="L437" i="6"/>
  <c r="O437" i="6"/>
  <c r="P437" i="6"/>
  <c r="Q437" i="6"/>
  <c r="T437" i="6"/>
  <c r="S437" i="6"/>
  <c r="BE52" i="6"/>
  <c r="E437" i="6"/>
  <c r="N437" i="6"/>
  <c r="C193" i="6"/>
  <c r="Y188" i="18"/>
  <c r="AD186" i="6"/>
  <c r="W310" i="6"/>
  <c r="BL51" i="6" a="1"/>
  <c r="BI53" i="18" a="1"/>
  <c r="AS312" i="6" l="1"/>
  <c r="AT312" i="6"/>
  <c r="BK52" i="6"/>
  <c r="AT438" i="6"/>
  <c r="AS569" i="6"/>
  <c r="AT569" i="6"/>
  <c r="AT239" i="6"/>
  <c r="AS252" i="18"/>
  <c r="BJ49" i="6"/>
  <c r="BI49" i="6" s="1"/>
  <c r="BP49" i="6" s="1"/>
  <c r="AR438" i="6"/>
  <c r="AS438" i="6"/>
  <c r="AS242" i="6"/>
  <c r="AQ567" i="18"/>
  <c r="AR567" i="18"/>
  <c r="AR252" i="18"/>
  <c r="AQ439" i="18"/>
  <c r="AR439" i="18"/>
  <c r="AQ310" i="18"/>
  <c r="AR310" i="18"/>
  <c r="AQ309" i="18"/>
  <c r="AR309" i="18"/>
  <c r="AR244" i="6"/>
  <c r="AQ312" i="6"/>
  <c r="AR312" i="6"/>
  <c r="AQ569" i="6"/>
  <c r="AR569" i="6"/>
  <c r="AQ252" i="18"/>
  <c r="AP439" i="18"/>
  <c r="AT439" i="18"/>
  <c r="AP310" i="18"/>
  <c r="AT310" i="18"/>
  <c r="AT252" i="18"/>
  <c r="AP309" i="18"/>
  <c r="AT309" i="18"/>
  <c r="AP567" i="18"/>
  <c r="AT567" i="18"/>
  <c r="AP438" i="6"/>
  <c r="AQ438" i="6"/>
  <c r="AQ240" i="6"/>
  <c r="AP241" i="6"/>
  <c r="AU312" i="6"/>
  <c r="AP312" i="6"/>
  <c r="AU569" i="6"/>
  <c r="AP569" i="6"/>
  <c r="AP247" i="18"/>
  <c r="AU240" i="6"/>
  <c r="AU438" i="6"/>
  <c r="AZ312" i="6"/>
  <c r="BI186" i="6"/>
  <c r="BH186" i="6"/>
  <c r="BD186" i="6"/>
  <c r="BC186" i="6"/>
  <c r="BB186" i="6"/>
  <c r="BA186" i="6"/>
  <c r="BD310" i="6"/>
  <c r="BC310" i="6"/>
  <c r="BB310" i="6"/>
  <c r="BA310" i="6"/>
  <c r="BE185" i="6"/>
  <c r="AN311" i="6"/>
  <c r="AN236" i="18"/>
  <c r="AN439" i="18"/>
  <c r="AO439" i="18"/>
  <c r="AL439" i="18"/>
  <c r="AM439" i="18"/>
  <c r="AM235" i="18"/>
  <c r="AO310" i="18"/>
  <c r="AN310" i="18"/>
  <c r="AM310" i="18"/>
  <c r="AL310" i="18"/>
  <c r="AO312" i="6"/>
  <c r="AL226" i="18"/>
  <c r="AN569" i="6"/>
  <c r="AO569" i="6"/>
  <c r="AO241" i="18"/>
  <c r="AO309" i="18"/>
  <c r="AN309" i="18"/>
  <c r="AM309" i="18"/>
  <c r="AL309" i="18"/>
  <c r="AN567" i="18"/>
  <c r="AL567" i="18"/>
  <c r="AO567" i="18"/>
  <c r="AM567" i="18"/>
  <c r="AO226" i="6"/>
  <c r="AN438" i="6"/>
  <c r="AO438" i="6"/>
  <c r="AN223" i="6"/>
  <c r="AM311" i="6"/>
  <c r="AM438" i="6"/>
  <c r="AM224" i="6"/>
  <c r="AM569" i="6"/>
  <c r="B187" i="6"/>
  <c r="AJ311" i="6"/>
  <c r="AL311" i="6"/>
  <c r="AK311" i="6"/>
  <c r="AJ438" i="6"/>
  <c r="AK438" i="6"/>
  <c r="AL438" i="6"/>
  <c r="AJ569" i="6"/>
  <c r="AK569" i="6"/>
  <c r="AL569" i="6"/>
  <c r="AL212" i="6"/>
  <c r="AK211" i="6"/>
  <c r="Y309" i="18"/>
  <c r="AA309" i="18"/>
  <c r="AK309" i="18"/>
  <c r="AK567" i="18"/>
  <c r="AK310" i="18"/>
  <c r="AK439" i="18"/>
  <c r="AK222" i="18"/>
  <c r="K309" i="18"/>
  <c r="E309" i="18"/>
  <c r="G309" i="18"/>
  <c r="R309" i="18"/>
  <c r="D309" i="18"/>
  <c r="S309" i="18"/>
  <c r="T309" i="18"/>
  <c r="V309" i="18"/>
  <c r="AC309" i="18"/>
  <c r="W309" i="18"/>
  <c r="N309" i="18"/>
  <c r="I309" i="18"/>
  <c r="P309" i="18"/>
  <c r="X309" i="18"/>
  <c r="L309" i="18"/>
  <c r="BA183" i="18"/>
  <c r="BB183" i="18" s="1"/>
  <c r="AS568" i="18" s="1"/>
  <c r="Q309" i="18"/>
  <c r="O309" i="18"/>
  <c r="AD309" i="18"/>
  <c r="J309" i="18"/>
  <c r="AB309" i="18"/>
  <c r="U309" i="18"/>
  <c r="F309" i="18"/>
  <c r="B309" i="18"/>
  <c r="M309" i="18"/>
  <c r="C309" i="18"/>
  <c r="H309" i="18"/>
  <c r="AJ217" i="18"/>
  <c r="AJ439" i="18"/>
  <c r="AG439" i="18"/>
  <c r="AE439" i="18"/>
  <c r="AI439" i="18"/>
  <c r="AH439" i="18"/>
  <c r="AF439" i="18"/>
  <c r="Z310" i="18"/>
  <c r="AJ310" i="18"/>
  <c r="AI310" i="18"/>
  <c r="AH310" i="18"/>
  <c r="AF310" i="18"/>
  <c r="AG310" i="18"/>
  <c r="AE310" i="18"/>
  <c r="V567" i="18"/>
  <c r="AJ567" i="18"/>
  <c r="AE567" i="18"/>
  <c r="AI567" i="18"/>
  <c r="AG567" i="18"/>
  <c r="AF567" i="18"/>
  <c r="AH567" i="18"/>
  <c r="AI206" i="18"/>
  <c r="AE198" i="18"/>
  <c r="AF200" i="18"/>
  <c r="AH205" i="18"/>
  <c r="Z309" i="18"/>
  <c r="AJ309" i="18"/>
  <c r="AI309" i="18"/>
  <c r="AH309" i="18"/>
  <c r="AF309" i="18"/>
  <c r="AG309" i="18"/>
  <c r="AE309" i="18"/>
  <c r="AG198" i="18"/>
  <c r="AX308" i="18"/>
  <c r="BA308" i="18"/>
  <c r="AY308" i="18"/>
  <c r="AZ308" i="18"/>
  <c r="BG49" i="18" s="1"/>
  <c r="BF49" i="18" s="1"/>
  <c r="BM49" i="18" s="1"/>
  <c r="Y567" i="18"/>
  <c r="AA567" i="18"/>
  <c r="Z567" i="18"/>
  <c r="N567" i="18"/>
  <c r="H567" i="18"/>
  <c r="J567" i="18"/>
  <c r="D567" i="18"/>
  <c r="L310" i="18"/>
  <c r="M310" i="18"/>
  <c r="M567" i="18"/>
  <c r="I567" i="18"/>
  <c r="AC567" i="18"/>
  <c r="T567" i="18"/>
  <c r="P567" i="18"/>
  <c r="L567" i="18"/>
  <c r="O567" i="18"/>
  <c r="K567" i="18"/>
  <c r="W567" i="18"/>
  <c r="S567" i="18"/>
  <c r="X567" i="18"/>
  <c r="AD567" i="18"/>
  <c r="G567" i="18"/>
  <c r="C567" i="18"/>
  <c r="AB567" i="18"/>
  <c r="R567" i="18"/>
  <c r="U567" i="18"/>
  <c r="Q567" i="18"/>
  <c r="F567" i="18"/>
  <c r="B567" i="18"/>
  <c r="E567" i="18"/>
  <c r="AW310" i="18"/>
  <c r="BE183" i="18"/>
  <c r="AZ183" i="18"/>
  <c r="AY183" i="18"/>
  <c r="BF183" i="18"/>
  <c r="G184" i="18"/>
  <c r="G185" i="18" s="1"/>
  <c r="G186" i="18" s="1"/>
  <c r="G187" i="18" s="1"/>
  <c r="G188" i="18" s="1"/>
  <c r="G189" i="18" s="1"/>
  <c r="G190" i="18" s="1"/>
  <c r="G191" i="18" s="1"/>
  <c r="G192" i="18" s="1"/>
  <c r="G193" i="18" s="1"/>
  <c r="G194" i="18" s="1"/>
  <c r="G195" i="18" s="1"/>
  <c r="G196" i="18" s="1"/>
  <c r="G197" i="18" s="1"/>
  <c r="G198" i="18" s="1"/>
  <c r="G199" i="18" s="1"/>
  <c r="G200" i="18" s="1"/>
  <c r="G201" i="18" s="1"/>
  <c r="G202" i="18" s="1"/>
  <c r="G203" i="18" s="1"/>
  <c r="G204" i="18" s="1"/>
  <c r="G205" i="18" s="1"/>
  <c r="G206" i="18" s="1"/>
  <c r="G207" i="18" s="1"/>
  <c r="G208" i="18" s="1"/>
  <c r="G209" i="18" s="1"/>
  <c r="G210" i="18" s="1"/>
  <c r="G211" i="18" s="1"/>
  <c r="G212" i="18" s="1"/>
  <c r="G213" i="18" s="1"/>
  <c r="G214" i="18" s="1"/>
  <c r="G215" i="18" s="1"/>
  <c r="G216" i="18" s="1"/>
  <c r="G217" i="18" s="1"/>
  <c r="G218" i="18" s="1"/>
  <c r="G219" i="18" s="1"/>
  <c r="G220" i="18" s="1"/>
  <c r="G221" i="18" s="1"/>
  <c r="G222" i="18" s="1"/>
  <c r="G223" i="18" s="1"/>
  <c r="G224" i="18" s="1"/>
  <c r="G225" i="18" s="1"/>
  <c r="G226" i="18" s="1"/>
  <c r="G227" i="18" s="1"/>
  <c r="G228" i="18" s="1"/>
  <c r="G229" i="18" s="1"/>
  <c r="G230" i="18" s="1"/>
  <c r="G231" i="18" s="1"/>
  <c r="G232" i="18" s="1"/>
  <c r="G233" i="18" s="1"/>
  <c r="G234" i="18" s="1"/>
  <c r="G235" i="18" s="1"/>
  <c r="G236" i="18" s="1"/>
  <c r="G237" i="18" s="1"/>
  <c r="G238" i="18" s="1"/>
  <c r="G239" i="18" s="1"/>
  <c r="G240" i="18" s="1"/>
  <c r="G241" i="18" s="1"/>
  <c r="G242" i="18" s="1"/>
  <c r="G243" i="18" s="1"/>
  <c r="G244" i="18" s="1"/>
  <c r="G245" i="18" s="1"/>
  <c r="G246" i="18" s="1"/>
  <c r="G247" i="18" s="1"/>
  <c r="G248" i="18" s="1"/>
  <c r="G249" i="18" s="1"/>
  <c r="G250" i="18" s="1"/>
  <c r="G251" i="18" s="1"/>
  <c r="G252" i="18" s="1"/>
  <c r="G253" i="18" s="1"/>
  <c r="G254" i="18" s="1"/>
  <c r="G255" i="18" s="1"/>
  <c r="G310" i="18"/>
  <c r="AJ198" i="6"/>
  <c r="AI438" i="6"/>
  <c r="AI195" i="6"/>
  <c r="AI569" i="6"/>
  <c r="AI311" i="6"/>
  <c r="AH569" i="6"/>
  <c r="AH192" i="6"/>
  <c r="AH438" i="6"/>
  <c r="AH311" i="6"/>
  <c r="M186" i="18"/>
  <c r="AF438" i="6"/>
  <c r="AF569" i="6"/>
  <c r="AF187" i="6"/>
  <c r="AG311" i="6"/>
  <c r="AF311" i="6"/>
  <c r="AG438" i="6"/>
  <c r="AG569" i="6"/>
  <c r="N56" i="3"/>
  <c r="A57" i="3"/>
  <c r="BI53" i="18"/>
  <c r="BJ53" i="18"/>
  <c r="BK53" i="18"/>
  <c r="R439" i="18"/>
  <c r="U439" i="18"/>
  <c r="T439" i="18"/>
  <c r="BH54" i="18"/>
  <c r="Z439" i="18"/>
  <c r="BB55" i="18"/>
  <c r="AS440" i="18" s="1"/>
  <c r="AD439" i="18"/>
  <c r="AC439" i="18"/>
  <c r="Y439" i="18"/>
  <c r="AB439" i="18"/>
  <c r="X439" i="18"/>
  <c r="AA439" i="18"/>
  <c r="V439" i="18"/>
  <c r="W439" i="18"/>
  <c r="C439" i="18"/>
  <c r="B439" i="18"/>
  <c r="E439" i="18"/>
  <c r="D439" i="18"/>
  <c r="G439" i="18"/>
  <c r="F439" i="18"/>
  <c r="I439" i="18"/>
  <c r="H439" i="18"/>
  <c r="K439" i="18"/>
  <c r="J439" i="18"/>
  <c r="M439" i="18"/>
  <c r="L439" i="18"/>
  <c r="O439" i="18"/>
  <c r="N439" i="18"/>
  <c r="Q439" i="18"/>
  <c r="P439" i="18"/>
  <c r="S439" i="18"/>
  <c r="BL53" i="18"/>
  <c r="BC53" i="18"/>
  <c r="AG186" i="6"/>
  <c r="BF53" i="6"/>
  <c r="BM51" i="6"/>
  <c r="BL51" i="6"/>
  <c r="BN51" i="6"/>
  <c r="AC438" i="6"/>
  <c r="BE53" i="6"/>
  <c r="I438" i="6"/>
  <c r="H438" i="6"/>
  <c r="W438" i="6"/>
  <c r="B438" i="6"/>
  <c r="X438" i="6"/>
  <c r="F438" i="6"/>
  <c r="V438" i="6"/>
  <c r="J438" i="6"/>
  <c r="C438" i="6"/>
  <c r="N438" i="6"/>
  <c r="E438" i="6"/>
  <c r="R438" i="6"/>
  <c r="G438" i="6"/>
  <c r="D438" i="6"/>
  <c r="AE438" i="6"/>
  <c r="Y438" i="6"/>
  <c r="K438" i="6"/>
  <c r="L438" i="6"/>
  <c r="M438" i="6"/>
  <c r="P438" i="6"/>
  <c r="O438" i="6"/>
  <c r="T438" i="6"/>
  <c r="Q438" i="6"/>
  <c r="AD438" i="6"/>
  <c r="S438" i="6"/>
  <c r="AB438" i="6"/>
  <c r="U438" i="6"/>
  <c r="AA438" i="6"/>
  <c r="Z438" i="6"/>
  <c r="BO51" i="6"/>
  <c r="AC569" i="6"/>
  <c r="P569" i="6"/>
  <c r="AD569" i="6"/>
  <c r="Z569" i="6"/>
  <c r="D569" i="6"/>
  <c r="S569" i="6"/>
  <c r="J569" i="6"/>
  <c r="M569" i="6"/>
  <c r="Y569" i="6"/>
  <c r="X569" i="6"/>
  <c r="G569" i="6"/>
  <c r="L569" i="6"/>
  <c r="Q569" i="6"/>
  <c r="R569" i="6"/>
  <c r="U569" i="6"/>
  <c r="AE569" i="6"/>
  <c r="V569" i="6"/>
  <c r="K569" i="6"/>
  <c r="F569" i="6"/>
  <c r="E569" i="6"/>
  <c r="T569" i="6"/>
  <c r="AA569" i="6"/>
  <c r="W569" i="6"/>
  <c r="H569" i="6"/>
  <c r="I569" i="6"/>
  <c r="N569" i="6"/>
  <c r="AB569" i="6"/>
  <c r="C569" i="6"/>
  <c r="B569" i="6"/>
  <c r="O569" i="6"/>
  <c r="AD187" i="6"/>
  <c r="Y189" i="18"/>
  <c r="C194" i="6"/>
  <c r="X187" i="6"/>
  <c r="AC311" i="6"/>
  <c r="L311" i="6"/>
  <c r="R311" i="6"/>
  <c r="G311" i="6"/>
  <c r="K311" i="6"/>
  <c r="N311" i="6"/>
  <c r="M311" i="6"/>
  <c r="H311" i="6"/>
  <c r="T311" i="6"/>
  <c r="AB311" i="6"/>
  <c r="AE311" i="6"/>
  <c r="Y311" i="6"/>
  <c r="S311" i="6"/>
  <c r="I311" i="6"/>
  <c r="E311" i="6"/>
  <c r="D311" i="6"/>
  <c r="P311" i="6"/>
  <c r="Z311" i="6"/>
  <c r="AA311" i="6"/>
  <c r="J311" i="6"/>
  <c r="C311" i="6"/>
  <c r="O311" i="6"/>
  <c r="B311" i="6"/>
  <c r="Q311" i="6"/>
  <c r="U311" i="6"/>
  <c r="F311" i="6"/>
  <c r="AD311" i="6"/>
  <c r="X311" i="6"/>
  <c r="F187" i="6"/>
  <c r="I191" i="18"/>
  <c r="AC188" i="18"/>
  <c r="Q190" i="6"/>
  <c r="O190" i="18"/>
  <c r="T189" i="18"/>
  <c r="U188" i="6"/>
  <c r="F187" i="18"/>
  <c r="W311" i="6"/>
  <c r="V311" i="6"/>
  <c r="O192" i="6"/>
  <c r="J202" i="6"/>
  <c r="K189" i="18"/>
  <c r="AB310" i="18"/>
  <c r="H310" i="18"/>
  <c r="V310" i="18"/>
  <c r="Q310" i="18"/>
  <c r="J310" i="18"/>
  <c r="D310" i="18"/>
  <c r="X310" i="18"/>
  <c r="R310" i="18"/>
  <c r="P310" i="18"/>
  <c r="S310" i="18"/>
  <c r="E310" i="18"/>
  <c r="AA310" i="18"/>
  <c r="AD310" i="18"/>
  <c r="W310" i="18"/>
  <c r="I310" i="18"/>
  <c r="C310" i="18"/>
  <c r="O310" i="18"/>
  <c r="B310" i="18"/>
  <c r="Y310" i="18"/>
  <c r="T310" i="18"/>
  <c r="U310" i="18"/>
  <c r="K310" i="18"/>
  <c r="N310" i="18"/>
  <c r="AC310" i="18"/>
  <c r="F310" i="18"/>
  <c r="L185" i="18"/>
  <c r="U189" i="18"/>
  <c r="W186" i="6"/>
  <c r="C190" i="18"/>
  <c r="B190" i="18"/>
  <c r="N188" i="18"/>
  <c r="V186" i="6"/>
  <c r="BI54" i="18" a="1"/>
  <c r="BL52" i="6" a="1"/>
  <c r="AT240" i="6" l="1"/>
  <c r="AS313" i="6"/>
  <c r="AT313" i="6"/>
  <c r="AS570" i="6"/>
  <c r="AT570" i="6"/>
  <c r="BK53" i="6"/>
  <c r="AT439" i="6"/>
  <c r="AS253" i="18"/>
  <c r="BJ50" i="6"/>
  <c r="BI50" i="6" s="1"/>
  <c r="BP50" i="6" s="1"/>
  <c r="AS243" i="6"/>
  <c r="AR439" i="6"/>
  <c r="AS439" i="6"/>
  <c r="AQ440" i="18"/>
  <c r="AR440" i="18"/>
  <c r="AR253" i="18"/>
  <c r="AQ568" i="18"/>
  <c r="AR568" i="18"/>
  <c r="AQ570" i="6"/>
  <c r="AR570" i="6"/>
  <c r="AQ313" i="6"/>
  <c r="AR313" i="6"/>
  <c r="AR245" i="6"/>
  <c r="AQ253" i="18"/>
  <c r="AT253" i="18"/>
  <c r="AP440" i="18"/>
  <c r="AT440" i="18"/>
  <c r="AP568" i="18"/>
  <c r="AT568" i="18"/>
  <c r="AP439" i="6"/>
  <c r="AQ439" i="6"/>
  <c r="AQ241" i="6"/>
  <c r="AU313" i="6"/>
  <c r="AP313" i="6"/>
  <c r="AU570" i="6"/>
  <c r="AP570" i="6"/>
  <c r="AP242" i="6"/>
  <c r="AP248" i="18"/>
  <c r="AU241" i="6"/>
  <c r="AU439" i="6"/>
  <c r="AZ313" i="6"/>
  <c r="BI187" i="6"/>
  <c r="BH187" i="6"/>
  <c r="BD187" i="6"/>
  <c r="BC187" i="6"/>
  <c r="BB187" i="6"/>
  <c r="BA187" i="6"/>
  <c r="BD311" i="6"/>
  <c r="BC311" i="6"/>
  <c r="BB311" i="6"/>
  <c r="BA311" i="6"/>
  <c r="BE186" i="6"/>
  <c r="AN312" i="6"/>
  <c r="AO313" i="6"/>
  <c r="AN570" i="6"/>
  <c r="AO570" i="6"/>
  <c r="AL227" i="18"/>
  <c r="AO227" i="6"/>
  <c r="AN440" i="18"/>
  <c r="AO440" i="18"/>
  <c r="AM440" i="18"/>
  <c r="AL440" i="18"/>
  <c r="AM236" i="18"/>
  <c r="AO242" i="18"/>
  <c r="AN568" i="18"/>
  <c r="AL568" i="18"/>
  <c r="AO568" i="18"/>
  <c r="AM568" i="18"/>
  <c r="AN237" i="18"/>
  <c r="AN439" i="6"/>
  <c r="AO439" i="6"/>
  <c r="AN224" i="6"/>
  <c r="AM312" i="6"/>
  <c r="AM570" i="6"/>
  <c r="AM225" i="6"/>
  <c r="AM439" i="6"/>
  <c r="B188" i="6"/>
  <c r="AL213" i="6"/>
  <c r="AJ570" i="6"/>
  <c r="AL570" i="6"/>
  <c r="AK570" i="6"/>
  <c r="AJ439" i="6"/>
  <c r="AK439" i="6"/>
  <c r="AL439" i="6"/>
  <c r="AJ312" i="6"/>
  <c r="AL312" i="6"/>
  <c r="AK312" i="6"/>
  <c r="AK212" i="6"/>
  <c r="AK568" i="18"/>
  <c r="AK440" i="18"/>
  <c r="AK223" i="18"/>
  <c r="AG568" i="18"/>
  <c r="K568" i="18"/>
  <c r="D568" i="18"/>
  <c r="I568" i="18"/>
  <c r="AD568" i="18"/>
  <c r="AF568" i="18"/>
  <c r="AC568" i="18"/>
  <c r="AJ568" i="18"/>
  <c r="G568" i="18"/>
  <c r="Y568" i="18"/>
  <c r="V568" i="18"/>
  <c r="T568" i="18"/>
  <c r="L568" i="18"/>
  <c r="AI568" i="18"/>
  <c r="W568" i="18"/>
  <c r="J568" i="18"/>
  <c r="AB568" i="18"/>
  <c r="R568" i="18"/>
  <c r="AE568" i="18"/>
  <c r="P568" i="18"/>
  <c r="H568" i="18"/>
  <c r="U568" i="18"/>
  <c r="F568" i="18"/>
  <c r="X568" i="18"/>
  <c r="M568" i="18"/>
  <c r="N568" i="18"/>
  <c r="AA568" i="18"/>
  <c r="S568" i="18"/>
  <c r="O568" i="18"/>
  <c r="Z568" i="18"/>
  <c r="E568" i="18"/>
  <c r="Q568" i="18"/>
  <c r="B568" i="18"/>
  <c r="C568" i="18"/>
  <c r="AH568" i="18"/>
  <c r="BA309" i="18"/>
  <c r="AY309" i="18"/>
  <c r="AX309" i="18"/>
  <c r="AH206" i="18"/>
  <c r="AZ309" i="18"/>
  <c r="BG50" i="18" s="1"/>
  <c r="BF50" i="18" s="1"/>
  <c r="BM50" i="18" s="1"/>
  <c r="AJ440" i="18"/>
  <c r="AE440" i="18"/>
  <c r="AI440" i="18"/>
  <c r="AG440" i="18"/>
  <c r="AF440" i="18"/>
  <c r="AH440" i="18"/>
  <c r="AG199" i="18"/>
  <c r="AE199" i="18"/>
  <c r="AW311" i="18"/>
  <c r="AF201" i="18"/>
  <c r="AI207" i="18"/>
  <c r="AJ218" i="18"/>
  <c r="AX184" i="18"/>
  <c r="AS311" i="18" s="1"/>
  <c r="AY184" i="18"/>
  <c r="AZ184" i="18"/>
  <c r="BE184" i="18"/>
  <c r="BF184" i="18"/>
  <c r="BA184" i="18"/>
  <c r="BB184" i="18" s="1"/>
  <c r="AS569" i="18" s="1"/>
  <c r="AJ199" i="6"/>
  <c r="AI312" i="6"/>
  <c r="AI196" i="6"/>
  <c r="AI570" i="6"/>
  <c r="AI439" i="6"/>
  <c r="AH570" i="6"/>
  <c r="AH439" i="6"/>
  <c r="AH193" i="6"/>
  <c r="AH312" i="6"/>
  <c r="M187" i="18"/>
  <c r="AF570" i="6"/>
  <c r="AF439" i="6"/>
  <c r="AG312" i="6"/>
  <c r="AF312" i="6"/>
  <c r="V312" i="6"/>
  <c r="W312" i="6"/>
  <c r="AF188" i="6"/>
  <c r="AG570" i="6"/>
  <c r="AG439" i="6"/>
  <c r="N57" i="3"/>
  <c r="A58" i="3"/>
  <c r="BI54" i="18"/>
  <c r="BJ54" i="18"/>
  <c r="BK54" i="18"/>
  <c r="Z440" i="18"/>
  <c r="C440" i="18"/>
  <c r="AD440" i="18"/>
  <c r="E440" i="18"/>
  <c r="Y440" i="18"/>
  <c r="G440" i="18"/>
  <c r="X440" i="18"/>
  <c r="I440" i="18"/>
  <c r="V440" i="18"/>
  <c r="K440" i="18"/>
  <c r="B440" i="18"/>
  <c r="M440" i="18"/>
  <c r="D440" i="18"/>
  <c r="O440" i="18"/>
  <c r="F440" i="18"/>
  <c r="Q440" i="18"/>
  <c r="H440" i="18"/>
  <c r="S440" i="18"/>
  <c r="J440" i="18"/>
  <c r="U440" i="18"/>
  <c r="L440" i="18"/>
  <c r="BH55" i="18"/>
  <c r="N440" i="18"/>
  <c r="BB56" i="18"/>
  <c r="AS441" i="18" s="1"/>
  <c r="P440" i="18"/>
  <c r="AC440" i="18"/>
  <c r="R440" i="18"/>
  <c r="AA440" i="18"/>
  <c r="T440" i="18"/>
  <c r="AB440" i="18"/>
  <c r="W440" i="18"/>
  <c r="BL54" i="18"/>
  <c r="BC54" i="18"/>
  <c r="AG187" i="6"/>
  <c r="BF54" i="6"/>
  <c r="BL52" i="6"/>
  <c r="BN52" i="6"/>
  <c r="BM52" i="6"/>
  <c r="V187" i="6"/>
  <c r="N189" i="18"/>
  <c r="W187" i="6"/>
  <c r="U190" i="18"/>
  <c r="AE570" i="6"/>
  <c r="F570" i="6"/>
  <c r="M570" i="6"/>
  <c r="P570" i="6"/>
  <c r="B570" i="6"/>
  <c r="E570" i="6"/>
  <c r="L570" i="6"/>
  <c r="Q570" i="6"/>
  <c r="N570" i="6"/>
  <c r="AA570" i="6"/>
  <c r="X570" i="6"/>
  <c r="AB570" i="6"/>
  <c r="G570" i="6"/>
  <c r="D570" i="6"/>
  <c r="S570" i="6"/>
  <c r="AC570" i="6"/>
  <c r="AD570" i="6"/>
  <c r="V570" i="6"/>
  <c r="W570" i="6"/>
  <c r="K570" i="6"/>
  <c r="R570" i="6"/>
  <c r="Z570" i="6"/>
  <c r="C570" i="6"/>
  <c r="Y570" i="6"/>
  <c r="O570" i="6"/>
  <c r="H570" i="6"/>
  <c r="I570" i="6"/>
  <c r="J570" i="6"/>
  <c r="U570" i="6"/>
  <c r="T570" i="6"/>
  <c r="B191" i="18"/>
  <c r="C191" i="18"/>
  <c r="BA310" i="18"/>
  <c r="AY310" i="18"/>
  <c r="AZ310" i="18"/>
  <c r="BG51" i="18" s="1"/>
  <c r="BF51" i="18" s="1"/>
  <c r="BM51" i="18" s="1"/>
  <c r="AX310" i="18"/>
  <c r="K190" i="18"/>
  <c r="AE312" i="6"/>
  <c r="R312" i="6"/>
  <c r="G312" i="6"/>
  <c r="M312" i="6"/>
  <c r="H312" i="6"/>
  <c r="T312" i="6"/>
  <c r="AA312" i="6"/>
  <c r="AB312" i="6"/>
  <c r="AC312" i="6"/>
  <c r="L312" i="6"/>
  <c r="K312" i="6"/>
  <c r="N312" i="6"/>
  <c r="S312" i="6"/>
  <c r="Y312" i="6"/>
  <c r="I312" i="6"/>
  <c r="E312" i="6"/>
  <c r="D312" i="6"/>
  <c r="P312" i="6"/>
  <c r="Z312" i="6"/>
  <c r="J312" i="6"/>
  <c r="C312" i="6"/>
  <c r="O312" i="6"/>
  <c r="B312" i="6"/>
  <c r="Q312" i="6"/>
  <c r="U312" i="6"/>
  <c r="F312" i="6"/>
  <c r="X312" i="6"/>
  <c r="AD312" i="6"/>
  <c r="T190" i="18"/>
  <c r="O191" i="18"/>
  <c r="Q191" i="6"/>
  <c r="AC189" i="18"/>
  <c r="I192" i="18"/>
  <c r="F188" i="6"/>
  <c r="X188" i="6"/>
  <c r="BO52" i="6"/>
  <c r="BE54" i="6"/>
  <c r="E439" i="6"/>
  <c r="G439" i="6"/>
  <c r="I439" i="6"/>
  <c r="K439" i="6"/>
  <c r="H439" i="6"/>
  <c r="M439" i="6"/>
  <c r="L439" i="6"/>
  <c r="O439" i="6"/>
  <c r="P439" i="6"/>
  <c r="Q439" i="6"/>
  <c r="T439" i="6"/>
  <c r="S439" i="6"/>
  <c r="U439" i="6"/>
  <c r="AB439" i="6"/>
  <c r="D439" i="6"/>
  <c r="AC439" i="6"/>
  <c r="AE439" i="6"/>
  <c r="N439" i="6"/>
  <c r="R439" i="6"/>
  <c r="AA439" i="6"/>
  <c r="X439" i="6"/>
  <c r="Z439" i="6"/>
  <c r="V439" i="6"/>
  <c r="Y439" i="6"/>
  <c r="B439" i="6"/>
  <c r="W439" i="6"/>
  <c r="F439" i="6"/>
  <c r="C439" i="6"/>
  <c r="J439" i="6"/>
  <c r="AD439" i="6"/>
  <c r="AN313" i="6"/>
  <c r="L186" i="18"/>
  <c r="BF185" i="18"/>
  <c r="BE185" i="18"/>
  <c r="AX185" i="18"/>
  <c r="AS312" i="18" s="1"/>
  <c r="AY185" i="18"/>
  <c r="AW312" i="18"/>
  <c r="BA185" i="18"/>
  <c r="AZ185" i="18"/>
  <c r="J203" i="6"/>
  <c r="O193" i="6"/>
  <c r="F188" i="18"/>
  <c r="U189" i="6"/>
  <c r="C195" i="6"/>
  <c r="Y190" i="18"/>
  <c r="AD188" i="6"/>
  <c r="BL53" i="6" a="1"/>
  <c r="BI55" i="18" a="1"/>
  <c r="AS314" i="6" l="1"/>
  <c r="AT314" i="6"/>
  <c r="AS571" i="6"/>
  <c r="AT571" i="6"/>
  <c r="AT241" i="6"/>
  <c r="BK54" i="6"/>
  <c r="AT440" i="6"/>
  <c r="AS254" i="18"/>
  <c r="BJ51" i="6"/>
  <c r="BI51" i="6" s="1"/>
  <c r="BP51" i="6" s="1"/>
  <c r="AR440" i="6"/>
  <c r="AS440" i="6"/>
  <c r="AS244" i="6"/>
  <c r="AQ441" i="18"/>
  <c r="AR441" i="18"/>
  <c r="AQ311" i="18"/>
  <c r="AR311" i="18"/>
  <c r="AR254" i="18"/>
  <c r="AQ312" i="18"/>
  <c r="AR312" i="18"/>
  <c r="AQ569" i="18"/>
  <c r="AR569" i="18"/>
  <c r="AQ314" i="6"/>
  <c r="AR314" i="6"/>
  <c r="AR246" i="6"/>
  <c r="AQ571" i="6"/>
  <c r="AR571" i="6"/>
  <c r="AQ254" i="18"/>
  <c r="AP569" i="18"/>
  <c r="AT569" i="18"/>
  <c r="AP312" i="18"/>
  <c r="AT312" i="18"/>
  <c r="AP441" i="18"/>
  <c r="AT441" i="18"/>
  <c r="AT254" i="18"/>
  <c r="AP311" i="18"/>
  <c r="AT311" i="18"/>
  <c r="AQ242" i="6"/>
  <c r="AP440" i="6"/>
  <c r="AQ440" i="6"/>
  <c r="AU314" i="6"/>
  <c r="AP314" i="6"/>
  <c r="AU571" i="6"/>
  <c r="AP571" i="6"/>
  <c r="AP243" i="6"/>
  <c r="AP249" i="18"/>
  <c r="AU242" i="6"/>
  <c r="AU440" i="6"/>
  <c r="AZ314" i="6"/>
  <c r="BI188" i="6"/>
  <c r="BH188" i="6"/>
  <c r="BD188" i="6"/>
  <c r="BC188" i="6"/>
  <c r="BB188" i="6"/>
  <c r="BA188" i="6"/>
  <c r="BD312" i="6"/>
  <c r="BC312" i="6"/>
  <c r="BB312" i="6"/>
  <c r="BA312" i="6"/>
  <c r="BE187" i="6"/>
  <c r="AO312" i="18"/>
  <c r="AN312" i="18"/>
  <c r="AM312" i="18"/>
  <c r="AL312" i="18"/>
  <c r="AL228" i="18"/>
  <c r="AN569" i="18"/>
  <c r="AL569" i="18"/>
  <c r="AO569" i="18"/>
  <c r="AM569" i="18"/>
  <c r="AO243" i="18"/>
  <c r="AO228" i="6"/>
  <c r="AM237" i="18"/>
  <c r="AO314" i="6"/>
  <c r="AN238" i="18"/>
  <c r="AN571" i="6"/>
  <c r="AO571" i="6"/>
  <c r="AO311" i="18"/>
  <c r="AN311" i="18"/>
  <c r="AM311" i="18"/>
  <c r="AL311" i="18"/>
  <c r="AN441" i="18"/>
  <c r="AO441" i="18"/>
  <c r="AL441" i="18"/>
  <c r="AM441" i="18"/>
  <c r="AN440" i="6"/>
  <c r="AO440" i="6"/>
  <c r="AN225" i="6"/>
  <c r="AM313" i="6"/>
  <c r="AM571" i="6"/>
  <c r="AM440" i="6"/>
  <c r="AM226" i="6"/>
  <c r="B189" i="6"/>
  <c r="AK213" i="6"/>
  <c r="AJ313" i="6"/>
  <c r="AL313" i="6"/>
  <c r="AK313" i="6"/>
  <c r="AJ571" i="6"/>
  <c r="AK571" i="6"/>
  <c r="AL571" i="6"/>
  <c r="AJ440" i="6"/>
  <c r="AL440" i="6"/>
  <c r="AK440" i="6"/>
  <c r="AL214" i="6"/>
  <c r="AK311" i="18"/>
  <c r="AK569" i="18"/>
  <c r="AK441" i="18"/>
  <c r="AK224" i="18"/>
  <c r="AK312" i="18"/>
  <c r="S311" i="18"/>
  <c r="Z311" i="18"/>
  <c r="K311" i="18"/>
  <c r="AF202" i="18"/>
  <c r="S569" i="18"/>
  <c r="AJ569" i="18"/>
  <c r="AE569" i="18"/>
  <c r="AI569" i="18"/>
  <c r="AG569" i="18"/>
  <c r="AF569" i="18"/>
  <c r="AH569" i="18"/>
  <c r="AE200" i="18"/>
  <c r="AH207" i="18"/>
  <c r="AJ312" i="18"/>
  <c r="AI312" i="18"/>
  <c r="AH312" i="18"/>
  <c r="AF312" i="18"/>
  <c r="AG312" i="18"/>
  <c r="AE312" i="18"/>
  <c r="AJ219" i="18"/>
  <c r="AG200" i="18"/>
  <c r="AJ441" i="18"/>
  <c r="AG441" i="18"/>
  <c r="AE441" i="18"/>
  <c r="AI441" i="18"/>
  <c r="AH441" i="18"/>
  <c r="AF441" i="18"/>
  <c r="M311" i="18"/>
  <c r="AJ311" i="18"/>
  <c r="AI311" i="18"/>
  <c r="AH311" i="18"/>
  <c r="AF311" i="18"/>
  <c r="AE311" i="18"/>
  <c r="AG311" i="18"/>
  <c r="AI208" i="18"/>
  <c r="Y311" i="18"/>
  <c r="P311" i="18"/>
  <c r="D311" i="18"/>
  <c r="U311" i="18"/>
  <c r="R311" i="18"/>
  <c r="AB311" i="18"/>
  <c r="C311" i="18"/>
  <c r="W311" i="18"/>
  <c r="F311" i="18"/>
  <c r="AD311" i="18"/>
  <c r="X311" i="18"/>
  <c r="L311" i="18"/>
  <c r="AC311" i="18"/>
  <c r="B311" i="18"/>
  <c r="J311" i="18"/>
  <c r="V311" i="18"/>
  <c r="O311" i="18"/>
  <c r="E311" i="18"/>
  <c r="N311" i="18"/>
  <c r="I311" i="18"/>
  <c r="Q311" i="18"/>
  <c r="AA311" i="18"/>
  <c r="T311" i="18"/>
  <c r="H311" i="18"/>
  <c r="G311" i="18"/>
  <c r="L312" i="18"/>
  <c r="M312" i="18"/>
  <c r="O569" i="18"/>
  <c r="AA569" i="18"/>
  <c r="X569" i="18"/>
  <c r="AD569" i="18"/>
  <c r="F569" i="18"/>
  <c r="M569" i="18"/>
  <c r="H569" i="18"/>
  <c r="D569" i="18"/>
  <c r="G569" i="18"/>
  <c r="C569" i="18"/>
  <c r="K569" i="18"/>
  <c r="R569" i="18"/>
  <c r="B569" i="18"/>
  <c r="J569" i="18"/>
  <c r="Q569" i="18"/>
  <c r="Y569" i="18"/>
  <c r="Z569" i="18"/>
  <c r="BB185" i="18"/>
  <c r="AS570" i="18" s="1"/>
  <c r="U569" i="18"/>
  <c r="E569" i="18"/>
  <c r="V569" i="18"/>
  <c r="P569" i="18"/>
  <c r="L569" i="18"/>
  <c r="AB569" i="18"/>
  <c r="N569" i="18"/>
  <c r="I569" i="18"/>
  <c r="AC569" i="18"/>
  <c r="T569" i="18"/>
  <c r="W569" i="18"/>
  <c r="AJ200" i="6"/>
  <c r="AN314" i="6"/>
  <c r="AI440" i="6"/>
  <c r="AI313" i="6"/>
  <c r="AI197" i="6"/>
  <c r="AI571" i="6"/>
  <c r="AH194" i="6"/>
  <c r="AH571" i="6"/>
  <c r="AH313" i="6"/>
  <c r="AH440" i="6"/>
  <c r="M188" i="18"/>
  <c r="M189" i="18" s="1"/>
  <c r="M190" i="18" s="1"/>
  <c r="M191" i="18" s="1"/>
  <c r="M192" i="18" s="1"/>
  <c r="M193" i="18" s="1"/>
  <c r="M194" i="18" s="1"/>
  <c r="M195" i="18" s="1"/>
  <c r="M196" i="18" s="1"/>
  <c r="M197" i="18" s="1"/>
  <c r="M198" i="18" s="1"/>
  <c r="M199" i="18" s="1"/>
  <c r="M200" i="18" s="1"/>
  <c r="M201" i="18" s="1"/>
  <c r="M202" i="18" s="1"/>
  <c r="M203" i="18" s="1"/>
  <c r="M204" i="18" s="1"/>
  <c r="M205" i="18" s="1"/>
  <c r="M206" i="18" s="1"/>
  <c r="M207" i="18" s="1"/>
  <c r="M208" i="18" s="1"/>
  <c r="M209" i="18" s="1"/>
  <c r="M210" i="18" s="1"/>
  <c r="M211" i="18" s="1"/>
  <c r="M212" i="18" s="1"/>
  <c r="M213" i="18" s="1"/>
  <c r="M214" i="18" s="1"/>
  <c r="M215" i="18" s="1"/>
  <c r="M216" i="18" s="1"/>
  <c r="M217" i="18" s="1"/>
  <c r="M218" i="18" s="1"/>
  <c r="M219" i="18" s="1"/>
  <c r="M220" i="18" s="1"/>
  <c r="M221" i="18" s="1"/>
  <c r="M222" i="18" s="1"/>
  <c r="M223" i="18" s="1"/>
  <c r="M224" i="18" s="1"/>
  <c r="M225" i="18" s="1"/>
  <c r="M226" i="18" s="1"/>
  <c r="M227" i="18" s="1"/>
  <c r="M228" i="18" s="1"/>
  <c r="M229" i="18" s="1"/>
  <c r="M230" i="18" s="1"/>
  <c r="M231" i="18" s="1"/>
  <c r="M232" i="18" s="1"/>
  <c r="M233" i="18" s="1"/>
  <c r="M234" i="18" s="1"/>
  <c r="M235" i="18" s="1"/>
  <c r="M236" i="18" s="1"/>
  <c r="M237" i="18" s="1"/>
  <c r="M238" i="18" s="1"/>
  <c r="M239" i="18" s="1"/>
  <c r="M240" i="18" s="1"/>
  <c r="M241" i="18" s="1"/>
  <c r="M242" i="18" s="1"/>
  <c r="M243" i="18" s="1"/>
  <c r="M244" i="18" s="1"/>
  <c r="M245" i="18" s="1"/>
  <c r="M246" i="18" s="1"/>
  <c r="M247" i="18" s="1"/>
  <c r="M248" i="18" s="1"/>
  <c r="M249" i="18" s="1"/>
  <c r="M250" i="18" s="1"/>
  <c r="M251" i="18" s="1"/>
  <c r="M252" i="18" s="1"/>
  <c r="M253" i="18" s="1"/>
  <c r="M254" i="18" s="1"/>
  <c r="M255" i="18" s="1"/>
  <c r="AF440" i="6"/>
  <c r="AF571" i="6"/>
  <c r="AG313" i="6"/>
  <c r="AF313" i="6"/>
  <c r="AF189" i="6"/>
  <c r="AG571" i="6"/>
  <c r="AG440" i="6"/>
  <c r="A59" i="3"/>
  <c r="N58" i="3"/>
  <c r="BK55" i="18"/>
  <c r="BI55" i="18"/>
  <c r="BJ55" i="18"/>
  <c r="D441" i="18"/>
  <c r="G441" i="18"/>
  <c r="F441" i="18"/>
  <c r="I441" i="18"/>
  <c r="H441" i="18"/>
  <c r="K441" i="18"/>
  <c r="J441" i="18"/>
  <c r="M441" i="18"/>
  <c r="L441" i="18"/>
  <c r="O441" i="18"/>
  <c r="N441" i="18"/>
  <c r="Q441" i="18"/>
  <c r="P441" i="18"/>
  <c r="S441" i="18"/>
  <c r="R441" i="18"/>
  <c r="U441" i="18"/>
  <c r="T441" i="18"/>
  <c r="BH56" i="18"/>
  <c r="Z441" i="18"/>
  <c r="AC441" i="18"/>
  <c r="AD441" i="18"/>
  <c r="BB57" i="18"/>
  <c r="AS442" i="18" s="1"/>
  <c r="Y441" i="18"/>
  <c r="AB441" i="18"/>
  <c r="X441" i="18"/>
  <c r="AA441" i="18"/>
  <c r="V441" i="18"/>
  <c r="W441" i="18"/>
  <c r="C441" i="18"/>
  <c r="B441" i="18"/>
  <c r="E441" i="18"/>
  <c r="BL55" i="18"/>
  <c r="BC55" i="18"/>
  <c r="AG188" i="6"/>
  <c r="BF55" i="6"/>
  <c r="BL53" i="6"/>
  <c r="BN53" i="6"/>
  <c r="BM53" i="6"/>
  <c r="U190" i="6"/>
  <c r="F189" i="18"/>
  <c r="AD189" i="6"/>
  <c r="Y191" i="18"/>
  <c r="C196" i="6"/>
  <c r="O194" i="6"/>
  <c r="J204" i="6"/>
  <c r="P312" i="18"/>
  <c r="S312" i="18"/>
  <c r="AB312" i="18"/>
  <c r="D312" i="18"/>
  <c r="Q312" i="18"/>
  <c r="H312" i="18"/>
  <c r="J312" i="18"/>
  <c r="V312" i="18"/>
  <c r="R312" i="18"/>
  <c r="X312" i="18"/>
  <c r="AD312" i="18"/>
  <c r="E312" i="18"/>
  <c r="G312" i="18"/>
  <c r="Z312" i="18"/>
  <c r="W312" i="18"/>
  <c r="AA312" i="18"/>
  <c r="I312" i="18"/>
  <c r="B312" i="18"/>
  <c r="C312" i="18"/>
  <c r="O312" i="18"/>
  <c r="T312" i="18"/>
  <c r="U312" i="18"/>
  <c r="K312" i="18"/>
  <c r="Y312" i="18"/>
  <c r="AC312" i="18"/>
  <c r="N312" i="18"/>
  <c r="F312" i="18"/>
  <c r="L187" i="18"/>
  <c r="AW313" i="18"/>
  <c r="AZ186" i="18"/>
  <c r="AY186" i="18"/>
  <c r="BF186" i="18"/>
  <c r="BA186" i="18"/>
  <c r="BB186" i="18" s="1"/>
  <c r="AS571" i="18" s="1"/>
  <c r="BE186" i="18"/>
  <c r="AX186" i="18"/>
  <c r="AS313" i="18" s="1"/>
  <c r="AC313" i="6"/>
  <c r="L313" i="6"/>
  <c r="R313" i="6"/>
  <c r="S313" i="6"/>
  <c r="M313" i="6"/>
  <c r="H313" i="6"/>
  <c r="T313" i="6"/>
  <c r="Z313" i="6"/>
  <c r="AB313" i="6"/>
  <c r="AE313" i="6"/>
  <c r="Y313" i="6"/>
  <c r="N313" i="6"/>
  <c r="G313" i="6"/>
  <c r="K313" i="6"/>
  <c r="I313" i="6"/>
  <c r="E313" i="6"/>
  <c r="D313" i="6"/>
  <c r="P313" i="6"/>
  <c r="AA313" i="6"/>
  <c r="J313" i="6"/>
  <c r="C313" i="6"/>
  <c r="O313" i="6"/>
  <c r="B313" i="6"/>
  <c r="Q313" i="6"/>
  <c r="U313" i="6"/>
  <c r="X313" i="6"/>
  <c r="F313" i="6"/>
  <c r="AD313" i="6"/>
  <c r="AE440" i="6"/>
  <c r="I440" i="6"/>
  <c r="H440" i="6"/>
  <c r="W440" i="6"/>
  <c r="B440" i="6"/>
  <c r="X440" i="6"/>
  <c r="F440" i="6"/>
  <c r="V440" i="6"/>
  <c r="J440" i="6"/>
  <c r="S440" i="6"/>
  <c r="AA440" i="6"/>
  <c r="U440" i="6"/>
  <c r="AD440" i="6"/>
  <c r="Z440" i="6"/>
  <c r="AC440" i="6"/>
  <c r="AB440" i="6"/>
  <c r="Y440" i="6"/>
  <c r="K440" i="6"/>
  <c r="L440" i="6"/>
  <c r="M440" i="6"/>
  <c r="P440" i="6"/>
  <c r="O440" i="6"/>
  <c r="T440" i="6"/>
  <c r="Q440" i="6"/>
  <c r="BE55" i="6"/>
  <c r="C440" i="6"/>
  <c r="N440" i="6"/>
  <c r="E440" i="6"/>
  <c r="R440" i="6"/>
  <c r="G440" i="6"/>
  <c r="D440" i="6"/>
  <c r="X189" i="6"/>
  <c r="Q192" i="6"/>
  <c r="K191" i="18"/>
  <c r="C192" i="18"/>
  <c r="B192" i="18"/>
  <c r="U191" i="18"/>
  <c r="W188" i="6"/>
  <c r="N190" i="18"/>
  <c r="V188" i="6"/>
  <c r="AE571" i="6"/>
  <c r="T571" i="6"/>
  <c r="AA571" i="6"/>
  <c r="W571" i="6"/>
  <c r="H571" i="6"/>
  <c r="I571" i="6"/>
  <c r="N571" i="6"/>
  <c r="U571" i="6"/>
  <c r="L571" i="6"/>
  <c r="Q571" i="6"/>
  <c r="R571" i="6"/>
  <c r="V571" i="6"/>
  <c r="K571" i="6"/>
  <c r="F571" i="6"/>
  <c r="E571" i="6"/>
  <c r="AC571" i="6"/>
  <c r="D571" i="6"/>
  <c r="S571" i="6"/>
  <c r="J571" i="6"/>
  <c r="M571" i="6"/>
  <c r="Y571" i="6"/>
  <c r="X571" i="6"/>
  <c r="G571" i="6"/>
  <c r="AB571" i="6"/>
  <c r="C571" i="6"/>
  <c r="B571" i="6"/>
  <c r="O571" i="6"/>
  <c r="P571" i="6"/>
  <c r="AD571" i="6"/>
  <c r="Z571" i="6"/>
  <c r="BO53" i="6"/>
  <c r="F189" i="6"/>
  <c r="I193" i="18"/>
  <c r="AC190" i="18"/>
  <c r="O192" i="18"/>
  <c r="T191" i="18"/>
  <c r="W313" i="6"/>
  <c r="V313" i="6"/>
  <c r="BI56" i="18" a="1"/>
  <c r="BL54" i="6" a="1"/>
  <c r="AS315" i="6" l="1"/>
  <c r="AT315" i="6"/>
  <c r="AT242" i="6"/>
  <c r="AS572" i="6"/>
  <c r="AT572" i="6"/>
  <c r="BK55" i="6"/>
  <c r="AT441" i="6"/>
  <c r="AS255" i="18"/>
  <c r="BJ52" i="6"/>
  <c r="BI52" i="6" s="1"/>
  <c r="BP52" i="6" s="1"/>
  <c r="AS245" i="6"/>
  <c r="AR441" i="6"/>
  <c r="AS441" i="6"/>
  <c r="AQ571" i="18"/>
  <c r="AR571" i="18"/>
  <c r="AQ442" i="18"/>
  <c r="AR442" i="18"/>
  <c r="AQ570" i="18"/>
  <c r="AR570" i="18"/>
  <c r="AR255" i="18"/>
  <c r="AQ313" i="18"/>
  <c r="AR313" i="18"/>
  <c r="AQ572" i="6"/>
  <c r="AR572" i="6"/>
  <c r="AR247" i="6"/>
  <c r="AQ315" i="6"/>
  <c r="AR315" i="6"/>
  <c r="AQ255" i="18"/>
  <c r="AT255" i="18"/>
  <c r="AP313" i="18"/>
  <c r="AT313" i="18"/>
  <c r="AP571" i="18"/>
  <c r="AT571" i="18"/>
  <c r="AP442" i="18"/>
  <c r="AT442" i="18"/>
  <c r="AP570" i="18"/>
  <c r="AT570" i="18"/>
  <c r="AQ243" i="6"/>
  <c r="AP441" i="6"/>
  <c r="AQ441" i="6"/>
  <c r="AU315" i="6"/>
  <c r="AP315" i="6"/>
  <c r="AP244" i="6"/>
  <c r="AU572" i="6"/>
  <c r="AP572" i="6"/>
  <c r="AP250" i="18"/>
  <c r="AU243" i="6"/>
  <c r="AU441" i="6"/>
  <c r="AZ315" i="6"/>
  <c r="BD313" i="6"/>
  <c r="BC313" i="6"/>
  <c r="BB313" i="6"/>
  <c r="BA313" i="6"/>
  <c r="BD189" i="6"/>
  <c r="BI189" i="6"/>
  <c r="BH189" i="6"/>
  <c r="BC189" i="6"/>
  <c r="BB189" i="6"/>
  <c r="BA189" i="6"/>
  <c r="BE188" i="6"/>
  <c r="AN572" i="6"/>
  <c r="AO572" i="6"/>
  <c r="AM238" i="18"/>
  <c r="AO229" i="6"/>
  <c r="AO244" i="18"/>
  <c r="AL229" i="18"/>
  <c r="AO313" i="18"/>
  <c r="AN313" i="18"/>
  <c r="AM313" i="18"/>
  <c r="AL313" i="18"/>
  <c r="AO315" i="6"/>
  <c r="AN571" i="18"/>
  <c r="AL571" i="18"/>
  <c r="AO571" i="18"/>
  <c r="AM571" i="18"/>
  <c r="AN442" i="18"/>
  <c r="AL442" i="18"/>
  <c r="AM442" i="18"/>
  <c r="AO442" i="18"/>
  <c r="AN570" i="18"/>
  <c r="AL570" i="18"/>
  <c r="AM570" i="18"/>
  <c r="AO570" i="18"/>
  <c r="AN239" i="18"/>
  <c r="AN441" i="6"/>
  <c r="AO441" i="6"/>
  <c r="AN226" i="6"/>
  <c r="AM227" i="6"/>
  <c r="AM572" i="6"/>
  <c r="AM314" i="6"/>
  <c r="B190" i="6"/>
  <c r="AM441" i="6"/>
  <c r="AJ572" i="6"/>
  <c r="AL572" i="6"/>
  <c r="AK572" i="6"/>
  <c r="AJ314" i="6"/>
  <c r="AL314" i="6"/>
  <c r="AK314" i="6"/>
  <c r="AJ441" i="6"/>
  <c r="AK441" i="6"/>
  <c r="AL441" i="6"/>
  <c r="E314" i="6"/>
  <c r="AL215" i="6"/>
  <c r="AK214" i="6"/>
  <c r="S314" i="6"/>
  <c r="AK442" i="18"/>
  <c r="AK225" i="18"/>
  <c r="AK571" i="18"/>
  <c r="AK570" i="18"/>
  <c r="AK313" i="18"/>
  <c r="K314" i="6"/>
  <c r="O314" i="6"/>
  <c r="AA314" i="6"/>
  <c r="I314" i="6"/>
  <c r="Q314" i="6"/>
  <c r="Z314" i="6"/>
  <c r="AG314" i="6"/>
  <c r="AH314" i="6"/>
  <c r="B314" i="6"/>
  <c r="D314" i="6"/>
  <c r="T314" i="6"/>
  <c r="Y314" i="6"/>
  <c r="H314" i="6"/>
  <c r="AE314" i="6"/>
  <c r="U314" i="6"/>
  <c r="M314" i="6"/>
  <c r="AG201" i="18"/>
  <c r="AJ313" i="18"/>
  <c r="AI313" i="18"/>
  <c r="AH313" i="18"/>
  <c r="AF313" i="18"/>
  <c r="AE313" i="18"/>
  <c r="AG313" i="18"/>
  <c r="AJ442" i="18"/>
  <c r="AE442" i="18"/>
  <c r="AI442" i="18"/>
  <c r="AG442" i="18"/>
  <c r="AF442" i="18"/>
  <c r="AH442" i="18"/>
  <c r="AJ220" i="18"/>
  <c r="AE201" i="18"/>
  <c r="AJ571" i="18"/>
  <c r="AE571" i="18"/>
  <c r="AI571" i="18"/>
  <c r="AG571" i="18"/>
  <c r="AF571" i="18"/>
  <c r="AH571" i="18"/>
  <c r="AC570" i="18"/>
  <c r="AJ570" i="18"/>
  <c r="AG570" i="18"/>
  <c r="AE570" i="18"/>
  <c r="AI570" i="18"/>
  <c r="AH570" i="18"/>
  <c r="AF570" i="18"/>
  <c r="AI209" i="18"/>
  <c r="AH208" i="18"/>
  <c r="AF203" i="18"/>
  <c r="AD570" i="18"/>
  <c r="BA311" i="18"/>
  <c r="AY311" i="18"/>
  <c r="AX311" i="18"/>
  <c r="AZ311" i="18"/>
  <c r="BG52" i="18" s="1"/>
  <c r="BF52" i="18" s="1"/>
  <c r="BM52" i="18" s="1"/>
  <c r="X570" i="18"/>
  <c r="Y570" i="18"/>
  <c r="D570" i="18"/>
  <c r="L313" i="18"/>
  <c r="M313" i="18"/>
  <c r="S570" i="18"/>
  <c r="F570" i="18"/>
  <c r="AA570" i="18"/>
  <c r="P570" i="18"/>
  <c r="E570" i="18"/>
  <c r="G570" i="18"/>
  <c r="R570" i="18"/>
  <c r="M570" i="18"/>
  <c r="V570" i="18"/>
  <c r="O570" i="18"/>
  <c r="Z570" i="18"/>
  <c r="Q570" i="18"/>
  <c r="U570" i="18"/>
  <c r="H570" i="18"/>
  <c r="B570" i="18"/>
  <c r="J570" i="18"/>
  <c r="L570" i="18"/>
  <c r="AB570" i="18"/>
  <c r="W570" i="18"/>
  <c r="I570" i="18"/>
  <c r="K570" i="18"/>
  <c r="T570" i="18"/>
  <c r="N570" i="18"/>
  <c r="C570" i="18"/>
  <c r="X314" i="6"/>
  <c r="AF314" i="6"/>
  <c r="AB314" i="6"/>
  <c r="C314" i="6"/>
  <c r="P314" i="6"/>
  <c r="W314" i="6"/>
  <c r="F314" i="6"/>
  <c r="AI314" i="6"/>
  <c r="J314" i="6"/>
  <c r="G314" i="6"/>
  <c r="R314" i="6"/>
  <c r="V314" i="6"/>
  <c r="AD314" i="6"/>
  <c r="AJ201" i="6"/>
  <c r="L314" i="6"/>
  <c r="AC314" i="6"/>
  <c r="N314" i="6"/>
  <c r="AN315" i="6"/>
  <c r="AI572" i="6"/>
  <c r="AI441" i="6"/>
  <c r="AI198" i="6"/>
  <c r="AH572" i="6"/>
  <c r="AH441" i="6"/>
  <c r="AH195" i="6"/>
  <c r="AF572" i="6"/>
  <c r="AF441" i="6"/>
  <c r="AF190" i="6"/>
  <c r="AG572" i="6"/>
  <c r="AG441" i="6"/>
  <c r="N59" i="3"/>
  <c r="A60" i="3"/>
  <c r="BJ56" i="18"/>
  <c r="BK56" i="18"/>
  <c r="BI56" i="18"/>
  <c r="N442" i="18"/>
  <c r="BB58" i="18"/>
  <c r="AS443" i="18" s="1"/>
  <c r="P442" i="18"/>
  <c r="AC442" i="18"/>
  <c r="R442" i="18"/>
  <c r="AA442" i="18"/>
  <c r="T442" i="18"/>
  <c r="AB442" i="18"/>
  <c r="W442" i="18"/>
  <c r="Z442" i="18"/>
  <c r="C442" i="18"/>
  <c r="AD442" i="18"/>
  <c r="E442" i="18"/>
  <c r="Y442" i="18"/>
  <c r="G442" i="18"/>
  <c r="X442" i="18"/>
  <c r="I442" i="18"/>
  <c r="V442" i="18"/>
  <c r="K442" i="18"/>
  <c r="B442" i="18"/>
  <c r="M442" i="18"/>
  <c r="D442" i="18"/>
  <c r="O442" i="18"/>
  <c r="F442" i="18"/>
  <c r="Q442" i="18"/>
  <c r="H442" i="18"/>
  <c r="S442" i="18"/>
  <c r="J442" i="18"/>
  <c r="U442" i="18"/>
  <c r="L442" i="18"/>
  <c r="BH57" i="18"/>
  <c r="BL56" i="18"/>
  <c r="BC56" i="18"/>
  <c r="AG189" i="6"/>
  <c r="BF56" i="6"/>
  <c r="BM54" i="6"/>
  <c r="BL54" i="6"/>
  <c r="BN54" i="6"/>
  <c r="T192" i="18"/>
  <c r="C193" i="18"/>
  <c r="BO54" i="6"/>
  <c r="J205" i="6"/>
  <c r="O195" i="6"/>
  <c r="C197" i="6"/>
  <c r="AD190" i="6"/>
  <c r="O193" i="18"/>
  <c r="AC191" i="18"/>
  <c r="I194" i="18"/>
  <c r="F190" i="6"/>
  <c r="AE572" i="6"/>
  <c r="D572" i="6"/>
  <c r="S572" i="6"/>
  <c r="J572" i="6"/>
  <c r="U572" i="6"/>
  <c r="W572" i="6"/>
  <c r="K572" i="6"/>
  <c r="F572" i="6"/>
  <c r="Z572" i="6"/>
  <c r="C572" i="6"/>
  <c r="B572" i="6"/>
  <c r="E572" i="6"/>
  <c r="AB572" i="6"/>
  <c r="X572" i="6"/>
  <c r="Y572" i="6"/>
  <c r="AC572" i="6"/>
  <c r="T572" i="6"/>
  <c r="AA572" i="6"/>
  <c r="G572" i="6"/>
  <c r="O572" i="6"/>
  <c r="P572" i="6"/>
  <c r="AD572" i="6"/>
  <c r="M572" i="6"/>
  <c r="L572" i="6"/>
  <c r="Q572" i="6"/>
  <c r="R572" i="6"/>
  <c r="N572" i="6"/>
  <c r="H572" i="6"/>
  <c r="I572" i="6"/>
  <c r="V572" i="6"/>
  <c r="V189" i="6"/>
  <c r="N191" i="18"/>
  <c r="W189" i="6"/>
  <c r="U192" i="18"/>
  <c r="B193" i="18"/>
  <c r="K192" i="18"/>
  <c r="Q193" i="6"/>
  <c r="X190" i="6"/>
  <c r="AC441" i="6"/>
  <c r="AE441" i="6"/>
  <c r="O441" i="6"/>
  <c r="Q441" i="6"/>
  <c r="S441" i="6"/>
  <c r="N441" i="6"/>
  <c r="G441" i="6"/>
  <c r="AB441" i="6"/>
  <c r="AA441" i="6"/>
  <c r="X441" i="6"/>
  <c r="Z441" i="6"/>
  <c r="V441" i="6"/>
  <c r="B441" i="6"/>
  <c r="F441" i="6"/>
  <c r="J441" i="6"/>
  <c r="Y441" i="6"/>
  <c r="P441" i="6"/>
  <c r="T441" i="6"/>
  <c r="BE56" i="6"/>
  <c r="E441" i="6"/>
  <c r="AD441" i="6"/>
  <c r="R441" i="6"/>
  <c r="I441" i="6"/>
  <c r="D441" i="6"/>
  <c r="K441" i="6"/>
  <c r="H441" i="6"/>
  <c r="M441" i="6"/>
  <c r="L441" i="6"/>
  <c r="W441" i="6"/>
  <c r="C441" i="6"/>
  <c r="U441" i="6"/>
  <c r="D313" i="18"/>
  <c r="Z313" i="18"/>
  <c r="X313" i="18"/>
  <c r="S313" i="18"/>
  <c r="P313" i="18"/>
  <c r="AD313" i="18"/>
  <c r="E313" i="18"/>
  <c r="W313" i="18"/>
  <c r="AA313" i="18"/>
  <c r="G313" i="18"/>
  <c r="H313" i="18"/>
  <c r="AB313" i="18"/>
  <c r="Q313" i="18"/>
  <c r="J313" i="18"/>
  <c r="V313" i="18"/>
  <c r="R313" i="18"/>
  <c r="I313" i="18"/>
  <c r="B313" i="18"/>
  <c r="O313" i="18"/>
  <c r="C313" i="18"/>
  <c r="T313" i="18"/>
  <c r="Y313" i="18"/>
  <c r="K313" i="18"/>
  <c r="U313" i="18"/>
  <c r="AC313" i="18"/>
  <c r="N313" i="18"/>
  <c r="F313" i="18"/>
  <c r="AA571" i="18"/>
  <c r="G571" i="18"/>
  <c r="W571" i="18"/>
  <c r="P571" i="18"/>
  <c r="Y571" i="18"/>
  <c r="M571" i="18"/>
  <c r="F571" i="18"/>
  <c r="AD571" i="18"/>
  <c r="K571" i="18"/>
  <c r="D571" i="18"/>
  <c r="T571" i="18"/>
  <c r="V571" i="18"/>
  <c r="Q571" i="18"/>
  <c r="J571" i="18"/>
  <c r="AB571" i="18"/>
  <c r="X571" i="18"/>
  <c r="O571" i="18"/>
  <c r="H571" i="18"/>
  <c r="AC571" i="18"/>
  <c r="E571" i="18"/>
  <c r="U571" i="18"/>
  <c r="N571" i="18"/>
  <c r="C571" i="18"/>
  <c r="S571" i="18"/>
  <c r="L571" i="18"/>
  <c r="Z571" i="18"/>
  <c r="I571" i="18"/>
  <c r="B571" i="18"/>
  <c r="R571" i="18"/>
  <c r="L188" i="18"/>
  <c r="AZ187" i="18"/>
  <c r="AY187" i="18"/>
  <c r="AW314" i="18"/>
  <c r="BA187" i="18"/>
  <c r="BB187" i="18" s="1"/>
  <c r="AS572" i="18" s="1"/>
  <c r="BE187" i="18"/>
  <c r="AX187" i="18"/>
  <c r="AS314" i="18" s="1"/>
  <c r="BF187" i="18"/>
  <c r="AX312" i="18"/>
  <c r="AY312" i="18"/>
  <c r="AZ312" i="18"/>
  <c r="BG53" i="18" s="1"/>
  <c r="BF53" i="18" s="1"/>
  <c r="BM53" i="18" s="1"/>
  <c r="BA312" i="18"/>
  <c r="Y192" i="18"/>
  <c r="F190" i="18"/>
  <c r="U191" i="6"/>
  <c r="BL55" i="6" a="1"/>
  <c r="BI57" i="18" a="1"/>
  <c r="AS573" i="6" l="1"/>
  <c r="AT573" i="6"/>
  <c r="AT243" i="6"/>
  <c r="BK56" i="6"/>
  <c r="AT442" i="6"/>
  <c r="AS316" i="6"/>
  <c r="AT316" i="6"/>
  <c r="BJ53" i="6"/>
  <c r="BI53" i="6" s="1"/>
  <c r="BP53" i="6" s="1"/>
  <c r="AR442" i="6"/>
  <c r="AS442" i="6"/>
  <c r="AS246" i="6"/>
  <c r="AQ443" i="18"/>
  <c r="AR443" i="18"/>
  <c r="AQ314" i="18"/>
  <c r="AR314" i="18"/>
  <c r="AQ572" i="18"/>
  <c r="AR572" i="18"/>
  <c r="AQ573" i="6"/>
  <c r="AR573" i="6"/>
  <c r="AQ316" i="6"/>
  <c r="AR316" i="6"/>
  <c r="AR248" i="6"/>
  <c r="AP443" i="18"/>
  <c r="AT443" i="18"/>
  <c r="AP314" i="18"/>
  <c r="AT314" i="18"/>
  <c r="AP572" i="18"/>
  <c r="AT572" i="18"/>
  <c r="AP442" i="6"/>
  <c r="AQ442" i="6"/>
  <c r="AQ244" i="6"/>
  <c r="AU573" i="6"/>
  <c r="AP573" i="6"/>
  <c r="AU316" i="6"/>
  <c r="AP316" i="6"/>
  <c r="AP245" i="6"/>
  <c r="AP251" i="18"/>
  <c r="AU244" i="6"/>
  <c r="AU442" i="6"/>
  <c r="AZ316" i="6"/>
  <c r="BD190" i="6"/>
  <c r="BI190" i="6"/>
  <c r="BH190" i="6"/>
  <c r="BC190" i="6"/>
  <c r="BB190" i="6"/>
  <c r="BA190" i="6"/>
  <c r="BE189" i="6"/>
  <c r="BD314" i="6"/>
  <c r="BC314" i="6"/>
  <c r="BB314" i="6"/>
  <c r="BA314" i="6"/>
  <c r="AO316" i="6"/>
  <c r="AO314" i="18"/>
  <c r="AN314" i="18"/>
  <c r="AM314" i="18"/>
  <c r="AL314" i="18"/>
  <c r="AN573" i="6"/>
  <c r="AO573" i="6"/>
  <c r="AL230" i="18"/>
  <c r="AO230" i="6"/>
  <c r="AN240" i="18"/>
  <c r="AM239" i="18"/>
  <c r="AN443" i="18"/>
  <c r="AO443" i="18"/>
  <c r="AL443" i="18"/>
  <c r="AM443" i="18"/>
  <c r="AO245" i="18"/>
  <c r="AN572" i="18"/>
  <c r="AL572" i="18"/>
  <c r="AO572" i="18"/>
  <c r="AM572" i="18"/>
  <c r="AN442" i="6"/>
  <c r="AO442" i="6"/>
  <c r="AN227" i="6"/>
  <c r="AM315" i="6"/>
  <c r="AM442" i="6"/>
  <c r="AM573" i="6"/>
  <c r="B191" i="6"/>
  <c r="AM228" i="6"/>
  <c r="AL216" i="6"/>
  <c r="AJ573" i="6"/>
  <c r="AK573" i="6"/>
  <c r="AL573" i="6"/>
  <c r="AJ315" i="6"/>
  <c r="AL315" i="6"/>
  <c r="AK315" i="6"/>
  <c r="AK215" i="6"/>
  <c r="AJ442" i="6"/>
  <c r="AL442" i="6"/>
  <c r="AK442" i="6"/>
  <c r="AK572" i="18"/>
  <c r="AK314" i="18"/>
  <c r="AK443" i="18"/>
  <c r="AK226" i="18"/>
  <c r="AH209" i="18"/>
  <c r="AJ221" i="18"/>
  <c r="AF204" i="18"/>
  <c r="AI210" i="18"/>
  <c r="AJ572" i="18"/>
  <c r="AG572" i="18"/>
  <c r="AE572" i="18"/>
  <c r="AH572" i="18"/>
  <c r="AI572" i="18"/>
  <c r="AF572" i="18"/>
  <c r="M314" i="18"/>
  <c r="AJ314" i="18"/>
  <c r="AI314" i="18"/>
  <c r="AH314" i="18"/>
  <c r="AF314" i="18"/>
  <c r="AE314" i="18"/>
  <c r="AG314" i="18"/>
  <c r="AJ443" i="18"/>
  <c r="AG443" i="18"/>
  <c r="AE443" i="18"/>
  <c r="AI443" i="18"/>
  <c r="AH443" i="18"/>
  <c r="AF443" i="18"/>
  <c r="AE202" i="18"/>
  <c r="AG202" i="18"/>
  <c r="AE315" i="6"/>
  <c r="AG315" i="6"/>
  <c r="W315" i="6"/>
  <c r="S315" i="6"/>
  <c r="AD315" i="6"/>
  <c r="V315" i="6"/>
  <c r="J315" i="6"/>
  <c r="M315" i="6"/>
  <c r="B315" i="6"/>
  <c r="AC315" i="6"/>
  <c r="H315" i="6"/>
  <c r="AB315" i="6"/>
  <c r="G315" i="6"/>
  <c r="P315" i="6"/>
  <c r="Q315" i="6"/>
  <c r="L315" i="6"/>
  <c r="AA315" i="6"/>
  <c r="I315" i="6"/>
  <c r="F315" i="6"/>
  <c r="T315" i="6"/>
  <c r="Z315" i="6"/>
  <c r="U315" i="6"/>
  <c r="R315" i="6"/>
  <c r="Y315" i="6"/>
  <c r="AF315" i="6"/>
  <c r="AI315" i="6"/>
  <c r="AJ202" i="6"/>
  <c r="O315" i="6"/>
  <c r="N315" i="6"/>
  <c r="D315" i="6"/>
  <c r="AH315" i="6"/>
  <c r="X315" i="6"/>
  <c r="C315" i="6"/>
  <c r="K315" i="6"/>
  <c r="E315" i="6"/>
  <c r="AI573" i="6"/>
  <c r="W573" i="6"/>
  <c r="X573" i="6"/>
  <c r="Q573" i="6"/>
  <c r="P573" i="6"/>
  <c r="AI442" i="6"/>
  <c r="S573" i="6"/>
  <c r="H573" i="6"/>
  <c r="AB573" i="6"/>
  <c r="AC573" i="6"/>
  <c r="T573" i="6"/>
  <c r="N573" i="6"/>
  <c r="G573" i="6"/>
  <c r="D573" i="6"/>
  <c r="O573" i="6"/>
  <c r="F573" i="6"/>
  <c r="E573" i="6"/>
  <c r="U573" i="6"/>
  <c r="R573" i="6"/>
  <c r="AD573" i="6"/>
  <c r="AH573" i="6"/>
  <c r="M573" i="6"/>
  <c r="Z573" i="6"/>
  <c r="B573" i="6"/>
  <c r="K573" i="6"/>
  <c r="J573" i="6"/>
  <c r="I573" i="6"/>
  <c r="C573" i="6"/>
  <c r="V573" i="6"/>
  <c r="AA573" i="6"/>
  <c r="Y573" i="6"/>
  <c r="L573" i="6"/>
  <c r="AE573" i="6"/>
  <c r="AG573" i="6"/>
  <c r="AF573" i="6"/>
  <c r="AI199" i="6"/>
  <c r="AH442" i="6"/>
  <c r="AH196" i="6"/>
  <c r="AF442" i="6"/>
  <c r="AF191" i="6"/>
  <c r="AG442" i="6"/>
  <c r="N60" i="3"/>
  <c r="A61" i="3"/>
  <c r="BJ57" i="18"/>
  <c r="BK57" i="18"/>
  <c r="BI57" i="18"/>
  <c r="W443" i="18"/>
  <c r="C443" i="18"/>
  <c r="B443" i="18"/>
  <c r="E443" i="18"/>
  <c r="D443" i="18"/>
  <c r="G443" i="18"/>
  <c r="F443" i="18"/>
  <c r="I443" i="18"/>
  <c r="H443" i="18"/>
  <c r="K443" i="18"/>
  <c r="J443" i="18"/>
  <c r="M443" i="18"/>
  <c r="L443" i="18"/>
  <c r="O443" i="18"/>
  <c r="N443" i="18"/>
  <c r="Q443" i="18"/>
  <c r="P443" i="18"/>
  <c r="S443" i="18"/>
  <c r="R443" i="18"/>
  <c r="U443" i="18"/>
  <c r="T443" i="18"/>
  <c r="BH58" i="18"/>
  <c r="Z443" i="18"/>
  <c r="BB59" i="18"/>
  <c r="AS444" i="18" s="1"/>
  <c r="AD443" i="18"/>
  <c r="AC443" i="18"/>
  <c r="Y443" i="18"/>
  <c r="AB443" i="18"/>
  <c r="X443" i="18"/>
  <c r="AA443" i="18"/>
  <c r="V443" i="18"/>
  <c r="BL57" i="18"/>
  <c r="BC57" i="18"/>
  <c r="AG190" i="6"/>
  <c r="BF57" i="6"/>
  <c r="BL55" i="6"/>
  <c r="BN55" i="6"/>
  <c r="BM55" i="6"/>
  <c r="U192" i="6"/>
  <c r="F191" i="18"/>
  <c r="Y193" i="18"/>
  <c r="L189" i="18"/>
  <c r="BA188" i="18"/>
  <c r="BB188" i="18" s="1"/>
  <c r="AS573" i="18" s="1"/>
  <c r="AX188" i="18"/>
  <c r="AS315" i="18" s="1"/>
  <c r="AY188" i="18"/>
  <c r="AW315" i="18"/>
  <c r="AZ188" i="18"/>
  <c r="BE188" i="18"/>
  <c r="BF188" i="18"/>
  <c r="BO55" i="6"/>
  <c r="X191" i="6"/>
  <c r="Q194" i="6"/>
  <c r="K193" i="18"/>
  <c r="W190" i="6"/>
  <c r="F191" i="6"/>
  <c r="I195" i="18"/>
  <c r="AC192" i="18"/>
  <c r="O196" i="6"/>
  <c r="J206" i="6"/>
  <c r="T193" i="18"/>
  <c r="AN316" i="6"/>
  <c r="Q314" i="18"/>
  <c r="G314" i="18"/>
  <c r="R314" i="18"/>
  <c r="D314" i="18"/>
  <c r="X314" i="18"/>
  <c r="P314" i="18"/>
  <c r="AD314" i="18"/>
  <c r="H314" i="18"/>
  <c r="Z314" i="18"/>
  <c r="V314" i="18"/>
  <c r="AA314" i="18"/>
  <c r="J314" i="18"/>
  <c r="W314" i="18"/>
  <c r="AB314" i="18"/>
  <c r="S314" i="18"/>
  <c r="E314" i="18"/>
  <c r="I314" i="18"/>
  <c r="C314" i="18"/>
  <c r="O314" i="18"/>
  <c r="B314" i="18"/>
  <c r="T314" i="18"/>
  <c r="U314" i="18"/>
  <c r="K314" i="18"/>
  <c r="Y314" i="18"/>
  <c r="AC314" i="18"/>
  <c r="N314" i="18"/>
  <c r="F314" i="18"/>
  <c r="C572" i="18"/>
  <c r="S572" i="18"/>
  <c r="D572" i="18"/>
  <c r="T572" i="18"/>
  <c r="I572" i="18"/>
  <c r="AD572" i="18"/>
  <c r="J572" i="18"/>
  <c r="AB572" i="18"/>
  <c r="G572" i="18"/>
  <c r="Z572" i="18"/>
  <c r="H572" i="18"/>
  <c r="AC572" i="18"/>
  <c r="M572" i="18"/>
  <c r="X572" i="18"/>
  <c r="N572" i="18"/>
  <c r="K572" i="18"/>
  <c r="Y572" i="18"/>
  <c r="L572" i="18"/>
  <c r="W572" i="18"/>
  <c r="Q572" i="18"/>
  <c r="B572" i="18"/>
  <c r="R572" i="18"/>
  <c r="AA572" i="18"/>
  <c r="O572" i="18"/>
  <c r="V572" i="18"/>
  <c r="P572" i="18"/>
  <c r="E572" i="18"/>
  <c r="U572" i="18"/>
  <c r="F572" i="18"/>
  <c r="AY313" i="18"/>
  <c r="AZ313" i="18"/>
  <c r="BG54" i="18" s="1"/>
  <c r="BF54" i="18" s="1"/>
  <c r="BM54" i="18" s="1"/>
  <c r="BA313" i="18"/>
  <c r="AX313" i="18"/>
  <c r="AC442" i="6"/>
  <c r="B442" i="6"/>
  <c r="X442" i="6"/>
  <c r="F442" i="6"/>
  <c r="V442" i="6"/>
  <c r="J442" i="6"/>
  <c r="C442" i="6"/>
  <c r="N442" i="6"/>
  <c r="E442" i="6"/>
  <c r="R442" i="6"/>
  <c r="G442" i="6"/>
  <c r="D442" i="6"/>
  <c r="Y442" i="6"/>
  <c r="K442" i="6"/>
  <c r="L442" i="6"/>
  <c r="AE442" i="6"/>
  <c r="M442" i="6"/>
  <c r="P442" i="6"/>
  <c r="O442" i="6"/>
  <c r="T442" i="6"/>
  <c r="Q442" i="6"/>
  <c r="AD442" i="6"/>
  <c r="S442" i="6"/>
  <c r="AB442" i="6"/>
  <c r="U442" i="6"/>
  <c r="AA442" i="6"/>
  <c r="Z442" i="6"/>
  <c r="BE57" i="6"/>
  <c r="I442" i="6"/>
  <c r="H442" i="6"/>
  <c r="W442" i="6"/>
  <c r="B194" i="18"/>
  <c r="U193" i="18"/>
  <c r="N192" i="18"/>
  <c r="V190" i="6"/>
  <c r="O194" i="18"/>
  <c r="AD191" i="6"/>
  <c r="C198" i="6"/>
  <c r="C194" i="18"/>
  <c r="L314" i="18"/>
  <c r="BI58" i="18" a="1"/>
  <c r="BL56" i="6" a="1"/>
  <c r="AS574" i="6" l="1"/>
  <c r="AT574" i="6"/>
  <c r="AS317" i="6"/>
  <c r="AT317" i="6"/>
  <c r="BK57" i="6"/>
  <c r="AT443" i="6"/>
  <c r="AT244" i="6"/>
  <c r="BJ54" i="6"/>
  <c r="BI54" i="6" s="1"/>
  <c r="BP54" i="6" s="1"/>
  <c r="AR443" i="6"/>
  <c r="AS443" i="6"/>
  <c r="AS247" i="6"/>
  <c r="AQ444" i="18"/>
  <c r="AR444" i="18"/>
  <c r="AQ315" i="18"/>
  <c r="AR315" i="18"/>
  <c r="AQ573" i="18"/>
  <c r="AR573" i="18"/>
  <c r="AQ574" i="6"/>
  <c r="AR574" i="6"/>
  <c r="AQ317" i="6"/>
  <c r="AR317" i="6"/>
  <c r="AR249" i="6"/>
  <c r="AP573" i="18"/>
  <c r="AT573" i="18"/>
  <c r="AP315" i="18"/>
  <c r="AT315" i="18"/>
  <c r="AP444" i="18"/>
  <c r="AT444" i="18"/>
  <c r="AQ245" i="6"/>
  <c r="AP443" i="6"/>
  <c r="AQ443" i="6"/>
  <c r="AU317" i="6"/>
  <c r="AP317" i="6"/>
  <c r="AP246" i="6"/>
  <c r="AU574" i="6"/>
  <c r="AP574" i="6"/>
  <c r="AP252" i="18"/>
  <c r="AU245" i="6"/>
  <c r="AU443" i="6"/>
  <c r="AZ317" i="6"/>
  <c r="BE190" i="6"/>
  <c r="BD315" i="6"/>
  <c r="BC315" i="6"/>
  <c r="BB315" i="6"/>
  <c r="BA315" i="6"/>
  <c r="BI191" i="6"/>
  <c r="BH191" i="6"/>
  <c r="BD191" i="6"/>
  <c r="BC191" i="6"/>
  <c r="BB191" i="6"/>
  <c r="BA191" i="6"/>
  <c r="AN574" i="6"/>
  <c r="AO574" i="6"/>
  <c r="AN241" i="18"/>
  <c r="AO231" i="6"/>
  <c r="AL231" i="18"/>
  <c r="AO246" i="18"/>
  <c r="AN444" i="18"/>
  <c r="AO444" i="18"/>
  <c r="AM444" i="18"/>
  <c r="AL444" i="18"/>
  <c r="AM240" i="18"/>
  <c r="AO317" i="6"/>
  <c r="AO315" i="18"/>
  <c r="AN315" i="18"/>
  <c r="AM315" i="18"/>
  <c r="AL315" i="18"/>
  <c r="AN573" i="18"/>
  <c r="AL573" i="18"/>
  <c r="AO573" i="18"/>
  <c r="AM573" i="18"/>
  <c r="AN443" i="6"/>
  <c r="AO443" i="6"/>
  <c r="AN228" i="6"/>
  <c r="AM443" i="6"/>
  <c r="AM316" i="6"/>
  <c r="AM229" i="6"/>
  <c r="AM574" i="6"/>
  <c r="B192" i="6"/>
  <c r="AJ574" i="6"/>
  <c r="AK574" i="6"/>
  <c r="AL574" i="6"/>
  <c r="AJ443" i="6"/>
  <c r="AK443" i="6"/>
  <c r="AL443" i="6"/>
  <c r="AJ316" i="6"/>
  <c r="AL316" i="6"/>
  <c r="AK316" i="6"/>
  <c r="AK216" i="6"/>
  <c r="AL217" i="6"/>
  <c r="AK227" i="18"/>
  <c r="AK444" i="18"/>
  <c r="AK315" i="18"/>
  <c r="AK573" i="18"/>
  <c r="AJ315" i="18"/>
  <c r="AI315" i="18"/>
  <c r="AH315" i="18"/>
  <c r="AF315" i="18"/>
  <c r="AE315" i="18"/>
  <c r="AG315" i="18"/>
  <c r="AJ573" i="18"/>
  <c r="AH573" i="18"/>
  <c r="AF573" i="18"/>
  <c r="AG573" i="18"/>
  <c r="AE573" i="18"/>
  <c r="AI573" i="18"/>
  <c r="AJ222" i="18"/>
  <c r="AG203" i="18"/>
  <c r="AE203" i="18"/>
  <c r="AI211" i="18"/>
  <c r="AJ444" i="18"/>
  <c r="AE444" i="18"/>
  <c r="AI444" i="18"/>
  <c r="AG444" i="18"/>
  <c r="AF444" i="18"/>
  <c r="AH444" i="18"/>
  <c r="AF205" i="18"/>
  <c r="AH210" i="18"/>
  <c r="AJ203" i="6"/>
  <c r="AI443" i="6"/>
  <c r="AI316" i="6"/>
  <c r="AI200" i="6"/>
  <c r="AI574" i="6"/>
  <c r="AH443" i="6"/>
  <c r="AH197" i="6"/>
  <c r="AH316" i="6"/>
  <c r="AH574" i="6"/>
  <c r="AF443" i="6"/>
  <c r="AF574" i="6"/>
  <c r="AG316" i="6"/>
  <c r="AF316" i="6"/>
  <c r="AF192" i="6"/>
  <c r="AG443" i="6"/>
  <c r="AC574" i="6"/>
  <c r="A62" i="3"/>
  <c r="N61" i="3"/>
  <c r="BK58" i="18"/>
  <c r="BI58" i="18"/>
  <c r="BJ58" i="18"/>
  <c r="D444" i="18"/>
  <c r="O444" i="18"/>
  <c r="F444" i="18"/>
  <c r="Q444" i="18"/>
  <c r="H444" i="18"/>
  <c r="S444" i="18"/>
  <c r="J444" i="18"/>
  <c r="U444" i="18"/>
  <c r="L444" i="18"/>
  <c r="BH59" i="18"/>
  <c r="N444" i="18"/>
  <c r="BB60" i="18"/>
  <c r="AS445" i="18" s="1"/>
  <c r="P444" i="18"/>
  <c r="AC444" i="18"/>
  <c r="R444" i="18"/>
  <c r="AA444" i="18"/>
  <c r="T444" i="18"/>
  <c r="AB444" i="18"/>
  <c r="W444" i="18"/>
  <c r="Z444" i="18"/>
  <c r="C444" i="18"/>
  <c r="AD444" i="18"/>
  <c r="E444" i="18"/>
  <c r="Y444" i="18"/>
  <c r="G444" i="18"/>
  <c r="X444" i="18"/>
  <c r="I444" i="18"/>
  <c r="V444" i="18"/>
  <c r="K444" i="18"/>
  <c r="B444" i="18"/>
  <c r="M444" i="18"/>
  <c r="BL58" i="18"/>
  <c r="BC58" i="18"/>
  <c r="F574" i="6"/>
  <c r="AE574" i="6"/>
  <c r="E574" i="6"/>
  <c r="J574" i="6"/>
  <c r="S574" i="6"/>
  <c r="Q574" i="6"/>
  <c r="P574" i="6"/>
  <c r="T574" i="6"/>
  <c r="AA574" i="6"/>
  <c r="I574" i="6"/>
  <c r="H574" i="6"/>
  <c r="V316" i="6"/>
  <c r="L574" i="6"/>
  <c r="B574" i="6"/>
  <c r="M574" i="6"/>
  <c r="X574" i="6"/>
  <c r="U574" i="6"/>
  <c r="K574" i="6"/>
  <c r="N574" i="6"/>
  <c r="Z574" i="6"/>
  <c r="V574" i="6"/>
  <c r="G574" i="6"/>
  <c r="Y574" i="6"/>
  <c r="AG574" i="6"/>
  <c r="AG191" i="6"/>
  <c r="C574" i="6"/>
  <c r="R574" i="6"/>
  <c r="W574" i="6"/>
  <c r="AD574" i="6"/>
  <c r="D574" i="6"/>
  <c r="AB574" i="6"/>
  <c r="O574" i="6"/>
  <c r="BF58" i="6"/>
  <c r="BL56" i="6"/>
  <c r="BN56" i="6"/>
  <c r="BM56" i="6"/>
  <c r="C199" i="6"/>
  <c r="AC443" i="6"/>
  <c r="Z443" i="6"/>
  <c r="V443" i="6"/>
  <c r="Y443" i="6"/>
  <c r="B443" i="6"/>
  <c r="W443" i="6"/>
  <c r="F443" i="6"/>
  <c r="C443" i="6"/>
  <c r="J443" i="6"/>
  <c r="K443" i="6"/>
  <c r="BE58" i="6"/>
  <c r="E443" i="6"/>
  <c r="N443" i="6"/>
  <c r="G443" i="6"/>
  <c r="I443" i="6"/>
  <c r="X443" i="6"/>
  <c r="AE443" i="6"/>
  <c r="M443" i="6"/>
  <c r="L443" i="6"/>
  <c r="O443" i="6"/>
  <c r="P443" i="6"/>
  <c r="Q443" i="6"/>
  <c r="T443" i="6"/>
  <c r="S443" i="6"/>
  <c r="R443" i="6"/>
  <c r="D443" i="6"/>
  <c r="H443" i="6"/>
  <c r="U443" i="6"/>
  <c r="AD443" i="6"/>
  <c r="AB443" i="6"/>
  <c r="AA443" i="6"/>
  <c r="AC316" i="6"/>
  <c r="AE316" i="6"/>
  <c r="S316" i="6"/>
  <c r="N316" i="6"/>
  <c r="K316" i="6"/>
  <c r="Y316" i="6"/>
  <c r="I316" i="6"/>
  <c r="E316" i="6"/>
  <c r="D316" i="6"/>
  <c r="P316" i="6"/>
  <c r="AB316" i="6"/>
  <c r="L316" i="6"/>
  <c r="G316" i="6"/>
  <c r="R316" i="6"/>
  <c r="M316" i="6"/>
  <c r="H316" i="6"/>
  <c r="T316" i="6"/>
  <c r="Z316" i="6"/>
  <c r="AA316" i="6"/>
  <c r="J316" i="6"/>
  <c r="C316" i="6"/>
  <c r="O316" i="6"/>
  <c r="B316" i="6"/>
  <c r="Q316" i="6"/>
  <c r="U316" i="6"/>
  <c r="F316" i="6"/>
  <c r="X316" i="6"/>
  <c r="AD316" i="6"/>
  <c r="T194" i="18"/>
  <c r="J207" i="6"/>
  <c r="O197" i="6"/>
  <c r="AC193" i="18"/>
  <c r="I196" i="18"/>
  <c r="F192" i="6"/>
  <c r="W191" i="6"/>
  <c r="X192" i="6"/>
  <c r="C573" i="18"/>
  <c r="S573" i="18"/>
  <c r="L573" i="18"/>
  <c r="AC573" i="18"/>
  <c r="E573" i="18"/>
  <c r="U573" i="18"/>
  <c r="N573" i="18"/>
  <c r="AA573" i="18"/>
  <c r="G573" i="18"/>
  <c r="W573" i="18"/>
  <c r="P573" i="18"/>
  <c r="V573" i="18"/>
  <c r="Q573" i="18"/>
  <c r="J573" i="18"/>
  <c r="AD573" i="18"/>
  <c r="K573" i="18"/>
  <c r="D573" i="18"/>
  <c r="T573" i="18"/>
  <c r="Y573" i="18"/>
  <c r="M573" i="18"/>
  <c r="F573" i="18"/>
  <c r="AB573" i="18"/>
  <c r="X573" i="18"/>
  <c r="O573" i="18"/>
  <c r="H573" i="18"/>
  <c r="Z573" i="18"/>
  <c r="I573" i="18"/>
  <c r="B573" i="18"/>
  <c r="R573" i="18"/>
  <c r="L190" i="18"/>
  <c r="AZ189" i="18"/>
  <c r="AY189" i="18"/>
  <c r="AX189" i="18"/>
  <c r="AS316" i="18" s="1"/>
  <c r="BF189" i="18"/>
  <c r="BE189" i="18"/>
  <c r="AW316" i="18"/>
  <c r="BA189" i="18"/>
  <c r="BB189" i="18" s="1"/>
  <c r="AS574" i="18" s="1"/>
  <c r="AD192" i="6"/>
  <c r="N193" i="18"/>
  <c r="C195" i="18"/>
  <c r="O195" i="18"/>
  <c r="V191" i="6"/>
  <c r="U194" i="18"/>
  <c r="B195" i="18"/>
  <c r="BO56" i="6"/>
  <c r="AY314" i="18"/>
  <c r="BA314" i="18"/>
  <c r="AZ314" i="18"/>
  <c r="BG55" i="18" s="1"/>
  <c r="BF55" i="18" s="1"/>
  <c r="BM55" i="18" s="1"/>
  <c r="AX314" i="18"/>
  <c r="K194" i="18"/>
  <c r="Q195" i="6"/>
  <c r="M315" i="18"/>
  <c r="R315" i="18"/>
  <c r="X315" i="18"/>
  <c r="S315" i="18"/>
  <c r="AD315" i="18"/>
  <c r="Z315" i="18"/>
  <c r="J315" i="18"/>
  <c r="V315" i="18"/>
  <c r="D315" i="18"/>
  <c r="AB315" i="18"/>
  <c r="P315" i="18"/>
  <c r="E315" i="18"/>
  <c r="G315" i="18"/>
  <c r="H315" i="18"/>
  <c r="Q315" i="18"/>
  <c r="W315" i="18"/>
  <c r="AA315" i="18"/>
  <c r="I315" i="18"/>
  <c r="B315" i="18"/>
  <c r="O315" i="18"/>
  <c r="C315" i="18"/>
  <c r="T315" i="18"/>
  <c r="K315" i="18"/>
  <c r="Y315" i="18"/>
  <c r="U315" i="18"/>
  <c r="N315" i="18"/>
  <c r="AC315" i="18"/>
  <c r="F315" i="18"/>
  <c r="Y194" i="18"/>
  <c r="F192" i="18"/>
  <c r="U193" i="6"/>
  <c r="AN317" i="6"/>
  <c r="W316" i="6"/>
  <c r="L315" i="18"/>
  <c r="BI59" i="18" a="1"/>
  <c r="BL57" i="6" a="1"/>
  <c r="AT245" i="6" l="1"/>
  <c r="BK58" i="6"/>
  <c r="AT444" i="6"/>
  <c r="AS318" i="6"/>
  <c r="AT318" i="6"/>
  <c r="AS575" i="6"/>
  <c r="AT575" i="6"/>
  <c r="BJ55" i="6"/>
  <c r="BI55" i="6" s="1"/>
  <c r="BP55" i="6" s="1"/>
  <c r="AR444" i="6"/>
  <c r="AS444" i="6"/>
  <c r="AS248" i="6"/>
  <c r="AQ574" i="18"/>
  <c r="AR574" i="18"/>
  <c r="AQ445" i="18"/>
  <c r="AR445" i="18"/>
  <c r="AQ316" i="18"/>
  <c r="AR316" i="18"/>
  <c r="AR250" i="6"/>
  <c r="AQ318" i="6"/>
  <c r="AR318" i="6"/>
  <c r="AQ575" i="6"/>
  <c r="AR575" i="6"/>
  <c r="AP316" i="18"/>
  <c r="AT316" i="18"/>
  <c r="AP574" i="18"/>
  <c r="AT574" i="18"/>
  <c r="AP445" i="18"/>
  <c r="AT445" i="18"/>
  <c r="AP444" i="6"/>
  <c r="AQ444" i="6"/>
  <c r="AQ246" i="6"/>
  <c r="AU318" i="6"/>
  <c r="AP318" i="6"/>
  <c r="AP247" i="6"/>
  <c r="AU575" i="6"/>
  <c r="AP575" i="6"/>
  <c r="AP253" i="18"/>
  <c r="AU246" i="6"/>
  <c r="AU444" i="6"/>
  <c r="AZ318" i="6"/>
  <c r="BD316" i="6"/>
  <c r="BC316" i="6"/>
  <c r="BB316" i="6"/>
  <c r="BA316" i="6"/>
  <c r="BI192" i="6"/>
  <c r="BH192" i="6"/>
  <c r="BD192" i="6"/>
  <c r="BC192" i="6"/>
  <c r="BB192" i="6"/>
  <c r="BA192" i="6"/>
  <c r="BE191" i="6"/>
  <c r="AN574" i="18"/>
  <c r="AL574" i="18"/>
  <c r="AO574" i="18"/>
  <c r="AM574" i="18"/>
  <c r="AM241" i="18"/>
  <c r="AL232" i="18"/>
  <c r="AN575" i="6"/>
  <c r="AO575" i="6"/>
  <c r="AN445" i="18"/>
  <c r="AO445" i="18"/>
  <c r="AL445" i="18"/>
  <c r="AM445" i="18"/>
  <c r="AO232" i="6"/>
  <c r="AO316" i="18"/>
  <c r="AN316" i="18"/>
  <c r="AM316" i="18"/>
  <c r="AL316" i="18"/>
  <c r="AO318" i="6"/>
  <c r="AN242" i="18"/>
  <c r="AO247" i="18"/>
  <c r="AN444" i="6"/>
  <c r="AO444" i="6"/>
  <c r="AN229" i="6"/>
  <c r="AM317" i="6"/>
  <c r="AM230" i="6"/>
  <c r="AM444" i="6"/>
  <c r="B193" i="6"/>
  <c r="AM575" i="6"/>
  <c r="AJ317" i="6"/>
  <c r="AL317" i="6"/>
  <c r="AK317" i="6"/>
  <c r="AJ444" i="6"/>
  <c r="AL444" i="6"/>
  <c r="AK444" i="6"/>
  <c r="AJ575" i="6"/>
  <c r="AK575" i="6"/>
  <c r="AL575" i="6"/>
  <c r="AK217" i="6"/>
  <c r="AL218" i="6"/>
  <c r="AK445" i="18"/>
  <c r="AK574" i="18"/>
  <c r="AK228" i="18"/>
  <c r="AK316" i="18"/>
  <c r="AJ574" i="18"/>
  <c r="AF574" i="18"/>
  <c r="AH574" i="18"/>
  <c r="AI574" i="18"/>
  <c r="AE574" i="18"/>
  <c r="AG574" i="18"/>
  <c r="L316" i="18"/>
  <c r="AJ316" i="18"/>
  <c r="AI316" i="18"/>
  <c r="AH316" i="18"/>
  <c r="AF316" i="18"/>
  <c r="AG316" i="18"/>
  <c r="AE316" i="18"/>
  <c r="AE204" i="18"/>
  <c r="AF206" i="18"/>
  <c r="AJ223" i="18"/>
  <c r="AH211" i="18"/>
  <c r="AJ445" i="18"/>
  <c r="AG445" i="18"/>
  <c r="AE445" i="18"/>
  <c r="AI445" i="18"/>
  <c r="AH445" i="18"/>
  <c r="AF445" i="18"/>
  <c r="AI212" i="18"/>
  <c r="AG204" i="18"/>
  <c r="AJ204" i="6"/>
  <c r="AI575" i="6"/>
  <c r="AI201" i="6"/>
  <c r="AI317" i="6"/>
  <c r="AI444" i="6"/>
  <c r="AH575" i="6"/>
  <c r="AH198" i="6"/>
  <c r="AH317" i="6"/>
  <c r="AH444" i="6"/>
  <c r="AF575" i="6"/>
  <c r="AF444" i="6"/>
  <c r="AF193" i="6"/>
  <c r="AG317" i="6"/>
  <c r="AF317" i="6"/>
  <c r="AG444" i="6"/>
  <c r="AG575" i="6"/>
  <c r="N62" i="3"/>
  <c r="A63" i="3"/>
  <c r="BI59" i="18"/>
  <c r="BJ59" i="18"/>
  <c r="BK59" i="18"/>
  <c r="AB445" i="18"/>
  <c r="X445" i="18"/>
  <c r="AA445" i="18"/>
  <c r="V445" i="18"/>
  <c r="W445" i="18"/>
  <c r="C445" i="18"/>
  <c r="B445" i="18"/>
  <c r="E445" i="18"/>
  <c r="D445" i="18"/>
  <c r="G445" i="18"/>
  <c r="F445" i="18"/>
  <c r="I445" i="18"/>
  <c r="H445" i="18"/>
  <c r="K445" i="18"/>
  <c r="J445" i="18"/>
  <c r="M445" i="18"/>
  <c r="L445" i="18"/>
  <c r="O445" i="18"/>
  <c r="N445" i="18"/>
  <c r="Q445" i="18"/>
  <c r="P445" i="18"/>
  <c r="S445" i="18"/>
  <c r="R445" i="18"/>
  <c r="U445" i="18"/>
  <c r="T445" i="18"/>
  <c r="BH60" i="18"/>
  <c r="Z445" i="18"/>
  <c r="AC445" i="18"/>
  <c r="AD445" i="18"/>
  <c r="BB61" i="18"/>
  <c r="AS446" i="18" s="1"/>
  <c r="Y445" i="18"/>
  <c r="BL59" i="18"/>
  <c r="BC59" i="18"/>
  <c r="AG192" i="6"/>
  <c r="BF59" i="6"/>
  <c r="V317" i="6"/>
  <c r="BM57" i="6"/>
  <c r="BL57" i="6"/>
  <c r="BN57" i="6"/>
  <c r="AC575" i="6"/>
  <c r="H575" i="6"/>
  <c r="I575" i="6"/>
  <c r="N575" i="6"/>
  <c r="U575" i="6"/>
  <c r="L575" i="6"/>
  <c r="Q575" i="6"/>
  <c r="R575" i="6"/>
  <c r="V575" i="6"/>
  <c r="K575" i="6"/>
  <c r="F575" i="6"/>
  <c r="E575" i="6"/>
  <c r="T575" i="6"/>
  <c r="AA575" i="6"/>
  <c r="W575" i="6"/>
  <c r="AE575" i="6"/>
  <c r="Y575" i="6"/>
  <c r="X575" i="6"/>
  <c r="G575" i="6"/>
  <c r="AB575" i="6"/>
  <c r="C575" i="6"/>
  <c r="B575" i="6"/>
  <c r="O575" i="6"/>
  <c r="P575" i="6"/>
  <c r="AD575" i="6"/>
  <c r="Z575" i="6"/>
  <c r="D575" i="6"/>
  <c r="S575" i="6"/>
  <c r="J575" i="6"/>
  <c r="M575" i="6"/>
  <c r="AZ315" i="18"/>
  <c r="BG56" i="18" s="1"/>
  <c r="BF56" i="18" s="1"/>
  <c r="BM56" i="18" s="1"/>
  <c r="BA315" i="18"/>
  <c r="AX315" i="18"/>
  <c r="AY315" i="18"/>
  <c r="C196" i="18"/>
  <c r="N194" i="18"/>
  <c r="AD193" i="6"/>
  <c r="K574" i="18"/>
  <c r="S574" i="18"/>
  <c r="D574" i="18"/>
  <c r="T574" i="18"/>
  <c r="I574" i="18"/>
  <c r="AD574" i="18"/>
  <c r="J574" i="18"/>
  <c r="AB574" i="18"/>
  <c r="G574" i="18"/>
  <c r="Z574" i="18"/>
  <c r="H574" i="18"/>
  <c r="AC574" i="18"/>
  <c r="M574" i="18"/>
  <c r="X574" i="18"/>
  <c r="N574" i="18"/>
  <c r="C574" i="18"/>
  <c r="Y574" i="18"/>
  <c r="L574" i="18"/>
  <c r="W574" i="18"/>
  <c r="Q574" i="18"/>
  <c r="B574" i="18"/>
  <c r="R574" i="18"/>
  <c r="AA574" i="18"/>
  <c r="O574" i="18"/>
  <c r="V574" i="18"/>
  <c r="P574" i="18"/>
  <c r="E574" i="18"/>
  <c r="U574" i="18"/>
  <c r="F574" i="18"/>
  <c r="D316" i="18"/>
  <c r="J316" i="18"/>
  <c r="R316" i="18"/>
  <c r="P316" i="18"/>
  <c r="E316" i="18"/>
  <c r="G316" i="18"/>
  <c r="Q316" i="18"/>
  <c r="H316" i="18"/>
  <c r="W316" i="18"/>
  <c r="AA316" i="18"/>
  <c r="M316" i="18"/>
  <c r="V316" i="18"/>
  <c r="AB316" i="18"/>
  <c r="S316" i="18"/>
  <c r="AD316" i="18"/>
  <c r="Z316" i="18"/>
  <c r="X316" i="18"/>
  <c r="I316" i="18"/>
  <c r="O316" i="18"/>
  <c r="B316" i="18"/>
  <c r="C316" i="18"/>
  <c r="U316" i="18"/>
  <c r="K316" i="18"/>
  <c r="Y316" i="18"/>
  <c r="T316" i="18"/>
  <c r="N316" i="18"/>
  <c r="AC316" i="18"/>
  <c r="F316" i="18"/>
  <c r="L191" i="18"/>
  <c r="BE190" i="18"/>
  <c r="BA190" i="18"/>
  <c r="BB190" i="18" s="1"/>
  <c r="AS575" i="18" s="1"/>
  <c r="AZ190" i="18"/>
  <c r="AW317" i="18"/>
  <c r="AY190" i="18"/>
  <c r="AX190" i="18"/>
  <c r="AS317" i="18" s="1"/>
  <c r="BF190" i="18"/>
  <c r="W192" i="6"/>
  <c r="F193" i="6"/>
  <c r="I197" i="18"/>
  <c r="T195" i="18"/>
  <c r="C200" i="6"/>
  <c r="F193" i="18"/>
  <c r="Y195" i="18"/>
  <c r="Q196" i="6"/>
  <c r="K195" i="18"/>
  <c r="AC317" i="6"/>
  <c r="Y317" i="6"/>
  <c r="N317" i="6"/>
  <c r="K317" i="6"/>
  <c r="M317" i="6"/>
  <c r="H317" i="6"/>
  <c r="T317" i="6"/>
  <c r="AB317" i="6"/>
  <c r="AE317" i="6"/>
  <c r="S317" i="6"/>
  <c r="G317" i="6"/>
  <c r="R317" i="6"/>
  <c r="I317" i="6"/>
  <c r="E317" i="6"/>
  <c r="D317" i="6"/>
  <c r="P317" i="6"/>
  <c r="Z317" i="6"/>
  <c r="AA317" i="6"/>
  <c r="L317" i="6"/>
  <c r="J317" i="6"/>
  <c r="C317" i="6"/>
  <c r="O317" i="6"/>
  <c r="B317" i="6"/>
  <c r="Q317" i="6"/>
  <c r="U317" i="6"/>
  <c r="X317" i="6"/>
  <c r="F317" i="6"/>
  <c r="AD317" i="6"/>
  <c r="U194" i="6"/>
  <c r="B196" i="18"/>
  <c r="U195" i="18"/>
  <c r="V192" i="6"/>
  <c r="O196" i="18"/>
  <c r="X193" i="6"/>
  <c r="AC194" i="18"/>
  <c r="O198" i="6"/>
  <c r="J208" i="6"/>
  <c r="AB444" i="6"/>
  <c r="Y444" i="6"/>
  <c r="K444" i="6"/>
  <c r="L444" i="6"/>
  <c r="M444" i="6"/>
  <c r="P444" i="6"/>
  <c r="O444" i="6"/>
  <c r="T444" i="6"/>
  <c r="Q444" i="6"/>
  <c r="BE59" i="6"/>
  <c r="C444" i="6"/>
  <c r="N444" i="6"/>
  <c r="E444" i="6"/>
  <c r="R444" i="6"/>
  <c r="G444" i="6"/>
  <c r="D444" i="6"/>
  <c r="AC444" i="6"/>
  <c r="AE444" i="6"/>
  <c r="I444" i="6"/>
  <c r="H444" i="6"/>
  <c r="W444" i="6"/>
  <c r="B444" i="6"/>
  <c r="X444" i="6"/>
  <c r="F444" i="6"/>
  <c r="V444" i="6"/>
  <c r="J444" i="6"/>
  <c r="S444" i="6"/>
  <c r="AA444" i="6"/>
  <c r="U444" i="6"/>
  <c r="AD444" i="6"/>
  <c r="Z444" i="6"/>
  <c r="BO57" i="6"/>
  <c r="W317" i="6"/>
  <c r="AN318" i="6"/>
  <c r="BL58" i="6" a="1"/>
  <c r="BI60" i="18" a="1"/>
  <c r="AS576" i="6" l="1"/>
  <c r="AT576" i="6"/>
  <c r="AS319" i="6"/>
  <c r="AT319" i="6"/>
  <c r="BK59" i="6"/>
  <c r="AT445" i="6"/>
  <c r="AT246" i="6"/>
  <c r="BJ56" i="6"/>
  <c r="BI56" i="6" s="1"/>
  <c r="BP56" i="6" s="1"/>
  <c r="AS249" i="6"/>
  <c r="AR445" i="6"/>
  <c r="AS445" i="6"/>
  <c r="AQ446" i="18"/>
  <c r="AR446" i="18"/>
  <c r="AQ317" i="18"/>
  <c r="AR317" i="18"/>
  <c r="AQ575" i="18"/>
  <c r="AR575" i="18"/>
  <c r="AQ576" i="6"/>
  <c r="AR576" i="6"/>
  <c r="AQ319" i="6"/>
  <c r="AR319" i="6"/>
  <c r="AR251" i="6"/>
  <c r="AP575" i="18"/>
  <c r="AT575" i="18"/>
  <c r="AP446" i="18"/>
  <c r="AT446" i="18"/>
  <c r="AP317" i="18"/>
  <c r="AT317" i="18"/>
  <c r="AP445" i="6"/>
  <c r="AQ445" i="6"/>
  <c r="AQ247" i="6"/>
  <c r="AU576" i="6"/>
  <c r="AP576" i="6"/>
  <c r="AU319" i="6"/>
  <c r="AP319" i="6"/>
  <c r="AP248" i="6"/>
  <c r="AP254" i="18"/>
  <c r="AU247" i="6"/>
  <c r="AU445" i="6"/>
  <c r="AZ319" i="6"/>
  <c r="BD317" i="6"/>
  <c r="BC317" i="6"/>
  <c r="BB317" i="6"/>
  <c r="BA317" i="6"/>
  <c r="BE192" i="6"/>
  <c r="BI193" i="6"/>
  <c r="BH193" i="6"/>
  <c r="BD193" i="6"/>
  <c r="BC193" i="6"/>
  <c r="BB193" i="6"/>
  <c r="BA193" i="6"/>
  <c r="AO248" i="18"/>
  <c r="AL233" i="18"/>
  <c r="AN446" i="18"/>
  <c r="AL446" i="18"/>
  <c r="AM446" i="18"/>
  <c r="AO446" i="18"/>
  <c r="AN576" i="6"/>
  <c r="AO576" i="6"/>
  <c r="AN243" i="18"/>
  <c r="AM242" i="18"/>
  <c r="AO317" i="18"/>
  <c r="AN317" i="18"/>
  <c r="AM317" i="18"/>
  <c r="AL317" i="18"/>
  <c r="AO319" i="6"/>
  <c r="AO233" i="6"/>
  <c r="AN575" i="18"/>
  <c r="AL575" i="18"/>
  <c r="AO575" i="18"/>
  <c r="AM575" i="18"/>
  <c r="AN445" i="6"/>
  <c r="AO445" i="6"/>
  <c r="AN230" i="6"/>
  <c r="AM318" i="6"/>
  <c r="AM445" i="6"/>
  <c r="AM231" i="6"/>
  <c r="AM576" i="6"/>
  <c r="B194" i="6"/>
  <c r="AK218" i="6"/>
  <c r="AJ318" i="6"/>
  <c r="AL318" i="6"/>
  <c r="AK318" i="6"/>
  <c r="AJ576" i="6"/>
  <c r="AK576" i="6"/>
  <c r="AL576" i="6"/>
  <c r="AJ445" i="6"/>
  <c r="AK445" i="6"/>
  <c r="AL445" i="6"/>
  <c r="AL219" i="6"/>
  <c r="AK446" i="18"/>
  <c r="AK229" i="18"/>
  <c r="AK317" i="18"/>
  <c r="AK575" i="18"/>
  <c r="AJ446" i="18"/>
  <c r="AE446" i="18"/>
  <c r="AI446" i="18"/>
  <c r="AG446" i="18"/>
  <c r="AF446" i="18"/>
  <c r="AH446" i="18"/>
  <c r="AE205" i="18"/>
  <c r="AJ317" i="18"/>
  <c r="AI317" i="18"/>
  <c r="AH317" i="18"/>
  <c r="AF317" i="18"/>
  <c r="AG317" i="18"/>
  <c r="AE317" i="18"/>
  <c r="AJ575" i="18"/>
  <c r="AH575" i="18"/>
  <c r="AF575" i="18"/>
  <c r="AG575" i="18"/>
  <c r="AI575" i="18"/>
  <c r="AE575" i="18"/>
  <c r="AG205" i="18"/>
  <c r="AH212" i="18"/>
  <c r="AF207" i="18"/>
  <c r="AI213" i="18"/>
  <c r="AJ224" i="18"/>
  <c r="AJ205" i="6"/>
  <c r="AI202" i="6"/>
  <c r="AI445" i="6"/>
  <c r="AI318" i="6"/>
  <c r="AI576" i="6"/>
  <c r="AH576" i="6"/>
  <c r="AH199" i="6"/>
  <c r="AH318" i="6"/>
  <c r="AH445" i="6"/>
  <c r="AF445" i="6"/>
  <c r="AF576" i="6"/>
  <c r="AF194" i="6"/>
  <c r="AG318" i="6"/>
  <c r="AF318" i="6"/>
  <c r="AG445" i="6"/>
  <c r="AG576" i="6"/>
  <c r="A64" i="3"/>
  <c r="N63" i="3"/>
  <c r="BI60" i="18"/>
  <c r="BJ60" i="18"/>
  <c r="BK60" i="18"/>
  <c r="AA446" i="18"/>
  <c r="T446" i="18"/>
  <c r="AB446" i="18"/>
  <c r="W446" i="18"/>
  <c r="Z446" i="18"/>
  <c r="C446" i="18"/>
  <c r="AD446" i="18"/>
  <c r="E446" i="18"/>
  <c r="Y446" i="18"/>
  <c r="G446" i="18"/>
  <c r="X446" i="18"/>
  <c r="I446" i="18"/>
  <c r="V446" i="18"/>
  <c r="K446" i="18"/>
  <c r="B446" i="18"/>
  <c r="M446" i="18"/>
  <c r="D446" i="18"/>
  <c r="O446" i="18"/>
  <c r="F446" i="18"/>
  <c r="Q446" i="18"/>
  <c r="H446" i="18"/>
  <c r="S446" i="18"/>
  <c r="J446" i="18"/>
  <c r="U446" i="18"/>
  <c r="L446" i="18"/>
  <c r="BH61" i="18"/>
  <c r="N446" i="18"/>
  <c r="BB62" i="18"/>
  <c r="AS447" i="18" s="1"/>
  <c r="P446" i="18"/>
  <c r="AC446" i="18"/>
  <c r="R446" i="18"/>
  <c r="BL60" i="18"/>
  <c r="BC60" i="18"/>
  <c r="AG193" i="6"/>
  <c r="W318" i="6"/>
  <c r="BF60" i="6"/>
  <c r="BM58" i="6"/>
  <c r="BL58" i="6"/>
  <c r="BN58" i="6"/>
  <c r="BO58" i="6"/>
  <c r="X194" i="6"/>
  <c r="AC576" i="6"/>
  <c r="Y576" i="6"/>
  <c r="O576" i="6"/>
  <c r="H576" i="6"/>
  <c r="I576" i="6"/>
  <c r="R576" i="6"/>
  <c r="Z576" i="6"/>
  <c r="C576" i="6"/>
  <c r="AD576" i="6"/>
  <c r="V576" i="6"/>
  <c r="W576" i="6"/>
  <c r="K576" i="6"/>
  <c r="J576" i="6"/>
  <c r="U576" i="6"/>
  <c r="T576" i="6"/>
  <c r="AE576" i="6"/>
  <c r="N576" i="6"/>
  <c r="AB576" i="6"/>
  <c r="X576" i="6"/>
  <c r="B576" i="6"/>
  <c r="E576" i="6"/>
  <c r="L576" i="6"/>
  <c r="Q576" i="6"/>
  <c r="F576" i="6"/>
  <c r="M576" i="6"/>
  <c r="P576" i="6"/>
  <c r="AA576" i="6"/>
  <c r="G576" i="6"/>
  <c r="D576" i="6"/>
  <c r="S576" i="6"/>
  <c r="S317" i="18"/>
  <c r="AD317" i="18"/>
  <c r="Z317" i="18"/>
  <c r="D317" i="18"/>
  <c r="V317" i="18"/>
  <c r="X317" i="18"/>
  <c r="W317" i="18"/>
  <c r="AB317" i="18"/>
  <c r="P317" i="18"/>
  <c r="R317" i="18"/>
  <c r="E317" i="18"/>
  <c r="G317" i="18"/>
  <c r="Q317" i="18"/>
  <c r="M317" i="18"/>
  <c r="J317" i="18"/>
  <c r="H317" i="18"/>
  <c r="AA317" i="18"/>
  <c r="I317" i="18"/>
  <c r="B317" i="18"/>
  <c r="C317" i="18"/>
  <c r="O317" i="18"/>
  <c r="T317" i="18"/>
  <c r="Y317" i="18"/>
  <c r="K317" i="18"/>
  <c r="U317" i="18"/>
  <c r="AC317" i="18"/>
  <c r="N317" i="18"/>
  <c r="F317" i="18"/>
  <c r="AC575" i="18"/>
  <c r="E575" i="18"/>
  <c r="U575" i="18"/>
  <c r="N575" i="18"/>
  <c r="X575" i="18"/>
  <c r="O575" i="18"/>
  <c r="H575" i="18"/>
  <c r="Z575" i="18"/>
  <c r="I575" i="18"/>
  <c r="B575" i="18"/>
  <c r="R575" i="18"/>
  <c r="C575" i="18"/>
  <c r="S575" i="18"/>
  <c r="L575" i="18"/>
  <c r="AB575" i="18"/>
  <c r="Y575" i="18"/>
  <c r="M575" i="18"/>
  <c r="F575" i="18"/>
  <c r="AA575" i="18"/>
  <c r="G575" i="18"/>
  <c r="W575" i="18"/>
  <c r="P575" i="18"/>
  <c r="V575" i="18"/>
  <c r="Q575" i="18"/>
  <c r="J575" i="18"/>
  <c r="AD575" i="18"/>
  <c r="K575" i="18"/>
  <c r="D575" i="18"/>
  <c r="T575" i="18"/>
  <c r="BA316" i="18"/>
  <c r="AY316" i="18"/>
  <c r="AX316" i="18"/>
  <c r="AZ316" i="18"/>
  <c r="BG57" i="18" s="1"/>
  <c r="BF57" i="18" s="1"/>
  <c r="BM57" i="18" s="1"/>
  <c r="N195" i="18"/>
  <c r="C197" i="18"/>
  <c r="AN319" i="6"/>
  <c r="L317" i="18"/>
  <c r="AE445" i="6"/>
  <c r="C445" i="6"/>
  <c r="U445" i="6"/>
  <c r="G445" i="6"/>
  <c r="AB445" i="6"/>
  <c r="AA445" i="6"/>
  <c r="X445" i="6"/>
  <c r="Z445" i="6"/>
  <c r="V445" i="6"/>
  <c r="Y445" i="6"/>
  <c r="B445" i="6"/>
  <c r="W445" i="6"/>
  <c r="T445" i="6"/>
  <c r="BE60" i="6"/>
  <c r="E445" i="6"/>
  <c r="AC445" i="6"/>
  <c r="F445" i="6"/>
  <c r="J445" i="6"/>
  <c r="AD445" i="6"/>
  <c r="R445" i="6"/>
  <c r="I445" i="6"/>
  <c r="D445" i="6"/>
  <c r="K445" i="6"/>
  <c r="H445" i="6"/>
  <c r="M445" i="6"/>
  <c r="L445" i="6"/>
  <c r="O445" i="6"/>
  <c r="P445" i="6"/>
  <c r="Q445" i="6"/>
  <c r="S445" i="6"/>
  <c r="N445" i="6"/>
  <c r="AC195" i="18"/>
  <c r="O197" i="18"/>
  <c r="V193" i="6"/>
  <c r="U196" i="18"/>
  <c r="F194" i="18"/>
  <c r="AC318" i="6"/>
  <c r="Y318" i="6"/>
  <c r="S318" i="6"/>
  <c r="N318" i="6"/>
  <c r="I318" i="6"/>
  <c r="E318" i="6"/>
  <c r="D318" i="6"/>
  <c r="P318" i="6"/>
  <c r="AB318" i="6"/>
  <c r="L318" i="6"/>
  <c r="AE318" i="6"/>
  <c r="K318" i="6"/>
  <c r="G318" i="6"/>
  <c r="R318" i="6"/>
  <c r="M318" i="6"/>
  <c r="H318" i="6"/>
  <c r="T318" i="6"/>
  <c r="AA318" i="6"/>
  <c r="Z318" i="6"/>
  <c r="J318" i="6"/>
  <c r="C318" i="6"/>
  <c r="O318" i="6"/>
  <c r="B318" i="6"/>
  <c r="Q318" i="6"/>
  <c r="U318" i="6"/>
  <c r="F318" i="6"/>
  <c r="AD318" i="6"/>
  <c r="X318" i="6"/>
  <c r="J209" i="6"/>
  <c r="O199" i="6"/>
  <c r="B197" i="18"/>
  <c r="U195" i="6"/>
  <c r="K196" i="18"/>
  <c r="Q197" i="6"/>
  <c r="Y196" i="18"/>
  <c r="C201" i="6"/>
  <c r="T196" i="18"/>
  <c r="I198" i="18"/>
  <c r="F194" i="6"/>
  <c r="W193" i="6"/>
  <c r="L192" i="18"/>
  <c r="AY191" i="18"/>
  <c r="AZ191" i="18"/>
  <c r="BF191" i="18"/>
  <c r="AX191" i="18"/>
  <c r="AS318" i="18" s="1"/>
  <c r="BE191" i="18"/>
  <c r="AW318" i="18"/>
  <c r="BA191" i="18"/>
  <c r="BB191" i="18" s="1"/>
  <c r="AS576" i="18" s="1"/>
  <c r="AD194" i="6"/>
  <c r="V318" i="6"/>
  <c r="BI61" i="18" a="1"/>
  <c r="BL59" i="6" a="1"/>
  <c r="AT247" i="6" l="1"/>
  <c r="AS577" i="6"/>
  <c r="AT577" i="6"/>
  <c r="AS320" i="6"/>
  <c r="AT320" i="6"/>
  <c r="BK60" i="6"/>
  <c r="AT446" i="6"/>
  <c r="BJ57" i="6"/>
  <c r="BI57" i="6" s="1"/>
  <c r="BP57" i="6" s="1"/>
  <c r="AR446" i="6"/>
  <c r="AS446" i="6"/>
  <c r="AS250" i="6"/>
  <c r="AQ576" i="18"/>
  <c r="AR576" i="18"/>
  <c r="AQ447" i="18"/>
  <c r="AR447" i="18"/>
  <c r="AQ318" i="18"/>
  <c r="AR318" i="18"/>
  <c r="AR252" i="6"/>
  <c r="AQ577" i="6"/>
  <c r="AR577" i="6"/>
  <c r="AQ320" i="6"/>
  <c r="AR320" i="6"/>
  <c r="AP318" i="18"/>
  <c r="AT318" i="18"/>
  <c r="AP576" i="18"/>
  <c r="AT576" i="18"/>
  <c r="AP447" i="18"/>
  <c r="AT447" i="18"/>
  <c r="AP446" i="6"/>
  <c r="AQ446" i="6"/>
  <c r="AQ248" i="6"/>
  <c r="AU577" i="6"/>
  <c r="AP577" i="6"/>
  <c r="AP249" i="6"/>
  <c r="AU320" i="6"/>
  <c r="AP320" i="6"/>
  <c r="AP255" i="18"/>
  <c r="AU248" i="6"/>
  <c r="AU446" i="6"/>
  <c r="AZ320" i="6"/>
  <c r="BE193" i="6"/>
  <c r="BD318" i="6"/>
  <c r="BC318" i="6"/>
  <c r="BB318" i="6"/>
  <c r="BA318" i="6"/>
  <c r="BI194" i="6"/>
  <c r="BH194" i="6"/>
  <c r="BD194" i="6"/>
  <c r="BC194" i="6"/>
  <c r="BB194" i="6"/>
  <c r="BA194" i="6"/>
  <c r="AN244" i="18"/>
  <c r="AN576" i="18"/>
  <c r="AL576" i="18"/>
  <c r="AO576" i="18"/>
  <c r="AM576" i="18"/>
  <c r="AO320" i="6"/>
  <c r="AO318" i="18"/>
  <c r="AN318" i="18"/>
  <c r="AM318" i="18"/>
  <c r="AL318" i="18"/>
  <c r="AN447" i="18"/>
  <c r="AO447" i="18"/>
  <c r="AL447" i="18"/>
  <c r="AM447" i="18"/>
  <c r="AL234" i="18"/>
  <c r="AN577" i="6"/>
  <c r="AO577" i="6"/>
  <c r="AM243" i="18"/>
  <c r="AO234" i="6"/>
  <c r="AO249" i="18"/>
  <c r="AN446" i="6"/>
  <c r="AO446" i="6"/>
  <c r="AN231" i="6"/>
  <c r="AM446" i="6"/>
  <c r="AM319" i="6"/>
  <c r="AM232" i="6"/>
  <c r="AM577" i="6"/>
  <c r="B195" i="6"/>
  <c r="AK219" i="6"/>
  <c r="AJ577" i="6"/>
  <c r="AK577" i="6"/>
  <c r="AL577" i="6"/>
  <c r="AJ446" i="6"/>
  <c r="AK446" i="6"/>
  <c r="AL446" i="6"/>
  <c r="AJ319" i="6"/>
  <c r="AL319" i="6"/>
  <c r="AK319" i="6"/>
  <c r="AL220" i="6"/>
  <c r="AK576" i="18"/>
  <c r="AK230" i="18"/>
  <c r="AK447" i="18"/>
  <c r="AK318" i="18"/>
  <c r="AJ318" i="18"/>
  <c r="AI318" i="18"/>
  <c r="AH318" i="18"/>
  <c r="AF318" i="18"/>
  <c r="AE318" i="18"/>
  <c r="AG318" i="18"/>
  <c r="AI214" i="18"/>
  <c r="AJ576" i="18"/>
  <c r="AF576" i="18"/>
  <c r="AH576" i="18"/>
  <c r="AE576" i="18"/>
  <c r="AI576" i="18"/>
  <c r="AG576" i="18"/>
  <c r="AJ225" i="18"/>
  <c r="AH213" i="18"/>
  <c r="AF208" i="18"/>
  <c r="AG206" i="18"/>
  <c r="AE206" i="18"/>
  <c r="AJ447" i="18"/>
  <c r="AG447" i="18"/>
  <c r="AE447" i="18"/>
  <c r="AI447" i="18"/>
  <c r="AH447" i="18"/>
  <c r="AF447" i="18"/>
  <c r="AJ206" i="6"/>
  <c r="AI577" i="6"/>
  <c r="AI446" i="6"/>
  <c r="AI319" i="6"/>
  <c r="AI203" i="6"/>
  <c r="AH200" i="6"/>
  <c r="AH577" i="6"/>
  <c r="AH446" i="6"/>
  <c r="AH319" i="6"/>
  <c r="AF577" i="6"/>
  <c r="AF446" i="6"/>
  <c r="AF195" i="6"/>
  <c r="AG319" i="6"/>
  <c r="AF319" i="6"/>
  <c r="AG577" i="6"/>
  <c r="AG446" i="6"/>
  <c r="A65" i="3"/>
  <c r="N64" i="3"/>
  <c r="BK61" i="18"/>
  <c r="BI61" i="18"/>
  <c r="BJ61" i="18"/>
  <c r="J447" i="18"/>
  <c r="M447" i="18"/>
  <c r="L447" i="18"/>
  <c r="O447" i="18"/>
  <c r="N447" i="18"/>
  <c r="Q447" i="18"/>
  <c r="P447" i="18"/>
  <c r="S447" i="18"/>
  <c r="R447" i="18"/>
  <c r="U447" i="18"/>
  <c r="T447" i="18"/>
  <c r="BH62" i="18"/>
  <c r="Z447" i="18"/>
  <c r="BB63" i="18"/>
  <c r="AS448" i="18" s="1"/>
  <c r="AD447" i="18"/>
  <c r="AC447" i="18"/>
  <c r="Y447" i="18"/>
  <c r="AB447" i="18"/>
  <c r="X447" i="18"/>
  <c r="AA447" i="18"/>
  <c r="V447" i="18"/>
  <c r="W447" i="18"/>
  <c r="C447" i="18"/>
  <c r="B447" i="18"/>
  <c r="E447" i="18"/>
  <c r="D447" i="18"/>
  <c r="G447" i="18"/>
  <c r="F447" i="18"/>
  <c r="I447" i="18"/>
  <c r="H447" i="18"/>
  <c r="K447" i="18"/>
  <c r="BL61" i="18"/>
  <c r="BC61" i="18"/>
  <c r="W319" i="6"/>
  <c r="V319" i="6"/>
  <c r="AG194" i="6"/>
  <c r="BF61" i="6"/>
  <c r="BL59" i="6"/>
  <c r="BN59" i="6"/>
  <c r="BM59" i="6"/>
  <c r="AC577" i="6"/>
  <c r="D577" i="6"/>
  <c r="S577" i="6"/>
  <c r="J577" i="6"/>
  <c r="M577" i="6"/>
  <c r="Y577" i="6"/>
  <c r="X577" i="6"/>
  <c r="G577" i="6"/>
  <c r="L577" i="6"/>
  <c r="Q577" i="6"/>
  <c r="R577" i="6"/>
  <c r="E577" i="6"/>
  <c r="P577" i="6"/>
  <c r="AD577" i="6"/>
  <c r="Z577" i="6"/>
  <c r="AE577" i="6"/>
  <c r="T577" i="6"/>
  <c r="AA577" i="6"/>
  <c r="W577" i="6"/>
  <c r="H577" i="6"/>
  <c r="I577" i="6"/>
  <c r="N577" i="6"/>
  <c r="AB577" i="6"/>
  <c r="C577" i="6"/>
  <c r="B577" i="6"/>
  <c r="O577" i="6"/>
  <c r="V577" i="6"/>
  <c r="K577" i="6"/>
  <c r="F577" i="6"/>
  <c r="U577" i="6"/>
  <c r="AD195" i="6"/>
  <c r="R318" i="18"/>
  <c r="Q318" i="18"/>
  <c r="M318" i="18"/>
  <c r="AB318" i="18"/>
  <c r="AD318" i="18"/>
  <c r="AA318" i="18"/>
  <c r="H318" i="18"/>
  <c r="V318" i="18"/>
  <c r="P318" i="18"/>
  <c r="E318" i="18"/>
  <c r="G318" i="18"/>
  <c r="W318" i="18"/>
  <c r="D318" i="18"/>
  <c r="S318" i="18"/>
  <c r="Z318" i="18"/>
  <c r="X318" i="18"/>
  <c r="J318" i="18"/>
  <c r="I318" i="18"/>
  <c r="C318" i="18"/>
  <c r="B318" i="18"/>
  <c r="O318" i="18"/>
  <c r="T318" i="18"/>
  <c r="K318" i="18"/>
  <c r="Y318" i="18"/>
  <c r="U318" i="18"/>
  <c r="AC318" i="18"/>
  <c r="N318" i="18"/>
  <c r="F318" i="18"/>
  <c r="F195" i="6"/>
  <c r="I199" i="18"/>
  <c r="T197" i="18"/>
  <c r="C202" i="6"/>
  <c r="Y197" i="18"/>
  <c r="Q198" i="6"/>
  <c r="K197" i="18"/>
  <c r="U196" i="6"/>
  <c r="O200" i="6"/>
  <c r="J210" i="6"/>
  <c r="V194" i="6"/>
  <c r="AC196" i="18"/>
  <c r="AE446" i="6"/>
  <c r="E446" i="6"/>
  <c r="R446" i="6"/>
  <c r="G446" i="6"/>
  <c r="D446" i="6"/>
  <c r="Y446" i="6"/>
  <c r="K446" i="6"/>
  <c r="L446" i="6"/>
  <c r="M446" i="6"/>
  <c r="P446" i="6"/>
  <c r="O446" i="6"/>
  <c r="T446" i="6"/>
  <c r="Q446" i="6"/>
  <c r="AD446" i="6"/>
  <c r="S446" i="6"/>
  <c r="AC446" i="6"/>
  <c r="AB446" i="6"/>
  <c r="U446" i="6"/>
  <c r="AA446" i="6"/>
  <c r="Z446" i="6"/>
  <c r="BE61" i="6"/>
  <c r="I446" i="6"/>
  <c r="H446" i="6"/>
  <c r="W446" i="6"/>
  <c r="B446" i="6"/>
  <c r="X446" i="6"/>
  <c r="F446" i="6"/>
  <c r="V446" i="6"/>
  <c r="J446" i="6"/>
  <c r="C446" i="6"/>
  <c r="N446" i="6"/>
  <c r="AC319" i="6"/>
  <c r="AE319" i="6"/>
  <c r="S319" i="6"/>
  <c r="Y319" i="6"/>
  <c r="M319" i="6"/>
  <c r="H319" i="6"/>
  <c r="T319" i="6"/>
  <c r="Z319" i="6"/>
  <c r="AA319" i="6"/>
  <c r="L319" i="6"/>
  <c r="G319" i="6"/>
  <c r="N319" i="6"/>
  <c r="K319" i="6"/>
  <c r="R319" i="6"/>
  <c r="I319" i="6"/>
  <c r="E319" i="6"/>
  <c r="D319" i="6"/>
  <c r="P319" i="6"/>
  <c r="AB319" i="6"/>
  <c r="J319" i="6"/>
  <c r="C319" i="6"/>
  <c r="O319" i="6"/>
  <c r="B319" i="6"/>
  <c r="Q319" i="6"/>
  <c r="U319" i="6"/>
  <c r="X319" i="6"/>
  <c r="AD319" i="6"/>
  <c r="F319" i="6"/>
  <c r="C198" i="18"/>
  <c r="BA317" i="18"/>
  <c r="AY317" i="18"/>
  <c r="AX317" i="18"/>
  <c r="AZ317" i="18"/>
  <c r="BG58" i="18" s="1"/>
  <c r="BF58" i="18" s="1"/>
  <c r="BM58" i="18" s="1"/>
  <c r="X195" i="6"/>
  <c r="L318" i="18"/>
  <c r="C576" i="18"/>
  <c r="S576" i="18"/>
  <c r="D576" i="18"/>
  <c r="T576" i="18"/>
  <c r="I576" i="18"/>
  <c r="AD576" i="18"/>
  <c r="J576" i="18"/>
  <c r="AB576" i="18"/>
  <c r="G576" i="18"/>
  <c r="Z576" i="18"/>
  <c r="H576" i="18"/>
  <c r="AC576" i="18"/>
  <c r="M576" i="18"/>
  <c r="X576" i="18"/>
  <c r="N576" i="18"/>
  <c r="K576" i="18"/>
  <c r="Y576" i="18"/>
  <c r="L576" i="18"/>
  <c r="W576" i="18"/>
  <c r="Q576" i="18"/>
  <c r="B576" i="18"/>
  <c r="R576" i="18"/>
  <c r="AA576" i="18"/>
  <c r="O576" i="18"/>
  <c r="V576" i="18"/>
  <c r="P576" i="18"/>
  <c r="E576" i="18"/>
  <c r="U576" i="18"/>
  <c r="F576" i="18"/>
  <c r="L193" i="18"/>
  <c r="BA192" i="18"/>
  <c r="BB192" i="18" s="1"/>
  <c r="AS577" i="18" s="1"/>
  <c r="BE192" i="18"/>
  <c r="BF192" i="18"/>
  <c r="AY192" i="18"/>
  <c r="AX192" i="18"/>
  <c r="AS319" i="18" s="1"/>
  <c r="AW319" i="18"/>
  <c r="AZ192" i="18"/>
  <c r="W194" i="6"/>
  <c r="B198" i="18"/>
  <c r="F195" i="18"/>
  <c r="U197" i="18"/>
  <c r="O198" i="18"/>
  <c r="BO59" i="6"/>
  <c r="N196" i="18"/>
  <c r="BI62" i="18" a="1"/>
  <c r="BL60" i="6" a="1"/>
  <c r="AS321" i="6" l="1"/>
  <c r="AT321" i="6"/>
  <c r="BK61" i="6"/>
  <c r="AT447" i="6"/>
  <c r="AS578" i="6"/>
  <c r="AT578" i="6"/>
  <c r="AT248" i="6"/>
  <c r="BJ58" i="6"/>
  <c r="BI58" i="6" s="1"/>
  <c r="BP58" i="6" s="1"/>
  <c r="AR447" i="6"/>
  <c r="AS447" i="6"/>
  <c r="AS251" i="6"/>
  <c r="AQ448" i="18"/>
  <c r="AR448" i="18"/>
  <c r="AQ319" i="18"/>
  <c r="AR319" i="18"/>
  <c r="AQ577" i="18"/>
  <c r="AR577" i="18"/>
  <c r="AQ321" i="6"/>
  <c r="AR321" i="6"/>
  <c r="AR253" i="6"/>
  <c r="AQ578" i="6"/>
  <c r="AR578" i="6"/>
  <c r="AP319" i="18"/>
  <c r="AT319" i="18"/>
  <c r="AP577" i="18"/>
  <c r="AT577" i="18"/>
  <c r="AP448" i="18"/>
  <c r="AT448" i="18"/>
  <c r="AP447" i="6"/>
  <c r="AQ447" i="6"/>
  <c r="AQ249" i="6"/>
  <c r="AU321" i="6"/>
  <c r="AP321" i="6"/>
  <c r="AP250" i="6"/>
  <c r="AU578" i="6"/>
  <c r="AP578" i="6"/>
  <c r="AU249" i="6"/>
  <c r="AU447" i="6"/>
  <c r="AZ321" i="6"/>
  <c r="BD319" i="6"/>
  <c r="BC319" i="6"/>
  <c r="BB319" i="6"/>
  <c r="BA319" i="6"/>
  <c r="BI195" i="6"/>
  <c r="BH195" i="6"/>
  <c r="BD195" i="6"/>
  <c r="BC195" i="6"/>
  <c r="BB195" i="6"/>
  <c r="BA195" i="6"/>
  <c r="BE194" i="6"/>
  <c r="AO321" i="6"/>
  <c r="AN320" i="6"/>
  <c r="AO250" i="18"/>
  <c r="AO319" i="18"/>
  <c r="AN319" i="18"/>
  <c r="AM319" i="18"/>
  <c r="AL319" i="18"/>
  <c r="AN448" i="18"/>
  <c r="AO448" i="18"/>
  <c r="AM448" i="18"/>
  <c r="AL448" i="18"/>
  <c r="AO235" i="6"/>
  <c r="AL235" i="18"/>
  <c r="AM244" i="18"/>
  <c r="AN577" i="18"/>
  <c r="AL577" i="18"/>
  <c r="AO577" i="18"/>
  <c r="AM577" i="18"/>
  <c r="AN578" i="6"/>
  <c r="AO578" i="6"/>
  <c r="AN245" i="18"/>
  <c r="AN447" i="6"/>
  <c r="AO447" i="6"/>
  <c r="AN232" i="6"/>
  <c r="AM233" i="6"/>
  <c r="AM447" i="6"/>
  <c r="B196" i="6"/>
  <c r="AM578" i="6"/>
  <c r="AM320" i="6"/>
  <c r="AL221" i="6"/>
  <c r="AJ320" i="6"/>
  <c r="AL320" i="6"/>
  <c r="AK320" i="6"/>
  <c r="AJ578" i="6"/>
  <c r="AL578" i="6"/>
  <c r="AK578" i="6"/>
  <c r="AJ447" i="6"/>
  <c r="AL447" i="6"/>
  <c r="AK447" i="6"/>
  <c r="AK220" i="6"/>
  <c r="AH320" i="6"/>
  <c r="V320" i="6"/>
  <c r="C320" i="6"/>
  <c r="N320" i="6"/>
  <c r="R320" i="6"/>
  <c r="S320" i="6"/>
  <c r="AI320" i="6"/>
  <c r="U320" i="6"/>
  <c r="T320" i="6"/>
  <c r="P320" i="6"/>
  <c r="AE320" i="6"/>
  <c r="AD320" i="6"/>
  <c r="AF320" i="6"/>
  <c r="W320" i="6"/>
  <c r="F320" i="6"/>
  <c r="L320" i="6"/>
  <c r="AG320" i="6"/>
  <c r="Q320" i="6"/>
  <c r="H320" i="6"/>
  <c r="D320" i="6"/>
  <c r="J320" i="6"/>
  <c r="AC320" i="6"/>
  <c r="Z320" i="6"/>
  <c r="G320" i="6"/>
  <c r="X320" i="6"/>
  <c r="AA320" i="6"/>
  <c r="AB320" i="6"/>
  <c r="Y320" i="6"/>
  <c r="B320" i="6"/>
  <c r="M320" i="6"/>
  <c r="E320" i="6"/>
  <c r="O320" i="6"/>
  <c r="K320" i="6"/>
  <c r="I320" i="6"/>
  <c r="AK448" i="18"/>
  <c r="AK577" i="18"/>
  <c r="AK231" i="18"/>
  <c r="AK319" i="18"/>
  <c r="AJ577" i="18"/>
  <c r="AH577" i="18"/>
  <c r="AF577" i="18"/>
  <c r="AG577" i="18"/>
  <c r="AE577" i="18"/>
  <c r="AI577" i="18"/>
  <c r="AJ226" i="18"/>
  <c r="AI215" i="18"/>
  <c r="AE207" i="18"/>
  <c r="AF209" i="18"/>
  <c r="AJ319" i="18"/>
  <c r="AI319" i="18"/>
  <c r="AH319" i="18"/>
  <c r="AF319" i="18"/>
  <c r="AE319" i="18"/>
  <c r="AG319" i="18"/>
  <c r="AJ448" i="18"/>
  <c r="AE448" i="18"/>
  <c r="AI448" i="18"/>
  <c r="AG448" i="18"/>
  <c r="AF448" i="18"/>
  <c r="AH448" i="18"/>
  <c r="AG207" i="18"/>
  <c r="AH214" i="18"/>
  <c r="AJ207" i="6"/>
  <c r="AI578" i="6"/>
  <c r="AI447" i="6"/>
  <c r="AI204" i="6"/>
  <c r="AH201" i="6"/>
  <c r="AH578" i="6"/>
  <c r="AH447" i="6"/>
  <c r="AF578" i="6"/>
  <c r="AF447" i="6"/>
  <c r="AF196" i="6"/>
  <c r="AG578" i="6"/>
  <c r="AG447" i="6"/>
  <c r="A66" i="3"/>
  <c r="N65" i="3"/>
  <c r="BI62" i="18"/>
  <c r="BJ62" i="18"/>
  <c r="BK62" i="18"/>
  <c r="Z448" i="18"/>
  <c r="C448" i="18"/>
  <c r="AD448" i="18"/>
  <c r="L448" i="18"/>
  <c r="BH63" i="18"/>
  <c r="N448" i="18"/>
  <c r="J448" i="18"/>
  <c r="R448" i="18"/>
  <c r="V448" i="18"/>
  <c r="K448" i="18"/>
  <c r="AA448" i="18"/>
  <c r="T448" i="18"/>
  <c r="AB448" i="18"/>
  <c r="W448" i="18"/>
  <c r="E448" i="18"/>
  <c r="M448" i="18"/>
  <c r="H448" i="18"/>
  <c r="S448" i="18"/>
  <c r="Y448" i="18"/>
  <c r="G448" i="18"/>
  <c r="X448" i="18"/>
  <c r="I448" i="18"/>
  <c r="U448" i="18"/>
  <c r="BB64" i="18"/>
  <c r="AS449" i="18" s="1"/>
  <c r="P448" i="18"/>
  <c r="AC448" i="18"/>
  <c r="D448" i="18"/>
  <c r="O448" i="18"/>
  <c r="F448" i="18"/>
  <c r="B448" i="18"/>
  <c r="Q448" i="18"/>
  <c r="BL62" i="18"/>
  <c r="BC62" i="18"/>
  <c r="AG195" i="6"/>
  <c r="BF62" i="6"/>
  <c r="BL60" i="6"/>
  <c r="BN60" i="6"/>
  <c r="BM60" i="6"/>
  <c r="AE578" i="6"/>
  <c r="L578" i="6"/>
  <c r="Q578" i="6"/>
  <c r="G578" i="6"/>
  <c r="H578" i="6"/>
  <c r="I578" i="6"/>
  <c r="N578" i="6"/>
  <c r="R578" i="6"/>
  <c r="T578" i="6"/>
  <c r="AB578" i="6"/>
  <c r="U578" i="6"/>
  <c r="P578" i="6"/>
  <c r="AD578" i="6"/>
  <c r="V578" i="6"/>
  <c r="E578" i="6"/>
  <c r="AC578" i="6"/>
  <c r="Z578" i="6"/>
  <c r="C578" i="6"/>
  <c r="B578" i="6"/>
  <c r="AA578" i="6"/>
  <c r="X578" i="6"/>
  <c r="Y578" i="6"/>
  <c r="O578" i="6"/>
  <c r="D578" i="6"/>
  <c r="S578" i="6"/>
  <c r="J578" i="6"/>
  <c r="W578" i="6"/>
  <c r="K578" i="6"/>
  <c r="F578" i="6"/>
  <c r="M578" i="6"/>
  <c r="N197" i="18"/>
  <c r="O199" i="18"/>
  <c r="U198" i="18"/>
  <c r="B199" i="18"/>
  <c r="W195" i="6"/>
  <c r="L194" i="18"/>
  <c r="BF193" i="18"/>
  <c r="AW320" i="18"/>
  <c r="BE193" i="18"/>
  <c r="AZ193" i="18"/>
  <c r="AY193" i="18"/>
  <c r="BA193" i="18"/>
  <c r="BB193" i="18" s="1"/>
  <c r="AS578" i="18" s="1"/>
  <c r="AX193" i="18"/>
  <c r="AS320" i="18" s="1"/>
  <c r="X196" i="6"/>
  <c r="AC197" i="18"/>
  <c r="V195" i="6"/>
  <c r="AD196" i="6"/>
  <c r="AN321" i="6"/>
  <c r="F196" i="18"/>
  <c r="D319" i="18"/>
  <c r="H319" i="18"/>
  <c r="V319" i="18"/>
  <c r="P319" i="18"/>
  <c r="Q319" i="18"/>
  <c r="S319" i="18"/>
  <c r="Z319" i="18"/>
  <c r="AA319" i="18"/>
  <c r="M319" i="18"/>
  <c r="X319" i="18"/>
  <c r="J319" i="18"/>
  <c r="R319" i="18"/>
  <c r="E319" i="18"/>
  <c r="G319" i="18"/>
  <c r="W319" i="18"/>
  <c r="AB319" i="18"/>
  <c r="AD319" i="18"/>
  <c r="I319" i="18"/>
  <c r="B319" i="18"/>
  <c r="C319" i="18"/>
  <c r="O319" i="18"/>
  <c r="T319" i="18"/>
  <c r="Y319" i="18"/>
  <c r="K319" i="18"/>
  <c r="U319" i="18"/>
  <c r="N319" i="18"/>
  <c r="AC319" i="18"/>
  <c r="F319" i="18"/>
  <c r="Z577" i="18"/>
  <c r="I577" i="18"/>
  <c r="B577" i="18"/>
  <c r="R577" i="18"/>
  <c r="C577" i="18"/>
  <c r="S577" i="18"/>
  <c r="L577" i="18"/>
  <c r="AB577" i="18"/>
  <c r="Y577" i="18"/>
  <c r="M577" i="18"/>
  <c r="F577" i="18"/>
  <c r="AA577" i="18"/>
  <c r="G577" i="18"/>
  <c r="W577" i="18"/>
  <c r="P577" i="18"/>
  <c r="V577" i="18"/>
  <c r="Q577" i="18"/>
  <c r="J577" i="18"/>
  <c r="AD577" i="18"/>
  <c r="K577" i="18"/>
  <c r="D577" i="18"/>
  <c r="T577" i="18"/>
  <c r="AC577" i="18"/>
  <c r="E577" i="18"/>
  <c r="U577" i="18"/>
  <c r="N577" i="18"/>
  <c r="X577" i="18"/>
  <c r="O577" i="18"/>
  <c r="H577" i="18"/>
  <c r="C199" i="18"/>
  <c r="BO60" i="6"/>
  <c r="AC447" i="6"/>
  <c r="AE447" i="6"/>
  <c r="Q447" i="6"/>
  <c r="T447" i="6"/>
  <c r="S447" i="6"/>
  <c r="BE62" i="6"/>
  <c r="E447" i="6"/>
  <c r="N447" i="6"/>
  <c r="G447" i="6"/>
  <c r="AB447" i="6"/>
  <c r="AA447" i="6"/>
  <c r="X447" i="6"/>
  <c r="Z447" i="6"/>
  <c r="V447" i="6"/>
  <c r="Y447" i="6"/>
  <c r="B447" i="6"/>
  <c r="W447" i="6"/>
  <c r="F447" i="6"/>
  <c r="C447" i="6"/>
  <c r="J447" i="6"/>
  <c r="U447" i="6"/>
  <c r="AD447" i="6"/>
  <c r="R447" i="6"/>
  <c r="I447" i="6"/>
  <c r="D447" i="6"/>
  <c r="K447" i="6"/>
  <c r="H447" i="6"/>
  <c r="M447" i="6"/>
  <c r="L447" i="6"/>
  <c r="O447" i="6"/>
  <c r="P447" i="6"/>
  <c r="J211" i="6"/>
  <c r="O201" i="6"/>
  <c r="U197" i="6"/>
  <c r="K198" i="18"/>
  <c r="Q199" i="6"/>
  <c r="Y198" i="18"/>
  <c r="C203" i="6"/>
  <c r="T198" i="18"/>
  <c r="I200" i="18"/>
  <c r="F196" i="6"/>
  <c r="BA318" i="18"/>
  <c r="AZ318" i="18"/>
  <c r="BG59" i="18" s="1"/>
  <c r="BF59" i="18" s="1"/>
  <c r="BM59" i="18" s="1"/>
  <c r="AY318" i="18"/>
  <c r="AX318" i="18"/>
  <c r="L319" i="18"/>
  <c r="BL61" i="6" a="1"/>
  <c r="BI63" i="18" a="1"/>
  <c r="AS579" i="6" l="1"/>
  <c r="AT579" i="6"/>
  <c r="AT249" i="6"/>
  <c r="BK62" i="6"/>
  <c r="AT448" i="6"/>
  <c r="AS322" i="6"/>
  <c r="AT322" i="6"/>
  <c r="BJ59" i="6"/>
  <c r="BI59" i="6" s="1"/>
  <c r="BP59" i="6" s="1"/>
  <c r="AS252" i="6"/>
  <c r="AR448" i="6"/>
  <c r="AS448" i="6"/>
  <c r="AQ320" i="18"/>
  <c r="AR320" i="18"/>
  <c r="AQ578" i="18"/>
  <c r="AR578" i="18"/>
  <c r="AQ449" i="18"/>
  <c r="AR449" i="18"/>
  <c r="AR254" i="6"/>
  <c r="AQ579" i="6"/>
  <c r="AR579" i="6"/>
  <c r="AQ322" i="6"/>
  <c r="AR322" i="6"/>
  <c r="AP320" i="18"/>
  <c r="AT320" i="18"/>
  <c r="AP578" i="18"/>
  <c r="AT578" i="18"/>
  <c r="AP449" i="18"/>
  <c r="AT449" i="18"/>
  <c r="AP448" i="6"/>
  <c r="AQ448" i="6"/>
  <c r="AQ250" i="6"/>
  <c r="AU579" i="6"/>
  <c r="AP579" i="6"/>
  <c r="AU322" i="6"/>
  <c r="AP322" i="6"/>
  <c r="AP251" i="6"/>
  <c r="AU250" i="6"/>
  <c r="AU448" i="6"/>
  <c r="AZ322" i="6"/>
  <c r="BD320" i="6"/>
  <c r="BC320" i="6"/>
  <c r="BB320" i="6"/>
  <c r="BA320" i="6"/>
  <c r="BE195" i="6"/>
  <c r="BI196" i="6"/>
  <c r="BH196" i="6"/>
  <c r="BD196" i="6"/>
  <c r="BC196" i="6"/>
  <c r="BB196" i="6"/>
  <c r="BA196" i="6"/>
  <c r="AN246" i="18"/>
  <c r="AO320" i="18"/>
  <c r="AN320" i="18"/>
  <c r="AM320" i="18"/>
  <c r="AL320" i="18"/>
  <c r="AM245" i="18"/>
  <c r="AN578" i="18"/>
  <c r="AL578" i="18"/>
  <c r="AO578" i="18"/>
  <c r="AM578" i="18"/>
  <c r="AN449" i="18"/>
  <c r="AO449" i="18"/>
  <c r="AL449" i="18"/>
  <c r="AM449" i="18"/>
  <c r="AO322" i="6"/>
  <c r="AL236" i="18"/>
  <c r="AN579" i="6"/>
  <c r="AO579" i="6"/>
  <c r="AO236" i="6"/>
  <c r="AO251" i="18"/>
  <c r="AN448" i="6"/>
  <c r="AO448" i="6"/>
  <c r="AN233" i="6"/>
  <c r="B197" i="6"/>
  <c r="AM579" i="6"/>
  <c r="AM321" i="6"/>
  <c r="AM448" i="6"/>
  <c r="AM234" i="6"/>
  <c r="AJ579" i="6"/>
  <c r="AL579" i="6"/>
  <c r="AK579" i="6"/>
  <c r="AJ321" i="6"/>
  <c r="AL321" i="6"/>
  <c r="AK321" i="6"/>
  <c r="AJ448" i="6"/>
  <c r="AL448" i="6"/>
  <c r="AK448" i="6"/>
  <c r="AK221" i="6"/>
  <c r="AL222" i="6"/>
  <c r="AK232" i="18"/>
  <c r="AK320" i="18"/>
  <c r="AK578" i="18"/>
  <c r="AK449" i="18"/>
  <c r="BH64" i="18"/>
  <c r="AJ449" i="18"/>
  <c r="AG449" i="18"/>
  <c r="AE449" i="18"/>
  <c r="AI449" i="18"/>
  <c r="AH449" i="18"/>
  <c r="AF449" i="18"/>
  <c r="AG208" i="18"/>
  <c r="AE208" i="18"/>
  <c r="L320" i="18"/>
  <c r="AJ320" i="18"/>
  <c r="AI320" i="18"/>
  <c r="AH320" i="18"/>
  <c r="AF320" i="18"/>
  <c r="AG320" i="18"/>
  <c r="AE320" i="18"/>
  <c r="AH215" i="18"/>
  <c r="AF210" i="18"/>
  <c r="AI216" i="18"/>
  <c r="AJ578" i="18"/>
  <c r="AF578" i="18"/>
  <c r="AH578" i="18"/>
  <c r="AI578" i="18"/>
  <c r="AE578" i="18"/>
  <c r="AG578" i="18"/>
  <c r="AJ227" i="18"/>
  <c r="AJ208" i="6"/>
  <c r="AI205" i="6"/>
  <c r="AI448" i="6"/>
  <c r="AI579" i="6"/>
  <c r="AI321" i="6"/>
  <c r="AH579" i="6"/>
  <c r="AH202" i="6"/>
  <c r="AH448" i="6"/>
  <c r="AH321" i="6"/>
  <c r="AF448" i="6"/>
  <c r="AF579" i="6"/>
  <c r="AF197" i="6"/>
  <c r="AG321" i="6"/>
  <c r="AF321" i="6"/>
  <c r="AG579" i="6"/>
  <c r="AG448" i="6"/>
  <c r="N66" i="3"/>
  <c r="A67" i="3"/>
  <c r="BI63" i="18"/>
  <c r="BJ63" i="18"/>
  <c r="BK63" i="18"/>
  <c r="P449" i="18"/>
  <c r="S449" i="18"/>
  <c r="R449" i="18"/>
  <c r="U449" i="18"/>
  <c r="T449" i="18"/>
  <c r="AA449" i="18"/>
  <c r="V449" i="18"/>
  <c r="AC449" i="18"/>
  <c r="AD449" i="18"/>
  <c r="BB65" i="18"/>
  <c r="AS450" i="18" s="1"/>
  <c r="Y449" i="18"/>
  <c r="AB449" i="18"/>
  <c r="X449" i="18"/>
  <c r="F449" i="18"/>
  <c r="I449" i="18"/>
  <c r="W449" i="18"/>
  <c r="C449" i="18"/>
  <c r="B449" i="18"/>
  <c r="E449" i="18"/>
  <c r="D449" i="18"/>
  <c r="G449" i="18"/>
  <c r="N449" i="18"/>
  <c r="Q449" i="18"/>
  <c r="H449" i="18"/>
  <c r="K449" i="18"/>
  <c r="J449" i="18"/>
  <c r="M449" i="18"/>
  <c r="L449" i="18"/>
  <c r="O449" i="18"/>
  <c r="Z449" i="18"/>
  <c r="BL63" i="18"/>
  <c r="BC63" i="18"/>
  <c r="AG196" i="6"/>
  <c r="W321" i="6"/>
  <c r="BF63" i="6"/>
  <c r="V321" i="6"/>
  <c r="BM61" i="6"/>
  <c r="BL61" i="6"/>
  <c r="BN61" i="6"/>
  <c r="O202" i="6"/>
  <c r="J212" i="6"/>
  <c r="AE448" i="6"/>
  <c r="O448" i="6"/>
  <c r="T448" i="6"/>
  <c r="Q448" i="6"/>
  <c r="BE63" i="6"/>
  <c r="C448" i="6"/>
  <c r="N448" i="6"/>
  <c r="E448" i="6"/>
  <c r="R448" i="6"/>
  <c r="G448" i="6"/>
  <c r="D448" i="6"/>
  <c r="I448" i="6"/>
  <c r="H448" i="6"/>
  <c r="W448" i="6"/>
  <c r="B448" i="6"/>
  <c r="AC448" i="6"/>
  <c r="X448" i="6"/>
  <c r="F448" i="6"/>
  <c r="V448" i="6"/>
  <c r="J448" i="6"/>
  <c r="S448" i="6"/>
  <c r="AA448" i="6"/>
  <c r="U448" i="6"/>
  <c r="AD448" i="6"/>
  <c r="Z448" i="6"/>
  <c r="AB448" i="6"/>
  <c r="Y448" i="6"/>
  <c r="K448" i="6"/>
  <c r="L448" i="6"/>
  <c r="M448" i="6"/>
  <c r="P448" i="6"/>
  <c r="AY319" i="18"/>
  <c r="AZ319" i="18"/>
  <c r="BG60" i="18" s="1"/>
  <c r="BF60" i="18" s="1"/>
  <c r="BM60" i="18" s="1"/>
  <c r="BA319" i="18"/>
  <c r="AX319" i="18"/>
  <c r="AE579" i="6"/>
  <c r="J579" i="6"/>
  <c r="M579" i="6"/>
  <c r="Q579" i="6"/>
  <c r="N579" i="6"/>
  <c r="U579" i="6"/>
  <c r="Y579" i="6"/>
  <c r="T579" i="6"/>
  <c r="R579" i="6"/>
  <c r="AB579" i="6"/>
  <c r="AD579" i="6"/>
  <c r="Z579" i="6"/>
  <c r="V579" i="6"/>
  <c r="K579" i="6"/>
  <c r="S579" i="6"/>
  <c r="AC579" i="6"/>
  <c r="AA579" i="6"/>
  <c r="W579" i="6"/>
  <c r="L579" i="6"/>
  <c r="X579" i="6"/>
  <c r="G579" i="6"/>
  <c r="H579" i="6"/>
  <c r="I579" i="6"/>
  <c r="B579" i="6"/>
  <c r="O579" i="6"/>
  <c r="C579" i="6"/>
  <c r="F579" i="6"/>
  <c r="E579" i="6"/>
  <c r="P579" i="6"/>
  <c r="D579" i="6"/>
  <c r="AD197" i="6"/>
  <c r="X197" i="6"/>
  <c r="G578" i="18"/>
  <c r="Z578" i="18"/>
  <c r="H578" i="18"/>
  <c r="AC578" i="18"/>
  <c r="M578" i="18"/>
  <c r="X578" i="18"/>
  <c r="N578" i="18"/>
  <c r="K578" i="18"/>
  <c r="Y578" i="18"/>
  <c r="L578" i="18"/>
  <c r="W578" i="18"/>
  <c r="Q578" i="18"/>
  <c r="B578" i="18"/>
  <c r="R578" i="18"/>
  <c r="AA578" i="18"/>
  <c r="O578" i="18"/>
  <c r="V578" i="18"/>
  <c r="P578" i="18"/>
  <c r="E578" i="18"/>
  <c r="U578" i="18"/>
  <c r="F578" i="18"/>
  <c r="C578" i="18"/>
  <c r="S578" i="18"/>
  <c r="D578" i="18"/>
  <c r="T578" i="18"/>
  <c r="I578" i="18"/>
  <c r="AD578" i="18"/>
  <c r="J578" i="18"/>
  <c r="AB578" i="18"/>
  <c r="B200" i="18"/>
  <c r="U199" i="18"/>
  <c r="N198" i="18"/>
  <c r="F197" i="6"/>
  <c r="I201" i="18"/>
  <c r="T199" i="18"/>
  <c r="C204" i="6"/>
  <c r="Y199" i="18"/>
  <c r="Q200" i="6"/>
  <c r="K199" i="18"/>
  <c r="U198" i="6"/>
  <c r="BO61" i="6"/>
  <c r="C200" i="18"/>
  <c r="F197" i="18"/>
  <c r="AE321" i="6"/>
  <c r="S321" i="6"/>
  <c r="G321" i="6"/>
  <c r="R321" i="6"/>
  <c r="I321" i="6"/>
  <c r="E321" i="6"/>
  <c r="D321" i="6"/>
  <c r="P321" i="6"/>
  <c r="AA321" i="6"/>
  <c r="AB321" i="6"/>
  <c r="Z321" i="6"/>
  <c r="L321" i="6"/>
  <c r="AC321" i="6"/>
  <c r="N321" i="6"/>
  <c r="Y321" i="6"/>
  <c r="K321" i="6"/>
  <c r="M321" i="6"/>
  <c r="H321" i="6"/>
  <c r="T321" i="6"/>
  <c r="J321" i="6"/>
  <c r="C321" i="6"/>
  <c r="O321" i="6"/>
  <c r="B321" i="6"/>
  <c r="Q321" i="6"/>
  <c r="U321" i="6"/>
  <c r="AD321" i="6"/>
  <c r="X321" i="6"/>
  <c r="F321" i="6"/>
  <c r="V196" i="6"/>
  <c r="AC198" i="18"/>
  <c r="Z320" i="18"/>
  <c r="S320" i="18"/>
  <c r="J320" i="18"/>
  <c r="R320" i="18"/>
  <c r="X320" i="18"/>
  <c r="M320" i="18"/>
  <c r="P320" i="18"/>
  <c r="Q320" i="18"/>
  <c r="AA320" i="18"/>
  <c r="AD320" i="18"/>
  <c r="AB320" i="18"/>
  <c r="H320" i="18"/>
  <c r="V320" i="18"/>
  <c r="W320" i="18"/>
  <c r="D320" i="18"/>
  <c r="E320" i="18"/>
  <c r="G320" i="18"/>
  <c r="I320" i="18"/>
  <c r="O320" i="18"/>
  <c r="C320" i="18"/>
  <c r="B320" i="18"/>
  <c r="T320" i="18"/>
  <c r="K320" i="18"/>
  <c r="Y320" i="18"/>
  <c r="U320" i="18"/>
  <c r="N320" i="18"/>
  <c r="AC320" i="18"/>
  <c r="F320" i="18"/>
  <c r="L195" i="18"/>
  <c r="AY194" i="18"/>
  <c r="BA194" i="18"/>
  <c r="BB194" i="18" s="1"/>
  <c r="AS579" i="18" s="1"/>
  <c r="AX194" i="18"/>
  <c r="AS321" i="18" s="1"/>
  <c r="AZ194" i="18"/>
  <c r="BF194" i="18"/>
  <c r="BE194" i="18"/>
  <c r="AW321" i="18"/>
  <c r="W196" i="6"/>
  <c r="O200" i="18"/>
  <c r="BL62" i="6" a="1"/>
  <c r="BI64" i="18" a="1"/>
  <c r="AS580" i="6" l="1"/>
  <c r="AT580" i="6"/>
  <c r="AT250" i="6"/>
  <c r="BK63" i="6"/>
  <c r="AT449" i="6"/>
  <c r="AS323" i="6"/>
  <c r="AT323" i="6"/>
  <c r="BJ60" i="6"/>
  <c r="BI60" i="6" s="1"/>
  <c r="BP60" i="6" s="1"/>
  <c r="AR449" i="6"/>
  <c r="AS449" i="6"/>
  <c r="AS253" i="6"/>
  <c r="AQ321" i="18"/>
  <c r="AR321" i="18"/>
  <c r="AQ579" i="18"/>
  <c r="AR579" i="18"/>
  <c r="AQ450" i="18"/>
  <c r="AR450" i="18"/>
  <c r="AQ580" i="6"/>
  <c r="AR580" i="6"/>
  <c r="AQ323" i="6"/>
  <c r="AR323" i="6"/>
  <c r="AR255" i="6"/>
  <c r="AP450" i="18"/>
  <c r="AT450" i="18"/>
  <c r="AP321" i="18"/>
  <c r="AT321" i="18"/>
  <c r="AP579" i="18"/>
  <c r="AT579" i="18"/>
  <c r="AP449" i="6"/>
  <c r="AQ449" i="6"/>
  <c r="AQ251" i="6"/>
  <c r="AU580" i="6"/>
  <c r="AP580" i="6"/>
  <c r="AP252" i="6"/>
  <c r="AU323" i="6"/>
  <c r="AP323" i="6"/>
  <c r="AU251" i="6"/>
  <c r="AU449" i="6"/>
  <c r="AZ323" i="6"/>
  <c r="BD197" i="6"/>
  <c r="BI197" i="6"/>
  <c r="BH197" i="6"/>
  <c r="BC197" i="6"/>
  <c r="BB197" i="6"/>
  <c r="BA197" i="6"/>
  <c r="BE196" i="6"/>
  <c r="BD321" i="6"/>
  <c r="BC321" i="6"/>
  <c r="BB321" i="6"/>
  <c r="BA321" i="6"/>
  <c r="AN322" i="6"/>
  <c r="AO252" i="18"/>
  <c r="AM246" i="18"/>
  <c r="AO321" i="18"/>
  <c r="AN321" i="18"/>
  <c r="AM321" i="18"/>
  <c r="AL321" i="18"/>
  <c r="AO237" i="6"/>
  <c r="AN580" i="6"/>
  <c r="AO580" i="6"/>
  <c r="AO323" i="6"/>
  <c r="AN579" i="18"/>
  <c r="AL579" i="18"/>
  <c r="AO579" i="18"/>
  <c r="AM579" i="18"/>
  <c r="AL237" i="18"/>
  <c r="AN450" i="18"/>
  <c r="AL450" i="18"/>
  <c r="AM450" i="18"/>
  <c r="AO450" i="18"/>
  <c r="AN247" i="18"/>
  <c r="AN449" i="6"/>
  <c r="AO449" i="6"/>
  <c r="AN234" i="6"/>
  <c r="AM449" i="6"/>
  <c r="AM580" i="6"/>
  <c r="AM322" i="6"/>
  <c r="AM235" i="6"/>
  <c r="B198" i="6"/>
  <c r="AJ449" i="6"/>
  <c r="AK449" i="6"/>
  <c r="AL449" i="6"/>
  <c r="AL322" i="6"/>
  <c r="AK322" i="6"/>
  <c r="AK222" i="6"/>
  <c r="AJ580" i="6"/>
  <c r="AL580" i="6"/>
  <c r="AK580" i="6"/>
  <c r="AL223" i="6"/>
  <c r="AK579" i="18"/>
  <c r="AK450" i="18"/>
  <c r="AK233" i="18"/>
  <c r="AK321" i="18"/>
  <c r="AF211" i="18"/>
  <c r="AG209" i="18"/>
  <c r="AI217" i="18"/>
  <c r="AH216" i="18"/>
  <c r="AE209" i="18"/>
  <c r="AJ579" i="18"/>
  <c r="AH579" i="18"/>
  <c r="AF579" i="18"/>
  <c r="AG579" i="18"/>
  <c r="AE579" i="18"/>
  <c r="AI579" i="18"/>
  <c r="AJ228" i="18"/>
  <c r="L321" i="18"/>
  <c r="AJ321" i="18"/>
  <c r="AI321" i="18"/>
  <c r="AH321" i="18"/>
  <c r="AF321" i="18"/>
  <c r="AG321" i="18"/>
  <c r="AE321" i="18"/>
  <c r="AJ450" i="18"/>
  <c r="AE450" i="18"/>
  <c r="AI450" i="18"/>
  <c r="AG450" i="18"/>
  <c r="AF450" i="18"/>
  <c r="AH450" i="18"/>
  <c r="M322" i="6"/>
  <c r="AJ322" i="6"/>
  <c r="AJ209" i="6"/>
  <c r="O322" i="6"/>
  <c r="H322" i="6"/>
  <c r="X322" i="6"/>
  <c r="E322" i="6"/>
  <c r="D322" i="6"/>
  <c r="AF322" i="6"/>
  <c r="AH322" i="6"/>
  <c r="AD322" i="6"/>
  <c r="B322" i="6"/>
  <c r="Z322" i="6"/>
  <c r="S322" i="6"/>
  <c r="K322" i="6"/>
  <c r="AG322" i="6"/>
  <c r="AB322" i="6"/>
  <c r="G322" i="6"/>
  <c r="AC322" i="6"/>
  <c r="B580" i="6"/>
  <c r="AI580" i="6"/>
  <c r="L580" i="6"/>
  <c r="Y580" i="6"/>
  <c r="H580" i="6"/>
  <c r="K580" i="6"/>
  <c r="AG580" i="6"/>
  <c r="AE580" i="6"/>
  <c r="G580" i="6"/>
  <c r="V580" i="6"/>
  <c r="AI206" i="6"/>
  <c r="C322" i="6"/>
  <c r="Y322" i="6"/>
  <c r="W322" i="6"/>
  <c r="V322" i="6"/>
  <c r="Q322" i="6"/>
  <c r="J322" i="6"/>
  <c r="T322" i="6"/>
  <c r="R322" i="6"/>
  <c r="P322" i="6"/>
  <c r="N322" i="6"/>
  <c r="AI322" i="6"/>
  <c r="U322" i="6"/>
  <c r="AA322" i="6"/>
  <c r="L322" i="6"/>
  <c r="I322" i="6"/>
  <c r="AE322" i="6"/>
  <c r="AI449" i="6"/>
  <c r="F322" i="6"/>
  <c r="AH580" i="6"/>
  <c r="AH203" i="6"/>
  <c r="AH449" i="6"/>
  <c r="AF580" i="6"/>
  <c r="X580" i="6"/>
  <c r="N580" i="6"/>
  <c r="U580" i="6"/>
  <c r="T580" i="6"/>
  <c r="I580" i="6"/>
  <c r="O580" i="6"/>
  <c r="D580" i="6"/>
  <c r="AA580" i="6"/>
  <c r="W580" i="6"/>
  <c r="AD580" i="6"/>
  <c r="E580" i="6"/>
  <c r="Q580" i="6"/>
  <c r="AB580" i="6"/>
  <c r="C580" i="6"/>
  <c r="J580" i="6"/>
  <c r="P580" i="6"/>
  <c r="M580" i="6"/>
  <c r="F580" i="6"/>
  <c r="S580" i="6"/>
  <c r="Z580" i="6"/>
  <c r="R580" i="6"/>
  <c r="AC580" i="6"/>
  <c r="AF449" i="6"/>
  <c r="AF198" i="6"/>
  <c r="AG449" i="6"/>
  <c r="A68" i="3"/>
  <c r="N67" i="3"/>
  <c r="BJ64" i="18"/>
  <c r="BK64" i="18"/>
  <c r="BI64" i="18"/>
  <c r="J450" i="18"/>
  <c r="U450" i="18"/>
  <c r="L450" i="18"/>
  <c r="AB450" i="18"/>
  <c r="W450" i="18"/>
  <c r="Z450" i="18"/>
  <c r="C450" i="18"/>
  <c r="BH65" i="18"/>
  <c r="B450" i="18"/>
  <c r="M450" i="18"/>
  <c r="D450" i="18"/>
  <c r="O450" i="18"/>
  <c r="N450" i="18"/>
  <c r="BB66" i="18"/>
  <c r="AS451" i="18" s="1"/>
  <c r="P450" i="18"/>
  <c r="AD450" i="18"/>
  <c r="E450" i="18"/>
  <c r="Y450" i="18"/>
  <c r="G450" i="18"/>
  <c r="F450" i="18"/>
  <c r="Q450" i="18"/>
  <c r="H450" i="18"/>
  <c r="S450" i="18"/>
  <c r="AC450" i="18"/>
  <c r="R450" i="18"/>
  <c r="AA450" i="18"/>
  <c r="T450" i="18"/>
  <c r="X450" i="18"/>
  <c r="I450" i="18"/>
  <c r="V450" i="18"/>
  <c r="K450" i="18"/>
  <c r="BL64" i="18"/>
  <c r="BC64" i="18"/>
  <c r="AG197" i="6"/>
  <c r="BF64" i="6"/>
  <c r="BL62" i="6"/>
  <c r="BN62" i="6"/>
  <c r="BM62" i="6"/>
  <c r="AC579" i="18"/>
  <c r="E579" i="18"/>
  <c r="U579" i="18"/>
  <c r="N579" i="18"/>
  <c r="X579" i="18"/>
  <c r="O579" i="18"/>
  <c r="H579" i="18"/>
  <c r="Z579" i="18"/>
  <c r="I579" i="18"/>
  <c r="B579" i="18"/>
  <c r="R579" i="18"/>
  <c r="C579" i="18"/>
  <c r="S579" i="18"/>
  <c r="L579" i="18"/>
  <c r="AB579" i="18"/>
  <c r="Y579" i="18"/>
  <c r="M579" i="18"/>
  <c r="F579" i="18"/>
  <c r="AA579" i="18"/>
  <c r="G579" i="18"/>
  <c r="W579" i="18"/>
  <c r="P579" i="18"/>
  <c r="V579" i="18"/>
  <c r="Q579" i="18"/>
  <c r="J579" i="18"/>
  <c r="AD579" i="18"/>
  <c r="K579" i="18"/>
  <c r="D579" i="18"/>
  <c r="T579" i="18"/>
  <c r="V197" i="6"/>
  <c r="F198" i="18"/>
  <c r="U199" i="6"/>
  <c r="K200" i="18"/>
  <c r="Q201" i="6"/>
  <c r="Y200" i="18"/>
  <c r="C205" i="6"/>
  <c r="T200" i="18"/>
  <c r="I202" i="18"/>
  <c r="F198" i="6"/>
  <c r="N199" i="18"/>
  <c r="B201" i="18"/>
  <c r="AD198" i="6"/>
  <c r="BO62" i="6"/>
  <c r="AE449" i="6"/>
  <c r="S449" i="6"/>
  <c r="BE64" i="6"/>
  <c r="E449" i="6"/>
  <c r="N449" i="6"/>
  <c r="G449" i="6"/>
  <c r="AB449" i="6"/>
  <c r="AA449" i="6"/>
  <c r="X449" i="6"/>
  <c r="Z449" i="6"/>
  <c r="V449" i="6"/>
  <c r="Y449" i="6"/>
  <c r="B449" i="6"/>
  <c r="W449" i="6"/>
  <c r="F449" i="6"/>
  <c r="AC449" i="6"/>
  <c r="C449" i="6"/>
  <c r="J449" i="6"/>
  <c r="U449" i="6"/>
  <c r="AD449" i="6"/>
  <c r="R449" i="6"/>
  <c r="I449" i="6"/>
  <c r="D449" i="6"/>
  <c r="K449" i="6"/>
  <c r="H449" i="6"/>
  <c r="M449" i="6"/>
  <c r="L449" i="6"/>
  <c r="O449" i="6"/>
  <c r="P449" i="6"/>
  <c r="Q449" i="6"/>
  <c r="T449" i="6"/>
  <c r="J213" i="6"/>
  <c r="O203" i="6"/>
  <c r="O201" i="18"/>
  <c r="W197" i="6"/>
  <c r="D321" i="18"/>
  <c r="P321" i="18"/>
  <c r="AB321" i="18"/>
  <c r="AD321" i="18"/>
  <c r="R321" i="18"/>
  <c r="AA321" i="18"/>
  <c r="H321" i="18"/>
  <c r="V321" i="18"/>
  <c r="M321" i="18"/>
  <c r="E321" i="18"/>
  <c r="G321" i="18"/>
  <c r="S321" i="18"/>
  <c r="Z321" i="18"/>
  <c r="W321" i="18"/>
  <c r="X321" i="18"/>
  <c r="J321" i="18"/>
  <c r="Q321" i="18"/>
  <c r="I321" i="18"/>
  <c r="C321" i="18"/>
  <c r="B321" i="18"/>
  <c r="O321" i="18"/>
  <c r="U321" i="18"/>
  <c r="Y321" i="18"/>
  <c r="K321" i="18"/>
  <c r="T321" i="18"/>
  <c r="AC321" i="18"/>
  <c r="N321" i="18"/>
  <c r="F321" i="18"/>
  <c r="L196" i="18"/>
  <c r="AY195" i="18"/>
  <c r="AX195" i="18"/>
  <c r="AS322" i="18" s="1"/>
  <c r="AW322" i="18"/>
  <c r="BA195" i="18"/>
  <c r="BB195" i="18" s="1"/>
  <c r="AS580" i="18" s="1"/>
  <c r="BE195" i="18"/>
  <c r="BF195" i="18"/>
  <c r="AZ195" i="18"/>
  <c r="AX320" i="18"/>
  <c r="AY320" i="18"/>
  <c r="BA320" i="18"/>
  <c r="AZ320" i="18"/>
  <c r="BG61" i="18" s="1"/>
  <c r="BF61" i="18" s="1"/>
  <c r="BM61" i="18" s="1"/>
  <c r="AC199" i="18"/>
  <c r="C201" i="18"/>
  <c r="U200" i="18"/>
  <c r="X198" i="6"/>
  <c r="AN323" i="6"/>
  <c r="BL63" i="6" a="1"/>
  <c r="BI65" i="18" a="1"/>
  <c r="AS581" i="6" l="1"/>
  <c r="AT581" i="6"/>
  <c r="AS324" i="6"/>
  <c r="AT324" i="6"/>
  <c r="BK64" i="6"/>
  <c r="AT450" i="6"/>
  <c r="AT251" i="6"/>
  <c r="BJ61" i="6"/>
  <c r="BI61" i="6" s="1"/>
  <c r="BP61" i="6" s="1"/>
  <c r="AR450" i="6"/>
  <c r="AS450" i="6"/>
  <c r="AS254" i="6"/>
  <c r="AQ580" i="18"/>
  <c r="AR580" i="18"/>
  <c r="AQ451" i="18"/>
  <c r="AR451" i="18"/>
  <c r="AQ322" i="18"/>
  <c r="AR322" i="18"/>
  <c r="AQ581" i="6"/>
  <c r="AR581" i="6"/>
  <c r="AR256" i="6"/>
  <c r="AQ324" i="6"/>
  <c r="AR324" i="6"/>
  <c r="AP322" i="18"/>
  <c r="AT322" i="18"/>
  <c r="AP451" i="18"/>
  <c r="AT451" i="18"/>
  <c r="AP580" i="18"/>
  <c r="AT580" i="18"/>
  <c r="AQ252" i="6"/>
  <c r="AP450" i="6"/>
  <c r="AQ450" i="6"/>
  <c r="AU324" i="6"/>
  <c r="AP324" i="6"/>
  <c r="AU581" i="6"/>
  <c r="AP581" i="6"/>
  <c r="AP253" i="6"/>
  <c r="AU252" i="6"/>
  <c r="AU450" i="6"/>
  <c r="AZ324" i="6"/>
  <c r="BE197" i="6"/>
  <c r="BD322" i="6"/>
  <c r="BC322" i="6"/>
  <c r="BB322" i="6"/>
  <c r="BA322" i="6"/>
  <c r="BD198" i="6"/>
  <c r="BI198" i="6"/>
  <c r="BH198" i="6"/>
  <c r="BC198" i="6"/>
  <c r="BB198" i="6"/>
  <c r="BA198" i="6"/>
  <c r="AN248" i="18"/>
  <c r="AO238" i="6"/>
  <c r="AO324" i="6"/>
  <c r="AN580" i="18"/>
  <c r="AL580" i="18"/>
  <c r="AO580" i="18"/>
  <c r="AM580" i="18"/>
  <c r="AM247" i="18"/>
  <c r="AL238" i="18"/>
  <c r="AO322" i="18"/>
  <c r="AN322" i="18"/>
  <c r="AM322" i="18"/>
  <c r="AL322" i="18"/>
  <c r="AN451" i="18"/>
  <c r="AO451" i="18"/>
  <c r="AL451" i="18"/>
  <c r="AM451" i="18"/>
  <c r="AN581" i="6"/>
  <c r="AO581" i="6"/>
  <c r="AO253" i="18"/>
  <c r="AN450" i="6"/>
  <c r="AO450" i="6"/>
  <c r="AN235" i="6"/>
  <c r="AM236" i="6"/>
  <c r="AM581" i="6"/>
  <c r="AM323" i="6"/>
  <c r="B199" i="6"/>
  <c r="AM450" i="6"/>
  <c r="S450" i="6"/>
  <c r="AL224" i="6"/>
  <c r="AJ450" i="6"/>
  <c r="AL450" i="6"/>
  <c r="AK450" i="6"/>
  <c r="AK223" i="6"/>
  <c r="AJ581" i="6"/>
  <c r="AK581" i="6"/>
  <c r="AL581" i="6"/>
  <c r="AJ323" i="6"/>
  <c r="AL323" i="6"/>
  <c r="AK323" i="6"/>
  <c r="AK322" i="18"/>
  <c r="AK234" i="18"/>
  <c r="AK580" i="18"/>
  <c r="AK451" i="18"/>
  <c r="AJ322" i="18"/>
  <c r="AI322" i="18"/>
  <c r="AH322" i="18"/>
  <c r="AF322" i="18"/>
  <c r="AE322" i="18"/>
  <c r="AG322" i="18"/>
  <c r="AJ580" i="18"/>
  <c r="AF580" i="18"/>
  <c r="AH580" i="18"/>
  <c r="AE580" i="18"/>
  <c r="AI580" i="18"/>
  <c r="AG580" i="18"/>
  <c r="AJ451" i="18"/>
  <c r="AG451" i="18"/>
  <c r="AE451" i="18"/>
  <c r="AI451" i="18"/>
  <c r="AH451" i="18"/>
  <c r="AF451" i="18"/>
  <c r="AJ229" i="18"/>
  <c r="AH217" i="18"/>
  <c r="AG210" i="18"/>
  <c r="AE210" i="18"/>
  <c r="AI218" i="18"/>
  <c r="AF212" i="18"/>
  <c r="AJ210" i="6"/>
  <c r="AI581" i="6"/>
  <c r="AI323" i="6"/>
  <c r="AI450" i="6"/>
  <c r="AI207" i="6"/>
  <c r="AH323" i="6"/>
  <c r="AH450" i="6"/>
  <c r="AH581" i="6"/>
  <c r="AH204" i="6"/>
  <c r="AF581" i="6"/>
  <c r="AF450" i="6"/>
  <c r="AG323" i="6"/>
  <c r="AF323" i="6"/>
  <c r="AF199" i="6"/>
  <c r="AG581" i="6"/>
  <c r="AG450" i="6"/>
  <c r="A69" i="3"/>
  <c r="N68" i="3"/>
  <c r="BK65" i="18"/>
  <c r="BI65" i="18"/>
  <c r="BJ65" i="18"/>
  <c r="BH66" i="18"/>
  <c r="L451" i="18"/>
  <c r="O451" i="18"/>
  <c r="Z451" i="18"/>
  <c r="BB67" i="18"/>
  <c r="AS452" i="18" s="1"/>
  <c r="AD451" i="18"/>
  <c r="AC451" i="18"/>
  <c r="Y451" i="18"/>
  <c r="D451" i="18"/>
  <c r="G451" i="18"/>
  <c r="N451" i="18"/>
  <c r="Q451" i="18"/>
  <c r="P451" i="18"/>
  <c r="S451" i="18"/>
  <c r="R451" i="18"/>
  <c r="U451" i="18"/>
  <c r="AB451" i="18"/>
  <c r="X451" i="18"/>
  <c r="F451" i="18"/>
  <c r="I451" i="18"/>
  <c r="H451" i="18"/>
  <c r="K451" i="18"/>
  <c r="J451" i="18"/>
  <c r="M451" i="18"/>
  <c r="T451" i="18"/>
  <c r="AA451" i="18"/>
  <c r="V451" i="18"/>
  <c r="W451" i="18"/>
  <c r="C451" i="18"/>
  <c r="B451" i="18"/>
  <c r="E451" i="18"/>
  <c r="BL65" i="18"/>
  <c r="BC65" i="18"/>
  <c r="AG198" i="6"/>
  <c r="BF65" i="6"/>
  <c r="BL63" i="6"/>
  <c r="BN63" i="6"/>
  <c r="BM63" i="6"/>
  <c r="AC581" i="6"/>
  <c r="N581" i="6"/>
  <c r="U581" i="6"/>
  <c r="Y581" i="6"/>
  <c r="AA581" i="6"/>
  <c r="W581" i="6"/>
  <c r="D581" i="6"/>
  <c r="S581" i="6"/>
  <c r="F581" i="6"/>
  <c r="E581" i="6"/>
  <c r="P581" i="6"/>
  <c r="Q581" i="6"/>
  <c r="R581" i="6"/>
  <c r="AB581" i="6"/>
  <c r="C581" i="6"/>
  <c r="AE581" i="6"/>
  <c r="X581" i="6"/>
  <c r="G581" i="6"/>
  <c r="H581" i="6"/>
  <c r="I581" i="6"/>
  <c r="J581" i="6"/>
  <c r="M581" i="6"/>
  <c r="T581" i="6"/>
  <c r="AD581" i="6"/>
  <c r="Z581" i="6"/>
  <c r="V581" i="6"/>
  <c r="K581" i="6"/>
  <c r="B581" i="6"/>
  <c r="O581" i="6"/>
  <c r="L581" i="6"/>
  <c r="C202" i="18"/>
  <c r="L197" i="18"/>
  <c r="BA196" i="18"/>
  <c r="BB196" i="18" s="1"/>
  <c r="AS581" i="18" s="1"/>
  <c r="AZ196" i="18"/>
  <c r="BF196" i="18"/>
  <c r="BE196" i="18"/>
  <c r="AW323" i="18"/>
  <c r="AX196" i="18"/>
  <c r="AS323" i="18" s="1"/>
  <c r="AY196" i="18"/>
  <c r="W198" i="6"/>
  <c r="O202" i="18"/>
  <c r="AE450" i="6"/>
  <c r="U450" i="6"/>
  <c r="Z450" i="6"/>
  <c r="K450" i="6"/>
  <c r="L450" i="6"/>
  <c r="M450" i="6"/>
  <c r="P450" i="6"/>
  <c r="O450" i="6"/>
  <c r="T450" i="6"/>
  <c r="Q450" i="6"/>
  <c r="AD450" i="6"/>
  <c r="E450" i="6"/>
  <c r="G450" i="6"/>
  <c r="I450" i="6"/>
  <c r="AC450" i="6"/>
  <c r="AB450" i="6"/>
  <c r="AA450" i="6"/>
  <c r="BE65" i="6"/>
  <c r="Y450" i="6"/>
  <c r="W450" i="6"/>
  <c r="B450" i="6"/>
  <c r="X450" i="6"/>
  <c r="F450" i="6"/>
  <c r="V450" i="6"/>
  <c r="J450" i="6"/>
  <c r="C450" i="6"/>
  <c r="N450" i="6"/>
  <c r="R450" i="6"/>
  <c r="D450" i="6"/>
  <c r="H450" i="6"/>
  <c r="AD199" i="6"/>
  <c r="B202" i="18"/>
  <c r="F199" i="6"/>
  <c r="I203" i="18"/>
  <c r="T201" i="18"/>
  <c r="C206" i="6"/>
  <c r="Y201" i="18"/>
  <c r="Q202" i="6"/>
  <c r="K201" i="18"/>
  <c r="U200" i="6"/>
  <c r="V198" i="6"/>
  <c r="AC323" i="6"/>
  <c r="S323" i="6"/>
  <c r="K323" i="6"/>
  <c r="R323" i="6"/>
  <c r="I323" i="6"/>
  <c r="E323" i="6"/>
  <c r="D323" i="6"/>
  <c r="P323" i="6"/>
  <c r="Z323" i="6"/>
  <c r="AB323" i="6"/>
  <c r="AE323" i="6"/>
  <c r="L323" i="6"/>
  <c r="G323" i="6"/>
  <c r="N323" i="6"/>
  <c r="Y323" i="6"/>
  <c r="M323" i="6"/>
  <c r="H323" i="6"/>
  <c r="T323" i="6"/>
  <c r="AA323" i="6"/>
  <c r="J323" i="6"/>
  <c r="C323" i="6"/>
  <c r="O323" i="6"/>
  <c r="B323" i="6"/>
  <c r="Q323" i="6"/>
  <c r="U323" i="6"/>
  <c r="AD323" i="6"/>
  <c r="F323" i="6"/>
  <c r="X323" i="6"/>
  <c r="X199" i="6"/>
  <c r="U201" i="18"/>
  <c r="AC200" i="18"/>
  <c r="K580" i="18"/>
  <c r="Y580" i="18"/>
  <c r="L580" i="18"/>
  <c r="W580" i="18"/>
  <c r="Q580" i="18"/>
  <c r="B580" i="18"/>
  <c r="R580" i="18"/>
  <c r="AA580" i="18"/>
  <c r="O580" i="18"/>
  <c r="V580" i="18"/>
  <c r="P580" i="18"/>
  <c r="E580" i="18"/>
  <c r="U580" i="18"/>
  <c r="F580" i="18"/>
  <c r="C580" i="18"/>
  <c r="S580" i="18"/>
  <c r="D580" i="18"/>
  <c r="T580" i="18"/>
  <c r="I580" i="18"/>
  <c r="AD580" i="18"/>
  <c r="J580" i="18"/>
  <c r="AB580" i="18"/>
  <c r="G580" i="18"/>
  <c r="Z580" i="18"/>
  <c r="H580" i="18"/>
  <c r="AC580" i="18"/>
  <c r="M580" i="18"/>
  <c r="X580" i="18"/>
  <c r="N580" i="18"/>
  <c r="D322" i="18"/>
  <c r="H322" i="18"/>
  <c r="V322" i="18"/>
  <c r="P322" i="18"/>
  <c r="AB322" i="18"/>
  <c r="AD322" i="18"/>
  <c r="AA322" i="18"/>
  <c r="Q322" i="18"/>
  <c r="G322" i="18"/>
  <c r="M322" i="18"/>
  <c r="X322" i="18"/>
  <c r="J322" i="18"/>
  <c r="S322" i="18"/>
  <c r="Z322" i="18"/>
  <c r="R322" i="18"/>
  <c r="W322" i="18"/>
  <c r="E322" i="18"/>
  <c r="I322" i="18"/>
  <c r="C322" i="18"/>
  <c r="B322" i="18"/>
  <c r="O322" i="18"/>
  <c r="K322" i="18"/>
  <c r="Y322" i="18"/>
  <c r="T322" i="18"/>
  <c r="U322" i="18"/>
  <c r="AC322" i="18"/>
  <c r="N322" i="18"/>
  <c r="F322" i="18"/>
  <c r="AZ321" i="18"/>
  <c r="BG62" i="18" s="1"/>
  <c r="BF62" i="18" s="1"/>
  <c r="BM62" i="18" s="1"/>
  <c r="BA321" i="18"/>
  <c r="AX321" i="18"/>
  <c r="AY321" i="18"/>
  <c r="O204" i="6"/>
  <c r="J214" i="6"/>
  <c r="BO63" i="6"/>
  <c r="N200" i="18"/>
  <c r="F199" i="18"/>
  <c r="L322" i="18"/>
  <c r="W323" i="6"/>
  <c r="AN324" i="6"/>
  <c r="V323" i="6"/>
  <c r="BI66" i="18" a="1"/>
  <c r="BL64" i="6" a="1"/>
  <c r="AT252" i="6" l="1"/>
  <c r="BK65" i="6"/>
  <c r="AT451" i="6"/>
  <c r="AS325" i="6"/>
  <c r="AT325" i="6"/>
  <c r="AS582" i="6"/>
  <c r="AT582" i="6"/>
  <c r="BJ62" i="6"/>
  <c r="BI62" i="6" s="1"/>
  <c r="BP62" i="6" s="1"/>
  <c r="AR451" i="6"/>
  <c r="AS451" i="6"/>
  <c r="AS255" i="6"/>
  <c r="AQ581" i="18"/>
  <c r="AR581" i="18"/>
  <c r="AQ452" i="18"/>
  <c r="AR452" i="18"/>
  <c r="AQ323" i="18"/>
  <c r="AR323" i="18"/>
  <c r="AQ582" i="6"/>
  <c r="AR582" i="6"/>
  <c r="AQ325" i="6"/>
  <c r="AR325" i="6"/>
  <c r="AP581" i="18"/>
  <c r="AT581" i="18"/>
  <c r="AP452" i="18"/>
  <c r="AT452" i="18"/>
  <c r="AP323" i="18"/>
  <c r="AT323" i="18"/>
  <c r="AQ253" i="6"/>
  <c r="AP451" i="6"/>
  <c r="AQ451" i="6"/>
  <c r="AP254" i="6"/>
  <c r="AU325" i="6"/>
  <c r="AP325" i="6"/>
  <c r="AU582" i="6"/>
  <c r="AP582" i="6"/>
  <c r="AU253" i="6"/>
  <c r="AU451" i="6"/>
  <c r="AZ325" i="6"/>
  <c r="BD323" i="6"/>
  <c r="BC323" i="6"/>
  <c r="BB323" i="6"/>
  <c r="BA323" i="6"/>
  <c r="BI199" i="6"/>
  <c r="BH199" i="6"/>
  <c r="BD199" i="6"/>
  <c r="BC199" i="6"/>
  <c r="BB199" i="6"/>
  <c r="BA199" i="6"/>
  <c r="BE198" i="6"/>
  <c r="AO254" i="18"/>
  <c r="AM248" i="18"/>
  <c r="AN581" i="18"/>
  <c r="AL581" i="18"/>
  <c r="AO581" i="18"/>
  <c r="AM581" i="18"/>
  <c r="AL239" i="18"/>
  <c r="AN452" i="18"/>
  <c r="AO452" i="18"/>
  <c r="AM452" i="18"/>
  <c r="AL452" i="18"/>
  <c r="AO323" i="18"/>
  <c r="AN323" i="18"/>
  <c r="AM323" i="18"/>
  <c r="AL323" i="18"/>
  <c r="AO325" i="6"/>
  <c r="AO239" i="6"/>
  <c r="AN582" i="6"/>
  <c r="AO582" i="6"/>
  <c r="AN249" i="18"/>
  <c r="AN451" i="6"/>
  <c r="AO451" i="6"/>
  <c r="AN236" i="6"/>
  <c r="AM582" i="6"/>
  <c r="AM451" i="6"/>
  <c r="B200" i="6"/>
  <c r="AM324" i="6"/>
  <c r="AM237" i="6"/>
  <c r="AJ582" i="6"/>
  <c r="AK582" i="6"/>
  <c r="AL582" i="6"/>
  <c r="AJ451" i="6"/>
  <c r="AK451" i="6"/>
  <c r="AL451" i="6"/>
  <c r="AK224" i="6"/>
  <c r="AJ324" i="6"/>
  <c r="AL324" i="6"/>
  <c r="AK324" i="6"/>
  <c r="AL225" i="6"/>
  <c r="AK323" i="18"/>
  <c r="AK452" i="18"/>
  <c r="AK235" i="18"/>
  <c r="AK581" i="18"/>
  <c r="AI219" i="18"/>
  <c r="AG211" i="18"/>
  <c r="AF213" i="18"/>
  <c r="AE211" i="18"/>
  <c r="AH218" i="18"/>
  <c r="AJ581" i="18"/>
  <c r="AH581" i="18"/>
  <c r="AF581" i="18"/>
  <c r="AG581" i="18"/>
  <c r="AE581" i="18"/>
  <c r="AI581" i="18"/>
  <c r="AJ323" i="18"/>
  <c r="AI323" i="18"/>
  <c r="AH323" i="18"/>
  <c r="AF323" i="18"/>
  <c r="AG323" i="18"/>
  <c r="AE323" i="18"/>
  <c r="AJ452" i="18"/>
  <c r="AE452" i="18"/>
  <c r="AI452" i="18"/>
  <c r="AG452" i="18"/>
  <c r="AF452" i="18"/>
  <c r="AH452" i="18"/>
  <c r="AJ230" i="18"/>
  <c r="AJ211" i="6"/>
  <c r="AI582" i="6"/>
  <c r="AI208" i="6"/>
  <c r="AI324" i="6"/>
  <c r="AI451" i="6"/>
  <c r="AH324" i="6"/>
  <c r="AH205" i="6"/>
  <c r="AH582" i="6"/>
  <c r="AH451" i="6"/>
  <c r="AF582" i="6"/>
  <c r="AF451" i="6"/>
  <c r="AG324" i="6"/>
  <c r="AF324" i="6"/>
  <c r="AF200" i="6"/>
  <c r="AG582" i="6"/>
  <c r="AG451" i="6"/>
  <c r="A70" i="3"/>
  <c r="N69" i="3"/>
  <c r="BJ66" i="18"/>
  <c r="BK66" i="18"/>
  <c r="BI66" i="18"/>
  <c r="AD452" i="18"/>
  <c r="E452" i="18"/>
  <c r="Y452" i="18"/>
  <c r="G452" i="18"/>
  <c r="F452" i="18"/>
  <c r="Q452" i="18"/>
  <c r="H452" i="18"/>
  <c r="S452" i="18"/>
  <c r="B452" i="18"/>
  <c r="M452" i="18"/>
  <c r="D452" i="18"/>
  <c r="O452" i="18"/>
  <c r="N452" i="18"/>
  <c r="BB68" i="18"/>
  <c r="AS453" i="18" s="1"/>
  <c r="P452" i="18"/>
  <c r="BH67" i="18"/>
  <c r="J452" i="18"/>
  <c r="U452" i="18"/>
  <c r="L452" i="18"/>
  <c r="AB452" i="18"/>
  <c r="W452" i="18"/>
  <c r="Z452" i="18"/>
  <c r="C452" i="18"/>
  <c r="AC452" i="18"/>
  <c r="R452" i="18"/>
  <c r="AA452" i="18"/>
  <c r="T452" i="18"/>
  <c r="X452" i="18"/>
  <c r="I452" i="18"/>
  <c r="V452" i="18"/>
  <c r="K452" i="18"/>
  <c r="BL66" i="18"/>
  <c r="BC66" i="18"/>
  <c r="AG199" i="6"/>
  <c r="W324" i="6"/>
  <c r="BF66" i="6"/>
  <c r="BM64" i="6"/>
  <c r="BL64" i="6"/>
  <c r="BN64" i="6"/>
  <c r="F200" i="18"/>
  <c r="N201" i="18"/>
  <c r="J215" i="6"/>
  <c r="O205" i="6"/>
  <c r="AE582" i="6"/>
  <c r="L582" i="6"/>
  <c r="Q582" i="6"/>
  <c r="R582" i="6"/>
  <c r="O582" i="6"/>
  <c r="P582" i="6"/>
  <c r="AD582" i="6"/>
  <c r="V582" i="6"/>
  <c r="T582" i="6"/>
  <c r="AB582" i="6"/>
  <c r="G582" i="6"/>
  <c r="AA582" i="6"/>
  <c r="X582" i="6"/>
  <c r="Y582" i="6"/>
  <c r="M582" i="6"/>
  <c r="AC582" i="6"/>
  <c r="Z582" i="6"/>
  <c r="C582" i="6"/>
  <c r="B582" i="6"/>
  <c r="E582" i="6"/>
  <c r="W582" i="6"/>
  <c r="K582" i="6"/>
  <c r="F582" i="6"/>
  <c r="D582" i="6"/>
  <c r="S582" i="6"/>
  <c r="J582" i="6"/>
  <c r="U582" i="6"/>
  <c r="H582" i="6"/>
  <c r="I582" i="6"/>
  <c r="N582" i="6"/>
  <c r="U201" i="6"/>
  <c r="BO64" i="6"/>
  <c r="O203" i="18"/>
  <c r="AC581" i="18"/>
  <c r="E581" i="18"/>
  <c r="U581" i="18"/>
  <c r="N581" i="18"/>
  <c r="X581" i="18"/>
  <c r="O581" i="18"/>
  <c r="H581" i="18"/>
  <c r="Z581" i="18"/>
  <c r="I581" i="18"/>
  <c r="B581" i="18"/>
  <c r="P581" i="18"/>
  <c r="C581" i="18"/>
  <c r="S581" i="18"/>
  <c r="L581" i="18"/>
  <c r="AB581" i="18"/>
  <c r="Y581" i="18"/>
  <c r="M581" i="18"/>
  <c r="F581" i="18"/>
  <c r="AA581" i="18"/>
  <c r="G581" i="18"/>
  <c r="W581" i="18"/>
  <c r="R581" i="18"/>
  <c r="V581" i="18"/>
  <c r="Q581" i="18"/>
  <c r="J581" i="18"/>
  <c r="AD581" i="18"/>
  <c r="K581" i="18"/>
  <c r="D581" i="18"/>
  <c r="T581" i="18"/>
  <c r="L198" i="18"/>
  <c r="BA197" i="18"/>
  <c r="BB197" i="18" s="1"/>
  <c r="AS582" i="18" s="1"/>
  <c r="BE197" i="18"/>
  <c r="AX197" i="18"/>
  <c r="AS324" i="18" s="1"/>
  <c r="AY197" i="18"/>
  <c r="AZ197" i="18"/>
  <c r="BF197" i="18"/>
  <c r="AW324" i="18"/>
  <c r="V324" i="6"/>
  <c r="AE324" i="6"/>
  <c r="N324" i="6"/>
  <c r="K324" i="6"/>
  <c r="M324" i="6"/>
  <c r="H324" i="6"/>
  <c r="T324" i="6"/>
  <c r="AB324" i="6"/>
  <c r="AC324" i="6"/>
  <c r="Y324" i="6"/>
  <c r="G324" i="6"/>
  <c r="S324" i="6"/>
  <c r="R324" i="6"/>
  <c r="I324" i="6"/>
  <c r="E324" i="6"/>
  <c r="D324" i="6"/>
  <c r="P324" i="6"/>
  <c r="Z324" i="6"/>
  <c r="AA324" i="6"/>
  <c r="L324" i="6"/>
  <c r="J324" i="6"/>
  <c r="C324" i="6"/>
  <c r="O324" i="6"/>
  <c r="B324" i="6"/>
  <c r="Q324" i="6"/>
  <c r="U324" i="6"/>
  <c r="F324" i="6"/>
  <c r="AD324" i="6"/>
  <c r="X324" i="6"/>
  <c r="X200" i="6"/>
  <c r="AY322" i="18"/>
  <c r="AZ322" i="18"/>
  <c r="BG63" i="18" s="1"/>
  <c r="BF63" i="18" s="1"/>
  <c r="BM63" i="18" s="1"/>
  <c r="AX322" i="18"/>
  <c r="BA322" i="18"/>
  <c r="AC201" i="18"/>
  <c r="U202" i="18"/>
  <c r="V199" i="6"/>
  <c r="K202" i="18"/>
  <c r="Q203" i="6"/>
  <c r="Y202" i="18"/>
  <c r="C207" i="6"/>
  <c r="T202" i="18"/>
  <c r="I204" i="18"/>
  <c r="F200" i="6"/>
  <c r="B203" i="18"/>
  <c r="AD200" i="6"/>
  <c r="AC451" i="6"/>
  <c r="AE451" i="6"/>
  <c r="M451" i="6"/>
  <c r="L451" i="6"/>
  <c r="O451" i="6"/>
  <c r="P451" i="6"/>
  <c r="Q451" i="6"/>
  <c r="T451" i="6"/>
  <c r="S451" i="6"/>
  <c r="BE66" i="6"/>
  <c r="E451" i="6"/>
  <c r="N451" i="6"/>
  <c r="G451" i="6"/>
  <c r="I451" i="6"/>
  <c r="X451" i="6"/>
  <c r="D451" i="6"/>
  <c r="H451" i="6"/>
  <c r="Z451" i="6"/>
  <c r="V451" i="6"/>
  <c r="Y451" i="6"/>
  <c r="B451" i="6"/>
  <c r="W451" i="6"/>
  <c r="F451" i="6"/>
  <c r="C451" i="6"/>
  <c r="J451" i="6"/>
  <c r="U451" i="6"/>
  <c r="AD451" i="6"/>
  <c r="R451" i="6"/>
  <c r="AA451" i="6"/>
  <c r="AB451" i="6"/>
  <c r="K451" i="6"/>
  <c r="W199" i="6"/>
  <c r="R323" i="18"/>
  <c r="AD323" i="18"/>
  <c r="AB323" i="18"/>
  <c r="V323" i="18"/>
  <c r="H323" i="18"/>
  <c r="G323" i="18"/>
  <c r="D323" i="18"/>
  <c r="Q323" i="18"/>
  <c r="E323" i="18"/>
  <c r="P323" i="18"/>
  <c r="W323" i="18"/>
  <c r="Z323" i="18"/>
  <c r="S323" i="18"/>
  <c r="J323" i="18"/>
  <c r="X323" i="18"/>
  <c r="M323" i="18"/>
  <c r="AA323" i="18"/>
  <c r="I323" i="18"/>
  <c r="C323" i="18"/>
  <c r="O323" i="18"/>
  <c r="B323" i="18"/>
  <c r="U323" i="18"/>
  <c r="T323" i="18"/>
  <c r="Y323" i="18"/>
  <c r="K323" i="18"/>
  <c r="N323" i="18"/>
  <c r="AC323" i="18"/>
  <c r="F323" i="18"/>
  <c r="C203" i="18"/>
  <c r="L323" i="18"/>
  <c r="BI67" i="18" a="1"/>
  <c r="BL65" i="6" a="1"/>
  <c r="BK66" i="6" l="1"/>
  <c r="AT452" i="6"/>
  <c r="AS583" i="6"/>
  <c r="AT583" i="6"/>
  <c r="AT253" i="6"/>
  <c r="AS326" i="6"/>
  <c r="AT326" i="6"/>
  <c r="BJ63" i="6"/>
  <c r="BI63" i="6" s="1"/>
  <c r="BP63" i="6" s="1"/>
  <c r="AR452" i="6"/>
  <c r="AS452" i="6"/>
  <c r="AS256" i="6"/>
  <c r="AQ453" i="18"/>
  <c r="AR453" i="18"/>
  <c r="AQ324" i="18"/>
  <c r="AR324" i="18"/>
  <c r="AQ582" i="18"/>
  <c r="AR582" i="18"/>
  <c r="AQ326" i="6"/>
  <c r="AR326" i="6"/>
  <c r="AQ583" i="6"/>
  <c r="AR583" i="6"/>
  <c r="AP582" i="18"/>
  <c r="AT582" i="18"/>
  <c r="AP453" i="18"/>
  <c r="AT453" i="18"/>
  <c r="AP324" i="18"/>
  <c r="AT324" i="18"/>
  <c r="AQ254" i="6"/>
  <c r="AP452" i="6"/>
  <c r="AQ452" i="6"/>
  <c r="AU583" i="6"/>
  <c r="AP583" i="6"/>
  <c r="AU326" i="6"/>
  <c r="AP326" i="6"/>
  <c r="AP255" i="6"/>
  <c r="AU254" i="6"/>
  <c r="AU452" i="6"/>
  <c r="AZ326" i="6"/>
  <c r="BD324" i="6"/>
  <c r="BC324" i="6"/>
  <c r="BB324" i="6"/>
  <c r="BA324" i="6"/>
  <c r="BE199" i="6"/>
  <c r="BI200" i="6"/>
  <c r="BH200" i="6"/>
  <c r="BD200" i="6"/>
  <c r="BC200" i="6"/>
  <c r="BB200" i="6"/>
  <c r="BA200" i="6"/>
  <c r="AN250" i="18"/>
  <c r="AO240" i="6"/>
  <c r="AM249" i="18"/>
  <c r="AN453" i="18"/>
  <c r="AO453" i="18"/>
  <c r="AL453" i="18"/>
  <c r="AM453" i="18"/>
  <c r="AN583" i="6"/>
  <c r="AO583" i="6"/>
  <c r="AL240" i="18"/>
  <c r="AO324" i="18"/>
  <c r="AN324" i="18"/>
  <c r="AM324" i="18"/>
  <c r="AL324" i="18"/>
  <c r="AO255" i="18"/>
  <c r="AO326" i="6"/>
  <c r="AN582" i="18"/>
  <c r="AL582" i="18"/>
  <c r="AM582" i="18"/>
  <c r="AO582" i="18"/>
  <c r="AN452" i="6"/>
  <c r="AO452" i="6"/>
  <c r="AG325" i="6"/>
  <c r="AN325" i="6"/>
  <c r="AN237" i="6"/>
  <c r="AM583" i="6"/>
  <c r="AM238" i="6"/>
  <c r="AM325" i="6"/>
  <c r="AM452" i="6"/>
  <c r="B201" i="6"/>
  <c r="AJ325" i="6"/>
  <c r="AL325" i="6"/>
  <c r="AK325" i="6"/>
  <c r="AJ583" i="6"/>
  <c r="AK583" i="6"/>
  <c r="AL583" i="6"/>
  <c r="AJ452" i="6"/>
  <c r="AK452" i="6"/>
  <c r="AL452" i="6"/>
  <c r="AL226" i="6"/>
  <c r="AK225" i="6"/>
  <c r="AK453" i="18"/>
  <c r="AK236" i="18"/>
  <c r="AK582" i="18"/>
  <c r="AK324" i="18"/>
  <c r="AB325" i="6"/>
  <c r="AJ324" i="18"/>
  <c r="AI324" i="18"/>
  <c r="AH324" i="18"/>
  <c r="AF324" i="18"/>
  <c r="AE324" i="18"/>
  <c r="AG324" i="18"/>
  <c r="AJ453" i="18"/>
  <c r="AG453" i="18"/>
  <c r="AE453" i="18"/>
  <c r="AI453" i="18"/>
  <c r="AH453" i="18"/>
  <c r="AF453" i="18"/>
  <c r="AJ582" i="18"/>
  <c r="AF582" i="18"/>
  <c r="AH582" i="18"/>
  <c r="AI582" i="18"/>
  <c r="AE582" i="18"/>
  <c r="AG582" i="18"/>
  <c r="AJ231" i="18"/>
  <c r="AE212" i="18"/>
  <c r="AG212" i="18"/>
  <c r="AH219" i="18"/>
  <c r="AF214" i="18"/>
  <c r="AI220" i="18"/>
  <c r="Q325" i="6"/>
  <c r="AJ212" i="6"/>
  <c r="D325" i="6"/>
  <c r="K325" i="6"/>
  <c r="N325" i="6"/>
  <c r="J325" i="6"/>
  <c r="AI209" i="6"/>
  <c r="AI583" i="6"/>
  <c r="AI452" i="6"/>
  <c r="AI325" i="6"/>
  <c r="AH583" i="6"/>
  <c r="AH325" i="6"/>
  <c r="AH206" i="6"/>
  <c r="AH452" i="6"/>
  <c r="F325" i="6"/>
  <c r="O325" i="6"/>
  <c r="AA325" i="6"/>
  <c r="I325" i="6"/>
  <c r="Y325" i="6"/>
  <c r="H325" i="6"/>
  <c r="L325" i="6"/>
  <c r="AF452" i="6"/>
  <c r="AF583" i="6"/>
  <c r="AE325" i="6"/>
  <c r="AF325" i="6"/>
  <c r="AF201" i="6"/>
  <c r="AG583" i="6"/>
  <c r="AG452" i="6"/>
  <c r="X325" i="6"/>
  <c r="W325" i="6"/>
  <c r="V325" i="6"/>
  <c r="AD325" i="6"/>
  <c r="U325" i="6"/>
  <c r="B325" i="6"/>
  <c r="C325" i="6"/>
  <c r="Z325" i="6"/>
  <c r="P325" i="6"/>
  <c r="E325" i="6"/>
  <c r="R325" i="6"/>
  <c r="G325" i="6"/>
  <c r="AC325" i="6"/>
  <c r="T325" i="6"/>
  <c r="M325" i="6"/>
  <c r="S325" i="6"/>
  <c r="A71" i="3"/>
  <c r="N70" i="3"/>
  <c r="BJ67" i="18"/>
  <c r="BK67" i="18"/>
  <c r="BI67" i="18"/>
  <c r="BL67" i="18"/>
  <c r="BH68" i="18"/>
  <c r="T453" i="18"/>
  <c r="AA453" i="18"/>
  <c r="V453" i="18"/>
  <c r="W453" i="18"/>
  <c r="C453" i="18"/>
  <c r="B453" i="18"/>
  <c r="E453" i="18"/>
  <c r="AB453" i="18"/>
  <c r="X453" i="18"/>
  <c r="F453" i="18"/>
  <c r="I453" i="18"/>
  <c r="H453" i="18"/>
  <c r="K453" i="18"/>
  <c r="J453" i="18"/>
  <c r="M453" i="18"/>
  <c r="D453" i="18"/>
  <c r="G453" i="18"/>
  <c r="N453" i="18"/>
  <c r="Q453" i="18"/>
  <c r="P453" i="18"/>
  <c r="S453" i="18"/>
  <c r="R453" i="18"/>
  <c r="U453" i="18"/>
  <c r="L453" i="18"/>
  <c r="O453" i="18"/>
  <c r="Z453" i="18"/>
  <c r="AC453" i="18"/>
  <c r="AD453" i="18"/>
  <c r="BB69" i="18"/>
  <c r="AS454" i="18" s="1"/>
  <c r="Y453" i="18"/>
  <c r="BC67" i="18"/>
  <c r="AG200" i="6"/>
  <c r="BF67" i="6"/>
  <c r="BM65" i="6"/>
  <c r="BL65" i="6"/>
  <c r="BN65" i="6"/>
  <c r="W200" i="6"/>
  <c r="K452" i="6"/>
  <c r="AC452" i="6"/>
  <c r="AE452" i="6"/>
  <c r="W452" i="6"/>
  <c r="M452" i="6"/>
  <c r="P452" i="6"/>
  <c r="O452" i="6"/>
  <c r="T452" i="6"/>
  <c r="Q452" i="6"/>
  <c r="BE67" i="6"/>
  <c r="C452" i="6"/>
  <c r="N452" i="6"/>
  <c r="E452" i="6"/>
  <c r="R452" i="6"/>
  <c r="G452" i="6"/>
  <c r="D452" i="6"/>
  <c r="I452" i="6"/>
  <c r="H452" i="6"/>
  <c r="L452" i="6"/>
  <c r="B452" i="6"/>
  <c r="X452" i="6"/>
  <c r="F452" i="6"/>
  <c r="V452" i="6"/>
  <c r="J452" i="6"/>
  <c r="S452" i="6"/>
  <c r="AA452" i="6"/>
  <c r="U452" i="6"/>
  <c r="AD452" i="6"/>
  <c r="Z452" i="6"/>
  <c r="AB452" i="6"/>
  <c r="Y452" i="6"/>
  <c r="AD201" i="6"/>
  <c r="U203" i="18"/>
  <c r="AE583" i="6"/>
  <c r="N583" i="6"/>
  <c r="U583" i="6"/>
  <c r="Y583" i="6"/>
  <c r="AA583" i="6"/>
  <c r="W583" i="6"/>
  <c r="D583" i="6"/>
  <c r="S583" i="6"/>
  <c r="F583" i="6"/>
  <c r="E583" i="6"/>
  <c r="P583" i="6"/>
  <c r="Q583" i="6"/>
  <c r="R583" i="6"/>
  <c r="AB583" i="6"/>
  <c r="C583" i="6"/>
  <c r="AC583" i="6"/>
  <c r="X583" i="6"/>
  <c r="G583" i="6"/>
  <c r="H583" i="6"/>
  <c r="I583" i="6"/>
  <c r="J583" i="6"/>
  <c r="M583" i="6"/>
  <c r="T583" i="6"/>
  <c r="AD583" i="6"/>
  <c r="Z583" i="6"/>
  <c r="V583" i="6"/>
  <c r="K583" i="6"/>
  <c r="B583" i="6"/>
  <c r="O583" i="6"/>
  <c r="L583" i="6"/>
  <c r="M324" i="18"/>
  <c r="AB324" i="18"/>
  <c r="AD324" i="18"/>
  <c r="R324" i="18"/>
  <c r="G324" i="18"/>
  <c r="X324" i="18"/>
  <c r="J324" i="18"/>
  <c r="P324" i="18"/>
  <c r="D324" i="18"/>
  <c r="S324" i="18"/>
  <c r="Z324" i="18"/>
  <c r="W324" i="18"/>
  <c r="Q324" i="18"/>
  <c r="E324" i="18"/>
  <c r="H324" i="18"/>
  <c r="V324" i="18"/>
  <c r="AA324" i="18"/>
  <c r="I324" i="18"/>
  <c r="O324" i="18"/>
  <c r="C324" i="18"/>
  <c r="B324" i="18"/>
  <c r="U324" i="18"/>
  <c r="K324" i="18"/>
  <c r="Y324" i="18"/>
  <c r="T324" i="18"/>
  <c r="N324" i="18"/>
  <c r="AC324" i="18"/>
  <c r="F324" i="18"/>
  <c r="E582" i="18"/>
  <c r="U582" i="18"/>
  <c r="J582" i="18"/>
  <c r="AA582" i="18"/>
  <c r="O582" i="18"/>
  <c r="V582" i="18"/>
  <c r="L582" i="18"/>
  <c r="I582" i="18"/>
  <c r="AD582" i="18"/>
  <c r="R582" i="18"/>
  <c r="C582" i="18"/>
  <c r="S582" i="18"/>
  <c r="F582" i="18"/>
  <c r="T582" i="18"/>
  <c r="AC582" i="18"/>
  <c r="M582" i="18"/>
  <c r="X582" i="18"/>
  <c r="H582" i="18"/>
  <c r="G582" i="18"/>
  <c r="Z582" i="18"/>
  <c r="N582" i="18"/>
  <c r="W582" i="18"/>
  <c r="Q582" i="18"/>
  <c r="B582" i="18"/>
  <c r="P582" i="18"/>
  <c r="K582" i="18"/>
  <c r="Y582" i="18"/>
  <c r="D582" i="18"/>
  <c r="AB582" i="18"/>
  <c r="L199" i="18"/>
  <c r="AY198" i="18"/>
  <c r="AZ198" i="18"/>
  <c r="AW325" i="18"/>
  <c r="AX198" i="18"/>
  <c r="AS325" i="18" s="1"/>
  <c r="BA198" i="18"/>
  <c r="BB198" i="18" s="1"/>
  <c r="AS583" i="18" s="1"/>
  <c r="BE198" i="18"/>
  <c r="BF198" i="18"/>
  <c r="N202" i="18"/>
  <c r="F201" i="18"/>
  <c r="C204" i="18"/>
  <c r="BA323" i="18"/>
  <c r="AY323" i="18"/>
  <c r="AX323" i="18"/>
  <c r="AZ323" i="18"/>
  <c r="BG64" i="18" s="1"/>
  <c r="BF64" i="18" s="1"/>
  <c r="BM64" i="18" s="1"/>
  <c r="F201" i="6"/>
  <c r="I205" i="18"/>
  <c r="T203" i="18"/>
  <c r="Y203" i="18"/>
  <c r="Q204" i="6"/>
  <c r="BO65" i="6"/>
  <c r="B204" i="18"/>
  <c r="C208" i="6"/>
  <c r="K203" i="18"/>
  <c r="V200" i="6"/>
  <c r="AC202" i="18"/>
  <c r="X201" i="6"/>
  <c r="O204" i="18"/>
  <c r="U202" i="6"/>
  <c r="O206" i="6"/>
  <c r="J216" i="6"/>
  <c r="AN326" i="6"/>
  <c r="L324" i="18"/>
  <c r="BI68" i="18" a="1"/>
  <c r="BL66" i="6" a="1"/>
  <c r="AT254" i="6" l="1"/>
  <c r="AS584" i="6"/>
  <c r="AT584" i="6"/>
  <c r="BK67" i="6"/>
  <c r="AT453" i="6"/>
  <c r="AS327" i="6"/>
  <c r="AT327" i="6"/>
  <c r="BJ64" i="6"/>
  <c r="BI64" i="6" s="1"/>
  <c r="BP64" i="6" s="1"/>
  <c r="AR453" i="6"/>
  <c r="AS453" i="6"/>
  <c r="AQ454" i="18"/>
  <c r="AR454" i="18"/>
  <c r="AQ583" i="18"/>
  <c r="AR583" i="18"/>
  <c r="AQ325" i="18"/>
  <c r="AR325" i="18"/>
  <c r="AQ327" i="6"/>
  <c r="AR327" i="6"/>
  <c r="AQ584" i="6"/>
  <c r="AR584" i="6"/>
  <c r="AP325" i="18"/>
  <c r="AT325" i="18"/>
  <c r="AP454" i="18"/>
  <c r="AT454" i="18"/>
  <c r="AP583" i="18"/>
  <c r="AT583" i="18"/>
  <c r="AP453" i="6"/>
  <c r="AQ453" i="6"/>
  <c r="AQ255" i="6"/>
  <c r="AU584" i="6"/>
  <c r="AP584" i="6"/>
  <c r="AP256" i="6"/>
  <c r="AU327" i="6"/>
  <c r="AP327" i="6"/>
  <c r="AU255" i="6"/>
  <c r="AU453" i="6"/>
  <c r="AZ327" i="6"/>
  <c r="BD325" i="6"/>
  <c r="BC325" i="6"/>
  <c r="BB325" i="6"/>
  <c r="BA325" i="6"/>
  <c r="BI201" i="6"/>
  <c r="BH201" i="6"/>
  <c r="BD201" i="6"/>
  <c r="BC201" i="6"/>
  <c r="BB201" i="6"/>
  <c r="BA201" i="6"/>
  <c r="BE200" i="6"/>
  <c r="AN251" i="18"/>
  <c r="AO327" i="6"/>
  <c r="AN584" i="6"/>
  <c r="AO584" i="6"/>
  <c r="AL241" i="18"/>
  <c r="AM250" i="18"/>
  <c r="AN454" i="18"/>
  <c r="AO454" i="18"/>
  <c r="AL454" i="18"/>
  <c r="AM454" i="18"/>
  <c r="AN583" i="18"/>
  <c r="AL583" i="18"/>
  <c r="AO583" i="18"/>
  <c r="AM583" i="18"/>
  <c r="AO241" i="6"/>
  <c r="AO325" i="18"/>
  <c r="AN325" i="18"/>
  <c r="AM325" i="18"/>
  <c r="AL325" i="18"/>
  <c r="AN453" i="6"/>
  <c r="AO453" i="6"/>
  <c r="AN238" i="6"/>
  <c r="AM326" i="6"/>
  <c r="AM453" i="6"/>
  <c r="AM239" i="6"/>
  <c r="B202" i="6"/>
  <c r="AM584" i="6"/>
  <c r="AL227" i="6"/>
  <c r="AJ584" i="6"/>
  <c r="AK584" i="6"/>
  <c r="AL584" i="6"/>
  <c r="AJ453" i="6"/>
  <c r="AK453" i="6"/>
  <c r="AL453" i="6"/>
  <c r="AJ326" i="6"/>
  <c r="AL326" i="6"/>
  <c r="AK326" i="6"/>
  <c r="AK226" i="6"/>
  <c r="AK237" i="18"/>
  <c r="AK583" i="18"/>
  <c r="AK454" i="18"/>
  <c r="AK325" i="18"/>
  <c r="AF215" i="18"/>
  <c r="AG213" i="18"/>
  <c r="AJ583" i="18"/>
  <c r="AH583" i="18"/>
  <c r="AF583" i="18"/>
  <c r="AG583" i="18"/>
  <c r="AI583" i="18"/>
  <c r="AE583" i="18"/>
  <c r="AJ454" i="18"/>
  <c r="AE454" i="18"/>
  <c r="AI454" i="18"/>
  <c r="AG454" i="18"/>
  <c r="AF454" i="18"/>
  <c r="AH454" i="18"/>
  <c r="AJ232" i="18"/>
  <c r="AJ325" i="18"/>
  <c r="AI325" i="18"/>
  <c r="AH325" i="18"/>
  <c r="AF325" i="18"/>
  <c r="AG325" i="18"/>
  <c r="AE325" i="18"/>
  <c r="AI221" i="18"/>
  <c r="AH220" i="18"/>
  <c r="AE213" i="18"/>
  <c r="AJ213" i="6"/>
  <c r="AI584" i="6"/>
  <c r="AI210" i="6"/>
  <c r="AI453" i="6"/>
  <c r="AI326" i="6"/>
  <c r="AH584" i="6"/>
  <c r="AH326" i="6"/>
  <c r="AH453" i="6"/>
  <c r="AH207" i="6"/>
  <c r="AF584" i="6"/>
  <c r="AF453" i="6"/>
  <c r="AG326" i="6"/>
  <c r="AF326" i="6"/>
  <c r="AF202" i="6"/>
  <c r="AG584" i="6"/>
  <c r="AG453" i="6"/>
  <c r="A72" i="3"/>
  <c r="N71" i="3"/>
  <c r="BI68" i="18"/>
  <c r="BJ68" i="18"/>
  <c r="BK68" i="18"/>
  <c r="BL68" i="18"/>
  <c r="BH69" i="18"/>
  <c r="H454" i="18"/>
  <c r="S454" i="18"/>
  <c r="J454" i="18"/>
  <c r="U454" i="18"/>
  <c r="L454" i="18"/>
  <c r="AB454" i="18"/>
  <c r="W454" i="18"/>
  <c r="BB70" i="18"/>
  <c r="AS455" i="18" s="1"/>
  <c r="P454" i="18"/>
  <c r="AC454" i="18"/>
  <c r="R454" i="18"/>
  <c r="AA454" i="18"/>
  <c r="T454" i="18"/>
  <c r="X454" i="18"/>
  <c r="I454" i="18"/>
  <c r="C454" i="18"/>
  <c r="E454" i="18"/>
  <c r="G454" i="18"/>
  <c r="Q454" i="18"/>
  <c r="K454" i="18"/>
  <c r="M454" i="18"/>
  <c r="O454" i="18"/>
  <c r="Z454" i="18"/>
  <c r="AD454" i="18"/>
  <c r="Y454" i="18"/>
  <c r="F454" i="18"/>
  <c r="V454" i="18"/>
  <c r="B454" i="18"/>
  <c r="D454" i="18"/>
  <c r="N454" i="18"/>
  <c r="BC68" i="18"/>
  <c r="AG201" i="6"/>
  <c r="V326" i="6"/>
  <c r="BF68" i="6"/>
  <c r="BL66" i="6"/>
  <c r="BN66" i="6"/>
  <c r="BM66" i="6"/>
  <c r="AE584" i="6"/>
  <c r="F584" i="6"/>
  <c r="M584" i="6"/>
  <c r="P584" i="6"/>
  <c r="G584" i="6"/>
  <c r="S584" i="6"/>
  <c r="R584" i="6"/>
  <c r="C584" i="6"/>
  <c r="N584" i="6"/>
  <c r="AB584" i="6"/>
  <c r="X584" i="6"/>
  <c r="U584" i="6"/>
  <c r="AA584" i="6"/>
  <c r="E584" i="6"/>
  <c r="Q584" i="6"/>
  <c r="AC584" i="6"/>
  <c r="AD584" i="6"/>
  <c r="V584" i="6"/>
  <c r="W584" i="6"/>
  <c r="K584" i="6"/>
  <c r="D584" i="6"/>
  <c r="B584" i="6"/>
  <c r="Z584" i="6"/>
  <c r="Y584" i="6"/>
  <c r="O584" i="6"/>
  <c r="H584" i="6"/>
  <c r="I584" i="6"/>
  <c r="T584" i="6"/>
  <c r="J584" i="6"/>
  <c r="L584" i="6"/>
  <c r="J217" i="6"/>
  <c r="O207" i="6"/>
  <c r="B205" i="18"/>
  <c r="Q205" i="6"/>
  <c r="Y204" i="18"/>
  <c r="T204" i="18"/>
  <c r="I206" i="18"/>
  <c r="F202" i="6"/>
  <c r="N203" i="18"/>
  <c r="D325" i="18"/>
  <c r="X325" i="18"/>
  <c r="J325" i="18"/>
  <c r="P325" i="18"/>
  <c r="AA325" i="18"/>
  <c r="AB325" i="18"/>
  <c r="AD325" i="18"/>
  <c r="R325" i="18"/>
  <c r="Q325" i="18"/>
  <c r="M325" i="18"/>
  <c r="G325" i="18"/>
  <c r="H325" i="18"/>
  <c r="V325" i="18"/>
  <c r="S325" i="18"/>
  <c r="Z325" i="18"/>
  <c r="W325" i="18"/>
  <c r="E325" i="18"/>
  <c r="I325" i="18"/>
  <c r="C325" i="18"/>
  <c r="O325" i="18"/>
  <c r="B325" i="18"/>
  <c r="T325" i="18"/>
  <c r="Y325" i="18"/>
  <c r="K325" i="18"/>
  <c r="U325" i="18"/>
  <c r="N325" i="18"/>
  <c r="AC325" i="18"/>
  <c r="F325" i="18"/>
  <c r="AY324" i="18"/>
  <c r="AZ324" i="18"/>
  <c r="BG65" i="18" s="1"/>
  <c r="BF65" i="18" s="1"/>
  <c r="BM65" i="18" s="1"/>
  <c r="AX324" i="18"/>
  <c r="BA324" i="18"/>
  <c r="U204" i="18"/>
  <c r="AD202" i="6"/>
  <c r="AE453" i="6"/>
  <c r="F453" i="6"/>
  <c r="J453" i="6"/>
  <c r="AD453" i="6"/>
  <c r="I453" i="6"/>
  <c r="AA453" i="6"/>
  <c r="X453" i="6"/>
  <c r="Z453" i="6"/>
  <c r="V453" i="6"/>
  <c r="Y453" i="6"/>
  <c r="B453" i="6"/>
  <c r="Q453" i="6"/>
  <c r="S453" i="6"/>
  <c r="N453" i="6"/>
  <c r="R453" i="6"/>
  <c r="AC453" i="6"/>
  <c r="W453" i="6"/>
  <c r="C453" i="6"/>
  <c r="U453" i="6"/>
  <c r="AB453" i="6"/>
  <c r="D453" i="6"/>
  <c r="K453" i="6"/>
  <c r="H453" i="6"/>
  <c r="M453" i="6"/>
  <c r="L453" i="6"/>
  <c r="O453" i="6"/>
  <c r="P453" i="6"/>
  <c r="T453" i="6"/>
  <c r="BE68" i="6"/>
  <c r="E453" i="6"/>
  <c r="G453" i="6"/>
  <c r="W201" i="6"/>
  <c r="L325" i="18"/>
  <c r="AE326" i="6"/>
  <c r="N326" i="6"/>
  <c r="K326" i="6"/>
  <c r="M326" i="6"/>
  <c r="H326" i="6"/>
  <c r="T326" i="6"/>
  <c r="AB326" i="6"/>
  <c r="Z326" i="6"/>
  <c r="AC326" i="6"/>
  <c r="G326" i="6"/>
  <c r="S326" i="6"/>
  <c r="R326" i="6"/>
  <c r="Y326" i="6"/>
  <c r="I326" i="6"/>
  <c r="E326" i="6"/>
  <c r="D326" i="6"/>
  <c r="P326" i="6"/>
  <c r="AA326" i="6"/>
  <c r="L326" i="6"/>
  <c r="J326" i="6"/>
  <c r="C326" i="6"/>
  <c r="O326" i="6"/>
  <c r="B326" i="6"/>
  <c r="Q326" i="6"/>
  <c r="U326" i="6"/>
  <c r="F326" i="6"/>
  <c r="AD326" i="6"/>
  <c r="X326" i="6"/>
  <c r="U203" i="6"/>
  <c r="O205" i="18"/>
  <c r="X202" i="6"/>
  <c r="AC203" i="18"/>
  <c r="V201" i="6"/>
  <c r="K204" i="18"/>
  <c r="C209" i="6"/>
  <c r="C205" i="18"/>
  <c r="F202" i="18"/>
  <c r="AC583" i="18"/>
  <c r="E583" i="18"/>
  <c r="U583" i="18"/>
  <c r="H583" i="18"/>
  <c r="C583" i="18"/>
  <c r="S583" i="18"/>
  <c r="D583" i="18"/>
  <c r="Z583" i="18"/>
  <c r="I583" i="18"/>
  <c r="B583" i="18"/>
  <c r="P583" i="18"/>
  <c r="X583" i="18"/>
  <c r="O583" i="18"/>
  <c r="N583" i="18"/>
  <c r="AB583" i="18"/>
  <c r="Y583" i="18"/>
  <c r="M583" i="18"/>
  <c r="J583" i="18"/>
  <c r="AD583" i="18"/>
  <c r="K583" i="18"/>
  <c r="F583" i="18"/>
  <c r="T583" i="18"/>
  <c r="V583" i="18"/>
  <c r="Q583" i="18"/>
  <c r="R583" i="18"/>
  <c r="AA583" i="18"/>
  <c r="G583" i="18"/>
  <c r="W583" i="18"/>
  <c r="L583" i="18"/>
  <c r="L200" i="18"/>
  <c r="BA199" i="18"/>
  <c r="BB199" i="18" s="1"/>
  <c r="AS584" i="18" s="1"/>
  <c r="AZ199" i="18"/>
  <c r="AY199" i="18"/>
  <c r="AW326" i="18"/>
  <c r="BE199" i="18"/>
  <c r="AX199" i="18"/>
  <c r="AS326" i="18" s="1"/>
  <c r="BF199" i="18"/>
  <c r="BO66" i="6"/>
  <c r="AN327" i="6"/>
  <c r="W326" i="6"/>
  <c r="BL67" i="6" a="1"/>
  <c r="BI69" i="18" a="1"/>
  <c r="AS328" i="6" l="1"/>
  <c r="AT328" i="6"/>
  <c r="BK68" i="6"/>
  <c r="AT454" i="6"/>
  <c r="AT255" i="6"/>
  <c r="AS585" i="6"/>
  <c r="AT585" i="6"/>
  <c r="BJ65" i="6"/>
  <c r="BI65" i="6" s="1"/>
  <c r="BP65" i="6" s="1"/>
  <c r="AR454" i="6"/>
  <c r="AS454" i="6"/>
  <c r="AQ455" i="18"/>
  <c r="AR455" i="18"/>
  <c r="AQ326" i="18"/>
  <c r="AR326" i="18"/>
  <c r="AQ584" i="18"/>
  <c r="AR584" i="18"/>
  <c r="AQ585" i="6"/>
  <c r="AR585" i="6"/>
  <c r="AQ328" i="6"/>
  <c r="AR328" i="6"/>
  <c r="AP326" i="18"/>
  <c r="AT326" i="18"/>
  <c r="AP455" i="18"/>
  <c r="AT455" i="18"/>
  <c r="AP584" i="18"/>
  <c r="AT584" i="18"/>
  <c r="AP454" i="6"/>
  <c r="AQ454" i="6"/>
  <c r="AQ256" i="6"/>
  <c r="AU585" i="6"/>
  <c r="AP585" i="6"/>
  <c r="AU328" i="6"/>
  <c r="AP328" i="6"/>
  <c r="AU256" i="6"/>
  <c r="AU454" i="6"/>
  <c r="AZ328" i="6"/>
  <c r="BD326" i="6"/>
  <c r="BC326" i="6"/>
  <c r="BB326" i="6"/>
  <c r="BA326" i="6"/>
  <c r="BE201" i="6"/>
  <c r="BI202" i="6"/>
  <c r="BH202" i="6"/>
  <c r="BD202" i="6"/>
  <c r="BC202" i="6"/>
  <c r="BB202" i="6"/>
  <c r="BA202" i="6"/>
  <c r="AN455" i="18"/>
  <c r="AO455" i="18"/>
  <c r="AL455" i="18"/>
  <c r="AM455" i="18"/>
  <c r="AM251" i="18"/>
  <c r="AN584" i="18"/>
  <c r="AL584" i="18"/>
  <c r="AO584" i="18"/>
  <c r="AM584" i="18"/>
  <c r="AO328" i="6"/>
  <c r="AL242" i="18"/>
  <c r="AN585" i="6"/>
  <c r="AO585" i="6"/>
  <c r="AO242" i="6"/>
  <c r="AO326" i="18"/>
  <c r="AN326" i="18"/>
  <c r="AM326" i="18"/>
  <c r="AL326" i="18"/>
  <c r="AN252" i="18"/>
  <c r="AN454" i="6"/>
  <c r="AO454" i="6"/>
  <c r="AN239" i="6"/>
  <c r="AM240" i="6"/>
  <c r="AM585" i="6"/>
  <c r="AM454" i="6"/>
  <c r="AM327" i="6"/>
  <c r="B203" i="6"/>
  <c r="AK227" i="6"/>
  <c r="AJ327" i="6"/>
  <c r="AL327" i="6"/>
  <c r="AK327" i="6"/>
  <c r="AJ585" i="6"/>
  <c r="AL585" i="6"/>
  <c r="AK585" i="6"/>
  <c r="AJ454" i="6"/>
  <c r="AK454" i="6"/>
  <c r="AL454" i="6"/>
  <c r="AL228" i="6"/>
  <c r="AK584" i="18"/>
  <c r="AK455" i="18"/>
  <c r="AK326" i="18"/>
  <c r="AK238" i="18"/>
  <c r="AH221" i="18"/>
  <c r="AG214" i="18"/>
  <c r="AE214" i="18"/>
  <c r="AI222" i="18"/>
  <c r="AJ233" i="18"/>
  <c r="AJ584" i="18"/>
  <c r="AF584" i="18"/>
  <c r="AH584" i="18"/>
  <c r="AE584" i="18"/>
  <c r="AI584" i="18"/>
  <c r="AG584" i="18"/>
  <c r="AJ455" i="18"/>
  <c r="AG455" i="18"/>
  <c r="AE455" i="18"/>
  <c r="AI455" i="18"/>
  <c r="AH455" i="18"/>
  <c r="AF455" i="18"/>
  <c r="AJ326" i="18"/>
  <c r="AI326" i="18"/>
  <c r="AH326" i="18"/>
  <c r="AF326" i="18"/>
  <c r="AG326" i="18"/>
  <c r="AE326" i="18"/>
  <c r="AF216" i="18"/>
  <c r="AJ214" i="6"/>
  <c r="AI585" i="6"/>
  <c r="AI211" i="6"/>
  <c r="AI454" i="6"/>
  <c r="AI327" i="6"/>
  <c r="AH585" i="6"/>
  <c r="AH454" i="6"/>
  <c r="AH208" i="6"/>
  <c r="AH327" i="6"/>
  <c r="AF585" i="6"/>
  <c r="AF454" i="6"/>
  <c r="AG327" i="6"/>
  <c r="AF327" i="6"/>
  <c r="AF203" i="6"/>
  <c r="AG585" i="6"/>
  <c r="AG454" i="6"/>
  <c r="A73" i="3"/>
  <c r="N72" i="3"/>
  <c r="BI69" i="18"/>
  <c r="BJ69" i="18"/>
  <c r="BK69" i="18"/>
  <c r="BH70" i="18"/>
  <c r="J455" i="18"/>
  <c r="M455" i="18"/>
  <c r="L455" i="18"/>
  <c r="O455" i="18"/>
  <c r="Z455" i="18"/>
  <c r="BB71" i="18"/>
  <c r="AS456" i="18" s="1"/>
  <c r="AD455" i="18"/>
  <c r="B455" i="18"/>
  <c r="E455" i="18"/>
  <c r="D455" i="18"/>
  <c r="G455" i="18"/>
  <c r="N455" i="18"/>
  <c r="Q455" i="18"/>
  <c r="P455" i="18"/>
  <c r="S455" i="18"/>
  <c r="AC455" i="18"/>
  <c r="Y455" i="18"/>
  <c r="AB455" i="18"/>
  <c r="X455" i="18"/>
  <c r="F455" i="18"/>
  <c r="I455" i="18"/>
  <c r="H455" i="18"/>
  <c r="K455" i="18"/>
  <c r="R455" i="18"/>
  <c r="U455" i="18"/>
  <c r="T455" i="18"/>
  <c r="AA455" i="18"/>
  <c r="V455" i="18"/>
  <c r="W455" i="18"/>
  <c r="C455" i="18"/>
  <c r="BL69" i="18"/>
  <c r="BC69" i="18"/>
  <c r="AG202" i="6"/>
  <c r="BF69" i="6"/>
  <c r="W327" i="6"/>
  <c r="BM67" i="6"/>
  <c r="BL67" i="6"/>
  <c r="BN67" i="6"/>
  <c r="G584" i="18"/>
  <c r="Z584" i="18"/>
  <c r="N584" i="18"/>
  <c r="AC584" i="18"/>
  <c r="M584" i="18"/>
  <c r="X584" i="18"/>
  <c r="H584" i="18"/>
  <c r="K584" i="18"/>
  <c r="Y584" i="18"/>
  <c r="D584" i="18"/>
  <c r="W584" i="18"/>
  <c r="Q584" i="18"/>
  <c r="B584" i="18"/>
  <c r="P584" i="18"/>
  <c r="AA584" i="18"/>
  <c r="O584" i="18"/>
  <c r="V584" i="18"/>
  <c r="L584" i="18"/>
  <c r="E584" i="18"/>
  <c r="U584" i="18"/>
  <c r="J584" i="18"/>
  <c r="C584" i="18"/>
  <c r="S584" i="18"/>
  <c r="F584" i="18"/>
  <c r="T584" i="18"/>
  <c r="I584" i="18"/>
  <c r="AD584" i="18"/>
  <c r="R584" i="18"/>
  <c r="AB584" i="18"/>
  <c r="L201" i="18"/>
  <c r="AY200" i="18"/>
  <c r="BA200" i="18"/>
  <c r="BB200" i="18" s="1"/>
  <c r="AS585" i="18" s="1"/>
  <c r="BE200" i="18"/>
  <c r="BF200" i="18"/>
  <c r="AX200" i="18"/>
  <c r="AS327" i="18" s="1"/>
  <c r="AW327" i="18"/>
  <c r="AZ200" i="18"/>
  <c r="AC454" i="6"/>
  <c r="AE454" i="6"/>
  <c r="Y454" i="6"/>
  <c r="K454" i="6"/>
  <c r="L454" i="6"/>
  <c r="B454" i="6"/>
  <c r="X454" i="6"/>
  <c r="F454" i="6"/>
  <c r="V454" i="6"/>
  <c r="J454" i="6"/>
  <c r="C454" i="6"/>
  <c r="N454" i="6"/>
  <c r="E454" i="6"/>
  <c r="R454" i="6"/>
  <c r="G454" i="6"/>
  <c r="D454" i="6"/>
  <c r="BE69" i="6"/>
  <c r="I454" i="6"/>
  <c r="H454" i="6"/>
  <c r="W454" i="6"/>
  <c r="M454" i="6"/>
  <c r="P454" i="6"/>
  <c r="O454" i="6"/>
  <c r="T454" i="6"/>
  <c r="Q454" i="6"/>
  <c r="AD454" i="6"/>
  <c r="S454" i="6"/>
  <c r="AB454" i="6"/>
  <c r="U454" i="6"/>
  <c r="AA454" i="6"/>
  <c r="Z454" i="6"/>
  <c r="U205" i="18"/>
  <c r="F203" i="6"/>
  <c r="I207" i="18"/>
  <c r="Y205" i="18"/>
  <c r="Q206" i="6"/>
  <c r="B206" i="18"/>
  <c r="V327" i="6"/>
  <c r="AC327" i="6"/>
  <c r="Y327" i="6"/>
  <c r="K327" i="6"/>
  <c r="N327" i="6"/>
  <c r="I327" i="6"/>
  <c r="E327" i="6"/>
  <c r="D327" i="6"/>
  <c r="P327" i="6"/>
  <c r="Z327" i="6"/>
  <c r="AA327" i="6"/>
  <c r="AE327" i="6"/>
  <c r="L327" i="6"/>
  <c r="R327" i="6"/>
  <c r="S327" i="6"/>
  <c r="G327" i="6"/>
  <c r="M327" i="6"/>
  <c r="H327" i="6"/>
  <c r="T327" i="6"/>
  <c r="AB327" i="6"/>
  <c r="J327" i="6"/>
  <c r="C327" i="6"/>
  <c r="O327" i="6"/>
  <c r="B327" i="6"/>
  <c r="Q327" i="6"/>
  <c r="U327" i="6"/>
  <c r="AD327" i="6"/>
  <c r="F327" i="6"/>
  <c r="X327" i="6"/>
  <c r="AC585" i="6"/>
  <c r="Y585" i="6"/>
  <c r="X585" i="6"/>
  <c r="G585" i="6"/>
  <c r="D585" i="6"/>
  <c r="S585" i="6"/>
  <c r="J585" i="6"/>
  <c r="M585" i="6"/>
  <c r="P585" i="6"/>
  <c r="AD585" i="6"/>
  <c r="Z585" i="6"/>
  <c r="AB585" i="6"/>
  <c r="C585" i="6"/>
  <c r="B585" i="6"/>
  <c r="O585" i="6"/>
  <c r="AE585" i="6"/>
  <c r="H585" i="6"/>
  <c r="I585" i="6"/>
  <c r="N585" i="6"/>
  <c r="U585" i="6"/>
  <c r="T585" i="6"/>
  <c r="AA585" i="6"/>
  <c r="W585" i="6"/>
  <c r="V585" i="6"/>
  <c r="K585" i="6"/>
  <c r="F585" i="6"/>
  <c r="E585" i="6"/>
  <c r="L585" i="6"/>
  <c r="Q585" i="6"/>
  <c r="R585" i="6"/>
  <c r="M326" i="18"/>
  <c r="AB326" i="18"/>
  <c r="AD326" i="18"/>
  <c r="R326" i="18"/>
  <c r="G326" i="18"/>
  <c r="H326" i="18"/>
  <c r="V326" i="18"/>
  <c r="AA326" i="18"/>
  <c r="E326" i="18"/>
  <c r="D326" i="18"/>
  <c r="S326" i="18"/>
  <c r="Z326" i="18"/>
  <c r="W326" i="18"/>
  <c r="X326" i="18"/>
  <c r="J326" i="18"/>
  <c r="P326" i="18"/>
  <c r="Q326" i="18"/>
  <c r="I326" i="18"/>
  <c r="B326" i="18"/>
  <c r="O326" i="18"/>
  <c r="C326" i="18"/>
  <c r="K326" i="18"/>
  <c r="Y326" i="18"/>
  <c r="T326" i="18"/>
  <c r="U326" i="18"/>
  <c r="N326" i="18"/>
  <c r="AC326" i="18"/>
  <c r="F326" i="18"/>
  <c r="F203" i="18"/>
  <c r="C206" i="18"/>
  <c r="C210" i="6"/>
  <c r="K205" i="18"/>
  <c r="V202" i="6"/>
  <c r="AC204" i="18"/>
  <c r="X203" i="6"/>
  <c r="O206" i="18"/>
  <c r="U204" i="6"/>
  <c r="W202" i="6"/>
  <c r="BO67" i="6"/>
  <c r="AD203" i="6"/>
  <c r="AX325" i="18"/>
  <c r="AY325" i="18"/>
  <c r="AZ325" i="18"/>
  <c r="BG66" i="18" s="1"/>
  <c r="BF66" i="18" s="1"/>
  <c r="BM66" i="18" s="1"/>
  <c r="BA325" i="18"/>
  <c r="N204" i="18"/>
  <c r="T205" i="18"/>
  <c r="O208" i="6"/>
  <c r="J218" i="6"/>
  <c r="L326" i="18"/>
  <c r="AN328" i="6"/>
  <c r="BL68" i="6" a="1"/>
  <c r="BI70" i="18" a="1"/>
  <c r="AT256" i="6" l="1"/>
  <c r="BK69" i="6"/>
  <c r="AT455" i="6"/>
  <c r="AS329" i="6"/>
  <c r="AT329" i="6"/>
  <c r="AS586" i="6"/>
  <c r="AT586" i="6"/>
  <c r="BJ66" i="6"/>
  <c r="BI66" i="6" s="1"/>
  <c r="BP66" i="6" s="1"/>
  <c r="AR455" i="6"/>
  <c r="AS455" i="6"/>
  <c r="AQ327" i="18"/>
  <c r="AR327" i="18"/>
  <c r="AQ585" i="18"/>
  <c r="AR585" i="18"/>
  <c r="AQ456" i="18"/>
  <c r="AR456" i="18"/>
  <c r="AQ329" i="6"/>
  <c r="AR329" i="6"/>
  <c r="AQ586" i="6"/>
  <c r="AR586" i="6"/>
  <c r="AP327" i="18"/>
  <c r="AT327" i="18"/>
  <c r="AP585" i="18"/>
  <c r="AT585" i="18"/>
  <c r="AP456" i="18"/>
  <c r="AT456" i="18"/>
  <c r="AP455" i="6"/>
  <c r="AQ455" i="6"/>
  <c r="AU586" i="6"/>
  <c r="AP586" i="6"/>
  <c r="AU329" i="6"/>
  <c r="AP329" i="6"/>
  <c r="AU455" i="6"/>
  <c r="AZ329" i="6"/>
  <c r="BD327" i="6"/>
  <c r="BC327" i="6"/>
  <c r="BB327" i="6"/>
  <c r="BA327" i="6"/>
  <c r="BE202" i="6"/>
  <c r="BI203" i="6"/>
  <c r="BH203" i="6"/>
  <c r="BD203" i="6"/>
  <c r="BC203" i="6"/>
  <c r="BB203" i="6"/>
  <c r="BA203" i="6"/>
  <c r="AO243" i="6"/>
  <c r="AO327" i="18"/>
  <c r="AN327" i="18"/>
  <c r="AM327" i="18"/>
  <c r="AL327" i="18"/>
  <c r="AN253" i="18"/>
  <c r="AL243" i="18"/>
  <c r="AM252" i="18"/>
  <c r="AN586" i="6"/>
  <c r="AO586" i="6"/>
  <c r="AN585" i="18"/>
  <c r="AL585" i="18"/>
  <c r="AO585" i="18"/>
  <c r="AM585" i="18"/>
  <c r="AN456" i="18"/>
  <c r="AO456" i="18"/>
  <c r="AM456" i="18"/>
  <c r="AL456" i="18"/>
  <c r="AO329" i="6"/>
  <c r="AN455" i="6"/>
  <c r="AO455" i="6"/>
  <c r="AN240" i="6"/>
  <c r="AM455" i="6"/>
  <c r="B204" i="6"/>
  <c r="AM586" i="6"/>
  <c r="AM241" i="6"/>
  <c r="AM328" i="6"/>
  <c r="AJ586" i="6"/>
  <c r="AL586" i="6"/>
  <c r="AK586" i="6"/>
  <c r="AJ328" i="6"/>
  <c r="AL328" i="6"/>
  <c r="AK328" i="6"/>
  <c r="AJ455" i="6"/>
  <c r="AL455" i="6"/>
  <c r="AK455" i="6"/>
  <c r="AL229" i="6"/>
  <c r="AK228" i="6"/>
  <c r="AK239" i="18"/>
  <c r="AK456" i="18"/>
  <c r="AK585" i="18"/>
  <c r="AK327" i="18"/>
  <c r="L327" i="18"/>
  <c r="AJ327" i="18"/>
  <c r="AI327" i="18"/>
  <c r="AH327" i="18"/>
  <c r="AF327" i="18"/>
  <c r="AG327" i="18"/>
  <c r="AE327" i="18"/>
  <c r="AI223" i="18"/>
  <c r="AG215" i="18"/>
  <c r="AF217" i="18"/>
  <c r="AJ234" i="18"/>
  <c r="AJ456" i="18"/>
  <c r="AE456" i="18"/>
  <c r="AI456" i="18"/>
  <c r="AG456" i="18"/>
  <c r="AF456" i="18"/>
  <c r="AH456" i="18"/>
  <c r="AJ585" i="18"/>
  <c r="AH585" i="18"/>
  <c r="AF585" i="18"/>
  <c r="AG585" i="18"/>
  <c r="AE585" i="18"/>
  <c r="AI585" i="18"/>
  <c r="AE215" i="18"/>
  <c r="AH222" i="18"/>
  <c r="AJ215" i="6"/>
  <c r="AI586" i="6"/>
  <c r="AI212" i="6"/>
  <c r="AI328" i="6"/>
  <c r="AI455" i="6"/>
  <c r="AH328" i="6"/>
  <c r="AH209" i="6"/>
  <c r="AH586" i="6"/>
  <c r="AH455" i="6"/>
  <c r="AF586" i="6"/>
  <c r="AF455" i="6"/>
  <c r="AG328" i="6"/>
  <c r="AF328" i="6"/>
  <c r="AF204" i="6"/>
  <c r="AG586" i="6"/>
  <c r="AG455" i="6"/>
  <c r="N73" i="3"/>
  <c r="A74" i="3"/>
  <c r="BJ70" i="18"/>
  <c r="BK70" i="18"/>
  <c r="BI70" i="18"/>
  <c r="N456" i="18"/>
  <c r="BB72" i="18"/>
  <c r="AS457" i="18" s="1"/>
  <c r="P456" i="18"/>
  <c r="AC456" i="18"/>
  <c r="R456" i="18"/>
  <c r="AA456" i="18"/>
  <c r="T456" i="18"/>
  <c r="AB456" i="18"/>
  <c r="W456" i="18"/>
  <c r="Z456" i="18"/>
  <c r="C456" i="18"/>
  <c r="AD456" i="18"/>
  <c r="E456" i="18"/>
  <c r="Y456" i="18"/>
  <c r="G456" i="18"/>
  <c r="X456" i="18"/>
  <c r="I456" i="18"/>
  <c r="V456" i="18"/>
  <c r="K456" i="18"/>
  <c r="B456" i="18"/>
  <c r="M456" i="18"/>
  <c r="D456" i="18"/>
  <c r="O456" i="18"/>
  <c r="F456" i="18"/>
  <c r="Q456" i="18"/>
  <c r="H456" i="18"/>
  <c r="S456" i="18"/>
  <c r="J456" i="18"/>
  <c r="U456" i="18"/>
  <c r="L456" i="18"/>
  <c r="BH71" i="18"/>
  <c r="BL70" i="18"/>
  <c r="BC70" i="18"/>
  <c r="AG203" i="6"/>
  <c r="V328" i="6"/>
  <c r="BF70" i="6"/>
  <c r="BM68" i="6"/>
  <c r="BL68" i="6"/>
  <c r="BN68" i="6"/>
  <c r="O207" i="18"/>
  <c r="X204" i="6"/>
  <c r="AC205" i="18"/>
  <c r="C211" i="6"/>
  <c r="AY326" i="18"/>
  <c r="AZ326" i="18"/>
  <c r="BG67" i="18" s="1"/>
  <c r="BF67" i="18" s="1"/>
  <c r="BM67" i="18" s="1"/>
  <c r="AX326" i="18"/>
  <c r="BA326" i="18"/>
  <c r="B207" i="18"/>
  <c r="Q207" i="6"/>
  <c r="F204" i="6"/>
  <c r="AC455" i="6"/>
  <c r="W455" i="6"/>
  <c r="T455" i="6"/>
  <c r="BE70" i="6"/>
  <c r="E455" i="6"/>
  <c r="G455" i="6"/>
  <c r="AB455" i="6"/>
  <c r="D455" i="6"/>
  <c r="K455" i="6"/>
  <c r="H455" i="6"/>
  <c r="M455" i="6"/>
  <c r="L455" i="6"/>
  <c r="O455" i="6"/>
  <c r="P455" i="6"/>
  <c r="C455" i="6"/>
  <c r="U455" i="6"/>
  <c r="AE455" i="6"/>
  <c r="Q455" i="6"/>
  <c r="S455" i="6"/>
  <c r="N455" i="6"/>
  <c r="R455" i="6"/>
  <c r="I455" i="6"/>
  <c r="AA455" i="6"/>
  <c r="X455" i="6"/>
  <c r="Z455" i="6"/>
  <c r="V455" i="6"/>
  <c r="Y455" i="6"/>
  <c r="B455" i="6"/>
  <c r="F455" i="6"/>
  <c r="J455" i="6"/>
  <c r="AD455" i="6"/>
  <c r="Y585" i="18"/>
  <c r="M585" i="18"/>
  <c r="J585" i="18"/>
  <c r="AD585" i="18"/>
  <c r="K585" i="18"/>
  <c r="F585" i="18"/>
  <c r="T585" i="18"/>
  <c r="V585" i="18"/>
  <c r="Q585" i="18"/>
  <c r="R585" i="18"/>
  <c r="AA585" i="18"/>
  <c r="G585" i="18"/>
  <c r="W585" i="18"/>
  <c r="L585" i="18"/>
  <c r="AC585" i="18"/>
  <c r="E585" i="18"/>
  <c r="U585" i="18"/>
  <c r="H585" i="18"/>
  <c r="C585" i="18"/>
  <c r="S585" i="18"/>
  <c r="D585" i="18"/>
  <c r="Z585" i="18"/>
  <c r="I585" i="18"/>
  <c r="B585" i="18"/>
  <c r="P585" i="18"/>
  <c r="X585" i="18"/>
  <c r="O585" i="18"/>
  <c r="N585" i="18"/>
  <c r="AB585" i="18"/>
  <c r="W328" i="6"/>
  <c r="AE586" i="6"/>
  <c r="Z586" i="6"/>
  <c r="C586" i="6"/>
  <c r="B586" i="6"/>
  <c r="E586" i="6"/>
  <c r="H586" i="6"/>
  <c r="I586" i="6"/>
  <c r="N586" i="6"/>
  <c r="D586" i="6"/>
  <c r="S586" i="6"/>
  <c r="J586" i="6"/>
  <c r="U586" i="6"/>
  <c r="P586" i="6"/>
  <c r="AD586" i="6"/>
  <c r="V586" i="6"/>
  <c r="AC586" i="6"/>
  <c r="L586" i="6"/>
  <c r="Q586" i="6"/>
  <c r="R586" i="6"/>
  <c r="AA586" i="6"/>
  <c r="X586" i="6"/>
  <c r="Y586" i="6"/>
  <c r="O586" i="6"/>
  <c r="T586" i="6"/>
  <c r="AB586" i="6"/>
  <c r="G586" i="6"/>
  <c r="W586" i="6"/>
  <c r="K586" i="6"/>
  <c r="F586" i="6"/>
  <c r="M586" i="6"/>
  <c r="J219" i="6"/>
  <c r="O209" i="6"/>
  <c r="N205" i="18"/>
  <c r="AE328" i="6"/>
  <c r="R328" i="6"/>
  <c r="G328" i="6"/>
  <c r="I328" i="6"/>
  <c r="E328" i="6"/>
  <c r="D328" i="6"/>
  <c r="P328" i="6"/>
  <c r="AA328" i="6"/>
  <c r="Z328" i="6"/>
  <c r="L328" i="6"/>
  <c r="AC328" i="6"/>
  <c r="Y328" i="6"/>
  <c r="K328" i="6"/>
  <c r="S328" i="6"/>
  <c r="N328" i="6"/>
  <c r="M328" i="6"/>
  <c r="H328" i="6"/>
  <c r="T328" i="6"/>
  <c r="AB328" i="6"/>
  <c r="J328" i="6"/>
  <c r="C328" i="6"/>
  <c r="O328" i="6"/>
  <c r="B328" i="6"/>
  <c r="Q328" i="6"/>
  <c r="U328" i="6"/>
  <c r="F328" i="6"/>
  <c r="AD328" i="6"/>
  <c r="X328" i="6"/>
  <c r="T206" i="18"/>
  <c r="AD204" i="6"/>
  <c r="W203" i="6"/>
  <c r="U205" i="6"/>
  <c r="V203" i="6"/>
  <c r="K206" i="18"/>
  <c r="C207" i="18"/>
  <c r="F204" i="18"/>
  <c r="Y206" i="18"/>
  <c r="I208" i="18"/>
  <c r="U206" i="18"/>
  <c r="BO68" i="6"/>
  <c r="M327" i="18"/>
  <c r="E327" i="18"/>
  <c r="G327" i="18"/>
  <c r="S327" i="18"/>
  <c r="Z327" i="18"/>
  <c r="W327" i="18"/>
  <c r="Q327" i="18"/>
  <c r="X327" i="18"/>
  <c r="J327" i="18"/>
  <c r="P327" i="18"/>
  <c r="D327" i="18"/>
  <c r="AB327" i="18"/>
  <c r="AD327" i="18"/>
  <c r="R327" i="18"/>
  <c r="H327" i="18"/>
  <c r="V327" i="18"/>
  <c r="AA327" i="18"/>
  <c r="I327" i="18"/>
  <c r="B327" i="18"/>
  <c r="O327" i="18"/>
  <c r="C327" i="18"/>
  <c r="U327" i="18"/>
  <c r="T327" i="18"/>
  <c r="Y327" i="18"/>
  <c r="K327" i="18"/>
  <c r="N327" i="18"/>
  <c r="AC327" i="18"/>
  <c r="F327" i="18"/>
  <c r="L202" i="18"/>
  <c r="AW328" i="18"/>
  <c r="BA201" i="18"/>
  <c r="BB201" i="18" s="1"/>
  <c r="AS586" i="18" s="1"/>
  <c r="AX201" i="18"/>
  <c r="AS328" i="18" s="1"/>
  <c r="BE201" i="18"/>
  <c r="AY201" i="18"/>
  <c r="BF201" i="18"/>
  <c r="AZ201" i="18"/>
  <c r="AN329" i="6"/>
  <c r="BI71" i="18" a="1"/>
  <c r="BL69" i="6" a="1"/>
  <c r="AS587" i="6" l="1"/>
  <c r="AT587" i="6"/>
  <c r="AS330" i="6"/>
  <c r="AT330" i="6"/>
  <c r="BK70" i="6"/>
  <c r="AT456" i="6"/>
  <c r="BJ67" i="6"/>
  <c r="BI67" i="6" s="1"/>
  <c r="BP67" i="6" s="1"/>
  <c r="AR456" i="6"/>
  <c r="AS456" i="6"/>
  <c r="AQ457" i="18"/>
  <c r="AR457" i="18"/>
  <c r="AQ328" i="18"/>
  <c r="AR328" i="18"/>
  <c r="AQ586" i="18"/>
  <c r="AR586" i="18"/>
  <c r="AQ587" i="6"/>
  <c r="AR587" i="6"/>
  <c r="AQ330" i="6"/>
  <c r="AR330" i="6"/>
  <c r="AP457" i="18"/>
  <c r="AT457" i="18"/>
  <c r="AP328" i="18"/>
  <c r="AT328" i="18"/>
  <c r="AP586" i="18"/>
  <c r="AT586" i="18"/>
  <c r="AP456" i="6"/>
  <c r="AQ456" i="6"/>
  <c r="AU587" i="6"/>
  <c r="AP587" i="6"/>
  <c r="AU330" i="6"/>
  <c r="AP330" i="6"/>
  <c r="AU456" i="6"/>
  <c r="AZ330" i="6"/>
  <c r="BD328" i="6"/>
  <c r="BC328" i="6"/>
  <c r="BB328" i="6"/>
  <c r="BA328" i="6"/>
  <c r="BI204" i="6"/>
  <c r="BH204" i="6"/>
  <c r="BD204" i="6"/>
  <c r="BC204" i="6"/>
  <c r="BB204" i="6"/>
  <c r="BA204" i="6"/>
  <c r="BE203" i="6"/>
  <c r="AO330" i="6"/>
  <c r="AO328" i="18"/>
  <c r="AN328" i="18"/>
  <c r="AM328" i="18"/>
  <c r="AL328" i="18"/>
  <c r="AN587" i="6"/>
  <c r="AO587" i="6"/>
  <c r="AN586" i="18"/>
  <c r="AL586" i="18"/>
  <c r="AM586" i="18"/>
  <c r="AO586" i="18"/>
  <c r="AN457" i="18"/>
  <c r="AO457" i="18"/>
  <c r="AL457" i="18"/>
  <c r="AM457" i="18"/>
  <c r="AN254" i="18"/>
  <c r="AO244" i="6"/>
  <c r="AM253" i="18"/>
  <c r="AL244" i="18"/>
  <c r="AN456" i="6"/>
  <c r="AO456" i="6"/>
  <c r="AN241" i="6"/>
  <c r="AM329" i="6"/>
  <c r="AM587" i="6"/>
  <c r="B205" i="6"/>
  <c r="AM456" i="6"/>
  <c r="AM242" i="6"/>
  <c r="AL230" i="6"/>
  <c r="AJ587" i="6"/>
  <c r="AK587" i="6"/>
  <c r="AL587" i="6"/>
  <c r="AJ456" i="6"/>
  <c r="AL456" i="6"/>
  <c r="AK456" i="6"/>
  <c r="AJ329" i="6"/>
  <c r="AL329" i="6"/>
  <c r="AK329" i="6"/>
  <c r="AK229" i="6"/>
  <c r="AK328" i="18"/>
  <c r="AK240" i="18"/>
  <c r="AK586" i="18"/>
  <c r="AK457" i="18"/>
  <c r="L328" i="18"/>
  <c r="AJ328" i="18"/>
  <c r="AI328" i="18"/>
  <c r="AH328" i="18"/>
  <c r="AF328" i="18"/>
  <c r="AG328" i="18"/>
  <c r="AE328" i="18"/>
  <c r="AJ235" i="18"/>
  <c r="AJ586" i="18"/>
  <c r="AF586" i="18"/>
  <c r="AH586" i="18"/>
  <c r="AI586" i="18"/>
  <c r="AE586" i="18"/>
  <c r="AG586" i="18"/>
  <c r="AJ457" i="18"/>
  <c r="AG457" i="18"/>
  <c r="AE457" i="18"/>
  <c r="AI457" i="18"/>
  <c r="AH457" i="18"/>
  <c r="AF457" i="18"/>
  <c r="AH223" i="18"/>
  <c r="AG216" i="18"/>
  <c r="AE216" i="18"/>
  <c r="AF218" i="18"/>
  <c r="AI224" i="18"/>
  <c r="AJ216" i="6"/>
  <c r="AI329" i="6"/>
  <c r="AI456" i="6"/>
  <c r="AI213" i="6"/>
  <c r="AI587" i="6"/>
  <c r="AH587" i="6"/>
  <c r="AH210" i="6"/>
  <c r="AH329" i="6"/>
  <c r="AH456" i="6"/>
  <c r="AF456" i="6"/>
  <c r="AF587" i="6"/>
  <c r="AG329" i="6"/>
  <c r="AF329" i="6"/>
  <c r="AF205" i="6"/>
  <c r="AG456" i="6"/>
  <c r="AG587" i="6"/>
  <c r="A75" i="3"/>
  <c r="N74" i="3"/>
  <c r="BJ71" i="18"/>
  <c r="BK71" i="18"/>
  <c r="BI71" i="18"/>
  <c r="D457" i="18"/>
  <c r="G457" i="18"/>
  <c r="F457" i="18"/>
  <c r="I457" i="18"/>
  <c r="H457" i="18"/>
  <c r="K457" i="18"/>
  <c r="J457" i="18"/>
  <c r="M457" i="18"/>
  <c r="L457" i="18"/>
  <c r="O457" i="18"/>
  <c r="N457" i="18"/>
  <c r="Q457" i="18"/>
  <c r="P457" i="18"/>
  <c r="S457" i="18"/>
  <c r="R457" i="18"/>
  <c r="U457" i="18"/>
  <c r="T457" i="18"/>
  <c r="BH72" i="18"/>
  <c r="Z457" i="18"/>
  <c r="AC457" i="18"/>
  <c r="AD457" i="18"/>
  <c r="BB73" i="18"/>
  <c r="AS458" i="18" s="1"/>
  <c r="Y457" i="18"/>
  <c r="AB457" i="18"/>
  <c r="X457" i="18"/>
  <c r="AA457" i="18"/>
  <c r="V457" i="18"/>
  <c r="W457" i="18"/>
  <c r="C457" i="18"/>
  <c r="B457" i="18"/>
  <c r="E457" i="18"/>
  <c r="BL71" i="18"/>
  <c r="BC71" i="18"/>
  <c r="AG204" i="6"/>
  <c r="BF71" i="6"/>
  <c r="BM69" i="6"/>
  <c r="BL69" i="6"/>
  <c r="BN69" i="6"/>
  <c r="AE329" i="6"/>
  <c r="K329" i="6"/>
  <c r="N329" i="6"/>
  <c r="Y329" i="6"/>
  <c r="I329" i="6"/>
  <c r="E329" i="6"/>
  <c r="D329" i="6"/>
  <c r="P329" i="6"/>
  <c r="AB329" i="6"/>
  <c r="Z329" i="6"/>
  <c r="L329" i="6"/>
  <c r="AC329" i="6"/>
  <c r="R329" i="6"/>
  <c r="S329" i="6"/>
  <c r="G329" i="6"/>
  <c r="M329" i="6"/>
  <c r="H329" i="6"/>
  <c r="T329" i="6"/>
  <c r="AA329" i="6"/>
  <c r="J329" i="6"/>
  <c r="C329" i="6"/>
  <c r="O329" i="6"/>
  <c r="B329" i="6"/>
  <c r="Q329" i="6"/>
  <c r="U329" i="6"/>
  <c r="F329" i="6"/>
  <c r="X329" i="6"/>
  <c r="AD329" i="6"/>
  <c r="C208" i="18"/>
  <c r="W204" i="6"/>
  <c r="O210" i="6"/>
  <c r="J220" i="6"/>
  <c r="W328" i="18"/>
  <c r="AB328" i="18"/>
  <c r="R328" i="18"/>
  <c r="S328" i="18"/>
  <c r="P328" i="18"/>
  <c r="J328" i="18"/>
  <c r="X328" i="18"/>
  <c r="D328" i="18"/>
  <c r="M328" i="18"/>
  <c r="AD328" i="18"/>
  <c r="E328" i="18"/>
  <c r="G328" i="18"/>
  <c r="Z328" i="18"/>
  <c r="Q328" i="18"/>
  <c r="AA328" i="18"/>
  <c r="V328" i="18"/>
  <c r="H328" i="18"/>
  <c r="I328" i="18"/>
  <c r="O328" i="18"/>
  <c r="C328" i="18"/>
  <c r="B328" i="18"/>
  <c r="U328" i="18"/>
  <c r="Y328" i="18"/>
  <c r="T328" i="18"/>
  <c r="K328" i="18"/>
  <c r="N328" i="18"/>
  <c r="AC328" i="18"/>
  <c r="F328" i="18"/>
  <c r="L203" i="18"/>
  <c r="AW329" i="18"/>
  <c r="BA202" i="18"/>
  <c r="BB202" i="18" s="1"/>
  <c r="AS587" i="18" s="1"/>
  <c r="AX202" i="18"/>
  <c r="AS329" i="18" s="1"/>
  <c r="BE202" i="18"/>
  <c r="AY202" i="18"/>
  <c r="AZ202" i="18"/>
  <c r="BF202" i="18"/>
  <c r="AX327" i="18"/>
  <c r="AY327" i="18"/>
  <c r="AZ327" i="18"/>
  <c r="BG68" i="18" s="1"/>
  <c r="BF68" i="18" s="1"/>
  <c r="BM68" i="18" s="1"/>
  <c r="BA327" i="18"/>
  <c r="U207" i="18"/>
  <c r="I209" i="18"/>
  <c r="Y207" i="18"/>
  <c r="V204" i="6"/>
  <c r="AD205" i="6"/>
  <c r="T207" i="18"/>
  <c r="X456" i="6"/>
  <c r="F456" i="6"/>
  <c r="V456" i="6"/>
  <c r="J456" i="6"/>
  <c r="S456" i="6"/>
  <c r="AA456" i="6"/>
  <c r="U456" i="6"/>
  <c r="AD456" i="6"/>
  <c r="Z456" i="6"/>
  <c r="AB456" i="6"/>
  <c r="Y456" i="6"/>
  <c r="K456" i="6"/>
  <c r="L456" i="6"/>
  <c r="B456" i="6"/>
  <c r="AC456" i="6"/>
  <c r="AE456" i="6"/>
  <c r="O456" i="6"/>
  <c r="T456" i="6"/>
  <c r="Q456" i="6"/>
  <c r="BE71" i="6"/>
  <c r="C456" i="6"/>
  <c r="N456" i="6"/>
  <c r="E456" i="6"/>
  <c r="R456" i="6"/>
  <c r="G456" i="6"/>
  <c r="D456" i="6"/>
  <c r="I456" i="6"/>
  <c r="H456" i="6"/>
  <c r="W456" i="6"/>
  <c r="M456" i="6"/>
  <c r="P456" i="6"/>
  <c r="BO69" i="6"/>
  <c r="C212" i="6"/>
  <c r="AC206" i="18"/>
  <c r="X205" i="6"/>
  <c r="O208" i="18"/>
  <c r="V329" i="6"/>
  <c r="W329" i="6"/>
  <c r="AN330" i="6"/>
  <c r="I586" i="18"/>
  <c r="AD586" i="18"/>
  <c r="R586" i="18"/>
  <c r="C586" i="18"/>
  <c r="S586" i="18"/>
  <c r="F586" i="18"/>
  <c r="T586" i="18"/>
  <c r="AC586" i="18"/>
  <c r="M586" i="18"/>
  <c r="X586" i="18"/>
  <c r="H586" i="18"/>
  <c r="G586" i="18"/>
  <c r="Z586" i="18"/>
  <c r="N586" i="18"/>
  <c r="W586" i="18"/>
  <c r="Q586" i="18"/>
  <c r="B586" i="18"/>
  <c r="P586" i="18"/>
  <c r="K586" i="18"/>
  <c r="Y586" i="18"/>
  <c r="D586" i="18"/>
  <c r="AB586" i="18"/>
  <c r="E586" i="18"/>
  <c r="U586" i="18"/>
  <c r="J586" i="18"/>
  <c r="AA586" i="18"/>
  <c r="O586" i="18"/>
  <c r="V586" i="18"/>
  <c r="L586" i="18"/>
  <c r="F205" i="18"/>
  <c r="K207" i="18"/>
  <c r="U206" i="6"/>
  <c r="N206" i="18"/>
  <c r="AE587" i="6"/>
  <c r="AD587" i="6"/>
  <c r="Z587" i="6"/>
  <c r="V587" i="6"/>
  <c r="K587" i="6"/>
  <c r="R587" i="6"/>
  <c r="AB587" i="6"/>
  <c r="C587" i="6"/>
  <c r="X587" i="6"/>
  <c r="G587" i="6"/>
  <c r="H587" i="6"/>
  <c r="I587" i="6"/>
  <c r="J587" i="6"/>
  <c r="M587" i="6"/>
  <c r="T587" i="6"/>
  <c r="AC587" i="6"/>
  <c r="F587" i="6"/>
  <c r="E587" i="6"/>
  <c r="P587" i="6"/>
  <c r="B587" i="6"/>
  <c r="O587" i="6"/>
  <c r="L587" i="6"/>
  <c r="Q587" i="6"/>
  <c r="N587" i="6"/>
  <c r="U587" i="6"/>
  <c r="Y587" i="6"/>
  <c r="AA587" i="6"/>
  <c r="W587" i="6"/>
  <c r="D587" i="6"/>
  <c r="S587" i="6"/>
  <c r="F205" i="6"/>
  <c r="Q208" i="6"/>
  <c r="B208" i="18"/>
  <c r="BL70" i="6" a="1"/>
  <c r="BI72" i="18" a="1"/>
  <c r="BK71" i="6" l="1"/>
  <c r="AT457" i="6"/>
  <c r="AS588" i="6"/>
  <c r="AT588" i="6"/>
  <c r="AS331" i="6"/>
  <c r="AT331" i="6"/>
  <c r="BJ68" i="6"/>
  <c r="BI68" i="6" s="1"/>
  <c r="BP68" i="6" s="1"/>
  <c r="AR457" i="6"/>
  <c r="AS457" i="6"/>
  <c r="AQ587" i="18"/>
  <c r="AR587" i="18"/>
  <c r="AQ329" i="18"/>
  <c r="AR329" i="18"/>
  <c r="AQ458" i="18"/>
  <c r="AR458" i="18"/>
  <c r="AQ588" i="6"/>
  <c r="AR588" i="6"/>
  <c r="AQ331" i="6"/>
  <c r="AR331" i="6"/>
  <c r="AP329" i="18"/>
  <c r="AT329" i="18"/>
  <c r="AP458" i="18"/>
  <c r="AT458" i="18"/>
  <c r="AP587" i="18"/>
  <c r="AT587" i="18"/>
  <c r="AP457" i="6"/>
  <c r="AQ457" i="6"/>
  <c r="AU331" i="6"/>
  <c r="AP331" i="6"/>
  <c r="AU588" i="6"/>
  <c r="AP588" i="6"/>
  <c r="AZ331" i="6"/>
  <c r="AU457" i="6"/>
  <c r="BD205" i="6"/>
  <c r="BI205" i="6"/>
  <c r="BH205" i="6"/>
  <c r="BC205" i="6"/>
  <c r="BB205" i="6"/>
  <c r="BA205" i="6"/>
  <c r="BD329" i="6"/>
  <c r="BC329" i="6"/>
  <c r="BB329" i="6"/>
  <c r="BA329" i="6"/>
  <c r="BE204" i="6"/>
  <c r="AL245" i="18"/>
  <c r="AM254" i="18"/>
  <c r="AN588" i="6"/>
  <c r="AO588" i="6"/>
  <c r="AO331" i="6"/>
  <c r="AO245" i="6"/>
  <c r="AO329" i="18"/>
  <c r="AN329" i="18"/>
  <c r="AM329" i="18"/>
  <c r="AL329" i="18"/>
  <c r="AN458" i="18"/>
  <c r="AO458" i="18"/>
  <c r="AL458" i="18"/>
  <c r="AM458" i="18"/>
  <c r="AN587" i="18"/>
  <c r="AL587" i="18"/>
  <c r="AO587" i="18"/>
  <c r="AM587" i="18"/>
  <c r="AN255" i="18"/>
  <c r="AN457" i="6"/>
  <c r="AO457" i="6"/>
  <c r="AN242" i="6"/>
  <c r="AM330" i="6"/>
  <c r="B206" i="6"/>
  <c r="AM243" i="6"/>
  <c r="AM457" i="6"/>
  <c r="AM588" i="6"/>
  <c r="AJ330" i="6"/>
  <c r="AL330" i="6"/>
  <c r="AK330" i="6"/>
  <c r="AJ457" i="6"/>
  <c r="AL457" i="6"/>
  <c r="AK457" i="6"/>
  <c r="AJ588" i="6"/>
  <c r="AL588" i="6"/>
  <c r="AK588" i="6"/>
  <c r="AK230" i="6"/>
  <c r="AL231" i="6"/>
  <c r="AK329" i="18"/>
  <c r="AK587" i="18"/>
  <c r="AK458" i="18"/>
  <c r="AK241" i="18"/>
  <c r="L329" i="18"/>
  <c r="AJ329" i="18"/>
  <c r="AI329" i="18"/>
  <c r="AH329" i="18"/>
  <c r="AF329" i="18"/>
  <c r="AG329" i="18"/>
  <c r="AE329" i="18"/>
  <c r="AJ236" i="18"/>
  <c r="AJ587" i="18"/>
  <c r="AH587" i="18"/>
  <c r="AF587" i="18"/>
  <c r="AG587" i="18"/>
  <c r="AE587" i="18"/>
  <c r="AI587" i="18"/>
  <c r="AJ458" i="18"/>
  <c r="AE458" i="18"/>
  <c r="AI458" i="18"/>
  <c r="AG458" i="18"/>
  <c r="AF458" i="18"/>
  <c r="AH458" i="18"/>
  <c r="AI225" i="18"/>
  <c r="AE217" i="18"/>
  <c r="AH224" i="18"/>
  <c r="AF219" i="18"/>
  <c r="AG217" i="18"/>
  <c r="AJ217" i="6"/>
  <c r="AI330" i="6"/>
  <c r="AI457" i="6"/>
  <c r="AI588" i="6"/>
  <c r="AI214" i="6"/>
  <c r="AH588" i="6"/>
  <c r="AH211" i="6"/>
  <c r="AH330" i="6"/>
  <c r="AH457" i="6"/>
  <c r="AF588" i="6"/>
  <c r="AF457" i="6"/>
  <c r="AN331" i="6"/>
  <c r="AF206" i="6"/>
  <c r="AG330" i="6"/>
  <c r="AF330" i="6"/>
  <c r="AG457" i="6"/>
  <c r="AG588" i="6"/>
  <c r="N75" i="3"/>
  <c r="A76" i="3"/>
  <c r="BK72" i="18"/>
  <c r="BI72" i="18"/>
  <c r="BJ72" i="18"/>
  <c r="B458" i="18"/>
  <c r="M458" i="18"/>
  <c r="D458" i="18"/>
  <c r="O458" i="18"/>
  <c r="F458" i="18"/>
  <c r="Q458" i="18"/>
  <c r="H458" i="18"/>
  <c r="S458" i="18"/>
  <c r="J458" i="18"/>
  <c r="U458" i="18"/>
  <c r="L458" i="18"/>
  <c r="BH73" i="18"/>
  <c r="N458" i="18"/>
  <c r="BB74" i="18"/>
  <c r="AS459" i="18" s="1"/>
  <c r="P458" i="18"/>
  <c r="AC458" i="18"/>
  <c r="R458" i="18"/>
  <c r="AA458" i="18"/>
  <c r="T458" i="18"/>
  <c r="AB458" i="18"/>
  <c r="Z458" i="18"/>
  <c r="C458" i="18"/>
  <c r="E458" i="18"/>
  <c r="G458" i="18"/>
  <c r="I458" i="18"/>
  <c r="K458" i="18"/>
  <c r="W458" i="18"/>
  <c r="AD458" i="18"/>
  <c r="Y458" i="18"/>
  <c r="X458" i="18"/>
  <c r="V458" i="18"/>
  <c r="BL72" i="18"/>
  <c r="BC72" i="18"/>
  <c r="AG205" i="6"/>
  <c r="BF72" i="6"/>
  <c r="BM70" i="6"/>
  <c r="BL70" i="6"/>
  <c r="BN70" i="6"/>
  <c r="AC588" i="6"/>
  <c r="T588" i="6"/>
  <c r="AA588" i="6"/>
  <c r="G588" i="6"/>
  <c r="F588" i="6"/>
  <c r="W588" i="6"/>
  <c r="K588" i="6"/>
  <c r="O588" i="6"/>
  <c r="L588" i="6"/>
  <c r="Q588" i="6"/>
  <c r="R588" i="6"/>
  <c r="AD588" i="6"/>
  <c r="AB588" i="6"/>
  <c r="X588" i="6"/>
  <c r="N588" i="6"/>
  <c r="AE588" i="6"/>
  <c r="D588" i="6"/>
  <c r="S588" i="6"/>
  <c r="J588" i="6"/>
  <c r="U588" i="6"/>
  <c r="M588" i="6"/>
  <c r="P588" i="6"/>
  <c r="Y588" i="6"/>
  <c r="Z588" i="6"/>
  <c r="C588" i="6"/>
  <c r="B588" i="6"/>
  <c r="E588" i="6"/>
  <c r="V588" i="6"/>
  <c r="H588" i="6"/>
  <c r="I588" i="6"/>
  <c r="B209" i="18"/>
  <c r="F206" i="6"/>
  <c r="N207" i="18"/>
  <c r="K208" i="18"/>
  <c r="F206" i="18"/>
  <c r="O209" i="18"/>
  <c r="AC207" i="18"/>
  <c r="AC457" i="6"/>
  <c r="AE457" i="6"/>
  <c r="Q457" i="6"/>
  <c r="T457" i="6"/>
  <c r="S457" i="6"/>
  <c r="BE72" i="6"/>
  <c r="E457" i="6"/>
  <c r="N457" i="6"/>
  <c r="G457" i="6"/>
  <c r="AB457" i="6"/>
  <c r="D457" i="6"/>
  <c r="X457" i="6"/>
  <c r="V457" i="6"/>
  <c r="B457" i="6"/>
  <c r="H457" i="6"/>
  <c r="L457" i="6"/>
  <c r="P457" i="6"/>
  <c r="W457" i="6"/>
  <c r="F457" i="6"/>
  <c r="C457" i="6"/>
  <c r="J457" i="6"/>
  <c r="U457" i="6"/>
  <c r="AD457" i="6"/>
  <c r="R457" i="6"/>
  <c r="I457" i="6"/>
  <c r="AA457" i="6"/>
  <c r="Z457" i="6"/>
  <c r="Y457" i="6"/>
  <c r="K457" i="6"/>
  <c r="M457" i="6"/>
  <c r="O457" i="6"/>
  <c r="BO70" i="6"/>
  <c r="V205" i="6"/>
  <c r="M329" i="18"/>
  <c r="E329" i="18"/>
  <c r="AD329" i="18"/>
  <c r="X329" i="18"/>
  <c r="J329" i="18"/>
  <c r="P329" i="18"/>
  <c r="S329" i="18"/>
  <c r="R329" i="18"/>
  <c r="D329" i="18"/>
  <c r="G329" i="18"/>
  <c r="AB329" i="18"/>
  <c r="W329" i="18"/>
  <c r="H329" i="18"/>
  <c r="V329" i="18"/>
  <c r="AA329" i="18"/>
  <c r="Q329" i="18"/>
  <c r="Z329" i="18"/>
  <c r="I329" i="18"/>
  <c r="B329" i="18"/>
  <c r="C329" i="18"/>
  <c r="O329" i="18"/>
  <c r="U329" i="18"/>
  <c r="T329" i="18"/>
  <c r="Y329" i="18"/>
  <c r="K329" i="18"/>
  <c r="N329" i="18"/>
  <c r="AC329" i="18"/>
  <c r="F329" i="18"/>
  <c r="L204" i="18"/>
  <c r="BA203" i="18"/>
  <c r="BB203" i="18" s="1"/>
  <c r="AS588" i="18" s="1"/>
  <c r="AX203" i="18"/>
  <c r="AS330" i="18" s="1"/>
  <c r="AW330" i="18"/>
  <c r="AY203" i="18"/>
  <c r="BE203" i="18"/>
  <c r="AZ203" i="18"/>
  <c r="BF203" i="18"/>
  <c r="BA328" i="18"/>
  <c r="AY328" i="18"/>
  <c r="AZ328" i="18"/>
  <c r="BG69" i="18" s="1"/>
  <c r="BF69" i="18" s="1"/>
  <c r="BM69" i="18" s="1"/>
  <c r="AX328" i="18"/>
  <c r="J221" i="6"/>
  <c r="O211" i="6"/>
  <c r="W205" i="6"/>
  <c r="Q209" i="6"/>
  <c r="U207" i="6"/>
  <c r="AC330" i="6"/>
  <c r="L330" i="6"/>
  <c r="R330" i="6"/>
  <c r="G330" i="6"/>
  <c r="M330" i="6"/>
  <c r="H330" i="6"/>
  <c r="T330" i="6"/>
  <c r="Z330" i="6"/>
  <c r="AB330" i="6"/>
  <c r="AE330" i="6"/>
  <c r="Y330" i="6"/>
  <c r="K330" i="6"/>
  <c r="S330" i="6"/>
  <c r="N330" i="6"/>
  <c r="I330" i="6"/>
  <c r="E330" i="6"/>
  <c r="D330" i="6"/>
  <c r="P330" i="6"/>
  <c r="AA330" i="6"/>
  <c r="J330" i="6"/>
  <c r="C330" i="6"/>
  <c r="O330" i="6"/>
  <c r="B330" i="6"/>
  <c r="Q330" i="6"/>
  <c r="U330" i="6"/>
  <c r="X330" i="6"/>
  <c r="AD330" i="6"/>
  <c r="F330" i="6"/>
  <c r="X206" i="6"/>
  <c r="C213" i="6"/>
  <c r="T208" i="18"/>
  <c r="AD206" i="6"/>
  <c r="Y208" i="18"/>
  <c r="I210" i="18"/>
  <c r="U208" i="18"/>
  <c r="X587" i="18"/>
  <c r="O587" i="18"/>
  <c r="N587" i="18"/>
  <c r="AC587" i="18"/>
  <c r="E587" i="18"/>
  <c r="U587" i="18"/>
  <c r="H587" i="18"/>
  <c r="C587" i="18"/>
  <c r="S587" i="18"/>
  <c r="D587" i="18"/>
  <c r="Z587" i="18"/>
  <c r="I587" i="18"/>
  <c r="B587" i="18"/>
  <c r="P587" i="18"/>
  <c r="AA587" i="18"/>
  <c r="G587" i="18"/>
  <c r="W587" i="18"/>
  <c r="L587" i="18"/>
  <c r="Y587" i="18"/>
  <c r="M587" i="18"/>
  <c r="J587" i="18"/>
  <c r="AD587" i="18"/>
  <c r="K587" i="18"/>
  <c r="F587" i="18"/>
  <c r="T587" i="18"/>
  <c r="V587" i="18"/>
  <c r="Q587" i="18"/>
  <c r="R587" i="18"/>
  <c r="AB587" i="18"/>
  <c r="C209" i="18"/>
  <c r="V330" i="6"/>
  <c r="W330" i="6"/>
  <c r="BL71" i="6" a="1"/>
  <c r="BI73" i="18" a="1"/>
  <c r="AS332" i="6" l="1"/>
  <c r="AT332" i="6"/>
  <c r="BK72" i="6"/>
  <c r="AT458" i="6"/>
  <c r="AS589" i="6"/>
  <c r="AT589" i="6"/>
  <c r="BJ69" i="6"/>
  <c r="BI69" i="6" s="1"/>
  <c r="BP69" i="6" s="1"/>
  <c r="AR458" i="6"/>
  <c r="AS458" i="6"/>
  <c r="AQ330" i="18"/>
  <c r="AR330" i="18"/>
  <c r="AQ588" i="18"/>
  <c r="AR588" i="18"/>
  <c r="AQ459" i="18"/>
  <c r="AR459" i="18"/>
  <c r="AQ332" i="6"/>
  <c r="AR332" i="6"/>
  <c r="AQ589" i="6"/>
  <c r="AR589" i="6"/>
  <c r="AP330" i="18"/>
  <c r="AT330" i="18"/>
  <c r="AP588" i="18"/>
  <c r="AT588" i="18"/>
  <c r="AP459" i="18"/>
  <c r="AT459" i="18"/>
  <c r="AP458" i="6"/>
  <c r="AQ458" i="6"/>
  <c r="AU332" i="6"/>
  <c r="AP332" i="6"/>
  <c r="AU589" i="6"/>
  <c r="AP589" i="6"/>
  <c r="AU458" i="6"/>
  <c r="AZ332" i="6"/>
  <c r="BD206" i="6"/>
  <c r="BI206" i="6"/>
  <c r="BH206" i="6"/>
  <c r="BC206" i="6"/>
  <c r="BB206" i="6"/>
  <c r="BA206" i="6"/>
  <c r="BE205" i="6"/>
  <c r="BD330" i="6"/>
  <c r="BC330" i="6"/>
  <c r="BB330" i="6"/>
  <c r="BA330" i="6"/>
  <c r="AN459" i="18"/>
  <c r="AO459" i="18"/>
  <c r="AL459" i="18"/>
  <c r="AM459" i="18"/>
  <c r="AM255" i="18"/>
  <c r="AN589" i="6"/>
  <c r="AO589" i="6"/>
  <c r="AO330" i="18"/>
  <c r="AN330" i="18"/>
  <c r="AM330" i="18"/>
  <c r="AL330" i="18"/>
  <c r="AO332" i="6"/>
  <c r="AN588" i="18"/>
  <c r="AL588" i="18"/>
  <c r="AO588" i="18"/>
  <c r="AM588" i="18"/>
  <c r="AO246" i="6"/>
  <c r="AL246" i="18"/>
  <c r="AN458" i="6"/>
  <c r="AO458" i="6"/>
  <c r="AN243" i="6"/>
  <c r="AM331" i="6"/>
  <c r="AM244" i="6"/>
  <c r="B207" i="6"/>
  <c r="AM458" i="6"/>
  <c r="AM589" i="6"/>
  <c r="AL331" i="6"/>
  <c r="AK331" i="6"/>
  <c r="AK231" i="6"/>
  <c r="AJ458" i="6"/>
  <c r="AL458" i="6"/>
  <c r="AK458" i="6"/>
  <c r="AJ589" i="6"/>
  <c r="AK589" i="6"/>
  <c r="AL589" i="6"/>
  <c r="AL232" i="6"/>
  <c r="AK242" i="18"/>
  <c r="AK330" i="18"/>
  <c r="AK588" i="18"/>
  <c r="AK459" i="18"/>
  <c r="AJ588" i="18"/>
  <c r="AF588" i="18"/>
  <c r="AH588" i="18"/>
  <c r="AE588" i="18"/>
  <c r="AI588" i="18"/>
  <c r="AG588" i="18"/>
  <c r="AJ459" i="18"/>
  <c r="AG459" i="18"/>
  <c r="AE459" i="18"/>
  <c r="AI459" i="18"/>
  <c r="AH459" i="18"/>
  <c r="AF459" i="18"/>
  <c r="AE218" i="18"/>
  <c r="AJ237" i="18"/>
  <c r="AF220" i="18"/>
  <c r="AJ330" i="18"/>
  <c r="AI330" i="18"/>
  <c r="AH330" i="18"/>
  <c r="AF330" i="18"/>
  <c r="AE330" i="18"/>
  <c r="AG330" i="18"/>
  <c r="AG218" i="18"/>
  <c r="AH225" i="18"/>
  <c r="AI226" i="18"/>
  <c r="N331" i="6"/>
  <c r="AJ331" i="6"/>
  <c r="AJ218" i="6"/>
  <c r="C331" i="6"/>
  <c r="V331" i="6"/>
  <c r="E331" i="6"/>
  <c r="W331" i="6"/>
  <c r="AF331" i="6"/>
  <c r="AG331" i="6"/>
  <c r="R331" i="6"/>
  <c r="L331" i="6"/>
  <c r="X331" i="6"/>
  <c r="T331" i="6"/>
  <c r="F331" i="6"/>
  <c r="U331" i="6"/>
  <c r="H331" i="6"/>
  <c r="AA331" i="6"/>
  <c r="G331" i="6"/>
  <c r="O331" i="6"/>
  <c r="S331" i="6"/>
  <c r="D331" i="6"/>
  <c r="Q331" i="6"/>
  <c r="J331" i="6"/>
  <c r="M331" i="6"/>
  <c r="AE331" i="6"/>
  <c r="Z331" i="6"/>
  <c r="I331" i="6"/>
  <c r="B331" i="6"/>
  <c r="AB331" i="6"/>
  <c r="K331" i="6"/>
  <c r="AC331" i="6"/>
  <c r="P331" i="6"/>
  <c r="Y331" i="6"/>
  <c r="AI458" i="6"/>
  <c r="AI331" i="6"/>
  <c r="AI215" i="6"/>
  <c r="AI589" i="6"/>
  <c r="AH458" i="6"/>
  <c r="AH331" i="6"/>
  <c r="AH212" i="6"/>
  <c r="AH589" i="6"/>
  <c r="AF589" i="6"/>
  <c r="AF458" i="6"/>
  <c r="AD331" i="6"/>
  <c r="AF207" i="6"/>
  <c r="AG589" i="6"/>
  <c r="AG458" i="6"/>
  <c r="N76" i="3"/>
  <c r="A77" i="3"/>
  <c r="BK73" i="18"/>
  <c r="BI73" i="18"/>
  <c r="BJ73" i="18"/>
  <c r="D459" i="18"/>
  <c r="G459" i="18"/>
  <c r="F459" i="18"/>
  <c r="I459" i="18"/>
  <c r="H459" i="18"/>
  <c r="K459" i="18"/>
  <c r="J459" i="18"/>
  <c r="M459" i="18"/>
  <c r="L459" i="18"/>
  <c r="O459" i="18"/>
  <c r="N459" i="18"/>
  <c r="Q459" i="18"/>
  <c r="P459" i="18"/>
  <c r="S459" i="18"/>
  <c r="R459" i="18"/>
  <c r="U459" i="18"/>
  <c r="T459" i="18"/>
  <c r="BH74" i="18"/>
  <c r="Z459" i="18"/>
  <c r="BB75" i="18"/>
  <c r="AS460" i="18" s="1"/>
  <c r="AD459" i="18"/>
  <c r="AC459" i="18"/>
  <c r="Y459" i="18"/>
  <c r="AB459" i="18"/>
  <c r="X459" i="18"/>
  <c r="AA459" i="18"/>
  <c r="V459" i="18"/>
  <c r="W459" i="18"/>
  <c r="C459" i="18"/>
  <c r="B459" i="18"/>
  <c r="E459" i="18"/>
  <c r="BL73" i="18"/>
  <c r="BC73" i="18"/>
  <c r="AG206" i="6"/>
  <c r="BF73" i="6"/>
  <c r="BM71" i="6"/>
  <c r="BL71" i="6"/>
  <c r="BN71" i="6"/>
  <c r="U209" i="18"/>
  <c r="Y209" i="18"/>
  <c r="C210" i="18"/>
  <c r="I211" i="18"/>
  <c r="C214" i="6"/>
  <c r="X207" i="6"/>
  <c r="Q210" i="6"/>
  <c r="AE589" i="6"/>
  <c r="N589" i="6"/>
  <c r="U589" i="6"/>
  <c r="Y589" i="6"/>
  <c r="AA589" i="6"/>
  <c r="W589" i="6"/>
  <c r="D589" i="6"/>
  <c r="S589" i="6"/>
  <c r="F589" i="6"/>
  <c r="E589" i="6"/>
  <c r="P589" i="6"/>
  <c r="B589" i="6"/>
  <c r="O589" i="6"/>
  <c r="L589" i="6"/>
  <c r="Q589" i="6"/>
  <c r="AC589" i="6"/>
  <c r="X589" i="6"/>
  <c r="G589" i="6"/>
  <c r="H589" i="6"/>
  <c r="I589" i="6"/>
  <c r="J589" i="6"/>
  <c r="M589" i="6"/>
  <c r="T589" i="6"/>
  <c r="AD589" i="6"/>
  <c r="Z589" i="6"/>
  <c r="V589" i="6"/>
  <c r="K589" i="6"/>
  <c r="R589" i="6"/>
  <c r="AB589" i="6"/>
  <c r="C589" i="6"/>
  <c r="W206" i="6"/>
  <c r="P330" i="18"/>
  <c r="Z330" i="18"/>
  <c r="M330" i="18"/>
  <c r="AD330" i="18"/>
  <c r="V330" i="18"/>
  <c r="E330" i="18"/>
  <c r="J330" i="18"/>
  <c r="X330" i="18"/>
  <c r="Q330" i="18"/>
  <c r="D330" i="18"/>
  <c r="W330" i="18"/>
  <c r="S330" i="18"/>
  <c r="G330" i="18"/>
  <c r="R330" i="18"/>
  <c r="H330" i="18"/>
  <c r="AB330" i="18"/>
  <c r="AA330" i="18"/>
  <c r="I330" i="18"/>
  <c r="B330" i="18"/>
  <c r="C330" i="18"/>
  <c r="O330" i="18"/>
  <c r="Y330" i="18"/>
  <c r="U330" i="18"/>
  <c r="T330" i="18"/>
  <c r="K330" i="18"/>
  <c r="AC330" i="18"/>
  <c r="N330" i="18"/>
  <c r="F330" i="18"/>
  <c r="K209" i="18"/>
  <c r="N208" i="18"/>
  <c r="B210" i="18"/>
  <c r="L330" i="18"/>
  <c r="AN332" i="6"/>
  <c r="AD207" i="6"/>
  <c r="T209" i="18"/>
  <c r="U208" i="6"/>
  <c r="O212" i="6"/>
  <c r="J222" i="6"/>
  <c r="E588" i="18"/>
  <c r="U588" i="18"/>
  <c r="J588" i="18"/>
  <c r="AA588" i="18"/>
  <c r="O588" i="18"/>
  <c r="V588" i="18"/>
  <c r="L588" i="18"/>
  <c r="I588" i="18"/>
  <c r="AD588" i="18"/>
  <c r="R588" i="18"/>
  <c r="C588" i="18"/>
  <c r="S588" i="18"/>
  <c r="F588" i="18"/>
  <c r="T588" i="18"/>
  <c r="AC588" i="18"/>
  <c r="M588" i="18"/>
  <c r="X588" i="18"/>
  <c r="H588" i="18"/>
  <c r="G588" i="18"/>
  <c r="Z588" i="18"/>
  <c r="N588" i="18"/>
  <c r="W588" i="18"/>
  <c r="Q588" i="18"/>
  <c r="B588" i="18"/>
  <c r="P588" i="18"/>
  <c r="K588" i="18"/>
  <c r="Y588" i="18"/>
  <c r="D588" i="18"/>
  <c r="AB588" i="18"/>
  <c r="L205" i="18"/>
  <c r="BF204" i="18"/>
  <c r="AX204" i="18"/>
  <c r="AS331" i="18" s="1"/>
  <c r="AZ204" i="18"/>
  <c r="BA204" i="18"/>
  <c r="BB204" i="18" s="1"/>
  <c r="AS589" i="18" s="1"/>
  <c r="AW331" i="18"/>
  <c r="BE204" i="18"/>
  <c r="AY204" i="18"/>
  <c r="AY329" i="18"/>
  <c r="AZ329" i="18"/>
  <c r="BG70" i="18" s="1"/>
  <c r="BF70" i="18" s="1"/>
  <c r="BM70" i="18" s="1"/>
  <c r="BA329" i="18"/>
  <c r="AX329" i="18"/>
  <c r="V206" i="6"/>
  <c r="AE458" i="6"/>
  <c r="G458" i="6"/>
  <c r="D458" i="6"/>
  <c r="Y458" i="6"/>
  <c r="K458" i="6"/>
  <c r="L458" i="6"/>
  <c r="B458" i="6"/>
  <c r="X458" i="6"/>
  <c r="F458" i="6"/>
  <c r="V458" i="6"/>
  <c r="J458" i="6"/>
  <c r="C458" i="6"/>
  <c r="N458" i="6"/>
  <c r="E458" i="6"/>
  <c r="R458" i="6"/>
  <c r="AC458" i="6"/>
  <c r="AA458" i="6"/>
  <c r="Z458" i="6"/>
  <c r="BE73" i="6"/>
  <c r="I458" i="6"/>
  <c r="H458" i="6"/>
  <c r="W458" i="6"/>
  <c r="M458" i="6"/>
  <c r="P458" i="6"/>
  <c r="O458" i="6"/>
  <c r="T458" i="6"/>
  <c r="Q458" i="6"/>
  <c r="AD458" i="6"/>
  <c r="S458" i="6"/>
  <c r="AB458" i="6"/>
  <c r="U458" i="6"/>
  <c r="BO71" i="6"/>
  <c r="AC208" i="18"/>
  <c r="O210" i="18"/>
  <c r="F207" i="18"/>
  <c r="F207" i="6"/>
  <c r="BI74" i="18" a="1"/>
  <c r="BL72" i="6" a="1"/>
  <c r="AS590" i="6" l="1"/>
  <c r="AT590" i="6"/>
  <c r="BK73" i="6"/>
  <c r="AT459" i="6"/>
  <c r="AS333" i="6"/>
  <c r="AT333" i="6"/>
  <c r="BJ70" i="6"/>
  <c r="BI70" i="6" s="1"/>
  <c r="BP70" i="6" s="1"/>
  <c r="AR459" i="6"/>
  <c r="AS459" i="6"/>
  <c r="AQ589" i="18"/>
  <c r="AR589" i="18"/>
  <c r="AQ460" i="18"/>
  <c r="AR460" i="18"/>
  <c r="AQ331" i="18"/>
  <c r="AR331" i="18"/>
  <c r="AQ333" i="6"/>
  <c r="AR333" i="6"/>
  <c r="AQ590" i="6"/>
  <c r="AR590" i="6"/>
  <c r="AP331" i="18"/>
  <c r="AT331" i="18"/>
  <c r="AP589" i="18"/>
  <c r="AT589" i="18"/>
  <c r="AP460" i="18"/>
  <c r="AT460" i="18"/>
  <c r="AP459" i="6"/>
  <c r="AQ459" i="6"/>
  <c r="AU590" i="6"/>
  <c r="AP590" i="6"/>
  <c r="AU333" i="6"/>
  <c r="AP333" i="6"/>
  <c r="AZ333" i="6"/>
  <c r="AU459" i="6"/>
  <c r="BI207" i="6"/>
  <c r="BH207" i="6"/>
  <c r="BD207" i="6"/>
  <c r="BC207" i="6"/>
  <c r="BB207" i="6"/>
  <c r="BA207" i="6"/>
  <c r="BD331" i="6"/>
  <c r="BC331" i="6"/>
  <c r="BB331" i="6"/>
  <c r="BA331" i="6"/>
  <c r="BE206" i="6"/>
  <c r="AN589" i="18"/>
  <c r="AL589" i="18"/>
  <c r="AO589" i="18"/>
  <c r="AM589" i="18"/>
  <c r="AL247" i="18"/>
  <c r="AN590" i="6"/>
  <c r="AO590" i="6"/>
  <c r="AO333" i="6"/>
  <c r="AO331" i="18"/>
  <c r="AN331" i="18"/>
  <c r="AM331" i="18"/>
  <c r="AL331" i="18"/>
  <c r="AN460" i="18"/>
  <c r="AO460" i="18"/>
  <c r="AM460" i="18"/>
  <c r="AL460" i="18"/>
  <c r="AO247" i="6"/>
  <c r="AN459" i="6"/>
  <c r="AO459" i="6"/>
  <c r="AN244" i="6"/>
  <c r="AM459" i="6"/>
  <c r="AM332" i="6"/>
  <c r="B208" i="6"/>
  <c r="AM590" i="6"/>
  <c r="AM245" i="6"/>
  <c r="AL233" i="6"/>
  <c r="AJ459" i="6"/>
  <c r="AK459" i="6"/>
  <c r="AL459" i="6"/>
  <c r="AK232" i="6"/>
  <c r="AJ590" i="6"/>
  <c r="AK590" i="6"/>
  <c r="AL590" i="6"/>
  <c r="AJ332" i="6"/>
  <c r="AL332" i="6"/>
  <c r="AK332" i="6"/>
  <c r="AK331" i="18"/>
  <c r="AK589" i="18"/>
  <c r="AK243" i="18"/>
  <c r="AK460" i="18"/>
  <c r="AJ331" i="18"/>
  <c r="AI331" i="18"/>
  <c r="AH331" i="18"/>
  <c r="AF331" i="18"/>
  <c r="AE331" i="18"/>
  <c r="AG331" i="18"/>
  <c r="AH226" i="18"/>
  <c r="AJ238" i="18"/>
  <c r="AJ460" i="18"/>
  <c r="AE460" i="18"/>
  <c r="AI460" i="18"/>
  <c r="AG460" i="18"/>
  <c r="AF460" i="18"/>
  <c r="AH460" i="18"/>
  <c r="AJ589" i="18"/>
  <c r="AH589" i="18"/>
  <c r="AF589" i="18"/>
  <c r="AG589" i="18"/>
  <c r="AE589" i="18"/>
  <c r="AI589" i="18"/>
  <c r="AI227" i="18"/>
  <c r="AG219" i="18"/>
  <c r="AF221" i="18"/>
  <c r="AE219" i="18"/>
  <c r="AJ219" i="6"/>
  <c r="AI590" i="6"/>
  <c r="AI459" i="6"/>
  <c r="AI332" i="6"/>
  <c r="AI216" i="6"/>
  <c r="AH590" i="6"/>
  <c r="AH459" i="6"/>
  <c r="AH332" i="6"/>
  <c r="AH213" i="6"/>
  <c r="AF459" i="6"/>
  <c r="AF590" i="6"/>
  <c r="AF208" i="6"/>
  <c r="AG332" i="6"/>
  <c r="AF332" i="6"/>
  <c r="AG590" i="6"/>
  <c r="AG459" i="6"/>
  <c r="N77" i="3"/>
  <c r="A78" i="3"/>
  <c r="BI74" i="18"/>
  <c r="BJ74" i="18"/>
  <c r="BK74" i="18"/>
  <c r="AC460" i="18"/>
  <c r="R460" i="18"/>
  <c r="AA460" i="18"/>
  <c r="T460" i="18"/>
  <c r="AB460" i="18"/>
  <c r="W460" i="18"/>
  <c r="Z460" i="18"/>
  <c r="C460" i="18"/>
  <c r="AD460" i="18"/>
  <c r="E460" i="18"/>
  <c r="Y460" i="18"/>
  <c r="G460" i="18"/>
  <c r="X460" i="18"/>
  <c r="I460" i="18"/>
  <c r="V460" i="18"/>
  <c r="K460" i="18"/>
  <c r="M460" i="18"/>
  <c r="O460" i="18"/>
  <c r="Q460" i="18"/>
  <c r="S460" i="18"/>
  <c r="U460" i="18"/>
  <c r="BH75" i="18"/>
  <c r="N460" i="18"/>
  <c r="B460" i="18"/>
  <c r="D460" i="18"/>
  <c r="F460" i="18"/>
  <c r="H460" i="18"/>
  <c r="J460" i="18"/>
  <c r="L460" i="18"/>
  <c r="BB76" i="18"/>
  <c r="AS461" i="18" s="1"/>
  <c r="P460" i="18"/>
  <c r="BL74" i="18"/>
  <c r="BC74" i="18"/>
  <c r="V332" i="6"/>
  <c r="AG207" i="6"/>
  <c r="BF74" i="6"/>
  <c r="BM72" i="6"/>
  <c r="BL72" i="6"/>
  <c r="BN72" i="6"/>
  <c r="AC590" i="6"/>
  <c r="AB590" i="6"/>
  <c r="E590" i="6"/>
  <c r="Q590" i="6"/>
  <c r="N590" i="6"/>
  <c r="AA590" i="6"/>
  <c r="X590" i="6"/>
  <c r="U590" i="6"/>
  <c r="B590" i="6"/>
  <c r="Z590" i="6"/>
  <c r="AD590" i="6"/>
  <c r="V590" i="6"/>
  <c r="W590" i="6"/>
  <c r="K590" i="6"/>
  <c r="D590" i="6"/>
  <c r="AE590" i="6"/>
  <c r="J590" i="6"/>
  <c r="L590" i="6"/>
  <c r="Y590" i="6"/>
  <c r="O590" i="6"/>
  <c r="H590" i="6"/>
  <c r="I590" i="6"/>
  <c r="T590" i="6"/>
  <c r="R590" i="6"/>
  <c r="C590" i="6"/>
  <c r="F590" i="6"/>
  <c r="M590" i="6"/>
  <c r="P590" i="6"/>
  <c r="G590" i="6"/>
  <c r="S590" i="6"/>
  <c r="F208" i="18"/>
  <c r="AC459" i="6"/>
  <c r="AE459" i="6"/>
  <c r="W459" i="6"/>
  <c r="S459" i="6"/>
  <c r="U459" i="6"/>
  <c r="AD459" i="6"/>
  <c r="R459" i="6"/>
  <c r="I459" i="6"/>
  <c r="AA459" i="6"/>
  <c r="X459" i="6"/>
  <c r="Z459" i="6"/>
  <c r="V459" i="6"/>
  <c r="Y459" i="6"/>
  <c r="P459" i="6"/>
  <c r="T459" i="6"/>
  <c r="J459" i="6"/>
  <c r="B459" i="6"/>
  <c r="F459" i="6"/>
  <c r="BE74" i="6"/>
  <c r="E459" i="6"/>
  <c r="N459" i="6"/>
  <c r="G459" i="6"/>
  <c r="AB459" i="6"/>
  <c r="D459" i="6"/>
  <c r="K459" i="6"/>
  <c r="H459" i="6"/>
  <c r="M459" i="6"/>
  <c r="L459" i="6"/>
  <c r="O459" i="6"/>
  <c r="Q459" i="6"/>
  <c r="C459" i="6"/>
  <c r="L206" i="18"/>
  <c r="AZ205" i="18"/>
  <c r="AY205" i="18"/>
  <c r="BA205" i="18"/>
  <c r="BB205" i="18" s="1"/>
  <c r="AS590" i="18" s="1"/>
  <c r="AW332" i="18"/>
  <c r="BE205" i="18"/>
  <c r="BF205" i="18"/>
  <c r="AX205" i="18"/>
  <c r="AS332" i="18" s="1"/>
  <c r="T210" i="18"/>
  <c r="AD208" i="6"/>
  <c r="N209" i="18"/>
  <c r="K210" i="18"/>
  <c r="W207" i="6"/>
  <c r="C215" i="6"/>
  <c r="C211" i="18"/>
  <c r="Y210" i="18"/>
  <c r="AN333" i="6"/>
  <c r="F208" i="6"/>
  <c r="O211" i="18"/>
  <c r="AC209" i="18"/>
  <c r="BO72" i="6"/>
  <c r="V207" i="6"/>
  <c r="AD589" i="18"/>
  <c r="K589" i="18"/>
  <c r="F589" i="18"/>
  <c r="T589" i="18"/>
  <c r="V589" i="18"/>
  <c r="Q589" i="18"/>
  <c r="R589" i="18"/>
  <c r="AB589" i="18"/>
  <c r="X589" i="18"/>
  <c r="O589" i="18"/>
  <c r="N589" i="18"/>
  <c r="AC589" i="18"/>
  <c r="E589" i="18"/>
  <c r="U589" i="18"/>
  <c r="H589" i="18"/>
  <c r="C589" i="18"/>
  <c r="S589" i="18"/>
  <c r="D589" i="18"/>
  <c r="Z589" i="18"/>
  <c r="I589" i="18"/>
  <c r="B589" i="18"/>
  <c r="P589" i="18"/>
  <c r="AA589" i="18"/>
  <c r="G589" i="18"/>
  <c r="W589" i="18"/>
  <c r="L589" i="18"/>
  <c r="Y589" i="18"/>
  <c r="M589" i="18"/>
  <c r="J589" i="18"/>
  <c r="D331" i="18"/>
  <c r="R331" i="18"/>
  <c r="P331" i="18"/>
  <c r="S331" i="18"/>
  <c r="AD331" i="18"/>
  <c r="Q331" i="18"/>
  <c r="J331" i="18"/>
  <c r="X331" i="18"/>
  <c r="G331" i="18"/>
  <c r="M331" i="18"/>
  <c r="E331" i="18"/>
  <c r="W331" i="18"/>
  <c r="Z331" i="18"/>
  <c r="AA331" i="18"/>
  <c r="H331" i="18"/>
  <c r="AB331" i="18"/>
  <c r="V331" i="18"/>
  <c r="I331" i="18"/>
  <c r="B331" i="18"/>
  <c r="O331" i="18"/>
  <c r="C331" i="18"/>
  <c r="T331" i="18"/>
  <c r="U331" i="18"/>
  <c r="Y331" i="18"/>
  <c r="K331" i="18"/>
  <c r="AC331" i="18"/>
  <c r="N331" i="18"/>
  <c r="F331" i="18"/>
  <c r="J223" i="6"/>
  <c r="O213" i="6"/>
  <c r="U209" i="6"/>
  <c r="AE332" i="6"/>
  <c r="G332" i="6"/>
  <c r="S332" i="6"/>
  <c r="Y332" i="6"/>
  <c r="R332" i="6"/>
  <c r="I332" i="6"/>
  <c r="E332" i="6"/>
  <c r="D332" i="6"/>
  <c r="P332" i="6"/>
  <c r="AA332" i="6"/>
  <c r="AC332" i="6"/>
  <c r="L332" i="6"/>
  <c r="N332" i="6"/>
  <c r="K332" i="6"/>
  <c r="M332" i="6"/>
  <c r="H332" i="6"/>
  <c r="T332" i="6"/>
  <c r="Z332" i="6"/>
  <c r="AB332" i="6"/>
  <c r="J332" i="6"/>
  <c r="C332" i="6"/>
  <c r="O332" i="6"/>
  <c r="B332" i="6"/>
  <c r="Q332" i="6"/>
  <c r="U332" i="6"/>
  <c r="X332" i="6"/>
  <c r="F332" i="6"/>
  <c r="AD332" i="6"/>
  <c r="B211" i="18"/>
  <c r="BA330" i="18"/>
  <c r="AY330" i="18"/>
  <c r="AZ330" i="18"/>
  <c r="BG71" i="18" s="1"/>
  <c r="BF71" i="18" s="1"/>
  <c r="BM71" i="18" s="1"/>
  <c r="AX330" i="18"/>
  <c r="Q211" i="6"/>
  <c r="X208" i="6"/>
  <c r="I212" i="18"/>
  <c r="U210" i="18"/>
  <c r="L331" i="18"/>
  <c r="W332" i="6"/>
  <c r="BI75" i="18" a="1"/>
  <c r="BL73" i="6" a="1"/>
  <c r="AS334" i="6" l="1"/>
  <c r="AT334" i="6"/>
  <c r="AS591" i="6"/>
  <c r="AT591" i="6"/>
  <c r="BK74" i="6"/>
  <c r="AT460" i="6"/>
  <c r="BJ71" i="6"/>
  <c r="BI71" i="6" s="1"/>
  <c r="BP71" i="6" s="1"/>
  <c r="AR460" i="6"/>
  <c r="AS460" i="6"/>
  <c r="AQ332" i="18"/>
  <c r="AR332" i="18"/>
  <c r="AQ461" i="18"/>
  <c r="AR461" i="18"/>
  <c r="AQ590" i="18"/>
  <c r="AR590" i="18"/>
  <c r="AQ334" i="6"/>
  <c r="AR334" i="6"/>
  <c r="AQ591" i="6"/>
  <c r="AR591" i="6"/>
  <c r="AP332" i="18"/>
  <c r="AT332" i="18"/>
  <c r="AP461" i="18"/>
  <c r="AT461" i="18"/>
  <c r="AP590" i="18"/>
  <c r="AT590" i="18"/>
  <c r="AP460" i="6"/>
  <c r="AQ460" i="6"/>
  <c r="AU334" i="6"/>
  <c r="AP334" i="6"/>
  <c r="AU591" i="6"/>
  <c r="AP591" i="6"/>
  <c r="AU460" i="6"/>
  <c r="AZ334" i="6"/>
  <c r="BI208" i="6"/>
  <c r="BH208" i="6"/>
  <c r="BD208" i="6"/>
  <c r="BC208" i="6"/>
  <c r="BB208" i="6"/>
  <c r="BA208" i="6"/>
  <c r="BD332" i="6"/>
  <c r="BC332" i="6"/>
  <c r="BB332" i="6"/>
  <c r="BA332" i="6"/>
  <c r="BE207" i="6"/>
  <c r="AO334" i="6"/>
  <c r="AN591" i="6"/>
  <c r="AO591" i="6"/>
  <c r="AN590" i="18"/>
  <c r="AL590" i="18"/>
  <c r="AM590" i="18"/>
  <c r="AO590" i="18"/>
  <c r="AO248" i="6"/>
  <c r="AO332" i="18"/>
  <c r="AN332" i="18"/>
  <c r="AM332" i="18"/>
  <c r="AL332" i="18"/>
  <c r="AN461" i="18"/>
  <c r="AO461" i="18"/>
  <c r="AL461" i="18"/>
  <c r="AM461" i="18"/>
  <c r="AL248" i="18"/>
  <c r="AN460" i="6"/>
  <c r="AO460" i="6"/>
  <c r="AN245" i="6"/>
  <c r="AM591" i="6"/>
  <c r="AM333" i="6"/>
  <c r="AM246" i="6"/>
  <c r="B209" i="6"/>
  <c r="AM460" i="6"/>
  <c r="AK233" i="6"/>
  <c r="AJ333" i="6"/>
  <c r="AL333" i="6"/>
  <c r="AK333" i="6"/>
  <c r="AJ460" i="6"/>
  <c r="AL460" i="6"/>
  <c r="AK460" i="6"/>
  <c r="AJ591" i="6"/>
  <c r="AK591" i="6"/>
  <c r="AL591" i="6"/>
  <c r="AL234" i="6"/>
  <c r="AK244" i="18"/>
  <c r="AK590" i="18"/>
  <c r="AK332" i="18"/>
  <c r="AK461" i="18"/>
  <c r="AJ461" i="18"/>
  <c r="AG461" i="18"/>
  <c r="AE461" i="18"/>
  <c r="AI461" i="18"/>
  <c r="AH461" i="18"/>
  <c r="AF461" i="18"/>
  <c r="AF222" i="18"/>
  <c r="AI228" i="18"/>
  <c r="AH227" i="18"/>
  <c r="AJ239" i="18"/>
  <c r="AE220" i="18"/>
  <c r="AG220" i="18"/>
  <c r="AJ332" i="18"/>
  <c r="AI332" i="18"/>
  <c r="AH332" i="18"/>
  <c r="AF332" i="18"/>
  <c r="AG332" i="18"/>
  <c r="AE332" i="18"/>
  <c r="AJ590" i="18"/>
  <c r="AF590" i="18"/>
  <c r="AH590" i="18"/>
  <c r="AI590" i="18"/>
  <c r="AE590" i="18"/>
  <c r="AG590" i="18"/>
  <c r="AJ220" i="6"/>
  <c r="AI591" i="6"/>
  <c r="AI333" i="6"/>
  <c r="AI460" i="6"/>
  <c r="AI217" i="6"/>
  <c r="AH591" i="6"/>
  <c r="D591" i="6"/>
  <c r="Y591" i="6"/>
  <c r="AD591" i="6"/>
  <c r="N591" i="6"/>
  <c r="E591" i="6"/>
  <c r="J591" i="6"/>
  <c r="G591" i="6"/>
  <c r="O591" i="6"/>
  <c r="AC591" i="6"/>
  <c r="H591" i="6"/>
  <c r="L591" i="6"/>
  <c r="K591" i="6"/>
  <c r="C591" i="6"/>
  <c r="AA591" i="6"/>
  <c r="R591" i="6"/>
  <c r="AH333" i="6"/>
  <c r="AH460" i="6"/>
  <c r="AH214" i="6"/>
  <c r="AF460" i="6"/>
  <c r="AF591" i="6"/>
  <c r="AG333" i="6"/>
  <c r="AF333" i="6"/>
  <c r="AF209" i="6"/>
  <c r="AG460" i="6"/>
  <c r="AG591" i="6"/>
  <c r="N78" i="3"/>
  <c r="A79" i="3"/>
  <c r="V333" i="6"/>
  <c r="BI75" i="18"/>
  <c r="BJ75" i="18"/>
  <c r="BK75" i="18"/>
  <c r="D461" i="18"/>
  <c r="G461" i="18"/>
  <c r="Z461" i="18"/>
  <c r="Y461" i="18"/>
  <c r="H461" i="18"/>
  <c r="K461" i="18"/>
  <c r="V461" i="18"/>
  <c r="E461" i="18"/>
  <c r="L461" i="18"/>
  <c r="O461" i="18"/>
  <c r="I461" i="18"/>
  <c r="M461" i="18"/>
  <c r="P461" i="18"/>
  <c r="S461" i="18"/>
  <c r="Q461" i="18"/>
  <c r="U461" i="18"/>
  <c r="T461" i="18"/>
  <c r="BH76" i="18"/>
  <c r="BB77" i="18"/>
  <c r="AS462" i="18" s="1"/>
  <c r="AC461" i="18"/>
  <c r="AD461" i="18"/>
  <c r="AA461" i="18"/>
  <c r="B461" i="18"/>
  <c r="AB461" i="18"/>
  <c r="X461" i="18"/>
  <c r="F461" i="18"/>
  <c r="J461" i="18"/>
  <c r="W461" i="18"/>
  <c r="C461" i="18"/>
  <c r="N461" i="18"/>
  <c r="R461" i="18"/>
  <c r="BL75" i="18"/>
  <c r="BC75" i="18"/>
  <c r="F591" i="6"/>
  <c r="V591" i="6"/>
  <c r="Q591" i="6"/>
  <c r="U591" i="6"/>
  <c r="I591" i="6"/>
  <c r="W591" i="6"/>
  <c r="T591" i="6"/>
  <c r="Z591" i="6"/>
  <c r="P591" i="6"/>
  <c r="B591" i="6"/>
  <c r="AB591" i="6"/>
  <c r="X591" i="6"/>
  <c r="M591" i="6"/>
  <c r="S591" i="6"/>
  <c r="AE591" i="6"/>
  <c r="AG208" i="6"/>
  <c r="BF75" i="6"/>
  <c r="W333" i="6"/>
  <c r="BL73" i="6"/>
  <c r="BN73" i="6"/>
  <c r="BM73" i="6"/>
  <c r="O214" i="6"/>
  <c r="U211" i="18"/>
  <c r="X209" i="6"/>
  <c r="B212" i="18"/>
  <c r="AX331" i="18"/>
  <c r="AY331" i="18"/>
  <c r="AZ331" i="18"/>
  <c r="BG72" i="18" s="1"/>
  <c r="BF72" i="18" s="1"/>
  <c r="BM72" i="18" s="1"/>
  <c r="BA331" i="18"/>
  <c r="F209" i="6"/>
  <c r="C216" i="6"/>
  <c r="L207" i="18"/>
  <c r="AW333" i="18"/>
  <c r="AY206" i="18"/>
  <c r="AZ206" i="18"/>
  <c r="BA206" i="18"/>
  <c r="BB206" i="18" s="1"/>
  <c r="AS591" i="18" s="1"/>
  <c r="AX206" i="18"/>
  <c r="AS333" i="18" s="1"/>
  <c r="BF206" i="18"/>
  <c r="BE206" i="18"/>
  <c r="AC460" i="6"/>
  <c r="AE460" i="6"/>
  <c r="I460" i="6"/>
  <c r="H460" i="6"/>
  <c r="W460" i="6"/>
  <c r="M460" i="6"/>
  <c r="P460" i="6"/>
  <c r="O460" i="6"/>
  <c r="T460" i="6"/>
  <c r="Q460" i="6"/>
  <c r="BE75" i="6"/>
  <c r="C460" i="6"/>
  <c r="N460" i="6"/>
  <c r="E460" i="6"/>
  <c r="R460" i="6"/>
  <c r="G460" i="6"/>
  <c r="D460" i="6"/>
  <c r="AB460" i="6"/>
  <c r="Y460" i="6"/>
  <c r="K460" i="6"/>
  <c r="L460" i="6"/>
  <c r="B460" i="6"/>
  <c r="X460" i="6"/>
  <c r="F460" i="6"/>
  <c r="V460" i="6"/>
  <c r="J460" i="6"/>
  <c r="S460" i="6"/>
  <c r="AA460" i="6"/>
  <c r="U460" i="6"/>
  <c r="AD460" i="6"/>
  <c r="Z460" i="6"/>
  <c r="F209" i="18"/>
  <c r="I213" i="18"/>
  <c r="Q212" i="6"/>
  <c r="U210" i="6"/>
  <c r="J224" i="6"/>
  <c r="V208" i="6"/>
  <c r="AC210" i="18"/>
  <c r="O212" i="18"/>
  <c r="AC333" i="6"/>
  <c r="AE333" i="6"/>
  <c r="S333" i="6"/>
  <c r="K333" i="6"/>
  <c r="R333" i="6"/>
  <c r="I333" i="6"/>
  <c r="E333" i="6"/>
  <c r="D333" i="6"/>
  <c r="P333" i="6"/>
  <c r="Z333" i="6"/>
  <c r="L333" i="6"/>
  <c r="G333" i="6"/>
  <c r="N333" i="6"/>
  <c r="Y333" i="6"/>
  <c r="M333" i="6"/>
  <c r="H333" i="6"/>
  <c r="T333" i="6"/>
  <c r="AB333" i="6"/>
  <c r="AA333" i="6"/>
  <c r="J333" i="6"/>
  <c r="C333" i="6"/>
  <c r="O333" i="6"/>
  <c r="B333" i="6"/>
  <c r="Q333" i="6"/>
  <c r="U333" i="6"/>
  <c r="AD333" i="6"/>
  <c r="X333" i="6"/>
  <c r="F333" i="6"/>
  <c r="Y211" i="18"/>
  <c r="C212" i="18"/>
  <c r="W208" i="6"/>
  <c r="K211" i="18"/>
  <c r="N210" i="18"/>
  <c r="AD209" i="6"/>
  <c r="T211" i="18"/>
  <c r="Q332" i="18"/>
  <c r="R332" i="18"/>
  <c r="P332" i="18"/>
  <c r="X332" i="18"/>
  <c r="W332" i="18"/>
  <c r="V332" i="18"/>
  <c r="D332" i="18"/>
  <c r="G332" i="18"/>
  <c r="J332" i="18"/>
  <c r="E332" i="18"/>
  <c r="AB332" i="18"/>
  <c r="AA332" i="18"/>
  <c r="Z332" i="18"/>
  <c r="AD332" i="18"/>
  <c r="S332" i="18"/>
  <c r="M332" i="18"/>
  <c r="H332" i="18"/>
  <c r="I332" i="18"/>
  <c r="O332" i="18"/>
  <c r="B332" i="18"/>
  <c r="C332" i="18"/>
  <c r="K332" i="18"/>
  <c r="T332" i="18"/>
  <c r="Y332" i="18"/>
  <c r="U332" i="18"/>
  <c r="AC332" i="18"/>
  <c r="N332" i="18"/>
  <c r="F332" i="18"/>
  <c r="AA590" i="18"/>
  <c r="O590" i="18"/>
  <c r="V590" i="18"/>
  <c r="L590" i="18"/>
  <c r="E590" i="18"/>
  <c r="U590" i="18"/>
  <c r="J590" i="18"/>
  <c r="P590" i="18"/>
  <c r="K590" i="18"/>
  <c r="Y590" i="18"/>
  <c r="D590" i="18"/>
  <c r="W590" i="18"/>
  <c r="Q590" i="18"/>
  <c r="B590" i="18"/>
  <c r="AB590" i="18"/>
  <c r="G590" i="18"/>
  <c r="Z590" i="18"/>
  <c r="N590" i="18"/>
  <c r="AC590" i="18"/>
  <c r="M590" i="18"/>
  <c r="X590" i="18"/>
  <c r="H590" i="18"/>
  <c r="C590" i="18"/>
  <c r="S590" i="18"/>
  <c r="F590" i="18"/>
  <c r="T590" i="18"/>
  <c r="I590" i="18"/>
  <c r="AD590" i="18"/>
  <c r="R590" i="18"/>
  <c r="BO73" i="6"/>
  <c r="L332" i="18"/>
  <c r="BL74" i="6" a="1"/>
  <c r="BI76" i="18" a="1"/>
  <c r="AS335" i="6" l="1"/>
  <c r="AT335" i="6"/>
  <c r="AS592" i="6"/>
  <c r="AT592" i="6"/>
  <c r="BK75" i="6"/>
  <c r="AT461" i="6"/>
  <c r="BJ72" i="6"/>
  <c r="BI72" i="6" s="1"/>
  <c r="BP72" i="6" s="1"/>
  <c r="AR461" i="6"/>
  <c r="AS461" i="6"/>
  <c r="AQ333" i="18"/>
  <c r="AR333" i="18"/>
  <c r="AQ591" i="18"/>
  <c r="AR591" i="18"/>
  <c r="AQ462" i="18"/>
  <c r="AR462" i="18"/>
  <c r="AQ335" i="6"/>
  <c r="AR335" i="6"/>
  <c r="AQ592" i="6"/>
  <c r="AR592" i="6"/>
  <c r="AP333" i="18"/>
  <c r="AT333" i="18"/>
  <c r="AP591" i="18"/>
  <c r="AT591" i="18"/>
  <c r="AP462" i="18"/>
  <c r="AT462" i="18"/>
  <c r="AP461" i="6"/>
  <c r="AQ461" i="6"/>
  <c r="AU335" i="6"/>
  <c r="AP335" i="6"/>
  <c r="AU592" i="6"/>
  <c r="AP592" i="6"/>
  <c r="AU461" i="6"/>
  <c r="AZ335" i="6"/>
  <c r="BI209" i="6"/>
  <c r="BH209" i="6"/>
  <c r="BD209" i="6"/>
  <c r="BC209" i="6"/>
  <c r="BB209" i="6"/>
  <c r="BA209" i="6"/>
  <c r="BE208" i="6"/>
  <c r="BD333" i="6"/>
  <c r="BC333" i="6"/>
  <c r="BB333" i="6"/>
  <c r="BA333" i="6"/>
  <c r="AO249" i="6"/>
  <c r="AO333" i="18"/>
  <c r="AN333" i="18"/>
  <c r="AM333" i="18"/>
  <c r="AL333" i="18"/>
  <c r="AO335" i="6"/>
  <c r="AN591" i="18"/>
  <c r="AL591" i="18"/>
  <c r="AO591" i="18"/>
  <c r="AM591" i="18"/>
  <c r="AN462" i="18"/>
  <c r="AO462" i="18"/>
  <c r="AL462" i="18"/>
  <c r="AM462" i="18"/>
  <c r="AL249" i="18"/>
  <c r="AN592" i="6"/>
  <c r="AO592" i="6"/>
  <c r="AN461" i="6"/>
  <c r="AO461" i="6"/>
  <c r="AM334" i="6"/>
  <c r="AN334" i="6"/>
  <c r="AN246" i="6"/>
  <c r="AM461" i="6"/>
  <c r="AM592" i="6"/>
  <c r="AM247" i="6"/>
  <c r="B210" i="6"/>
  <c r="W334" i="6"/>
  <c r="AJ461" i="6"/>
  <c r="AK461" i="6"/>
  <c r="AL461" i="6"/>
  <c r="AJ592" i="6"/>
  <c r="AK592" i="6"/>
  <c r="AL592" i="6"/>
  <c r="AJ334" i="6"/>
  <c r="AL334" i="6"/>
  <c r="AK334" i="6"/>
  <c r="AL235" i="6"/>
  <c r="AK234" i="6"/>
  <c r="AK333" i="18"/>
  <c r="AK591" i="18"/>
  <c r="AK462" i="18"/>
  <c r="AK245" i="18"/>
  <c r="AJ462" i="18"/>
  <c r="AE462" i="18"/>
  <c r="AI462" i="18"/>
  <c r="AG462" i="18"/>
  <c r="AF462" i="18"/>
  <c r="AH462" i="18"/>
  <c r="AG221" i="18"/>
  <c r="AH228" i="18"/>
  <c r="AF223" i="18"/>
  <c r="AJ333" i="18"/>
  <c r="AI333" i="18"/>
  <c r="AH333" i="18"/>
  <c r="AF333" i="18"/>
  <c r="AE333" i="18"/>
  <c r="AG333" i="18"/>
  <c r="AJ591" i="18"/>
  <c r="AH591" i="18"/>
  <c r="AF591" i="18"/>
  <c r="AG591" i="18"/>
  <c r="AI591" i="18"/>
  <c r="AE591" i="18"/>
  <c r="AE221" i="18"/>
  <c r="AI229" i="18"/>
  <c r="AJ240" i="18"/>
  <c r="AJ221" i="6"/>
  <c r="AI592" i="6"/>
  <c r="AI334" i="6"/>
  <c r="AI218" i="6"/>
  <c r="AI461" i="6"/>
  <c r="AH592" i="6"/>
  <c r="AH334" i="6"/>
  <c r="AH461" i="6"/>
  <c r="AH215" i="6"/>
  <c r="AF592" i="6"/>
  <c r="AF461" i="6"/>
  <c r="AG334" i="6"/>
  <c r="AF334" i="6"/>
  <c r="AF210" i="6"/>
  <c r="AG461" i="6"/>
  <c r="AG592" i="6"/>
  <c r="V334" i="6"/>
  <c r="N79" i="3"/>
  <c r="A80" i="3"/>
  <c r="BI76" i="18"/>
  <c r="BJ76" i="18"/>
  <c r="BK76" i="18"/>
  <c r="BL76" i="18"/>
  <c r="BH77" i="18"/>
  <c r="F462" i="18"/>
  <c r="Q462" i="18"/>
  <c r="O462" i="18"/>
  <c r="K462" i="18"/>
  <c r="J462" i="18"/>
  <c r="U462" i="18"/>
  <c r="Z462" i="18"/>
  <c r="X462" i="18"/>
  <c r="I462" i="18"/>
  <c r="T462" i="18"/>
  <c r="P462" i="18"/>
  <c r="B462" i="18"/>
  <c r="M462" i="18"/>
  <c r="G462" i="18"/>
  <c r="S462" i="18"/>
  <c r="AB462" i="18"/>
  <c r="W462" i="18"/>
  <c r="D462" i="18"/>
  <c r="V462" i="18"/>
  <c r="AD462" i="18"/>
  <c r="E462" i="18"/>
  <c r="L462" i="18"/>
  <c r="C462" i="18"/>
  <c r="N462" i="18"/>
  <c r="AA462" i="18"/>
  <c r="BB78" i="18"/>
  <c r="AS463" i="18" s="1"/>
  <c r="AC462" i="18"/>
  <c r="R462" i="18"/>
  <c r="Y462" i="18"/>
  <c r="H462" i="18"/>
  <c r="BC76" i="18"/>
  <c r="AG209" i="6"/>
  <c r="BF76" i="6"/>
  <c r="BL74" i="6"/>
  <c r="BN74" i="6"/>
  <c r="BM74" i="6"/>
  <c r="AC592" i="6"/>
  <c r="R592" i="6"/>
  <c r="Z592" i="6"/>
  <c r="L592" i="6"/>
  <c r="AD592" i="6"/>
  <c r="V592" i="6"/>
  <c r="W592" i="6"/>
  <c r="S592" i="6"/>
  <c r="J592" i="6"/>
  <c r="U592" i="6"/>
  <c r="I592" i="6"/>
  <c r="T592" i="6"/>
  <c r="N592" i="6"/>
  <c r="AB592" i="6"/>
  <c r="D592" i="6"/>
  <c r="AE592" i="6"/>
  <c r="B592" i="6"/>
  <c r="E592" i="6"/>
  <c r="X592" i="6"/>
  <c r="Q592" i="6"/>
  <c r="F592" i="6"/>
  <c r="M592" i="6"/>
  <c r="K592" i="6"/>
  <c r="AA592" i="6"/>
  <c r="G592" i="6"/>
  <c r="H592" i="6"/>
  <c r="C592" i="6"/>
  <c r="Y592" i="6"/>
  <c r="O592" i="6"/>
  <c r="P592" i="6"/>
  <c r="AD210" i="6"/>
  <c r="N211" i="18"/>
  <c r="K212" i="18"/>
  <c r="W209" i="6"/>
  <c r="C213" i="18"/>
  <c r="Y212" i="18"/>
  <c r="O213" i="18"/>
  <c r="AC211" i="18"/>
  <c r="V209" i="6"/>
  <c r="J225" i="6"/>
  <c r="U211" i="6"/>
  <c r="Q213" i="6"/>
  <c r="I214" i="18"/>
  <c r="L334" i="6"/>
  <c r="G334" i="6"/>
  <c r="R334" i="6"/>
  <c r="Y334" i="6"/>
  <c r="N334" i="6"/>
  <c r="M334" i="6"/>
  <c r="H334" i="6"/>
  <c r="T334" i="6"/>
  <c r="AB334" i="6"/>
  <c r="AC334" i="6"/>
  <c r="AE334" i="6"/>
  <c r="S334" i="6"/>
  <c r="K334" i="6"/>
  <c r="I334" i="6"/>
  <c r="E334" i="6"/>
  <c r="D334" i="6"/>
  <c r="P334" i="6"/>
  <c r="AA334" i="6"/>
  <c r="Z334" i="6"/>
  <c r="J334" i="6"/>
  <c r="C334" i="6"/>
  <c r="O334" i="6"/>
  <c r="B334" i="6"/>
  <c r="Q334" i="6"/>
  <c r="U334" i="6"/>
  <c r="F334" i="6"/>
  <c r="X334" i="6"/>
  <c r="AD334" i="6"/>
  <c r="P461" i="6"/>
  <c r="T461" i="6"/>
  <c r="BE76" i="6"/>
  <c r="E461" i="6"/>
  <c r="N461" i="6"/>
  <c r="G461" i="6"/>
  <c r="AB461" i="6"/>
  <c r="D461" i="6"/>
  <c r="K461" i="6"/>
  <c r="H461" i="6"/>
  <c r="M461" i="6"/>
  <c r="L461" i="6"/>
  <c r="O461" i="6"/>
  <c r="W461" i="6"/>
  <c r="C461" i="6"/>
  <c r="AC461" i="6"/>
  <c r="AE461" i="6"/>
  <c r="Q461" i="6"/>
  <c r="S461" i="6"/>
  <c r="U461" i="6"/>
  <c r="AD461" i="6"/>
  <c r="R461" i="6"/>
  <c r="I461" i="6"/>
  <c r="AA461" i="6"/>
  <c r="X461" i="6"/>
  <c r="Z461" i="6"/>
  <c r="V461" i="6"/>
  <c r="Y461" i="6"/>
  <c r="B461" i="6"/>
  <c r="F461" i="6"/>
  <c r="J461" i="6"/>
  <c r="M333" i="18"/>
  <c r="G333" i="18"/>
  <c r="W333" i="18"/>
  <c r="V333" i="18"/>
  <c r="X333" i="18"/>
  <c r="Q333" i="18"/>
  <c r="J333" i="18"/>
  <c r="P333" i="18"/>
  <c r="R333" i="18"/>
  <c r="D333" i="18"/>
  <c r="H333" i="18"/>
  <c r="AD333" i="18"/>
  <c r="S333" i="18"/>
  <c r="AB333" i="18"/>
  <c r="AA333" i="18"/>
  <c r="Z333" i="18"/>
  <c r="E333" i="18"/>
  <c r="I333" i="18"/>
  <c r="O333" i="18"/>
  <c r="B333" i="18"/>
  <c r="C333" i="18"/>
  <c r="K333" i="18"/>
  <c r="U333" i="18"/>
  <c r="Y333" i="18"/>
  <c r="T333" i="18"/>
  <c r="N333" i="18"/>
  <c r="AC333" i="18"/>
  <c r="F333" i="18"/>
  <c r="L208" i="18"/>
  <c r="BA207" i="18"/>
  <c r="BB207" i="18" s="1"/>
  <c r="AS592" i="18" s="1"/>
  <c r="AZ207" i="18"/>
  <c r="BF207" i="18"/>
  <c r="BE207" i="18"/>
  <c r="AW334" i="18"/>
  <c r="AX207" i="18"/>
  <c r="AS334" i="18" s="1"/>
  <c r="AY207" i="18"/>
  <c r="C217" i="6"/>
  <c r="B213" i="18"/>
  <c r="U212" i="18"/>
  <c r="O215" i="6"/>
  <c r="AN335" i="6"/>
  <c r="AZ332" i="18"/>
  <c r="BG73" i="18" s="1"/>
  <c r="BF73" i="18" s="1"/>
  <c r="BM73" i="18" s="1"/>
  <c r="AX332" i="18"/>
  <c r="BA332" i="18"/>
  <c r="AY332" i="18"/>
  <c r="T212" i="18"/>
  <c r="F210" i="18"/>
  <c r="BO74" i="6"/>
  <c r="Y591" i="18"/>
  <c r="M591" i="18"/>
  <c r="J591" i="18"/>
  <c r="AD591" i="18"/>
  <c r="F591" i="18"/>
  <c r="X591" i="18"/>
  <c r="N591" i="18"/>
  <c r="V591" i="18"/>
  <c r="Q591" i="18"/>
  <c r="R591" i="18"/>
  <c r="C591" i="18"/>
  <c r="D591" i="18"/>
  <c r="G591" i="18"/>
  <c r="L591" i="18"/>
  <c r="AC591" i="18"/>
  <c r="E591" i="18"/>
  <c r="U591" i="18"/>
  <c r="H591" i="18"/>
  <c r="K591" i="18"/>
  <c r="T591" i="18"/>
  <c r="O591" i="18"/>
  <c r="Z591" i="18"/>
  <c r="I591" i="18"/>
  <c r="B591" i="18"/>
  <c r="P591" i="18"/>
  <c r="S591" i="18"/>
  <c r="AA591" i="18"/>
  <c r="W591" i="18"/>
  <c r="AB591" i="18"/>
  <c r="F210" i="6"/>
  <c r="X210" i="6"/>
  <c r="L333" i="18"/>
  <c r="BI77" i="18" a="1"/>
  <c r="BL75" i="6" a="1"/>
  <c r="AS593" i="6" l="1"/>
  <c r="AT593" i="6"/>
  <c r="AS336" i="6"/>
  <c r="AT336" i="6"/>
  <c r="BK76" i="6"/>
  <c r="AT462" i="6"/>
  <c r="BJ73" i="6"/>
  <c r="BI73" i="6" s="1"/>
  <c r="BP73" i="6" s="1"/>
  <c r="AR462" i="6"/>
  <c r="AS462" i="6"/>
  <c r="AQ463" i="18"/>
  <c r="AR463" i="18"/>
  <c r="AQ592" i="18"/>
  <c r="AR592" i="18"/>
  <c r="AQ334" i="18"/>
  <c r="AR334" i="18"/>
  <c r="AQ336" i="6"/>
  <c r="AR336" i="6"/>
  <c r="AQ593" i="6"/>
  <c r="AR593" i="6"/>
  <c r="AP463" i="18"/>
  <c r="AT463" i="18"/>
  <c r="AP592" i="18"/>
  <c r="AT592" i="18"/>
  <c r="AP334" i="18"/>
  <c r="AT334" i="18"/>
  <c r="AP462" i="6"/>
  <c r="AQ462" i="6"/>
  <c r="AU593" i="6"/>
  <c r="AP593" i="6"/>
  <c r="AU336" i="6"/>
  <c r="AP336" i="6"/>
  <c r="AU462" i="6"/>
  <c r="AZ336" i="6"/>
  <c r="BE209" i="6"/>
  <c r="BI210" i="6"/>
  <c r="BH210" i="6"/>
  <c r="BD210" i="6"/>
  <c r="BC210" i="6"/>
  <c r="BB210" i="6"/>
  <c r="BA210" i="6"/>
  <c r="BD334" i="6"/>
  <c r="BC334" i="6"/>
  <c r="BB334" i="6"/>
  <c r="BA334" i="6"/>
  <c r="AN592" i="18"/>
  <c r="AL592" i="18"/>
  <c r="AO592" i="18"/>
  <c r="AM592" i="18"/>
  <c r="AN463" i="18"/>
  <c r="AO463" i="18"/>
  <c r="AL463" i="18"/>
  <c r="AM463" i="18"/>
  <c r="AO336" i="6"/>
  <c r="AO334" i="18"/>
  <c r="AN334" i="18"/>
  <c r="AM334" i="18"/>
  <c r="AL334" i="18"/>
  <c r="AL250" i="18"/>
  <c r="AN593" i="6"/>
  <c r="AO593" i="6"/>
  <c r="AO250" i="6"/>
  <c r="AN462" i="6"/>
  <c r="AO462" i="6"/>
  <c r="AN247" i="6"/>
  <c r="AM593" i="6"/>
  <c r="AM462" i="6"/>
  <c r="AM335" i="6"/>
  <c r="AM248" i="6"/>
  <c r="B211" i="6"/>
  <c r="AL236" i="6"/>
  <c r="AJ335" i="6"/>
  <c r="AL335" i="6"/>
  <c r="AK335" i="6"/>
  <c r="AJ593" i="6"/>
  <c r="AK593" i="6"/>
  <c r="AL593" i="6"/>
  <c r="AJ462" i="6"/>
  <c r="AK462" i="6"/>
  <c r="AL462" i="6"/>
  <c r="AK235" i="6"/>
  <c r="AK246" i="18"/>
  <c r="AK592" i="18"/>
  <c r="AK334" i="18"/>
  <c r="AK463" i="18"/>
  <c r="AJ334" i="18"/>
  <c r="AI334" i="18"/>
  <c r="AH334" i="18"/>
  <c r="AF334" i="18"/>
  <c r="AG334" i="18"/>
  <c r="AE334" i="18"/>
  <c r="AH229" i="18"/>
  <c r="AI230" i="18"/>
  <c r="AE222" i="18"/>
  <c r="AF224" i="18"/>
  <c r="AG222" i="18"/>
  <c r="AJ241" i="18"/>
  <c r="AJ592" i="18"/>
  <c r="AF592" i="18"/>
  <c r="AH592" i="18"/>
  <c r="AE592" i="18"/>
  <c r="AI592" i="18"/>
  <c r="AG592" i="18"/>
  <c r="AJ463" i="18"/>
  <c r="AG463" i="18"/>
  <c r="AE463" i="18"/>
  <c r="AI463" i="18"/>
  <c r="AH463" i="18"/>
  <c r="AF463" i="18"/>
  <c r="AJ222" i="6"/>
  <c r="AI593" i="6"/>
  <c r="AI462" i="6"/>
  <c r="AI335" i="6"/>
  <c r="AI219" i="6"/>
  <c r="AH335" i="6"/>
  <c r="AH216" i="6"/>
  <c r="AH593" i="6"/>
  <c r="AH462" i="6"/>
  <c r="AF462" i="6"/>
  <c r="AF593" i="6"/>
  <c r="AG335" i="6"/>
  <c r="AF335" i="6"/>
  <c r="AF211" i="6"/>
  <c r="AG462" i="6"/>
  <c r="AG593" i="6"/>
  <c r="N80" i="3"/>
  <c r="A81" i="3"/>
  <c r="BK77" i="18"/>
  <c r="BI77" i="18"/>
  <c r="BJ77" i="18"/>
  <c r="AA463" i="18"/>
  <c r="V463" i="18"/>
  <c r="H463" i="18"/>
  <c r="L463" i="18"/>
  <c r="J463" i="18"/>
  <c r="M463" i="18"/>
  <c r="C463" i="18"/>
  <c r="G463" i="18"/>
  <c r="B463" i="18"/>
  <c r="I463" i="18"/>
  <c r="AD463" i="18"/>
  <c r="X463" i="18"/>
  <c r="R463" i="18"/>
  <c r="U463" i="18"/>
  <c r="S463" i="18"/>
  <c r="BH78" i="18"/>
  <c r="Q463" i="18"/>
  <c r="O463" i="18"/>
  <c r="W463" i="18"/>
  <c r="F463" i="18"/>
  <c r="BB79" i="18"/>
  <c r="AS464" i="18" s="1"/>
  <c r="AB463" i="18"/>
  <c r="E463" i="18"/>
  <c r="T463" i="18"/>
  <c r="N463" i="18"/>
  <c r="K463" i="18"/>
  <c r="Y463" i="18"/>
  <c r="D463" i="18"/>
  <c r="Z463" i="18"/>
  <c r="AC463" i="18"/>
  <c r="P463" i="18"/>
  <c r="BL77" i="18"/>
  <c r="BC77" i="18"/>
  <c r="AN336" i="6"/>
  <c r="AG210" i="6"/>
  <c r="BF77" i="6"/>
  <c r="BL75" i="6"/>
  <c r="BN75" i="6"/>
  <c r="BM75" i="6"/>
  <c r="AC593" i="6"/>
  <c r="X593" i="6"/>
  <c r="G593" i="6"/>
  <c r="H593" i="6"/>
  <c r="I593" i="6"/>
  <c r="R593" i="6"/>
  <c r="AB593" i="6"/>
  <c r="C593" i="6"/>
  <c r="AD593" i="6"/>
  <c r="Z593" i="6"/>
  <c r="V593" i="6"/>
  <c r="K593" i="6"/>
  <c r="J593" i="6"/>
  <c r="M593" i="6"/>
  <c r="T593" i="6"/>
  <c r="AE593" i="6"/>
  <c r="N593" i="6"/>
  <c r="U593" i="6"/>
  <c r="Y593" i="6"/>
  <c r="B593" i="6"/>
  <c r="O593" i="6"/>
  <c r="L593" i="6"/>
  <c r="Q593" i="6"/>
  <c r="F593" i="6"/>
  <c r="E593" i="6"/>
  <c r="P593" i="6"/>
  <c r="AA593" i="6"/>
  <c r="W593" i="6"/>
  <c r="D593" i="6"/>
  <c r="S593" i="6"/>
  <c r="X211" i="6"/>
  <c r="F211" i="6"/>
  <c r="T213" i="18"/>
  <c r="AC335" i="6"/>
  <c r="Y335" i="6"/>
  <c r="G335" i="6"/>
  <c r="N335" i="6"/>
  <c r="I335" i="6"/>
  <c r="E335" i="6"/>
  <c r="D335" i="6"/>
  <c r="P335" i="6"/>
  <c r="AA335" i="6"/>
  <c r="AB335" i="6"/>
  <c r="AE335" i="6"/>
  <c r="R335" i="6"/>
  <c r="S335" i="6"/>
  <c r="K335" i="6"/>
  <c r="M335" i="6"/>
  <c r="H335" i="6"/>
  <c r="T335" i="6"/>
  <c r="Z335" i="6"/>
  <c r="L335" i="6"/>
  <c r="J335" i="6"/>
  <c r="C335" i="6"/>
  <c r="O335" i="6"/>
  <c r="B335" i="6"/>
  <c r="Q335" i="6"/>
  <c r="U335" i="6"/>
  <c r="AD335" i="6"/>
  <c r="X335" i="6"/>
  <c r="F335" i="6"/>
  <c r="U213" i="18"/>
  <c r="E592" i="18"/>
  <c r="U592" i="18"/>
  <c r="J592" i="18"/>
  <c r="AA592" i="18"/>
  <c r="V592" i="18"/>
  <c r="K592" i="18"/>
  <c r="D592" i="18"/>
  <c r="I592" i="18"/>
  <c r="AD592" i="18"/>
  <c r="R592" i="18"/>
  <c r="G592" i="18"/>
  <c r="N592" i="18"/>
  <c r="S592" i="18"/>
  <c r="T592" i="18"/>
  <c r="AC592" i="18"/>
  <c r="M592" i="18"/>
  <c r="X592" i="18"/>
  <c r="H592" i="18"/>
  <c r="O592" i="18"/>
  <c r="L592" i="18"/>
  <c r="Y592" i="18"/>
  <c r="W592" i="18"/>
  <c r="Q592" i="18"/>
  <c r="B592" i="18"/>
  <c r="P592" i="18"/>
  <c r="Z592" i="18"/>
  <c r="C592" i="18"/>
  <c r="F592" i="18"/>
  <c r="AB592" i="18"/>
  <c r="L209" i="18"/>
  <c r="AX208" i="18"/>
  <c r="AS335" i="18" s="1"/>
  <c r="BA208" i="18"/>
  <c r="BB208" i="18" s="1"/>
  <c r="AS593" i="18" s="1"/>
  <c r="BE208" i="18"/>
  <c r="AW335" i="18"/>
  <c r="AY208" i="18"/>
  <c r="AZ208" i="18"/>
  <c r="BF208" i="18"/>
  <c r="BO75" i="6"/>
  <c r="I215" i="18"/>
  <c r="Q214" i="6"/>
  <c r="U212" i="6"/>
  <c r="V210" i="6"/>
  <c r="O214" i="18"/>
  <c r="Y213" i="18"/>
  <c r="W210" i="6"/>
  <c r="K213" i="18"/>
  <c r="N212" i="18"/>
  <c r="AD211" i="6"/>
  <c r="F211" i="18"/>
  <c r="O216" i="6"/>
  <c r="B214" i="18"/>
  <c r="C218" i="6"/>
  <c r="D334" i="18"/>
  <c r="G334" i="18"/>
  <c r="Z334" i="18"/>
  <c r="AA334" i="18"/>
  <c r="AB334" i="18"/>
  <c r="E334" i="18"/>
  <c r="W334" i="18"/>
  <c r="M334" i="18"/>
  <c r="H334" i="18"/>
  <c r="V334" i="18"/>
  <c r="Q334" i="18"/>
  <c r="X334" i="18"/>
  <c r="R334" i="18"/>
  <c r="P334" i="18"/>
  <c r="J334" i="18"/>
  <c r="S334" i="18"/>
  <c r="AD334" i="18"/>
  <c r="I334" i="18"/>
  <c r="O334" i="18"/>
  <c r="B334" i="18"/>
  <c r="C334" i="18"/>
  <c r="K334" i="18"/>
  <c r="T334" i="18"/>
  <c r="Y334" i="18"/>
  <c r="U334" i="18"/>
  <c r="N334" i="18"/>
  <c r="AC334" i="18"/>
  <c r="F334" i="18"/>
  <c r="AY333" i="18"/>
  <c r="AZ333" i="18"/>
  <c r="BG74" i="18" s="1"/>
  <c r="BF74" i="18" s="1"/>
  <c r="BM74" i="18" s="1"/>
  <c r="BA333" i="18"/>
  <c r="AX333" i="18"/>
  <c r="AE462" i="6"/>
  <c r="Q462" i="6"/>
  <c r="AD462" i="6"/>
  <c r="S462" i="6"/>
  <c r="AB462" i="6"/>
  <c r="U462" i="6"/>
  <c r="AA462" i="6"/>
  <c r="Z462" i="6"/>
  <c r="BE77" i="6"/>
  <c r="I462" i="6"/>
  <c r="H462" i="6"/>
  <c r="W462" i="6"/>
  <c r="M462" i="6"/>
  <c r="P462" i="6"/>
  <c r="O462" i="6"/>
  <c r="T462" i="6"/>
  <c r="AC462" i="6"/>
  <c r="V462" i="6"/>
  <c r="J462" i="6"/>
  <c r="C462" i="6"/>
  <c r="N462" i="6"/>
  <c r="E462" i="6"/>
  <c r="R462" i="6"/>
  <c r="G462" i="6"/>
  <c r="D462" i="6"/>
  <c r="Y462" i="6"/>
  <c r="K462" i="6"/>
  <c r="L462" i="6"/>
  <c r="B462" i="6"/>
  <c r="X462" i="6"/>
  <c r="F462" i="6"/>
  <c r="J226" i="6"/>
  <c r="AC212" i="18"/>
  <c r="C214" i="18"/>
  <c r="L334" i="18"/>
  <c r="V335" i="6"/>
  <c r="W335" i="6"/>
  <c r="BL76" i="6" a="1"/>
  <c r="BI78" i="18" a="1"/>
  <c r="BK77" i="6" l="1"/>
  <c r="AT463" i="6"/>
  <c r="AS594" i="6"/>
  <c r="AT594" i="6"/>
  <c r="AS337" i="6"/>
  <c r="AT337" i="6"/>
  <c r="BJ74" i="6"/>
  <c r="BI74" i="6" s="1"/>
  <c r="BP74" i="6" s="1"/>
  <c r="AR463" i="6"/>
  <c r="AS463" i="6"/>
  <c r="AQ593" i="18"/>
  <c r="AR593" i="18"/>
  <c r="AQ464" i="18"/>
  <c r="AR464" i="18"/>
  <c r="AQ335" i="18"/>
  <c r="AR335" i="18"/>
  <c r="AQ594" i="6"/>
  <c r="AR594" i="6"/>
  <c r="AQ337" i="6"/>
  <c r="AR337" i="6"/>
  <c r="AP593" i="18"/>
  <c r="AT593" i="18"/>
  <c r="AP464" i="18"/>
  <c r="AT464" i="18"/>
  <c r="AP335" i="18"/>
  <c r="AT335" i="18"/>
  <c r="AP463" i="6"/>
  <c r="AQ463" i="6"/>
  <c r="AU594" i="6"/>
  <c r="AP594" i="6"/>
  <c r="AU337" i="6"/>
  <c r="AP337" i="6"/>
  <c r="AU463" i="6"/>
  <c r="AZ337" i="6"/>
  <c r="BI211" i="6"/>
  <c r="BH211" i="6"/>
  <c r="BD211" i="6"/>
  <c r="BC211" i="6"/>
  <c r="BB211" i="6"/>
  <c r="BA211" i="6"/>
  <c r="BD335" i="6"/>
  <c r="BC335" i="6"/>
  <c r="BB335" i="6"/>
  <c r="BA335" i="6"/>
  <c r="BE210" i="6"/>
  <c r="AN593" i="18"/>
  <c r="AL593" i="18"/>
  <c r="AO593" i="18"/>
  <c r="AM593" i="18"/>
  <c r="AO335" i="18"/>
  <c r="AN335" i="18"/>
  <c r="AM335" i="18"/>
  <c r="AL335" i="18"/>
  <c r="AN464" i="18"/>
  <c r="AO464" i="18"/>
  <c r="AM464" i="18"/>
  <c r="AL464" i="18"/>
  <c r="AL251" i="18"/>
  <c r="AO337" i="6"/>
  <c r="AN594" i="6"/>
  <c r="AO594" i="6"/>
  <c r="AO251" i="6"/>
  <c r="AN463" i="6"/>
  <c r="AO463" i="6"/>
  <c r="AN248" i="6"/>
  <c r="AM336" i="6"/>
  <c r="B212" i="6"/>
  <c r="AM463" i="6"/>
  <c r="AM594" i="6"/>
  <c r="AM249" i="6"/>
  <c r="AJ463" i="6"/>
  <c r="AL463" i="6"/>
  <c r="AK463" i="6"/>
  <c r="AJ336" i="6"/>
  <c r="AL336" i="6"/>
  <c r="AK336" i="6"/>
  <c r="AK236" i="6"/>
  <c r="AJ594" i="6"/>
  <c r="AL594" i="6"/>
  <c r="AK594" i="6"/>
  <c r="AL237" i="6"/>
  <c r="AK464" i="18"/>
  <c r="AK593" i="18"/>
  <c r="AK247" i="18"/>
  <c r="AK335" i="18"/>
  <c r="AJ593" i="18"/>
  <c r="AH593" i="18"/>
  <c r="AF593" i="18"/>
  <c r="AG593" i="18"/>
  <c r="AE593" i="18"/>
  <c r="AI593" i="18"/>
  <c r="AJ464" i="18"/>
  <c r="AE464" i="18"/>
  <c r="AI464" i="18"/>
  <c r="AG464" i="18"/>
  <c r="AF464" i="18"/>
  <c r="AH464" i="18"/>
  <c r="L335" i="18"/>
  <c r="AJ335" i="18"/>
  <c r="AI335" i="18"/>
  <c r="AH335" i="18"/>
  <c r="AF335" i="18"/>
  <c r="AG335" i="18"/>
  <c r="AE335" i="18"/>
  <c r="AF225" i="18"/>
  <c r="AI231" i="18"/>
  <c r="AG223" i="18"/>
  <c r="AE223" i="18"/>
  <c r="AH230" i="18"/>
  <c r="AJ242" i="18"/>
  <c r="B336" i="6"/>
  <c r="C336" i="6"/>
  <c r="M336" i="6"/>
  <c r="P336" i="6"/>
  <c r="E336" i="6"/>
  <c r="G336" i="6"/>
  <c r="V336" i="6"/>
  <c r="U336" i="6"/>
  <c r="R336" i="6"/>
  <c r="L336" i="6"/>
  <c r="AA336" i="6"/>
  <c r="AC336" i="6"/>
  <c r="AJ223" i="6"/>
  <c r="N336" i="6"/>
  <c r="T336" i="6"/>
  <c r="I336" i="6"/>
  <c r="AD336" i="6"/>
  <c r="F336" i="6"/>
  <c r="O336" i="6"/>
  <c r="AB336" i="6"/>
  <c r="H336" i="6"/>
  <c r="Y336" i="6"/>
  <c r="D336" i="6"/>
  <c r="K336" i="6"/>
  <c r="W336" i="6"/>
  <c r="Q336" i="6"/>
  <c r="J336" i="6"/>
  <c r="Z336" i="6"/>
  <c r="S336" i="6"/>
  <c r="AE336" i="6"/>
  <c r="AI220" i="6"/>
  <c r="AI594" i="6"/>
  <c r="AI463" i="6"/>
  <c r="AI336" i="6"/>
  <c r="AH594" i="6"/>
  <c r="AH463" i="6"/>
  <c r="AH336" i="6"/>
  <c r="AH217" i="6"/>
  <c r="AF594" i="6"/>
  <c r="AF463" i="6"/>
  <c r="X336" i="6"/>
  <c r="AF336" i="6"/>
  <c r="AF212" i="6"/>
  <c r="AG594" i="6"/>
  <c r="AG463" i="6"/>
  <c r="N81" i="3"/>
  <c r="A82" i="3"/>
  <c r="BI78" i="18"/>
  <c r="BJ78" i="18"/>
  <c r="BK78" i="18"/>
  <c r="BL78" i="18"/>
  <c r="AA464" i="18"/>
  <c r="T464" i="18"/>
  <c r="X464" i="18"/>
  <c r="B464" i="18"/>
  <c r="Z464" i="18"/>
  <c r="C464" i="18"/>
  <c r="F464" i="18"/>
  <c r="J464" i="18"/>
  <c r="Y464" i="18"/>
  <c r="G464" i="18"/>
  <c r="N464" i="18"/>
  <c r="R464" i="18"/>
  <c r="V464" i="18"/>
  <c r="K464" i="18"/>
  <c r="W464" i="18"/>
  <c r="E464" i="18"/>
  <c r="D464" i="18"/>
  <c r="O464" i="18"/>
  <c r="I464" i="18"/>
  <c r="M464" i="18"/>
  <c r="H464" i="18"/>
  <c r="S464" i="18"/>
  <c r="Q464" i="18"/>
  <c r="U464" i="18"/>
  <c r="L464" i="18"/>
  <c r="BH79" i="18"/>
  <c r="AC464" i="18"/>
  <c r="BB80" i="18"/>
  <c r="AS465" i="18" s="1"/>
  <c r="P464" i="18"/>
  <c r="AB464" i="18"/>
  <c r="AD464" i="18"/>
  <c r="BC78" i="18"/>
  <c r="AG336" i="6"/>
  <c r="AG211" i="6"/>
  <c r="BF78" i="6"/>
  <c r="BM76" i="6"/>
  <c r="BL76" i="6"/>
  <c r="BN76" i="6"/>
  <c r="AD212" i="6"/>
  <c r="N213" i="18"/>
  <c r="K214" i="18"/>
  <c r="Y214" i="18"/>
  <c r="O215" i="18"/>
  <c r="V211" i="6"/>
  <c r="U213" i="6"/>
  <c r="Q215" i="6"/>
  <c r="I216" i="18"/>
  <c r="C593" i="18"/>
  <c r="F593" i="18"/>
  <c r="T593" i="18"/>
  <c r="M593" i="18"/>
  <c r="Z593" i="18"/>
  <c r="B593" i="18"/>
  <c r="AB593" i="18"/>
  <c r="X593" i="18"/>
  <c r="O593" i="18"/>
  <c r="N593" i="18"/>
  <c r="AC593" i="18"/>
  <c r="U593" i="18"/>
  <c r="V593" i="18"/>
  <c r="R593" i="18"/>
  <c r="K593" i="18"/>
  <c r="AD593" i="18"/>
  <c r="S593" i="18"/>
  <c r="D593" i="18"/>
  <c r="Y593" i="18"/>
  <c r="J593" i="18"/>
  <c r="I593" i="18"/>
  <c r="P593" i="18"/>
  <c r="AA593" i="18"/>
  <c r="G593" i="18"/>
  <c r="W593" i="18"/>
  <c r="L593" i="18"/>
  <c r="E593" i="18"/>
  <c r="H593" i="18"/>
  <c r="Q593" i="18"/>
  <c r="U214" i="18"/>
  <c r="T214" i="18"/>
  <c r="F212" i="6"/>
  <c r="AC594" i="6"/>
  <c r="AA594" i="6"/>
  <c r="X594" i="6"/>
  <c r="Y594" i="6"/>
  <c r="O594" i="6"/>
  <c r="B594" i="6"/>
  <c r="D594" i="6"/>
  <c r="AB594" i="6"/>
  <c r="W594" i="6"/>
  <c r="K594" i="6"/>
  <c r="F594" i="6"/>
  <c r="M594" i="6"/>
  <c r="R594" i="6"/>
  <c r="L594" i="6"/>
  <c r="J594" i="6"/>
  <c r="AE594" i="6"/>
  <c r="H594" i="6"/>
  <c r="I594" i="6"/>
  <c r="N594" i="6"/>
  <c r="C594" i="6"/>
  <c r="E594" i="6"/>
  <c r="T594" i="6"/>
  <c r="G594" i="6"/>
  <c r="P594" i="6"/>
  <c r="AD594" i="6"/>
  <c r="V594" i="6"/>
  <c r="Q594" i="6"/>
  <c r="Z594" i="6"/>
  <c r="S594" i="6"/>
  <c r="U594" i="6"/>
  <c r="C215" i="18"/>
  <c r="AC213" i="18"/>
  <c r="J227" i="6"/>
  <c r="BO76" i="6"/>
  <c r="AE463" i="6"/>
  <c r="Q463" i="6"/>
  <c r="T463" i="6"/>
  <c r="S463" i="6"/>
  <c r="BE78" i="6"/>
  <c r="E463" i="6"/>
  <c r="N463" i="6"/>
  <c r="G463" i="6"/>
  <c r="AB463" i="6"/>
  <c r="D463" i="6"/>
  <c r="K463" i="6"/>
  <c r="H463" i="6"/>
  <c r="M463" i="6"/>
  <c r="L463" i="6"/>
  <c r="O463" i="6"/>
  <c r="P463" i="6"/>
  <c r="AC463" i="6"/>
  <c r="W463" i="6"/>
  <c r="F463" i="6"/>
  <c r="C463" i="6"/>
  <c r="J463" i="6"/>
  <c r="U463" i="6"/>
  <c r="AD463" i="6"/>
  <c r="R463" i="6"/>
  <c r="I463" i="6"/>
  <c r="AA463" i="6"/>
  <c r="X463" i="6"/>
  <c r="Z463" i="6"/>
  <c r="V463" i="6"/>
  <c r="Y463" i="6"/>
  <c r="B463" i="6"/>
  <c r="AZ334" i="18"/>
  <c r="BG75" i="18" s="1"/>
  <c r="BF75" i="18" s="1"/>
  <c r="BM75" i="18" s="1"/>
  <c r="AX334" i="18"/>
  <c r="BA334" i="18"/>
  <c r="AY334" i="18"/>
  <c r="C219" i="6"/>
  <c r="B215" i="18"/>
  <c r="O217" i="6"/>
  <c r="F212" i="18"/>
  <c r="W211" i="6"/>
  <c r="M335" i="18"/>
  <c r="G335" i="18"/>
  <c r="S335" i="18"/>
  <c r="AD335" i="18"/>
  <c r="V335" i="18"/>
  <c r="Q335" i="18"/>
  <c r="AA335" i="18"/>
  <c r="AB335" i="18"/>
  <c r="E335" i="18"/>
  <c r="D335" i="18"/>
  <c r="W335" i="18"/>
  <c r="H335" i="18"/>
  <c r="Z335" i="18"/>
  <c r="X335" i="18"/>
  <c r="R335" i="18"/>
  <c r="P335" i="18"/>
  <c r="J335" i="18"/>
  <c r="I335" i="18"/>
  <c r="C335" i="18"/>
  <c r="B335" i="18"/>
  <c r="O335" i="18"/>
  <c r="Y335" i="18"/>
  <c r="K335" i="18"/>
  <c r="T335" i="18"/>
  <c r="U335" i="18"/>
  <c r="N335" i="18"/>
  <c r="AC335" i="18"/>
  <c r="F335" i="18"/>
  <c r="L210" i="18"/>
  <c r="AZ209" i="18"/>
  <c r="AX209" i="18"/>
  <c r="AS336" i="18" s="1"/>
  <c r="BA209" i="18"/>
  <c r="BB209" i="18" s="1"/>
  <c r="AS594" i="18" s="1"/>
  <c r="AW336" i="18"/>
  <c r="BF209" i="18"/>
  <c r="AY209" i="18"/>
  <c r="BE209" i="18"/>
  <c r="X212" i="6"/>
  <c r="AN337" i="6"/>
  <c r="BL77" i="6" a="1"/>
  <c r="BI79" i="18" a="1"/>
  <c r="AS338" i="6" l="1"/>
  <c r="AT338" i="6"/>
  <c r="BK78" i="6"/>
  <c r="AT464" i="6"/>
  <c r="AS595" i="6"/>
  <c r="AT595" i="6"/>
  <c r="BJ75" i="6"/>
  <c r="BI75" i="6" s="1"/>
  <c r="BP75" i="6" s="1"/>
  <c r="AR464" i="6"/>
  <c r="AS464" i="6"/>
  <c r="AQ336" i="18"/>
  <c r="AR336" i="18"/>
  <c r="AQ594" i="18"/>
  <c r="AR594" i="18"/>
  <c r="AQ465" i="18"/>
  <c r="AR465" i="18"/>
  <c r="AQ338" i="6"/>
  <c r="AR338" i="6"/>
  <c r="AQ595" i="6"/>
  <c r="AR595" i="6"/>
  <c r="AP594" i="18"/>
  <c r="AT594" i="18"/>
  <c r="AP336" i="18"/>
  <c r="AT336" i="18"/>
  <c r="AP465" i="18"/>
  <c r="AT465" i="18"/>
  <c r="AP464" i="6"/>
  <c r="AQ464" i="6"/>
  <c r="AU338" i="6"/>
  <c r="AP338" i="6"/>
  <c r="AU595" i="6"/>
  <c r="AP595" i="6"/>
  <c r="AU464" i="6"/>
  <c r="AZ338" i="6"/>
  <c r="BD336" i="6"/>
  <c r="BC336" i="6"/>
  <c r="BB336" i="6"/>
  <c r="BA336" i="6"/>
  <c r="BE211" i="6"/>
  <c r="BI212" i="6"/>
  <c r="BH212" i="6"/>
  <c r="BD212" i="6"/>
  <c r="BC212" i="6"/>
  <c r="BB212" i="6"/>
  <c r="BA212" i="6"/>
  <c r="AN595" i="6"/>
  <c r="AO595" i="6"/>
  <c r="AL252" i="18"/>
  <c r="AO338" i="6"/>
  <c r="AO336" i="18"/>
  <c r="AN336" i="18"/>
  <c r="AM336" i="18"/>
  <c r="AL336" i="18"/>
  <c r="AN465" i="18"/>
  <c r="AO465" i="18"/>
  <c r="AL465" i="18"/>
  <c r="AM465" i="18"/>
  <c r="AO252" i="6"/>
  <c r="AN594" i="18"/>
  <c r="AL594" i="18"/>
  <c r="AM594" i="18"/>
  <c r="AO594" i="18"/>
  <c r="AN464" i="6"/>
  <c r="AO464" i="6"/>
  <c r="AN249" i="6"/>
  <c r="B213" i="6"/>
  <c r="AM250" i="6"/>
  <c r="AM337" i="6"/>
  <c r="AM464" i="6"/>
  <c r="AM595" i="6"/>
  <c r="AJ464" i="6"/>
  <c r="AL464" i="6"/>
  <c r="AK464" i="6"/>
  <c r="AJ595" i="6"/>
  <c r="AK595" i="6"/>
  <c r="AL595" i="6"/>
  <c r="AJ337" i="6"/>
  <c r="AL337" i="6"/>
  <c r="AK337" i="6"/>
  <c r="AL238" i="6"/>
  <c r="AK237" i="6"/>
  <c r="AK336" i="18"/>
  <c r="AK248" i="18"/>
  <c r="AK594" i="18"/>
  <c r="AK465" i="18"/>
  <c r="AJ243" i="18"/>
  <c r="AJ594" i="18"/>
  <c r="AF594" i="18"/>
  <c r="AH594" i="18"/>
  <c r="AI594" i="18"/>
  <c r="AE594" i="18"/>
  <c r="AG594" i="18"/>
  <c r="AJ465" i="18"/>
  <c r="AG465" i="18"/>
  <c r="AE465" i="18"/>
  <c r="AI465" i="18"/>
  <c r="AH465" i="18"/>
  <c r="AF465" i="18"/>
  <c r="AE224" i="18"/>
  <c r="AF226" i="18"/>
  <c r="L336" i="18"/>
  <c r="AJ336" i="18"/>
  <c r="AI336" i="18"/>
  <c r="AH336" i="18"/>
  <c r="AF336" i="18"/>
  <c r="AG336" i="18"/>
  <c r="AE336" i="18"/>
  <c r="AH231" i="18"/>
  <c r="AG224" i="18"/>
  <c r="AI232" i="18"/>
  <c r="AJ224" i="6"/>
  <c r="AI337" i="6"/>
  <c r="AI221" i="6"/>
  <c r="AI464" i="6"/>
  <c r="AI595" i="6"/>
  <c r="AH337" i="6"/>
  <c r="AH464" i="6"/>
  <c r="AH218" i="6"/>
  <c r="AH595" i="6"/>
  <c r="AF595" i="6"/>
  <c r="AF464" i="6"/>
  <c r="AG337" i="6"/>
  <c r="AF337" i="6"/>
  <c r="AF213" i="6"/>
  <c r="AG464" i="6"/>
  <c r="AG595" i="6"/>
  <c r="N82" i="3"/>
  <c r="A83" i="3"/>
  <c r="BJ79" i="18"/>
  <c r="BK79" i="18"/>
  <c r="BI79" i="18"/>
  <c r="AB465" i="18"/>
  <c r="V465" i="18"/>
  <c r="D465" i="18"/>
  <c r="G465" i="18"/>
  <c r="J465" i="18"/>
  <c r="M465" i="18"/>
  <c r="P465" i="18"/>
  <c r="S465" i="18"/>
  <c r="F465" i="18"/>
  <c r="I465" i="18"/>
  <c r="L465" i="18"/>
  <c r="O465" i="18"/>
  <c r="R465" i="18"/>
  <c r="U465" i="18"/>
  <c r="AD465" i="18"/>
  <c r="BH80" i="18"/>
  <c r="N465" i="18"/>
  <c r="T465" i="18"/>
  <c r="Y465" i="18"/>
  <c r="W465" i="18"/>
  <c r="BB81" i="18"/>
  <c r="AS466" i="18" s="1"/>
  <c r="AC465" i="18"/>
  <c r="B465" i="18"/>
  <c r="H465" i="18"/>
  <c r="Q465" i="18"/>
  <c r="AA465" i="18"/>
  <c r="C465" i="18"/>
  <c r="Z465" i="18"/>
  <c r="X465" i="18"/>
  <c r="E465" i="18"/>
  <c r="K465" i="18"/>
  <c r="BL79" i="18"/>
  <c r="BC79" i="18"/>
  <c r="AG212" i="6"/>
  <c r="BF79" i="6"/>
  <c r="BL77" i="6"/>
  <c r="BN77" i="6"/>
  <c r="BM77" i="6"/>
  <c r="AE337" i="6"/>
  <c r="K337" i="6"/>
  <c r="Y337" i="6"/>
  <c r="N337" i="6"/>
  <c r="I337" i="6"/>
  <c r="E337" i="6"/>
  <c r="D337" i="6"/>
  <c r="P337" i="6"/>
  <c r="Z337" i="6"/>
  <c r="L337" i="6"/>
  <c r="AC337" i="6"/>
  <c r="R337" i="6"/>
  <c r="S337" i="6"/>
  <c r="G337" i="6"/>
  <c r="M337" i="6"/>
  <c r="H337" i="6"/>
  <c r="T337" i="6"/>
  <c r="AB337" i="6"/>
  <c r="AA337" i="6"/>
  <c r="J337" i="6"/>
  <c r="C337" i="6"/>
  <c r="O337" i="6"/>
  <c r="B337" i="6"/>
  <c r="Q337" i="6"/>
  <c r="U337" i="6"/>
  <c r="F337" i="6"/>
  <c r="AD337" i="6"/>
  <c r="X337" i="6"/>
  <c r="W212" i="6"/>
  <c r="F213" i="18"/>
  <c r="AE464" i="6"/>
  <c r="U464" i="6"/>
  <c r="Z464" i="6"/>
  <c r="Y464" i="6"/>
  <c r="M464" i="6"/>
  <c r="P464" i="6"/>
  <c r="O464" i="6"/>
  <c r="T464" i="6"/>
  <c r="Q464" i="6"/>
  <c r="BE79" i="6"/>
  <c r="C464" i="6"/>
  <c r="N464" i="6"/>
  <c r="R464" i="6"/>
  <c r="D464" i="6"/>
  <c r="H464" i="6"/>
  <c r="L464" i="6"/>
  <c r="AC464" i="6"/>
  <c r="AA464" i="6"/>
  <c r="AD464" i="6"/>
  <c r="AB464" i="6"/>
  <c r="W464" i="6"/>
  <c r="B464" i="6"/>
  <c r="X464" i="6"/>
  <c r="F464" i="6"/>
  <c r="V464" i="6"/>
  <c r="J464" i="6"/>
  <c r="S464" i="6"/>
  <c r="E464" i="6"/>
  <c r="G464" i="6"/>
  <c r="I464" i="6"/>
  <c r="K464" i="6"/>
  <c r="AC214" i="18"/>
  <c r="C216" i="18"/>
  <c r="AE595" i="6"/>
  <c r="AD595" i="6"/>
  <c r="Z595" i="6"/>
  <c r="V595" i="6"/>
  <c r="K595" i="6"/>
  <c r="J595" i="6"/>
  <c r="M595" i="6"/>
  <c r="T595" i="6"/>
  <c r="X595" i="6"/>
  <c r="G595" i="6"/>
  <c r="H595" i="6"/>
  <c r="I595" i="6"/>
  <c r="R595" i="6"/>
  <c r="AB595" i="6"/>
  <c r="C595" i="6"/>
  <c r="AC595" i="6"/>
  <c r="F595" i="6"/>
  <c r="E595" i="6"/>
  <c r="P595" i="6"/>
  <c r="AA595" i="6"/>
  <c r="W595" i="6"/>
  <c r="D595" i="6"/>
  <c r="S595" i="6"/>
  <c r="N595" i="6"/>
  <c r="U595" i="6"/>
  <c r="Y595" i="6"/>
  <c r="B595" i="6"/>
  <c r="O595" i="6"/>
  <c r="L595" i="6"/>
  <c r="Q595" i="6"/>
  <c r="U215" i="18"/>
  <c r="I217" i="18"/>
  <c r="Q216" i="6"/>
  <c r="O216" i="18"/>
  <c r="Y215" i="18"/>
  <c r="K215" i="18"/>
  <c r="N214" i="18"/>
  <c r="AD213" i="6"/>
  <c r="V337" i="6"/>
  <c r="K594" i="18"/>
  <c r="Y594" i="18"/>
  <c r="D594" i="18"/>
  <c r="W594" i="18"/>
  <c r="Q594" i="18"/>
  <c r="B594" i="18"/>
  <c r="P594" i="18"/>
  <c r="AA594" i="18"/>
  <c r="O594" i="18"/>
  <c r="V594" i="18"/>
  <c r="L594" i="18"/>
  <c r="E594" i="18"/>
  <c r="U594" i="18"/>
  <c r="J594" i="18"/>
  <c r="C594" i="18"/>
  <c r="S594" i="18"/>
  <c r="F594" i="18"/>
  <c r="T594" i="18"/>
  <c r="I594" i="18"/>
  <c r="AD594" i="18"/>
  <c r="R594" i="18"/>
  <c r="AB594" i="18"/>
  <c r="G594" i="18"/>
  <c r="Z594" i="18"/>
  <c r="N594" i="18"/>
  <c r="AC594" i="18"/>
  <c r="M594" i="18"/>
  <c r="X594" i="18"/>
  <c r="H594" i="18"/>
  <c r="X213" i="6"/>
  <c r="M336" i="18"/>
  <c r="D336" i="18"/>
  <c r="AD336" i="18"/>
  <c r="G336" i="18"/>
  <c r="H336" i="18"/>
  <c r="Z336" i="18"/>
  <c r="AA336" i="18"/>
  <c r="AB336" i="18"/>
  <c r="E336" i="18"/>
  <c r="S336" i="18"/>
  <c r="W336" i="18"/>
  <c r="V336" i="18"/>
  <c r="Q336" i="18"/>
  <c r="X336" i="18"/>
  <c r="R336" i="18"/>
  <c r="P336" i="18"/>
  <c r="J336" i="18"/>
  <c r="I336" i="18"/>
  <c r="C336" i="18"/>
  <c r="B336" i="18"/>
  <c r="O336" i="18"/>
  <c r="U336" i="18"/>
  <c r="T336" i="18"/>
  <c r="K336" i="18"/>
  <c r="Y336" i="18"/>
  <c r="AC336" i="18"/>
  <c r="N336" i="18"/>
  <c r="F336" i="18"/>
  <c r="L211" i="18"/>
  <c r="AW337" i="18"/>
  <c r="AX210" i="18"/>
  <c r="AS337" i="18" s="1"/>
  <c r="BA210" i="18"/>
  <c r="BB210" i="18" s="1"/>
  <c r="AS595" i="18" s="1"/>
  <c r="AZ210" i="18"/>
  <c r="AY210" i="18"/>
  <c r="BF210" i="18"/>
  <c r="BE210" i="18"/>
  <c r="AZ335" i="18"/>
  <c r="BG76" i="18" s="1"/>
  <c r="BF76" i="18" s="1"/>
  <c r="BM76" i="18" s="1"/>
  <c r="AX335" i="18"/>
  <c r="BA335" i="18"/>
  <c r="AY335" i="18"/>
  <c r="O218" i="6"/>
  <c r="B216" i="18"/>
  <c r="C220" i="6"/>
  <c r="BO77" i="6"/>
  <c r="J228" i="6"/>
  <c r="F213" i="6"/>
  <c r="T215" i="18"/>
  <c r="U214" i="6"/>
  <c r="V212" i="6"/>
  <c r="W337" i="6"/>
  <c r="AN338" i="6"/>
  <c r="BL78" i="6" a="1"/>
  <c r="BI80" i="18" a="1"/>
  <c r="AS596" i="6" l="1"/>
  <c r="AT596" i="6"/>
  <c r="AS339" i="6"/>
  <c r="AT339" i="6"/>
  <c r="BK79" i="6"/>
  <c r="AT465" i="6"/>
  <c r="BJ76" i="6"/>
  <c r="BI76" i="6" s="1"/>
  <c r="BP76" i="6" s="1"/>
  <c r="AR465" i="6"/>
  <c r="AS465" i="6"/>
  <c r="AQ466" i="18"/>
  <c r="AR466" i="18"/>
  <c r="AQ595" i="18"/>
  <c r="AR595" i="18"/>
  <c r="AQ337" i="18"/>
  <c r="AR337" i="18"/>
  <c r="AQ596" i="6"/>
  <c r="AR596" i="6"/>
  <c r="AQ339" i="6"/>
  <c r="AR339" i="6"/>
  <c r="AP466" i="18"/>
  <c r="AT466" i="18"/>
  <c r="AP595" i="18"/>
  <c r="AT595" i="18"/>
  <c r="AP337" i="18"/>
  <c r="AT337" i="18"/>
  <c r="AP465" i="6"/>
  <c r="AQ465" i="6"/>
  <c r="AU596" i="6"/>
  <c r="AP596" i="6"/>
  <c r="AU339" i="6"/>
  <c r="AP339" i="6"/>
  <c r="AU465" i="6"/>
  <c r="AZ339" i="6"/>
  <c r="BE212" i="6"/>
  <c r="BD213" i="6"/>
  <c r="BI213" i="6"/>
  <c r="BH213" i="6"/>
  <c r="BC213" i="6"/>
  <c r="BB213" i="6"/>
  <c r="BA213" i="6"/>
  <c r="BD337" i="6"/>
  <c r="BC337" i="6"/>
  <c r="BB337" i="6"/>
  <c r="BA337" i="6"/>
  <c r="AN595" i="18"/>
  <c r="AL595" i="18"/>
  <c r="AO595" i="18"/>
  <c r="AM595" i="18"/>
  <c r="AL253" i="18"/>
  <c r="AN596" i="6"/>
  <c r="AO596" i="6"/>
  <c r="AN466" i="18"/>
  <c r="AO466" i="18"/>
  <c r="AL466" i="18"/>
  <c r="AM466" i="18"/>
  <c r="AO253" i="6"/>
  <c r="AO337" i="18"/>
  <c r="AN337" i="18"/>
  <c r="AM337" i="18"/>
  <c r="AL337" i="18"/>
  <c r="AO339" i="6"/>
  <c r="AN465" i="6"/>
  <c r="AO465" i="6"/>
  <c r="AN250" i="6"/>
  <c r="AM596" i="6"/>
  <c r="AM251" i="6"/>
  <c r="AM338" i="6"/>
  <c r="B214" i="6"/>
  <c r="AM465" i="6"/>
  <c r="AJ596" i="6"/>
  <c r="AL596" i="6"/>
  <c r="AK596" i="6"/>
  <c r="AJ465" i="6"/>
  <c r="AK465" i="6"/>
  <c r="AL465" i="6"/>
  <c r="AL239" i="6"/>
  <c r="AJ338" i="6"/>
  <c r="AL338" i="6"/>
  <c r="AK338" i="6"/>
  <c r="AK238" i="6"/>
  <c r="AK466" i="18"/>
  <c r="AK337" i="18"/>
  <c r="AK249" i="18"/>
  <c r="AK595" i="18"/>
  <c r="AJ595" i="18"/>
  <c r="AH595" i="18"/>
  <c r="AF595" i="18"/>
  <c r="AG595" i="18"/>
  <c r="AE595" i="18"/>
  <c r="AI595" i="18"/>
  <c r="AI233" i="18"/>
  <c r="AH232" i="18"/>
  <c r="AJ337" i="18"/>
  <c r="AI337" i="18"/>
  <c r="AH337" i="18"/>
  <c r="AF337" i="18"/>
  <c r="AE337" i="18"/>
  <c r="AG337" i="18"/>
  <c r="AJ466" i="18"/>
  <c r="AE466" i="18"/>
  <c r="AI466" i="18"/>
  <c r="AG466" i="18"/>
  <c r="AF466" i="18"/>
  <c r="AH466" i="18"/>
  <c r="AJ244" i="18"/>
  <c r="AG225" i="18"/>
  <c r="AF227" i="18"/>
  <c r="AE225" i="18"/>
  <c r="AJ225" i="6"/>
  <c r="AI338" i="6"/>
  <c r="AI596" i="6"/>
  <c r="AI465" i="6"/>
  <c r="AI222" i="6"/>
  <c r="AH338" i="6"/>
  <c r="AH219" i="6"/>
  <c r="AH596" i="6"/>
  <c r="AH465" i="6"/>
  <c r="AF596" i="6"/>
  <c r="AF465" i="6"/>
  <c r="AF214" i="6"/>
  <c r="AG338" i="6"/>
  <c r="AF338" i="6"/>
  <c r="AG596" i="6"/>
  <c r="AG465" i="6"/>
  <c r="A84" i="3"/>
  <c r="N83" i="3"/>
  <c r="BI80" i="18"/>
  <c r="BJ80" i="18"/>
  <c r="BK80" i="18"/>
  <c r="BL80" i="18"/>
  <c r="BH81" i="18"/>
  <c r="L466" i="18"/>
  <c r="AB466" i="18"/>
  <c r="W466" i="18"/>
  <c r="Z466" i="18"/>
  <c r="C466" i="18"/>
  <c r="AD466" i="18"/>
  <c r="E466" i="18"/>
  <c r="AA466" i="18"/>
  <c r="T466" i="18"/>
  <c r="X466" i="18"/>
  <c r="I466" i="18"/>
  <c r="V466" i="18"/>
  <c r="K466" i="18"/>
  <c r="B466" i="18"/>
  <c r="M466" i="18"/>
  <c r="Y466" i="18"/>
  <c r="G466" i="18"/>
  <c r="F466" i="18"/>
  <c r="Q466" i="18"/>
  <c r="H466" i="18"/>
  <c r="S466" i="18"/>
  <c r="J466" i="18"/>
  <c r="D466" i="18"/>
  <c r="N466" i="18"/>
  <c r="AC466" i="18"/>
  <c r="U466" i="18"/>
  <c r="O466" i="18"/>
  <c r="BB82" i="18"/>
  <c r="AS467" i="18" s="1"/>
  <c r="P466" i="18"/>
  <c r="R466" i="18"/>
  <c r="BC80" i="18"/>
  <c r="AG213" i="6"/>
  <c r="BF80" i="6"/>
  <c r="BL78" i="6"/>
  <c r="BN78" i="6"/>
  <c r="BM78" i="6"/>
  <c r="V213" i="6"/>
  <c r="U215" i="6"/>
  <c r="T216" i="18"/>
  <c r="F214" i="6"/>
  <c r="C221" i="6"/>
  <c r="B217" i="18"/>
  <c r="Q337" i="18"/>
  <c r="E337" i="18"/>
  <c r="AA337" i="18"/>
  <c r="D337" i="18"/>
  <c r="M337" i="18"/>
  <c r="G337" i="18"/>
  <c r="H337" i="18"/>
  <c r="X337" i="18"/>
  <c r="J337" i="18"/>
  <c r="W337" i="18"/>
  <c r="S337" i="18"/>
  <c r="Z337" i="18"/>
  <c r="P337" i="18"/>
  <c r="R337" i="18"/>
  <c r="V337" i="18"/>
  <c r="AB337" i="18"/>
  <c r="AD337" i="18"/>
  <c r="I337" i="18"/>
  <c r="C337" i="18"/>
  <c r="O337" i="18"/>
  <c r="B337" i="18"/>
  <c r="U337" i="18"/>
  <c r="Y337" i="18"/>
  <c r="K337" i="18"/>
  <c r="T337" i="18"/>
  <c r="N337" i="18"/>
  <c r="AC337" i="18"/>
  <c r="F337" i="18"/>
  <c r="AZ336" i="18"/>
  <c r="BG77" i="18" s="1"/>
  <c r="BF77" i="18" s="1"/>
  <c r="BM77" i="18" s="1"/>
  <c r="AX336" i="18"/>
  <c r="BA336" i="18"/>
  <c r="AY336" i="18"/>
  <c r="X214" i="6"/>
  <c r="AD214" i="6"/>
  <c r="N215" i="18"/>
  <c r="W213" i="6"/>
  <c r="AN339" i="6"/>
  <c r="L337" i="18"/>
  <c r="AE338" i="6"/>
  <c r="S338" i="6"/>
  <c r="R338" i="6"/>
  <c r="Y338" i="6"/>
  <c r="G338" i="6"/>
  <c r="I338" i="6"/>
  <c r="E338" i="6"/>
  <c r="D338" i="6"/>
  <c r="P338" i="6"/>
  <c r="AA338" i="6"/>
  <c r="AB338" i="6"/>
  <c r="AC338" i="6"/>
  <c r="K338" i="6"/>
  <c r="N338" i="6"/>
  <c r="M338" i="6"/>
  <c r="H338" i="6"/>
  <c r="T338" i="6"/>
  <c r="Z338" i="6"/>
  <c r="L338" i="6"/>
  <c r="J338" i="6"/>
  <c r="C338" i="6"/>
  <c r="O338" i="6"/>
  <c r="B338" i="6"/>
  <c r="Q338" i="6"/>
  <c r="U338" i="6"/>
  <c r="AD338" i="6"/>
  <c r="F338" i="6"/>
  <c r="X338" i="6"/>
  <c r="J229" i="6"/>
  <c r="O219" i="6"/>
  <c r="K595" i="18"/>
  <c r="T595" i="18"/>
  <c r="Q595" i="18"/>
  <c r="AB595" i="18"/>
  <c r="O595" i="18"/>
  <c r="AC595" i="18"/>
  <c r="U595" i="18"/>
  <c r="C595" i="18"/>
  <c r="D595" i="18"/>
  <c r="I595" i="18"/>
  <c r="P595" i="18"/>
  <c r="G595" i="18"/>
  <c r="L595" i="18"/>
  <c r="M595" i="18"/>
  <c r="AD595" i="18"/>
  <c r="F595" i="18"/>
  <c r="V595" i="18"/>
  <c r="R595" i="18"/>
  <c r="X595" i="18"/>
  <c r="N595" i="18"/>
  <c r="E595" i="18"/>
  <c r="H595" i="18"/>
  <c r="S595" i="18"/>
  <c r="Z595" i="18"/>
  <c r="B595" i="18"/>
  <c r="AA595" i="18"/>
  <c r="W595" i="18"/>
  <c r="Y595" i="18"/>
  <c r="J595" i="18"/>
  <c r="L212" i="18"/>
  <c r="AX211" i="18"/>
  <c r="AS338" i="18" s="1"/>
  <c r="AZ211" i="18"/>
  <c r="AY211" i="18"/>
  <c r="BE211" i="18"/>
  <c r="BF211" i="18"/>
  <c r="AW338" i="18"/>
  <c r="BA211" i="18"/>
  <c r="BB211" i="18" s="1"/>
  <c r="AS596" i="18" s="1"/>
  <c r="AE596" i="6"/>
  <c r="W596" i="6"/>
  <c r="K596" i="6"/>
  <c r="M596" i="6"/>
  <c r="T596" i="6"/>
  <c r="AA596" i="6"/>
  <c r="G596" i="6"/>
  <c r="Y596" i="6"/>
  <c r="AB596" i="6"/>
  <c r="X596" i="6"/>
  <c r="V596" i="6"/>
  <c r="L596" i="6"/>
  <c r="Q596" i="6"/>
  <c r="R596" i="6"/>
  <c r="I596" i="6"/>
  <c r="AC596" i="6"/>
  <c r="P596" i="6"/>
  <c r="F596" i="6"/>
  <c r="D596" i="6"/>
  <c r="S596" i="6"/>
  <c r="J596" i="6"/>
  <c r="U596" i="6"/>
  <c r="O596" i="6"/>
  <c r="H596" i="6"/>
  <c r="AD596" i="6"/>
  <c r="Z596" i="6"/>
  <c r="C596" i="6"/>
  <c r="B596" i="6"/>
  <c r="E596" i="6"/>
  <c r="N596" i="6"/>
  <c r="K216" i="18"/>
  <c r="Y216" i="18"/>
  <c r="O217" i="18"/>
  <c r="Q217" i="6"/>
  <c r="I218" i="18"/>
  <c r="U216" i="18"/>
  <c r="C217" i="18"/>
  <c r="AC215" i="18"/>
  <c r="AE465" i="6"/>
  <c r="S465" i="6"/>
  <c r="BE80" i="6"/>
  <c r="E465" i="6"/>
  <c r="N465" i="6"/>
  <c r="G465" i="6"/>
  <c r="AB465" i="6"/>
  <c r="D465" i="6"/>
  <c r="K465" i="6"/>
  <c r="H465" i="6"/>
  <c r="L465" i="6"/>
  <c r="P465" i="6"/>
  <c r="T465" i="6"/>
  <c r="V465" i="6"/>
  <c r="B465" i="6"/>
  <c r="F465" i="6"/>
  <c r="AC465" i="6"/>
  <c r="C465" i="6"/>
  <c r="J465" i="6"/>
  <c r="U465" i="6"/>
  <c r="AD465" i="6"/>
  <c r="R465" i="6"/>
  <c r="I465" i="6"/>
  <c r="AA465" i="6"/>
  <c r="X465" i="6"/>
  <c r="M465" i="6"/>
  <c r="O465" i="6"/>
  <c r="Q465" i="6"/>
  <c r="Z465" i="6"/>
  <c r="Y465" i="6"/>
  <c r="W465" i="6"/>
  <c r="BO78" i="6"/>
  <c r="F214" i="18"/>
  <c r="V338" i="6"/>
  <c r="W338" i="6"/>
  <c r="BL79" i="6" a="1"/>
  <c r="BI81" i="18" a="1"/>
  <c r="BK80" i="6" l="1"/>
  <c r="AT466" i="6"/>
  <c r="AS597" i="6"/>
  <c r="AT597" i="6"/>
  <c r="AS340" i="6"/>
  <c r="AT340" i="6"/>
  <c r="BJ77" i="6"/>
  <c r="BI77" i="6" s="1"/>
  <c r="BP77" i="6" s="1"/>
  <c r="AR466" i="6"/>
  <c r="AS466" i="6"/>
  <c r="AQ338" i="18"/>
  <c r="AR338" i="18"/>
  <c r="AQ467" i="18"/>
  <c r="AR467" i="18"/>
  <c r="AQ596" i="18"/>
  <c r="AR596" i="18"/>
  <c r="AQ597" i="6"/>
  <c r="AR597" i="6"/>
  <c r="AQ340" i="6"/>
  <c r="AR340" i="6"/>
  <c r="AP338" i="18"/>
  <c r="AT338" i="18"/>
  <c r="AP467" i="18"/>
  <c r="AT467" i="18"/>
  <c r="AP596" i="18"/>
  <c r="AT596" i="18"/>
  <c r="AP466" i="6"/>
  <c r="AQ466" i="6"/>
  <c r="AU597" i="6"/>
  <c r="AP597" i="6"/>
  <c r="AU340" i="6"/>
  <c r="AP340" i="6"/>
  <c r="AU466" i="6"/>
  <c r="AZ340" i="6"/>
  <c r="BD214" i="6"/>
  <c r="BI214" i="6"/>
  <c r="BH214" i="6"/>
  <c r="BC214" i="6"/>
  <c r="BB214" i="6"/>
  <c r="BA214" i="6"/>
  <c r="BD338" i="6"/>
  <c r="BC338" i="6"/>
  <c r="BB338" i="6"/>
  <c r="BA338" i="6"/>
  <c r="BE213" i="6"/>
  <c r="AN467" i="18"/>
  <c r="AO467" i="18"/>
  <c r="AL467" i="18"/>
  <c r="AM467" i="18"/>
  <c r="AO340" i="6"/>
  <c r="AN597" i="6"/>
  <c r="AO597" i="6"/>
  <c r="AO254" i="6"/>
  <c r="AO338" i="18"/>
  <c r="AN338" i="18"/>
  <c r="AM338" i="18"/>
  <c r="AL338" i="18"/>
  <c r="AN596" i="18"/>
  <c r="AL596" i="18"/>
  <c r="AO596" i="18"/>
  <c r="AM596" i="18"/>
  <c r="AL254" i="18"/>
  <c r="AN466" i="6"/>
  <c r="AO466" i="6"/>
  <c r="AN251" i="6"/>
  <c r="AM466" i="6"/>
  <c r="AM339" i="6"/>
  <c r="AM252" i="6"/>
  <c r="AM597" i="6"/>
  <c r="B215" i="6"/>
  <c r="AJ597" i="6"/>
  <c r="AK597" i="6"/>
  <c r="AL597" i="6"/>
  <c r="AJ466" i="6"/>
  <c r="AL466" i="6"/>
  <c r="AK466" i="6"/>
  <c r="AJ339" i="6"/>
  <c r="AL339" i="6"/>
  <c r="AK339" i="6"/>
  <c r="AK239" i="6"/>
  <c r="AL240" i="6"/>
  <c r="AK467" i="18"/>
  <c r="AK250" i="18"/>
  <c r="AK596" i="18"/>
  <c r="AK338" i="18"/>
  <c r="AJ467" i="18"/>
  <c r="AG467" i="18"/>
  <c r="AE467" i="18"/>
  <c r="AI467" i="18"/>
  <c r="AH467" i="18"/>
  <c r="AF467" i="18"/>
  <c r="AF228" i="18"/>
  <c r="AI234" i="18"/>
  <c r="AE226" i="18"/>
  <c r="AG226" i="18"/>
  <c r="AH233" i="18"/>
  <c r="AJ338" i="18"/>
  <c r="AI338" i="18"/>
  <c r="AH338" i="18"/>
  <c r="AF338" i="18"/>
  <c r="AG338" i="18"/>
  <c r="AE338" i="18"/>
  <c r="AJ596" i="18"/>
  <c r="AF596" i="18"/>
  <c r="AH596" i="18"/>
  <c r="AE596" i="18"/>
  <c r="AI596" i="18"/>
  <c r="AG596" i="18"/>
  <c r="AJ245" i="18"/>
  <c r="AJ226" i="6"/>
  <c r="AI597" i="6"/>
  <c r="AI223" i="6"/>
  <c r="AI466" i="6"/>
  <c r="AI339" i="6"/>
  <c r="AH466" i="6"/>
  <c r="AH339" i="6"/>
  <c r="AH220" i="6"/>
  <c r="AH597" i="6"/>
  <c r="AF597" i="6"/>
  <c r="AF466" i="6"/>
  <c r="AG339" i="6"/>
  <c r="AF339" i="6"/>
  <c r="AF215" i="6"/>
  <c r="AG597" i="6"/>
  <c r="AG466" i="6"/>
  <c r="A85" i="3"/>
  <c r="N84" i="3"/>
  <c r="BJ81" i="18"/>
  <c r="BK81" i="18"/>
  <c r="BI81" i="18"/>
  <c r="BH82" i="18"/>
  <c r="Z467" i="18"/>
  <c r="BB83" i="18"/>
  <c r="AS468" i="18" s="1"/>
  <c r="AD467" i="18"/>
  <c r="AC467" i="18"/>
  <c r="Y467" i="18"/>
  <c r="AB467" i="18"/>
  <c r="X467" i="18"/>
  <c r="AA467" i="18"/>
  <c r="V467" i="18"/>
  <c r="W467" i="18"/>
  <c r="C467" i="18"/>
  <c r="B467" i="18"/>
  <c r="E467" i="18"/>
  <c r="D467" i="18"/>
  <c r="G467" i="18"/>
  <c r="F467" i="18"/>
  <c r="I467" i="18"/>
  <c r="H467" i="18"/>
  <c r="K467" i="18"/>
  <c r="J467" i="18"/>
  <c r="M467" i="18"/>
  <c r="L467" i="18"/>
  <c r="O467" i="18"/>
  <c r="N467" i="18"/>
  <c r="Q467" i="18"/>
  <c r="P467" i="18"/>
  <c r="S467" i="18"/>
  <c r="R467" i="18"/>
  <c r="U467" i="18"/>
  <c r="T467" i="18"/>
  <c r="BL81" i="18"/>
  <c r="BC81" i="18"/>
  <c r="AG214" i="6"/>
  <c r="BF81" i="6"/>
  <c r="BM79" i="6"/>
  <c r="BL79" i="6"/>
  <c r="BN79" i="6"/>
  <c r="AC596" i="18"/>
  <c r="M596" i="18"/>
  <c r="X596" i="18"/>
  <c r="H596" i="18"/>
  <c r="G596" i="18"/>
  <c r="Z596" i="18"/>
  <c r="N596" i="18"/>
  <c r="W596" i="18"/>
  <c r="Q596" i="18"/>
  <c r="B596" i="18"/>
  <c r="P596" i="18"/>
  <c r="K596" i="18"/>
  <c r="Y596" i="18"/>
  <c r="D596" i="18"/>
  <c r="AB596" i="18"/>
  <c r="E596" i="18"/>
  <c r="U596" i="18"/>
  <c r="J596" i="18"/>
  <c r="AA596" i="18"/>
  <c r="O596" i="18"/>
  <c r="V596" i="18"/>
  <c r="L596" i="18"/>
  <c r="I596" i="18"/>
  <c r="AD596" i="18"/>
  <c r="R596" i="18"/>
  <c r="C596" i="18"/>
  <c r="S596" i="18"/>
  <c r="F596" i="18"/>
  <c r="T596" i="18"/>
  <c r="M338" i="18"/>
  <c r="X338" i="18"/>
  <c r="W338" i="18"/>
  <c r="Z338" i="18"/>
  <c r="AA338" i="18"/>
  <c r="E338" i="18"/>
  <c r="G338" i="18"/>
  <c r="J338" i="18"/>
  <c r="D338" i="18"/>
  <c r="V338" i="18"/>
  <c r="AB338" i="18"/>
  <c r="AD338" i="18"/>
  <c r="Q338" i="18"/>
  <c r="R338" i="18"/>
  <c r="P338" i="18"/>
  <c r="S338" i="18"/>
  <c r="H338" i="18"/>
  <c r="I338" i="18"/>
  <c r="B338" i="18"/>
  <c r="O338" i="18"/>
  <c r="C338" i="18"/>
  <c r="K338" i="18"/>
  <c r="Y338" i="18"/>
  <c r="U338" i="18"/>
  <c r="T338" i="18"/>
  <c r="N338" i="18"/>
  <c r="AC338" i="18"/>
  <c r="F338" i="18"/>
  <c r="O220" i="6"/>
  <c r="J230" i="6"/>
  <c r="AE597" i="6"/>
  <c r="AD597" i="6"/>
  <c r="Z597" i="6"/>
  <c r="V597" i="6"/>
  <c r="K597" i="6"/>
  <c r="B597" i="6"/>
  <c r="O597" i="6"/>
  <c r="L597" i="6"/>
  <c r="X597" i="6"/>
  <c r="G597" i="6"/>
  <c r="H597" i="6"/>
  <c r="I597" i="6"/>
  <c r="J597" i="6"/>
  <c r="M597" i="6"/>
  <c r="T597" i="6"/>
  <c r="AC597" i="6"/>
  <c r="F597" i="6"/>
  <c r="E597" i="6"/>
  <c r="P597" i="6"/>
  <c r="Q597" i="6"/>
  <c r="R597" i="6"/>
  <c r="AB597" i="6"/>
  <c r="C597" i="6"/>
  <c r="N597" i="6"/>
  <c r="U597" i="6"/>
  <c r="Y597" i="6"/>
  <c r="AA597" i="6"/>
  <c r="W597" i="6"/>
  <c r="D597" i="6"/>
  <c r="S597" i="6"/>
  <c r="W214" i="6"/>
  <c r="AD215" i="6"/>
  <c r="X215" i="6"/>
  <c r="AX337" i="18"/>
  <c r="AZ337" i="18"/>
  <c r="BG78" i="18" s="1"/>
  <c r="BF78" i="18" s="1"/>
  <c r="BM78" i="18" s="1"/>
  <c r="AY337" i="18"/>
  <c r="BA337" i="18"/>
  <c r="C222" i="6"/>
  <c r="F215" i="6"/>
  <c r="T217" i="18"/>
  <c r="U216" i="6"/>
  <c r="V214" i="6"/>
  <c r="L338" i="18"/>
  <c r="AN340" i="6"/>
  <c r="AD466" i="6"/>
  <c r="S466" i="6"/>
  <c r="AB466" i="6"/>
  <c r="U466" i="6"/>
  <c r="AA466" i="6"/>
  <c r="Z466" i="6"/>
  <c r="BE81" i="6"/>
  <c r="I466" i="6"/>
  <c r="H466" i="6"/>
  <c r="W466" i="6"/>
  <c r="M466" i="6"/>
  <c r="P466" i="6"/>
  <c r="O466" i="6"/>
  <c r="T466" i="6"/>
  <c r="Q466" i="6"/>
  <c r="AC466" i="6"/>
  <c r="AE466" i="6"/>
  <c r="C466" i="6"/>
  <c r="N466" i="6"/>
  <c r="E466" i="6"/>
  <c r="R466" i="6"/>
  <c r="G466" i="6"/>
  <c r="D466" i="6"/>
  <c r="Y466" i="6"/>
  <c r="K466" i="6"/>
  <c r="L466" i="6"/>
  <c r="B466" i="6"/>
  <c r="X466" i="6"/>
  <c r="F466" i="6"/>
  <c r="V466" i="6"/>
  <c r="J466" i="6"/>
  <c r="Y217" i="18"/>
  <c r="F215" i="18"/>
  <c r="BO79" i="6"/>
  <c r="AC216" i="18"/>
  <c r="C218" i="18"/>
  <c r="U217" i="18"/>
  <c r="I219" i="18"/>
  <c r="Q218" i="6"/>
  <c r="O218" i="18"/>
  <c r="K217" i="18"/>
  <c r="L213" i="18"/>
  <c r="BF212" i="18"/>
  <c r="AX212" i="18"/>
  <c r="AS339" i="18" s="1"/>
  <c r="BA212" i="18"/>
  <c r="BB212" i="18" s="1"/>
  <c r="AS597" i="18" s="1"/>
  <c r="AW339" i="18"/>
  <c r="AY212" i="18"/>
  <c r="AZ212" i="18"/>
  <c r="BE212" i="18"/>
  <c r="AE339" i="6"/>
  <c r="Y339" i="6"/>
  <c r="K339" i="6"/>
  <c r="N339" i="6"/>
  <c r="M339" i="6"/>
  <c r="H339" i="6"/>
  <c r="T339" i="6"/>
  <c r="AB339" i="6"/>
  <c r="AA339" i="6"/>
  <c r="AC339" i="6"/>
  <c r="R339" i="6"/>
  <c r="S339" i="6"/>
  <c r="G339" i="6"/>
  <c r="I339" i="6"/>
  <c r="E339" i="6"/>
  <c r="D339" i="6"/>
  <c r="P339" i="6"/>
  <c r="Z339" i="6"/>
  <c r="L339" i="6"/>
  <c r="J339" i="6"/>
  <c r="C339" i="6"/>
  <c r="O339" i="6"/>
  <c r="B339" i="6"/>
  <c r="Q339" i="6"/>
  <c r="U339" i="6"/>
  <c r="AD339" i="6"/>
  <c r="X339" i="6"/>
  <c r="F339" i="6"/>
  <c r="N216" i="18"/>
  <c r="B218" i="18"/>
  <c r="W339" i="6"/>
  <c r="V339" i="6"/>
  <c r="BL80" i="6" a="1"/>
  <c r="BI82" i="18" a="1"/>
  <c r="AS341" i="6" l="1"/>
  <c r="AT341" i="6"/>
  <c r="BK81" i="6"/>
  <c r="AT467" i="6"/>
  <c r="AS598" i="6"/>
  <c r="AT598" i="6"/>
  <c r="BJ78" i="6"/>
  <c r="BI78" i="6" s="1"/>
  <c r="BP78" i="6" s="1"/>
  <c r="AR467" i="6"/>
  <c r="AS467" i="6"/>
  <c r="AQ468" i="18"/>
  <c r="AR468" i="18"/>
  <c r="AQ597" i="18"/>
  <c r="AR597" i="18"/>
  <c r="AQ339" i="18"/>
  <c r="AR339" i="18"/>
  <c r="AQ341" i="6"/>
  <c r="AR341" i="6"/>
  <c r="AQ598" i="6"/>
  <c r="AR598" i="6"/>
  <c r="AP339" i="18"/>
  <c r="AT339" i="18"/>
  <c r="AP597" i="18"/>
  <c r="AT597" i="18"/>
  <c r="AP468" i="18"/>
  <c r="AT468" i="18"/>
  <c r="AP467" i="6"/>
  <c r="AQ467" i="6"/>
  <c r="AU341" i="6"/>
  <c r="AP341" i="6"/>
  <c r="AU598" i="6"/>
  <c r="AP598" i="6"/>
  <c r="AU467" i="6"/>
  <c r="AZ341" i="6"/>
  <c r="BI215" i="6"/>
  <c r="BH215" i="6"/>
  <c r="BD215" i="6"/>
  <c r="BC215" i="6"/>
  <c r="BB215" i="6"/>
  <c r="BA215" i="6"/>
  <c r="BE214" i="6"/>
  <c r="BD339" i="6"/>
  <c r="BC339" i="6"/>
  <c r="BB339" i="6"/>
  <c r="BA339" i="6"/>
  <c r="AN598" i="6"/>
  <c r="AO598" i="6"/>
  <c r="AO341" i="6"/>
  <c r="AO255" i="6"/>
  <c r="AN597" i="18"/>
  <c r="AL597" i="18"/>
  <c r="AO597" i="18"/>
  <c r="AM597" i="18"/>
  <c r="AO339" i="18"/>
  <c r="AN339" i="18"/>
  <c r="AM339" i="18"/>
  <c r="AL339" i="18"/>
  <c r="AL255" i="18"/>
  <c r="AN468" i="18"/>
  <c r="AO468" i="18"/>
  <c r="AM468" i="18"/>
  <c r="AL468" i="18"/>
  <c r="AN467" i="6"/>
  <c r="AO467" i="6"/>
  <c r="AN252" i="6"/>
  <c r="AM253" i="6"/>
  <c r="AM598" i="6"/>
  <c r="B216" i="6"/>
  <c r="AM340" i="6"/>
  <c r="AM467" i="6"/>
  <c r="AJ340" i="6"/>
  <c r="AL340" i="6"/>
  <c r="AK340" i="6"/>
  <c r="AK240" i="6"/>
  <c r="AJ467" i="6"/>
  <c r="AK467" i="6"/>
  <c r="AL467" i="6"/>
  <c r="AJ598" i="6"/>
  <c r="AL598" i="6"/>
  <c r="AK598" i="6"/>
  <c r="AL241" i="6"/>
  <c r="AK597" i="18"/>
  <c r="AK251" i="18"/>
  <c r="AK339" i="18"/>
  <c r="AK468" i="18"/>
  <c r="AJ597" i="18"/>
  <c r="AH597" i="18"/>
  <c r="AF597" i="18"/>
  <c r="AG597" i="18"/>
  <c r="AE597" i="18"/>
  <c r="AI597" i="18"/>
  <c r="AG227" i="18"/>
  <c r="AI235" i="18"/>
  <c r="AF229" i="18"/>
  <c r="AJ468" i="18"/>
  <c r="AG468" i="18"/>
  <c r="AE468" i="18"/>
  <c r="AI468" i="18"/>
  <c r="AH468" i="18"/>
  <c r="AF468" i="18"/>
  <c r="AJ246" i="18"/>
  <c r="AH234" i="18"/>
  <c r="AE227" i="18"/>
  <c r="AJ339" i="18"/>
  <c r="AI339" i="18"/>
  <c r="AH339" i="18"/>
  <c r="AF339" i="18"/>
  <c r="AG339" i="18"/>
  <c r="AE339" i="18"/>
  <c r="AJ227" i="6"/>
  <c r="AI224" i="6"/>
  <c r="AI598" i="6"/>
  <c r="AI467" i="6"/>
  <c r="AI340" i="6"/>
  <c r="AH598" i="6"/>
  <c r="AH340" i="6"/>
  <c r="AH221" i="6"/>
  <c r="AH467" i="6"/>
  <c r="AF467" i="6"/>
  <c r="AF598" i="6"/>
  <c r="AG340" i="6"/>
  <c r="AF340" i="6"/>
  <c r="AF216" i="6"/>
  <c r="AG467" i="6"/>
  <c r="AG598" i="6"/>
  <c r="A86" i="3"/>
  <c r="N85" i="3"/>
  <c r="BK82" i="18"/>
  <c r="BI82" i="18"/>
  <c r="BJ82" i="18"/>
  <c r="BH83" i="18"/>
  <c r="B468" i="18"/>
  <c r="M468" i="18"/>
  <c r="D468" i="18"/>
  <c r="O468" i="18"/>
  <c r="N468" i="18"/>
  <c r="BB84" i="18"/>
  <c r="AS469" i="18" s="1"/>
  <c r="P468" i="18"/>
  <c r="AD468" i="18"/>
  <c r="E468" i="18"/>
  <c r="Y468" i="18"/>
  <c r="G468" i="18"/>
  <c r="F468" i="18"/>
  <c r="Q468" i="18"/>
  <c r="H468" i="18"/>
  <c r="S468" i="18"/>
  <c r="AC468" i="18"/>
  <c r="R468" i="18"/>
  <c r="AA468" i="18"/>
  <c r="T468" i="18"/>
  <c r="X468" i="18"/>
  <c r="I468" i="18"/>
  <c r="V468" i="18"/>
  <c r="K468" i="18"/>
  <c r="J468" i="18"/>
  <c r="U468" i="18"/>
  <c r="L468" i="18"/>
  <c r="W468" i="18"/>
  <c r="C468" i="18"/>
  <c r="AB468" i="18"/>
  <c r="Z468" i="18"/>
  <c r="BL82" i="18"/>
  <c r="BC82" i="18"/>
  <c r="AG215" i="6"/>
  <c r="BF82" i="6"/>
  <c r="BM80" i="6"/>
  <c r="BL80" i="6"/>
  <c r="BN80" i="6"/>
  <c r="B219" i="18"/>
  <c r="Z597" i="18"/>
  <c r="I597" i="18"/>
  <c r="B597" i="18"/>
  <c r="P597" i="18"/>
  <c r="C597" i="18"/>
  <c r="S597" i="18"/>
  <c r="D597" i="18"/>
  <c r="AB597" i="18"/>
  <c r="Y597" i="18"/>
  <c r="M597" i="18"/>
  <c r="J597" i="18"/>
  <c r="AA597" i="18"/>
  <c r="G597" i="18"/>
  <c r="W597" i="18"/>
  <c r="L597" i="18"/>
  <c r="V597" i="18"/>
  <c r="Q597" i="18"/>
  <c r="R597" i="18"/>
  <c r="AD597" i="18"/>
  <c r="K597" i="18"/>
  <c r="F597" i="18"/>
  <c r="T597" i="18"/>
  <c r="AC597" i="18"/>
  <c r="E597" i="18"/>
  <c r="U597" i="18"/>
  <c r="H597" i="18"/>
  <c r="X597" i="18"/>
  <c r="O597" i="18"/>
  <c r="N597" i="18"/>
  <c r="L214" i="18"/>
  <c r="BA213" i="18"/>
  <c r="BB213" i="18" s="1"/>
  <c r="AS598" i="18" s="1"/>
  <c r="BE213" i="18"/>
  <c r="AZ213" i="18"/>
  <c r="BF213" i="18"/>
  <c r="AX213" i="18"/>
  <c r="AS340" i="18" s="1"/>
  <c r="AY213" i="18"/>
  <c r="AW340" i="18"/>
  <c r="K218" i="18"/>
  <c r="Q219" i="6"/>
  <c r="U218" i="18"/>
  <c r="AC217" i="18"/>
  <c r="Y218" i="18"/>
  <c r="Y467" i="6"/>
  <c r="B467" i="6"/>
  <c r="W467" i="6"/>
  <c r="F467" i="6"/>
  <c r="C467" i="6"/>
  <c r="J467" i="6"/>
  <c r="U467" i="6"/>
  <c r="AD467" i="6"/>
  <c r="R467" i="6"/>
  <c r="I467" i="6"/>
  <c r="AA467" i="6"/>
  <c r="X467" i="6"/>
  <c r="Z467" i="6"/>
  <c r="V467" i="6"/>
  <c r="AC467" i="6"/>
  <c r="AE467" i="6"/>
  <c r="O467" i="6"/>
  <c r="P467" i="6"/>
  <c r="Q467" i="6"/>
  <c r="T467" i="6"/>
  <c r="S467" i="6"/>
  <c r="BE82" i="6"/>
  <c r="E467" i="6"/>
  <c r="N467" i="6"/>
  <c r="G467" i="6"/>
  <c r="AB467" i="6"/>
  <c r="D467" i="6"/>
  <c r="K467" i="6"/>
  <c r="H467" i="6"/>
  <c r="M467" i="6"/>
  <c r="L467" i="6"/>
  <c r="N217" i="18"/>
  <c r="H339" i="18"/>
  <c r="V339" i="18"/>
  <c r="AB339" i="18"/>
  <c r="M339" i="18"/>
  <c r="W339" i="18"/>
  <c r="Z339" i="18"/>
  <c r="R339" i="18"/>
  <c r="S339" i="18"/>
  <c r="E339" i="18"/>
  <c r="J339" i="18"/>
  <c r="X339" i="18"/>
  <c r="P339" i="18"/>
  <c r="D339" i="18"/>
  <c r="AD339" i="18"/>
  <c r="Q339" i="18"/>
  <c r="AA339" i="18"/>
  <c r="G339" i="18"/>
  <c r="I339" i="18"/>
  <c r="O339" i="18"/>
  <c r="B339" i="18"/>
  <c r="C339" i="18"/>
  <c r="T339" i="18"/>
  <c r="U339" i="18"/>
  <c r="Y339" i="18"/>
  <c r="K339" i="18"/>
  <c r="N339" i="18"/>
  <c r="AC339" i="18"/>
  <c r="F339" i="18"/>
  <c r="O219" i="18"/>
  <c r="I220" i="18"/>
  <c r="C219" i="18"/>
  <c r="F216" i="18"/>
  <c r="BO80" i="6"/>
  <c r="V215" i="6"/>
  <c r="T218" i="18"/>
  <c r="F216" i="6"/>
  <c r="X216" i="6"/>
  <c r="AD216" i="6"/>
  <c r="W215" i="6"/>
  <c r="L339" i="18"/>
  <c r="AC598" i="6"/>
  <c r="AB598" i="6"/>
  <c r="G598" i="6"/>
  <c r="D598" i="6"/>
  <c r="AD598" i="6"/>
  <c r="V598" i="6"/>
  <c r="W598" i="6"/>
  <c r="K598" i="6"/>
  <c r="B598" i="6"/>
  <c r="E598" i="6"/>
  <c r="L598" i="6"/>
  <c r="Y598" i="6"/>
  <c r="O598" i="6"/>
  <c r="H598" i="6"/>
  <c r="I598" i="6"/>
  <c r="AE598" i="6"/>
  <c r="J598" i="6"/>
  <c r="U598" i="6"/>
  <c r="C598" i="6"/>
  <c r="F598" i="6"/>
  <c r="M598" i="6"/>
  <c r="P598" i="6"/>
  <c r="T598" i="6"/>
  <c r="R598" i="6"/>
  <c r="Z598" i="6"/>
  <c r="S598" i="6"/>
  <c r="N598" i="6"/>
  <c r="AA598" i="6"/>
  <c r="X598" i="6"/>
  <c r="Q598" i="6"/>
  <c r="AC340" i="6"/>
  <c r="S340" i="6"/>
  <c r="R340" i="6"/>
  <c r="N340" i="6"/>
  <c r="M340" i="6"/>
  <c r="H340" i="6"/>
  <c r="T340" i="6"/>
  <c r="AA340" i="6"/>
  <c r="AB340" i="6"/>
  <c r="AE340" i="6"/>
  <c r="K340" i="6"/>
  <c r="G340" i="6"/>
  <c r="Y340" i="6"/>
  <c r="I340" i="6"/>
  <c r="E340" i="6"/>
  <c r="D340" i="6"/>
  <c r="P340" i="6"/>
  <c r="Z340" i="6"/>
  <c r="L340" i="6"/>
  <c r="J340" i="6"/>
  <c r="C340" i="6"/>
  <c r="O340" i="6"/>
  <c r="B340" i="6"/>
  <c r="Q340" i="6"/>
  <c r="U340" i="6"/>
  <c r="F340" i="6"/>
  <c r="X340" i="6"/>
  <c r="AD340" i="6"/>
  <c r="U217" i="6"/>
  <c r="C223" i="6"/>
  <c r="J231" i="6"/>
  <c r="O221" i="6"/>
  <c r="BA338" i="18"/>
  <c r="AY338" i="18"/>
  <c r="AZ338" i="18"/>
  <c r="BG79" i="18" s="1"/>
  <c r="BF79" i="18" s="1"/>
  <c r="BM79" i="18" s="1"/>
  <c r="AX338" i="18"/>
  <c r="V340" i="6"/>
  <c r="W340" i="6"/>
  <c r="BL81" i="6" a="1"/>
  <c r="BI83" i="18" a="1"/>
  <c r="BK82" i="6" l="1"/>
  <c r="AT468" i="6"/>
  <c r="AS599" i="6"/>
  <c r="AT599" i="6"/>
  <c r="AS342" i="6"/>
  <c r="AT342" i="6"/>
  <c r="BJ79" i="6"/>
  <c r="BI79" i="6" s="1"/>
  <c r="BP79" i="6" s="1"/>
  <c r="AR468" i="6"/>
  <c r="AS468" i="6"/>
  <c r="AQ469" i="18"/>
  <c r="AR469" i="18"/>
  <c r="AQ598" i="18"/>
  <c r="AR598" i="18"/>
  <c r="AQ340" i="18"/>
  <c r="AR340" i="18"/>
  <c r="AQ342" i="6"/>
  <c r="AR342" i="6"/>
  <c r="AQ599" i="6"/>
  <c r="AR599" i="6"/>
  <c r="AP340" i="18"/>
  <c r="AT340" i="18"/>
  <c r="AP469" i="18"/>
  <c r="AT469" i="18"/>
  <c r="AP598" i="18"/>
  <c r="AT598" i="18"/>
  <c r="AP468" i="6"/>
  <c r="AQ468" i="6"/>
  <c r="AU599" i="6"/>
  <c r="AP599" i="6"/>
  <c r="AU342" i="6"/>
  <c r="AP342" i="6"/>
  <c r="AU468" i="6"/>
  <c r="AZ342" i="6"/>
  <c r="BE215" i="6"/>
  <c r="BI216" i="6"/>
  <c r="BH216" i="6"/>
  <c r="BD216" i="6"/>
  <c r="BC216" i="6"/>
  <c r="BB216" i="6"/>
  <c r="BA216" i="6"/>
  <c r="BD340" i="6"/>
  <c r="BC340" i="6"/>
  <c r="BB340" i="6"/>
  <c r="BA340" i="6"/>
  <c r="AN341" i="6"/>
  <c r="AO256" i="6"/>
  <c r="AN598" i="18"/>
  <c r="AL598" i="18"/>
  <c r="AM598" i="18"/>
  <c r="AO598" i="18"/>
  <c r="AN469" i="18"/>
  <c r="AO469" i="18"/>
  <c r="AL469" i="18"/>
  <c r="AM469" i="18"/>
  <c r="AO342" i="6"/>
  <c r="AO340" i="18"/>
  <c r="AN340" i="18"/>
  <c r="AM340" i="18"/>
  <c r="AL340" i="18"/>
  <c r="AN599" i="6"/>
  <c r="AO599" i="6"/>
  <c r="AN468" i="6"/>
  <c r="AO468" i="6"/>
  <c r="AN253" i="6"/>
  <c r="AM599" i="6"/>
  <c r="AM468" i="6"/>
  <c r="B217" i="6"/>
  <c r="AM341" i="6"/>
  <c r="AM254" i="6"/>
  <c r="AJ341" i="6"/>
  <c r="AL341" i="6"/>
  <c r="AK341" i="6"/>
  <c r="AK241" i="6"/>
  <c r="AJ468" i="6"/>
  <c r="AK468" i="6"/>
  <c r="AL468" i="6"/>
  <c r="AJ599" i="6"/>
  <c r="AK599" i="6"/>
  <c r="AL599" i="6"/>
  <c r="AL242" i="6"/>
  <c r="AK598" i="18"/>
  <c r="AK469" i="18"/>
  <c r="AK252" i="18"/>
  <c r="AK340" i="18"/>
  <c r="F341" i="6"/>
  <c r="AB341" i="6"/>
  <c r="G341" i="6"/>
  <c r="I341" i="6"/>
  <c r="AF230" i="18"/>
  <c r="AG228" i="18"/>
  <c r="AJ469" i="18"/>
  <c r="AE469" i="18"/>
  <c r="AI469" i="18"/>
  <c r="AG469" i="18"/>
  <c r="AF469" i="18"/>
  <c r="AH469" i="18"/>
  <c r="AH235" i="18"/>
  <c r="AJ247" i="18"/>
  <c r="AI236" i="18"/>
  <c r="L340" i="18"/>
  <c r="AJ340" i="18"/>
  <c r="AI340" i="18"/>
  <c r="AH340" i="18"/>
  <c r="AF340" i="18"/>
  <c r="AG340" i="18"/>
  <c r="AE340" i="18"/>
  <c r="AJ598" i="18"/>
  <c r="AF598" i="18"/>
  <c r="AH598" i="18"/>
  <c r="AI598" i="18"/>
  <c r="AE598" i="18"/>
  <c r="AG598" i="18"/>
  <c r="AE228" i="18"/>
  <c r="B341" i="6"/>
  <c r="T341" i="6"/>
  <c r="Y341" i="6"/>
  <c r="AJ228" i="6"/>
  <c r="M341" i="6"/>
  <c r="U341" i="6"/>
  <c r="D341" i="6"/>
  <c r="Z341" i="6"/>
  <c r="AC341" i="6"/>
  <c r="AD341" i="6"/>
  <c r="C341" i="6"/>
  <c r="K341" i="6"/>
  <c r="AI468" i="6"/>
  <c r="AI599" i="6"/>
  <c r="AI225" i="6"/>
  <c r="AI341" i="6"/>
  <c r="AH341" i="6"/>
  <c r="AH599" i="6"/>
  <c r="AH222" i="6"/>
  <c r="AH468" i="6"/>
  <c r="AF468" i="6"/>
  <c r="AF599" i="6"/>
  <c r="AG341" i="6"/>
  <c r="AF341" i="6"/>
  <c r="AF217" i="6"/>
  <c r="W341" i="6"/>
  <c r="V341" i="6"/>
  <c r="AG468" i="6"/>
  <c r="AG599" i="6"/>
  <c r="A87" i="3"/>
  <c r="N86" i="3"/>
  <c r="BJ83" i="18"/>
  <c r="BK83" i="18"/>
  <c r="BI83" i="18"/>
  <c r="F469" i="18"/>
  <c r="I469" i="18"/>
  <c r="H469" i="18"/>
  <c r="K469" i="18"/>
  <c r="J469" i="18"/>
  <c r="M469" i="18"/>
  <c r="L469" i="18"/>
  <c r="O469" i="18"/>
  <c r="N469" i="18"/>
  <c r="Q469" i="18"/>
  <c r="P469" i="18"/>
  <c r="S469" i="18"/>
  <c r="R469" i="18"/>
  <c r="U469" i="18"/>
  <c r="T469" i="18"/>
  <c r="BH84" i="18"/>
  <c r="Z469" i="18"/>
  <c r="AC469" i="18"/>
  <c r="AD469" i="18"/>
  <c r="BB85" i="18"/>
  <c r="AS470" i="18" s="1"/>
  <c r="Y469" i="18"/>
  <c r="AB469" i="18"/>
  <c r="X469" i="18"/>
  <c r="AA469" i="18"/>
  <c r="V469" i="18"/>
  <c r="W469" i="18"/>
  <c r="C469" i="18"/>
  <c r="B469" i="18"/>
  <c r="E469" i="18"/>
  <c r="D469" i="18"/>
  <c r="G469" i="18"/>
  <c r="BL83" i="18"/>
  <c r="BC83" i="18"/>
  <c r="X341" i="6"/>
  <c r="Q341" i="6"/>
  <c r="O341" i="6"/>
  <c r="J341" i="6"/>
  <c r="P341" i="6"/>
  <c r="E341" i="6"/>
  <c r="R341" i="6"/>
  <c r="S341" i="6"/>
  <c r="AE341" i="6"/>
  <c r="AA341" i="6"/>
  <c r="H341" i="6"/>
  <c r="N341" i="6"/>
  <c r="L341" i="6"/>
  <c r="AG216" i="6"/>
  <c r="BF83" i="6"/>
  <c r="BL81" i="6"/>
  <c r="BN81" i="6"/>
  <c r="BM81" i="6"/>
  <c r="AE599" i="6"/>
  <c r="B599" i="6"/>
  <c r="O599" i="6"/>
  <c r="L599" i="6"/>
  <c r="X599" i="6"/>
  <c r="G599" i="6"/>
  <c r="H599" i="6"/>
  <c r="I599" i="6"/>
  <c r="AA599" i="6"/>
  <c r="W599" i="6"/>
  <c r="D599" i="6"/>
  <c r="AD599" i="6"/>
  <c r="Z599" i="6"/>
  <c r="V599" i="6"/>
  <c r="K599" i="6"/>
  <c r="AC599" i="6"/>
  <c r="R599" i="6"/>
  <c r="AB599" i="6"/>
  <c r="S599" i="6"/>
  <c r="N599" i="6"/>
  <c r="U599" i="6"/>
  <c r="Y599" i="6"/>
  <c r="Q599" i="6"/>
  <c r="J599" i="6"/>
  <c r="M599" i="6"/>
  <c r="T599" i="6"/>
  <c r="F599" i="6"/>
  <c r="E599" i="6"/>
  <c r="P599" i="6"/>
  <c r="C599" i="6"/>
  <c r="O222" i="6"/>
  <c r="C224" i="6"/>
  <c r="U218" i="6"/>
  <c r="F217" i="6"/>
  <c r="T219" i="18"/>
  <c r="V216" i="6"/>
  <c r="I221" i="18"/>
  <c r="BA339" i="18"/>
  <c r="AZ339" i="18"/>
  <c r="BG80" i="18" s="1"/>
  <c r="BF80" i="18" s="1"/>
  <c r="BM80" i="18" s="1"/>
  <c r="AX339" i="18"/>
  <c r="AY339" i="18"/>
  <c r="AC468" i="6"/>
  <c r="AE468" i="6"/>
  <c r="O468" i="6"/>
  <c r="T468" i="6"/>
  <c r="Q468" i="6"/>
  <c r="BE83" i="6"/>
  <c r="C468" i="6"/>
  <c r="N468" i="6"/>
  <c r="E468" i="6"/>
  <c r="R468" i="6"/>
  <c r="G468" i="6"/>
  <c r="D468" i="6"/>
  <c r="I468" i="6"/>
  <c r="H468" i="6"/>
  <c r="W468" i="6"/>
  <c r="M468" i="6"/>
  <c r="P468" i="6"/>
  <c r="X468" i="6"/>
  <c r="F468" i="6"/>
  <c r="V468" i="6"/>
  <c r="J468" i="6"/>
  <c r="S468" i="6"/>
  <c r="AA468" i="6"/>
  <c r="U468" i="6"/>
  <c r="AD468" i="6"/>
  <c r="Z468" i="6"/>
  <c r="AB468" i="6"/>
  <c r="Y468" i="6"/>
  <c r="K468" i="6"/>
  <c r="L468" i="6"/>
  <c r="B468" i="6"/>
  <c r="BO81" i="6"/>
  <c r="AC218" i="18"/>
  <c r="U219" i="18"/>
  <c r="Q220" i="6"/>
  <c r="K219" i="18"/>
  <c r="B220" i="18"/>
  <c r="AN342" i="6"/>
  <c r="J232" i="6"/>
  <c r="W216" i="6"/>
  <c r="AD217" i="6"/>
  <c r="X217" i="6"/>
  <c r="F217" i="18"/>
  <c r="C220" i="18"/>
  <c r="O220" i="18"/>
  <c r="N218" i="18"/>
  <c r="Y219" i="18"/>
  <c r="M340" i="18"/>
  <c r="D340" i="18"/>
  <c r="G340" i="18"/>
  <c r="V340" i="18"/>
  <c r="W340" i="18"/>
  <c r="Q340" i="18"/>
  <c r="R340" i="18"/>
  <c r="P340" i="18"/>
  <c r="AD340" i="18"/>
  <c r="S340" i="18"/>
  <c r="H340" i="18"/>
  <c r="AB340" i="18"/>
  <c r="Z340" i="18"/>
  <c r="AA340" i="18"/>
  <c r="J340" i="18"/>
  <c r="X340" i="18"/>
  <c r="E340" i="18"/>
  <c r="I340" i="18"/>
  <c r="O340" i="18"/>
  <c r="C340" i="18"/>
  <c r="B340" i="18"/>
  <c r="K340" i="18"/>
  <c r="Y340" i="18"/>
  <c r="U340" i="18"/>
  <c r="T340" i="18"/>
  <c r="N340" i="18"/>
  <c r="AC340" i="18"/>
  <c r="F340" i="18"/>
  <c r="AC598" i="18"/>
  <c r="M598" i="18"/>
  <c r="X598" i="18"/>
  <c r="H598" i="18"/>
  <c r="G598" i="18"/>
  <c r="Z598" i="18"/>
  <c r="N598" i="18"/>
  <c r="W598" i="18"/>
  <c r="Q598" i="18"/>
  <c r="B598" i="18"/>
  <c r="P598" i="18"/>
  <c r="K598" i="18"/>
  <c r="Y598" i="18"/>
  <c r="D598" i="18"/>
  <c r="AB598" i="18"/>
  <c r="E598" i="18"/>
  <c r="U598" i="18"/>
  <c r="J598" i="18"/>
  <c r="AA598" i="18"/>
  <c r="O598" i="18"/>
  <c r="V598" i="18"/>
  <c r="L598" i="18"/>
  <c r="I598" i="18"/>
  <c r="AD598" i="18"/>
  <c r="R598" i="18"/>
  <c r="C598" i="18"/>
  <c r="S598" i="18"/>
  <c r="F598" i="18"/>
  <c r="T598" i="18"/>
  <c r="L215" i="18"/>
  <c r="AX214" i="18"/>
  <c r="AS341" i="18" s="1"/>
  <c r="BA214" i="18"/>
  <c r="BB214" i="18" s="1"/>
  <c r="AS599" i="18" s="1"/>
  <c r="AZ214" i="18"/>
  <c r="AY214" i="18"/>
  <c r="BE214" i="18"/>
  <c r="AW341" i="18"/>
  <c r="BF214" i="18"/>
  <c r="BI84" i="18" a="1"/>
  <c r="BL82" i="6" a="1"/>
  <c r="AS343" i="6" l="1"/>
  <c r="AT343" i="6"/>
  <c r="BK83" i="6"/>
  <c r="AT469" i="6"/>
  <c r="AS600" i="6"/>
  <c r="AT600" i="6"/>
  <c r="BJ80" i="6"/>
  <c r="BI80" i="6" s="1"/>
  <c r="BP80" i="6" s="1"/>
  <c r="AR469" i="6"/>
  <c r="AS469" i="6"/>
  <c r="AQ470" i="18"/>
  <c r="AR470" i="18"/>
  <c r="AQ599" i="18"/>
  <c r="AR599" i="18"/>
  <c r="AQ341" i="18"/>
  <c r="AR341" i="18"/>
  <c r="AQ600" i="6"/>
  <c r="AR600" i="6"/>
  <c r="AQ343" i="6"/>
  <c r="AR343" i="6"/>
  <c r="AP341" i="18"/>
  <c r="AT341" i="18"/>
  <c r="AP470" i="18"/>
  <c r="AT470" i="18"/>
  <c r="AP599" i="18"/>
  <c r="AT599" i="18"/>
  <c r="AP469" i="6"/>
  <c r="AQ469" i="6"/>
  <c r="AU600" i="6"/>
  <c r="AP600" i="6"/>
  <c r="AU343" i="6"/>
  <c r="AP343" i="6"/>
  <c r="AU469" i="6"/>
  <c r="AZ343" i="6"/>
  <c r="BI217" i="6"/>
  <c r="BH217" i="6"/>
  <c r="BD217" i="6"/>
  <c r="BC217" i="6"/>
  <c r="BB217" i="6"/>
  <c r="BA217" i="6"/>
  <c r="BD341" i="6"/>
  <c r="BC341" i="6"/>
  <c r="BB341" i="6"/>
  <c r="BA341" i="6"/>
  <c r="BE216" i="6"/>
  <c r="AN600" i="6"/>
  <c r="AO600" i="6"/>
  <c r="AN470" i="18"/>
  <c r="AL470" i="18"/>
  <c r="AO470" i="18"/>
  <c r="AM470" i="18"/>
  <c r="AN599" i="18"/>
  <c r="AL599" i="18"/>
  <c r="AO599" i="18"/>
  <c r="AM599" i="18"/>
  <c r="AO341" i="18"/>
  <c r="AN341" i="18"/>
  <c r="AM341" i="18"/>
  <c r="AL341" i="18"/>
  <c r="AO343" i="6"/>
  <c r="AN469" i="6"/>
  <c r="AO469" i="6"/>
  <c r="AN254" i="6"/>
  <c r="B218" i="6"/>
  <c r="AM600" i="6"/>
  <c r="AM255" i="6"/>
  <c r="AM342" i="6"/>
  <c r="AM469" i="6"/>
  <c r="AL243" i="6"/>
  <c r="AJ342" i="6"/>
  <c r="AL342" i="6"/>
  <c r="AK342" i="6"/>
  <c r="AJ469" i="6"/>
  <c r="AK469" i="6"/>
  <c r="AL469" i="6"/>
  <c r="AK242" i="6"/>
  <c r="AJ600" i="6"/>
  <c r="AK600" i="6"/>
  <c r="AL600" i="6"/>
  <c r="AK253" i="18"/>
  <c r="AK470" i="18"/>
  <c r="AK599" i="18"/>
  <c r="AK341" i="18"/>
  <c r="AJ341" i="18"/>
  <c r="AI341" i="18"/>
  <c r="AH341" i="18"/>
  <c r="AF341" i="18"/>
  <c r="AE341" i="18"/>
  <c r="AG341" i="18"/>
  <c r="AG229" i="18"/>
  <c r="AI237" i="18"/>
  <c r="AH236" i="18"/>
  <c r="AJ599" i="18"/>
  <c r="AH599" i="18"/>
  <c r="AF599" i="18"/>
  <c r="AG599" i="18"/>
  <c r="AI599" i="18"/>
  <c r="AE599" i="18"/>
  <c r="AJ470" i="18"/>
  <c r="AG470" i="18"/>
  <c r="AE470" i="18"/>
  <c r="AI470" i="18"/>
  <c r="AF470" i="18"/>
  <c r="AH470" i="18"/>
  <c r="AE229" i="18"/>
  <c r="AJ248" i="18"/>
  <c r="AF231" i="18"/>
  <c r="W342" i="6"/>
  <c r="AJ229" i="6"/>
  <c r="AI600" i="6"/>
  <c r="AI342" i="6"/>
  <c r="AI469" i="6"/>
  <c r="AI226" i="6"/>
  <c r="AH342" i="6"/>
  <c r="AH223" i="6"/>
  <c r="AH600" i="6"/>
  <c r="AH469" i="6"/>
  <c r="AF600" i="6"/>
  <c r="AF469" i="6"/>
  <c r="AG342" i="6"/>
  <c r="AF342" i="6"/>
  <c r="AF218" i="6"/>
  <c r="AG600" i="6"/>
  <c r="AG469" i="6"/>
  <c r="A88" i="3"/>
  <c r="N87" i="3"/>
  <c r="BI84" i="18"/>
  <c r="BJ84" i="18"/>
  <c r="BK84" i="18"/>
  <c r="BB86" i="18"/>
  <c r="AS471" i="18" s="1"/>
  <c r="P470" i="18"/>
  <c r="AC470" i="18"/>
  <c r="R470" i="18"/>
  <c r="AA470" i="18"/>
  <c r="T470" i="18"/>
  <c r="X470" i="18"/>
  <c r="I470" i="18"/>
  <c r="H470" i="18"/>
  <c r="S470" i="18"/>
  <c r="J470" i="18"/>
  <c r="U470" i="18"/>
  <c r="L470" i="18"/>
  <c r="AB470" i="18"/>
  <c r="W470" i="18"/>
  <c r="BH85" i="18"/>
  <c r="V470" i="18"/>
  <c r="K470" i="18"/>
  <c r="B470" i="18"/>
  <c r="M470" i="18"/>
  <c r="D470" i="18"/>
  <c r="O470" i="18"/>
  <c r="N470" i="18"/>
  <c r="Z470" i="18"/>
  <c r="C470" i="18"/>
  <c r="AD470" i="18"/>
  <c r="E470" i="18"/>
  <c r="G470" i="18"/>
  <c r="Q470" i="18"/>
  <c r="Y470" i="18"/>
  <c r="F470" i="18"/>
  <c r="BL84" i="18"/>
  <c r="BC84" i="18"/>
  <c r="AG217" i="6"/>
  <c r="BF84" i="6"/>
  <c r="BM82" i="6"/>
  <c r="BL82" i="6"/>
  <c r="BN82" i="6"/>
  <c r="AB341" i="18"/>
  <c r="W341" i="18"/>
  <c r="G341" i="18"/>
  <c r="P341" i="18"/>
  <c r="J341" i="18"/>
  <c r="AA341" i="18"/>
  <c r="Z341" i="18"/>
  <c r="D341" i="18"/>
  <c r="M341" i="18"/>
  <c r="H341" i="18"/>
  <c r="AD341" i="18"/>
  <c r="X341" i="18"/>
  <c r="V341" i="18"/>
  <c r="S341" i="18"/>
  <c r="E341" i="18"/>
  <c r="R341" i="18"/>
  <c r="Q341" i="18"/>
  <c r="I341" i="18"/>
  <c r="O341" i="18"/>
  <c r="C341" i="18"/>
  <c r="B341" i="18"/>
  <c r="T341" i="18"/>
  <c r="U341" i="18"/>
  <c r="Y341" i="18"/>
  <c r="K341" i="18"/>
  <c r="AC341" i="18"/>
  <c r="N341" i="18"/>
  <c r="F341" i="18"/>
  <c r="L216" i="18"/>
  <c r="AW342" i="18"/>
  <c r="BE215" i="18"/>
  <c r="AZ215" i="18"/>
  <c r="AX215" i="18"/>
  <c r="AS342" i="18" s="1"/>
  <c r="AY215" i="18"/>
  <c r="BA215" i="18"/>
  <c r="BB215" i="18" s="1"/>
  <c r="AS600" i="18" s="1"/>
  <c r="BF215" i="18"/>
  <c r="O221" i="18"/>
  <c r="C221" i="18"/>
  <c r="X218" i="6"/>
  <c r="AC600" i="6"/>
  <c r="F600" i="6"/>
  <c r="M600" i="6"/>
  <c r="P600" i="6"/>
  <c r="B600" i="6"/>
  <c r="E600" i="6"/>
  <c r="L600" i="6"/>
  <c r="Q600" i="6"/>
  <c r="N600" i="6"/>
  <c r="AB600" i="6"/>
  <c r="X600" i="6"/>
  <c r="AA600" i="6"/>
  <c r="G600" i="6"/>
  <c r="D600" i="6"/>
  <c r="S600" i="6"/>
  <c r="AE600" i="6"/>
  <c r="AD600" i="6"/>
  <c r="V600" i="6"/>
  <c r="W600" i="6"/>
  <c r="K600" i="6"/>
  <c r="R600" i="6"/>
  <c r="Z600" i="6"/>
  <c r="C600" i="6"/>
  <c r="Y600" i="6"/>
  <c r="O600" i="6"/>
  <c r="H600" i="6"/>
  <c r="I600" i="6"/>
  <c r="J600" i="6"/>
  <c r="U600" i="6"/>
  <c r="T600" i="6"/>
  <c r="B221" i="18"/>
  <c r="Q221" i="6"/>
  <c r="V217" i="6"/>
  <c r="U219" i="6"/>
  <c r="C225" i="6"/>
  <c r="O223" i="6"/>
  <c r="Y599" i="18"/>
  <c r="M599" i="18"/>
  <c r="J599" i="18"/>
  <c r="AA599" i="18"/>
  <c r="G599" i="18"/>
  <c r="W599" i="18"/>
  <c r="L599" i="18"/>
  <c r="V599" i="18"/>
  <c r="Q599" i="18"/>
  <c r="R599" i="18"/>
  <c r="AD599" i="18"/>
  <c r="K599" i="18"/>
  <c r="F599" i="18"/>
  <c r="T599" i="18"/>
  <c r="AC599" i="18"/>
  <c r="E599" i="18"/>
  <c r="U599" i="18"/>
  <c r="H599" i="18"/>
  <c r="X599" i="18"/>
  <c r="O599" i="18"/>
  <c r="N599" i="18"/>
  <c r="Z599" i="18"/>
  <c r="I599" i="18"/>
  <c r="B599" i="18"/>
  <c r="P599" i="18"/>
  <c r="C599" i="18"/>
  <c r="S599" i="18"/>
  <c r="D599" i="18"/>
  <c r="AB599" i="18"/>
  <c r="BA340" i="18"/>
  <c r="AY340" i="18"/>
  <c r="AZ340" i="18"/>
  <c r="BG81" i="18" s="1"/>
  <c r="BF81" i="18" s="1"/>
  <c r="BM81" i="18" s="1"/>
  <c r="AX340" i="18"/>
  <c r="Y220" i="18"/>
  <c r="N219" i="18"/>
  <c r="F218" i="18"/>
  <c r="AD218" i="6"/>
  <c r="W217" i="6"/>
  <c r="J233" i="6"/>
  <c r="AC342" i="6"/>
  <c r="L342" i="6"/>
  <c r="K342" i="6"/>
  <c r="Y342" i="6"/>
  <c r="G342" i="6"/>
  <c r="N342" i="6"/>
  <c r="I342" i="6"/>
  <c r="E342" i="6"/>
  <c r="D342" i="6"/>
  <c r="P342" i="6"/>
  <c r="Z342" i="6"/>
  <c r="AE342" i="6"/>
  <c r="R342" i="6"/>
  <c r="S342" i="6"/>
  <c r="M342" i="6"/>
  <c r="H342" i="6"/>
  <c r="T342" i="6"/>
  <c r="AA342" i="6"/>
  <c r="AB342" i="6"/>
  <c r="J342" i="6"/>
  <c r="C342" i="6"/>
  <c r="O342" i="6"/>
  <c r="B342" i="6"/>
  <c r="Q342" i="6"/>
  <c r="U342" i="6"/>
  <c r="F342" i="6"/>
  <c r="X342" i="6"/>
  <c r="AD342" i="6"/>
  <c r="K220" i="18"/>
  <c r="U220" i="18"/>
  <c r="AC219" i="18"/>
  <c r="AA469" i="6"/>
  <c r="X469" i="6"/>
  <c r="Z469" i="6"/>
  <c r="V469" i="6"/>
  <c r="Y469" i="6"/>
  <c r="B469" i="6"/>
  <c r="W469" i="6"/>
  <c r="F469" i="6"/>
  <c r="C469" i="6"/>
  <c r="J469" i="6"/>
  <c r="U469" i="6"/>
  <c r="AD469" i="6"/>
  <c r="R469" i="6"/>
  <c r="I469" i="6"/>
  <c r="AC469" i="6"/>
  <c r="AE469" i="6"/>
  <c r="K469" i="6"/>
  <c r="H469" i="6"/>
  <c r="M469" i="6"/>
  <c r="L469" i="6"/>
  <c r="O469" i="6"/>
  <c r="P469" i="6"/>
  <c r="Q469" i="6"/>
  <c r="T469" i="6"/>
  <c r="S469" i="6"/>
  <c r="BE84" i="6"/>
  <c r="E469" i="6"/>
  <c r="N469" i="6"/>
  <c r="G469" i="6"/>
  <c r="AB469" i="6"/>
  <c r="D469" i="6"/>
  <c r="BO82" i="6"/>
  <c r="I222" i="18"/>
  <c r="T220" i="18"/>
  <c r="F218" i="6"/>
  <c r="L341" i="18"/>
  <c r="V342" i="6"/>
  <c r="AN343" i="6"/>
  <c r="BI85" i="18" a="1"/>
  <c r="BL83" i="6" a="1"/>
  <c r="AS344" i="6" l="1"/>
  <c r="AT344" i="6"/>
  <c r="AS601" i="6"/>
  <c r="AT601" i="6"/>
  <c r="BK84" i="6"/>
  <c r="AT470" i="6"/>
  <c r="BJ81" i="6"/>
  <c r="BI81" i="6" s="1"/>
  <c r="BP81" i="6" s="1"/>
  <c r="AR470" i="6"/>
  <c r="AS470" i="6"/>
  <c r="AQ600" i="18"/>
  <c r="AR600" i="18"/>
  <c r="AQ471" i="18"/>
  <c r="AR471" i="18"/>
  <c r="AQ342" i="18"/>
  <c r="AR342" i="18"/>
  <c r="AQ344" i="6"/>
  <c r="AR344" i="6"/>
  <c r="AQ601" i="6"/>
  <c r="AR601" i="6"/>
  <c r="AP600" i="18"/>
  <c r="AT600" i="18"/>
  <c r="AP471" i="18"/>
  <c r="AT471" i="18"/>
  <c r="AP342" i="18"/>
  <c r="AT342" i="18"/>
  <c r="AP470" i="6"/>
  <c r="AQ470" i="6"/>
  <c r="AU344" i="6"/>
  <c r="AP344" i="6"/>
  <c r="AU601" i="6"/>
  <c r="AP601" i="6"/>
  <c r="AU470" i="6"/>
  <c r="AZ344" i="6"/>
  <c r="BI218" i="6"/>
  <c r="BH218" i="6"/>
  <c r="BD218" i="6"/>
  <c r="BC218" i="6"/>
  <c r="BB218" i="6"/>
  <c r="BA218" i="6"/>
  <c r="BE217" i="6"/>
  <c r="BD342" i="6"/>
  <c r="BC342" i="6"/>
  <c r="BB342" i="6"/>
  <c r="BA342" i="6"/>
  <c r="AN600" i="18"/>
  <c r="AL600" i="18"/>
  <c r="AO600" i="18"/>
  <c r="AM600" i="18"/>
  <c r="AN471" i="18"/>
  <c r="AO471" i="18"/>
  <c r="AL471" i="18"/>
  <c r="AM471" i="18"/>
  <c r="AO342" i="18"/>
  <c r="AN342" i="18"/>
  <c r="AM342" i="18"/>
  <c r="AL342" i="18"/>
  <c r="AO344" i="6"/>
  <c r="AN601" i="6"/>
  <c r="AO601" i="6"/>
  <c r="AN470" i="6"/>
  <c r="AO470" i="6"/>
  <c r="AN255" i="6"/>
  <c r="AM256" i="6"/>
  <c r="AM601" i="6"/>
  <c r="AM343" i="6"/>
  <c r="AM470" i="6"/>
  <c r="B219" i="6"/>
  <c r="AJ470" i="6"/>
  <c r="AK470" i="6"/>
  <c r="AL470" i="6"/>
  <c r="AK243" i="6"/>
  <c r="AJ343" i="6"/>
  <c r="AL343" i="6"/>
  <c r="AK343" i="6"/>
  <c r="AJ601" i="6"/>
  <c r="AL601" i="6"/>
  <c r="AK601" i="6"/>
  <c r="AL244" i="6"/>
  <c r="AK600" i="18"/>
  <c r="AK471" i="18"/>
  <c r="AK342" i="18"/>
  <c r="AK254" i="18"/>
  <c r="AH237" i="18"/>
  <c r="AG230" i="18"/>
  <c r="AJ471" i="18"/>
  <c r="AE471" i="18"/>
  <c r="AI471" i="18"/>
  <c r="AG471" i="18"/>
  <c r="AF471" i="18"/>
  <c r="AH471" i="18"/>
  <c r="AF232" i="18"/>
  <c r="AE230" i="18"/>
  <c r="AI238" i="18"/>
  <c r="AJ600" i="18"/>
  <c r="AF600" i="18"/>
  <c r="AH600" i="18"/>
  <c r="AE600" i="18"/>
  <c r="AI600" i="18"/>
  <c r="AG600" i="18"/>
  <c r="AJ342" i="18"/>
  <c r="AI342" i="18"/>
  <c r="AH342" i="18"/>
  <c r="AF342" i="18"/>
  <c r="AG342" i="18"/>
  <c r="AE342" i="18"/>
  <c r="AJ249" i="18"/>
  <c r="AJ230" i="6"/>
  <c r="AI343" i="6"/>
  <c r="AI470" i="6"/>
  <c r="AI227" i="6"/>
  <c r="AI601" i="6"/>
  <c r="AH343" i="6"/>
  <c r="AH470" i="6"/>
  <c r="AH224" i="6"/>
  <c r="AH601" i="6"/>
  <c r="AF470" i="6"/>
  <c r="AF601" i="6"/>
  <c r="AF219" i="6"/>
  <c r="AG343" i="6"/>
  <c r="AF343" i="6"/>
  <c r="AG601" i="6"/>
  <c r="AG470" i="6"/>
  <c r="A89" i="3"/>
  <c r="N88" i="3"/>
  <c r="BK85" i="18"/>
  <c r="BI85" i="18"/>
  <c r="BJ85" i="18"/>
  <c r="BL85" i="18"/>
  <c r="BH86" i="18"/>
  <c r="R471" i="18"/>
  <c r="U471" i="18"/>
  <c r="T471" i="18"/>
  <c r="AA471" i="18"/>
  <c r="V471" i="18"/>
  <c r="W471" i="18"/>
  <c r="C471" i="18"/>
  <c r="AC471" i="18"/>
  <c r="Y471" i="18"/>
  <c r="AB471" i="18"/>
  <c r="X471" i="18"/>
  <c r="F471" i="18"/>
  <c r="I471" i="18"/>
  <c r="H471" i="18"/>
  <c r="K471" i="18"/>
  <c r="B471" i="18"/>
  <c r="E471" i="18"/>
  <c r="D471" i="18"/>
  <c r="G471" i="18"/>
  <c r="N471" i="18"/>
  <c r="Q471" i="18"/>
  <c r="P471" i="18"/>
  <c r="S471" i="18"/>
  <c r="J471" i="18"/>
  <c r="M471" i="18"/>
  <c r="L471" i="18"/>
  <c r="O471" i="18"/>
  <c r="Z471" i="18"/>
  <c r="BB87" i="18"/>
  <c r="AS472" i="18" s="1"/>
  <c r="AD471" i="18"/>
  <c r="BC85" i="18"/>
  <c r="AG218" i="6"/>
  <c r="BF85" i="6"/>
  <c r="BL83" i="6"/>
  <c r="BN83" i="6"/>
  <c r="BM83" i="6"/>
  <c r="AC343" i="6"/>
  <c r="Y343" i="6"/>
  <c r="N343" i="6"/>
  <c r="M343" i="6"/>
  <c r="H343" i="6"/>
  <c r="T343" i="6"/>
  <c r="AB343" i="6"/>
  <c r="AE343" i="6"/>
  <c r="R343" i="6"/>
  <c r="G343" i="6"/>
  <c r="K343" i="6"/>
  <c r="S343" i="6"/>
  <c r="I343" i="6"/>
  <c r="E343" i="6"/>
  <c r="D343" i="6"/>
  <c r="P343" i="6"/>
  <c r="Z343" i="6"/>
  <c r="AA343" i="6"/>
  <c r="L343" i="6"/>
  <c r="J343" i="6"/>
  <c r="C343" i="6"/>
  <c r="O343" i="6"/>
  <c r="B343" i="6"/>
  <c r="Q343" i="6"/>
  <c r="U343" i="6"/>
  <c r="X343" i="6"/>
  <c r="F343" i="6"/>
  <c r="AD343" i="6"/>
  <c r="F219" i="6"/>
  <c r="AC470" i="6"/>
  <c r="AE470" i="6"/>
  <c r="G470" i="6"/>
  <c r="D470" i="6"/>
  <c r="Y470" i="6"/>
  <c r="K470" i="6"/>
  <c r="L470" i="6"/>
  <c r="P470" i="6"/>
  <c r="O470" i="6"/>
  <c r="T470" i="6"/>
  <c r="Q470" i="6"/>
  <c r="AD470" i="6"/>
  <c r="S470" i="6"/>
  <c r="AB470" i="6"/>
  <c r="U470" i="6"/>
  <c r="B470" i="6"/>
  <c r="AA470" i="6"/>
  <c r="Z470" i="6"/>
  <c r="BE85" i="6"/>
  <c r="I470" i="6"/>
  <c r="H470" i="6"/>
  <c r="W470" i="6"/>
  <c r="M470" i="6"/>
  <c r="X470" i="6"/>
  <c r="F470" i="6"/>
  <c r="V470" i="6"/>
  <c r="J470" i="6"/>
  <c r="C470" i="6"/>
  <c r="N470" i="6"/>
  <c r="E470" i="6"/>
  <c r="R470" i="6"/>
  <c r="T221" i="18"/>
  <c r="I223" i="18"/>
  <c r="J234" i="6"/>
  <c r="F219" i="18"/>
  <c r="N220" i="18"/>
  <c r="Y221" i="18"/>
  <c r="C226" i="6"/>
  <c r="U220" i="6"/>
  <c r="Q222" i="6"/>
  <c r="X219" i="6"/>
  <c r="C222" i="18"/>
  <c r="O222" i="18"/>
  <c r="L217" i="18"/>
  <c r="BF216" i="18"/>
  <c r="BA216" i="18"/>
  <c r="BB216" i="18" s="1"/>
  <c r="AS601" i="18" s="1"/>
  <c r="AX216" i="18"/>
  <c r="AS343" i="18" s="1"/>
  <c r="AY216" i="18"/>
  <c r="AW343" i="18"/>
  <c r="BE216" i="18"/>
  <c r="AZ216" i="18"/>
  <c r="AZ341" i="18"/>
  <c r="BG82" i="18" s="1"/>
  <c r="BF82" i="18" s="1"/>
  <c r="BM82" i="18" s="1"/>
  <c r="BA341" i="18"/>
  <c r="AX341" i="18"/>
  <c r="AY341" i="18"/>
  <c r="W343" i="6"/>
  <c r="V343" i="6"/>
  <c r="BO83" i="6"/>
  <c r="AC220" i="18"/>
  <c r="U221" i="18"/>
  <c r="K221" i="18"/>
  <c r="W218" i="6"/>
  <c r="AD219" i="6"/>
  <c r="AC601" i="6"/>
  <c r="N601" i="6"/>
  <c r="U601" i="6"/>
  <c r="Y601" i="6"/>
  <c r="S601" i="6"/>
  <c r="R601" i="6"/>
  <c r="AB601" i="6"/>
  <c r="Q601" i="6"/>
  <c r="F601" i="6"/>
  <c r="E601" i="6"/>
  <c r="P601" i="6"/>
  <c r="L601" i="6"/>
  <c r="J601" i="6"/>
  <c r="M601" i="6"/>
  <c r="C601" i="6"/>
  <c r="AE601" i="6"/>
  <c r="X601" i="6"/>
  <c r="G601" i="6"/>
  <c r="H601" i="6"/>
  <c r="I601" i="6"/>
  <c r="B601" i="6"/>
  <c r="O601" i="6"/>
  <c r="T601" i="6"/>
  <c r="AD601" i="6"/>
  <c r="Z601" i="6"/>
  <c r="V601" i="6"/>
  <c r="K601" i="6"/>
  <c r="AA601" i="6"/>
  <c r="W601" i="6"/>
  <c r="D601" i="6"/>
  <c r="O224" i="6"/>
  <c r="V218" i="6"/>
  <c r="B222" i="18"/>
  <c r="I600" i="18"/>
  <c r="AD600" i="18"/>
  <c r="R600" i="18"/>
  <c r="C600" i="18"/>
  <c r="S600" i="18"/>
  <c r="F600" i="18"/>
  <c r="T600" i="18"/>
  <c r="AC600" i="18"/>
  <c r="M600" i="18"/>
  <c r="X600" i="18"/>
  <c r="H600" i="18"/>
  <c r="G600" i="18"/>
  <c r="Z600" i="18"/>
  <c r="N600" i="18"/>
  <c r="W600" i="18"/>
  <c r="Q600" i="18"/>
  <c r="B600" i="18"/>
  <c r="P600" i="18"/>
  <c r="K600" i="18"/>
  <c r="Y600" i="18"/>
  <c r="D600" i="18"/>
  <c r="AB600" i="18"/>
  <c r="E600" i="18"/>
  <c r="U600" i="18"/>
  <c r="J600" i="18"/>
  <c r="AA600" i="18"/>
  <c r="O600" i="18"/>
  <c r="V600" i="18"/>
  <c r="L600" i="18"/>
  <c r="M342" i="18"/>
  <c r="AD342" i="18"/>
  <c r="H342" i="18"/>
  <c r="Z342" i="18"/>
  <c r="AA342" i="18"/>
  <c r="E342" i="18"/>
  <c r="G342" i="18"/>
  <c r="X342" i="18"/>
  <c r="S342" i="18"/>
  <c r="D342" i="18"/>
  <c r="AB342" i="18"/>
  <c r="Q342" i="18"/>
  <c r="J342" i="18"/>
  <c r="P342" i="18"/>
  <c r="W342" i="18"/>
  <c r="R342" i="18"/>
  <c r="V342" i="18"/>
  <c r="I342" i="18"/>
  <c r="C342" i="18"/>
  <c r="O342" i="18"/>
  <c r="B342" i="18"/>
  <c r="T342" i="18"/>
  <c r="Y342" i="18"/>
  <c r="K342" i="18"/>
  <c r="U342" i="18"/>
  <c r="N342" i="18"/>
  <c r="AC342" i="18"/>
  <c r="F342" i="18"/>
  <c r="L342" i="18"/>
  <c r="BL84" i="6" a="1"/>
  <c r="BI86" i="18" a="1"/>
  <c r="AS602" i="6" l="1"/>
  <c r="AT602" i="6"/>
  <c r="AS345" i="6"/>
  <c r="AT345" i="6"/>
  <c r="BK85" i="6"/>
  <c r="AT471" i="6"/>
  <c r="BJ82" i="6"/>
  <c r="BI82" i="6" s="1"/>
  <c r="BP82" i="6" s="1"/>
  <c r="AR471" i="6"/>
  <c r="AS471" i="6"/>
  <c r="AQ601" i="18"/>
  <c r="AR601" i="18"/>
  <c r="AQ472" i="18"/>
  <c r="AR472" i="18"/>
  <c r="AQ343" i="18"/>
  <c r="AR343" i="18"/>
  <c r="AQ345" i="6"/>
  <c r="AR345" i="6"/>
  <c r="AQ602" i="6"/>
  <c r="AR602" i="6"/>
  <c r="AP343" i="18"/>
  <c r="AT343" i="18"/>
  <c r="AP601" i="18"/>
  <c r="AT601" i="18"/>
  <c r="AP472" i="18"/>
  <c r="AT472" i="18"/>
  <c r="AP471" i="6"/>
  <c r="AQ471" i="6"/>
  <c r="AZ345" i="6"/>
  <c r="AU602" i="6"/>
  <c r="AP602" i="6"/>
  <c r="AU345" i="6"/>
  <c r="AP345" i="6"/>
  <c r="AU471" i="6"/>
  <c r="BE218" i="6"/>
  <c r="BD343" i="6"/>
  <c r="BC343" i="6"/>
  <c r="BB343" i="6"/>
  <c r="BA343" i="6"/>
  <c r="BI219" i="6"/>
  <c r="BH219" i="6"/>
  <c r="BD219" i="6"/>
  <c r="BC219" i="6"/>
  <c r="BB219" i="6"/>
  <c r="BA219" i="6"/>
  <c r="AN601" i="18"/>
  <c r="AL601" i="18"/>
  <c r="AO601" i="18"/>
  <c r="AM601" i="18"/>
  <c r="AN472" i="18"/>
  <c r="AO472" i="18"/>
  <c r="AM472" i="18"/>
  <c r="AL472" i="18"/>
  <c r="AO345" i="6"/>
  <c r="AN602" i="6"/>
  <c r="AO602" i="6"/>
  <c r="AO343" i="18"/>
  <c r="AN343" i="18"/>
  <c r="AM343" i="18"/>
  <c r="AL343" i="18"/>
  <c r="AN471" i="6"/>
  <c r="AO471" i="6"/>
  <c r="I344" i="6"/>
  <c r="AN344" i="6"/>
  <c r="AN256" i="6"/>
  <c r="AM602" i="6"/>
  <c r="AM344" i="6"/>
  <c r="B220" i="6"/>
  <c r="AM471" i="6"/>
  <c r="AJ344" i="6"/>
  <c r="AL344" i="6"/>
  <c r="AK344" i="6"/>
  <c r="AJ471" i="6"/>
  <c r="AK471" i="6"/>
  <c r="AL471" i="6"/>
  <c r="AK244" i="6"/>
  <c r="AJ602" i="6"/>
  <c r="AL602" i="6"/>
  <c r="AK602" i="6"/>
  <c r="AL245" i="6"/>
  <c r="AK601" i="18"/>
  <c r="AK255" i="18"/>
  <c r="AK343" i="18"/>
  <c r="AK472" i="18"/>
  <c r="AI239" i="18"/>
  <c r="AF233" i="18"/>
  <c r="L343" i="18"/>
  <c r="AJ343" i="18"/>
  <c r="AI343" i="18"/>
  <c r="AH343" i="18"/>
  <c r="AF343" i="18"/>
  <c r="AE343" i="18"/>
  <c r="AG343" i="18"/>
  <c r="AJ472" i="18"/>
  <c r="AG472" i="18"/>
  <c r="AE472" i="18"/>
  <c r="AI472" i="18"/>
  <c r="AH472" i="18"/>
  <c r="AF472" i="18"/>
  <c r="AG231" i="18"/>
  <c r="AJ601" i="18"/>
  <c r="AH601" i="18"/>
  <c r="AF601" i="18"/>
  <c r="AG601" i="18"/>
  <c r="AE601" i="18"/>
  <c r="AI601" i="18"/>
  <c r="AE231" i="18"/>
  <c r="AJ250" i="18"/>
  <c r="AH238" i="18"/>
  <c r="M344" i="6"/>
  <c r="F344" i="6"/>
  <c r="AG344" i="6"/>
  <c r="O344" i="6"/>
  <c r="C344" i="6"/>
  <c r="J344" i="6"/>
  <c r="Y344" i="6"/>
  <c r="AH344" i="6"/>
  <c r="N344" i="6"/>
  <c r="D344" i="6"/>
  <c r="V344" i="6"/>
  <c r="E344" i="6"/>
  <c r="G344" i="6"/>
  <c r="W344" i="6"/>
  <c r="AB344" i="6"/>
  <c r="K344" i="6"/>
  <c r="R344" i="6"/>
  <c r="S344" i="6"/>
  <c r="X344" i="6"/>
  <c r="U344" i="6"/>
  <c r="AA344" i="6"/>
  <c r="AE344" i="6"/>
  <c r="AC344" i="6"/>
  <c r="AF344" i="6"/>
  <c r="AJ231" i="6"/>
  <c r="Z344" i="6"/>
  <c r="AD344" i="6"/>
  <c r="Q344" i="6"/>
  <c r="T344" i="6"/>
  <c r="L344" i="6"/>
  <c r="AI344" i="6"/>
  <c r="B344" i="6"/>
  <c r="H344" i="6"/>
  <c r="P344" i="6"/>
  <c r="AI602" i="6"/>
  <c r="AI228" i="6"/>
  <c r="AI471" i="6"/>
  <c r="AH602" i="6"/>
  <c r="AH225" i="6"/>
  <c r="AH471" i="6"/>
  <c r="AF602" i="6"/>
  <c r="AF471" i="6"/>
  <c r="AF220" i="6"/>
  <c r="AG602" i="6"/>
  <c r="AG471" i="6"/>
  <c r="A90" i="3"/>
  <c r="N89" i="3"/>
  <c r="BK86" i="18"/>
  <c r="BI86" i="18"/>
  <c r="BJ86" i="18"/>
  <c r="BL86" i="18"/>
  <c r="AB472" i="18"/>
  <c r="W472" i="18"/>
  <c r="Z472" i="18"/>
  <c r="C472" i="18"/>
  <c r="AD472" i="18"/>
  <c r="E472" i="18"/>
  <c r="Y472" i="18"/>
  <c r="G472" i="18"/>
  <c r="N472" i="18"/>
  <c r="BB88" i="18"/>
  <c r="AS473" i="18" s="1"/>
  <c r="P472" i="18"/>
  <c r="AC472" i="18"/>
  <c r="R472" i="18"/>
  <c r="AA472" i="18"/>
  <c r="T472" i="18"/>
  <c r="BH87" i="18"/>
  <c r="F472" i="18"/>
  <c r="Q472" i="18"/>
  <c r="H472" i="18"/>
  <c r="S472" i="18"/>
  <c r="J472" i="18"/>
  <c r="U472" i="18"/>
  <c r="L472" i="18"/>
  <c r="X472" i="18"/>
  <c r="I472" i="18"/>
  <c r="V472" i="18"/>
  <c r="K472" i="18"/>
  <c r="B472" i="18"/>
  <c r="M472" i="18"/>
  <c r="D472" i="18"/>
  <c r="O472" i="18"/>
  <c r="BC86" i="18"/>
  <c r="AG219" i="6"/>
  <c r="BF86" i="6"/>
  <c r="BM84" i="6"/>
  <c r="BL84" i="6"/>
  <c r="BN84" i="6"/>
  <c r="B223" i="18"/>
  <c r="V219" i="6"/>
  <c r="W219" i="6"/>
  <c r="K222" i="18"/>
  <c r="AC602" i="6"/>
  <c r="Z602" i="6"/>
  <c r="C602" i="6"/>
  <c r="B602" i="6"/>
  <c r="E602" i="6"/>
  <c r="H602" i="6"/>
  <c r="I602" i="6"/>
  <c r="N602" i="6"/>
  <c r="D602" i="6"/>
  <c r="S602" i="6"/>
  <c r="J602" i="6"/>
  <c r="U602" i="6"/>
  <c r="P602" i="6"/>
  <c r="AD602" i="6"/>
  <c r="V602" i="6"/>
  <c r="AE602" i="6"/>
  <c r="L602" i="6"/>
  <c r="Q602" i="6"/>
  <c r="R602" i="6"/>
  <c r="AA602" i="6"/>
  <c r="X602" i="6"/>
  <c r="Y602" i="6"/>
  <c r="O602" i="6"/>
  <c r="T602" i="6"/>
  <c r="AB602" i="6"/>
  <c r="G602" i="6"/>
  <c r="W602" i="6"/>
  <c r="K602" i="6"/>
  <c r="F602" i="6"/>
  <c r="M602" i="6"/>
  <c r="V601" i="18"/>
  <c r="Q601" i="18"/>
  <c r="R601" i="18"/>
  <c r="AD601" i="18"/>
  <c r="K601" i="18"/>
  <c r="F601" i="18"/>
  <c r="T601" i="18"/>
  <c r="AC601" i="18"/>
  <c r="E601" i="18"/>
  <c r="U601" i="18"/>
  <c r="H601" i="18"/>
  <c r="X601" i="18"/>
  <c r="O601" i="18"/>
  <c r="N601" i="18"/>
  <c r="Z601" i="18"/>
  <c r="I601" i="18"/>
  <c r="B601" i="18"/>
  <c r="P601" i="18"/>
  <c r="C601" i="18"/>
  <c r="S601" i="18"/>
  <c r="D601" i="18"/>
  <c r="AB601" i="18"/>
  <c r="Y601" i="18"/>
  <c r="M601" i="18"/>
  <c r="J601" i="18"/>
  <c r="AA601" i="18"/>
  <c r="G601" i="18"/>
  <c r="W601" i="18"/>
  <c r="L601" i="18"/>
  <c r="X220" i="6"/>
  <c r="F220" i="18"/>
  <c r="J235" i="6"/>
  <c r="I224" i="18"/>
  <c r="BO84" i="6"/>
  <c r="F220" i="6"/>
  <c r="AZ342" i="18"/>
  <c r="BG83" i="18" s="1"/>
  <c r="BF83" i="18" s="1"/>
  <c r="BM83" i="18" s="1"/>
  <c r="AX342" i="18"/>
  <c r="BA342" i="18"/>
  <c r="AY342" i="18"/>
  <c r="O225" i="6"/>
  <c r="AD220" i="6"/>
  <c r="U222" i="18"/>
  <c r="AC221" i="18"/>
  <c r="X343" i="18"/>
  <c r="W343" i="18"/>
  <c r="Z343" i="18"/>
  <c r="AB343" i="18"/>
  <c r="J343" i="18"/>
  <c r="P343" i="18"/>
  <c r="G343" i="18"/>
  <c r="V343" i="18"/>
  <c r="S343" i="18"/>
  <c r="R343" i="18"/>
  <c r="D343" i="18"/>
  <c r="M343" i="18"/>
  <c r="AD343" i="18"/>
  <c r="H343" i="18"/>
  <c r="Q343" i="18"/>
  <c r="AA343" i="18"/>
  <c r="E343" i="18"/>
  <c r="I343" i="18"/>
  <c r="B343" i="18"/>
  <c r="O343" i="18"/>
  <c r="C343" i="18"/>
  <c r="T343" i="18"/>
  <c r="Y343" i="18"/>
  <c r="U343" i="18"/>
  <c r="K343" i="18"/>
  <c r="AC343" i="18"/>
  <c r="N343" i="18"/>
  <c r="F343" i="18"/>
  <c r="L218" i="18"/>
  <c r="BE217" i="18"/>
  <c r="BA217" i="18"/>
  <c r="BB217" i="18" s="1"/>
  <c r="AS602" i="18" s="1"/>
  <c r="AX217" i="18"/>
  <c r="AS344" i="18" s="1"/>
  <c r="BF217" i="18"/>
  <c r="AZ217" i="18"/>
  <c r="AY217" i="18"/>
  <c r="AW344" i="18"/>
  <c r="O223" i="18"/>
  <c r="C223" i="18"/>
  <c r="Q223" i="6"/>
  <c r="U221" i="6"/>
  <c r="C227" i="6"/>
  <c r="Y222" i="18"/>
  <c r="N221" i="18"/>
  <c r="T222" i="18"/>
  <c r="AC471" i="6"/>
  <c r="C471" i="6"/>
  <c r="J471" i="6"/>
  <c r="U471" i="6"/>
  <c r="G471" i="6"/>
  <c r="D471" i="6"/>
  <c r="K471" i="6"/>
  <c r="H471" i="6"/>
  <c r="M471" i="6"/>
  <c r="L471" i="6"/>
  <c r="O471" i="6"/>
  <c r="P471" i="6"/>
  <c r="Q471" i="6"/>
  <c r="T471" i="6"/>
  <c r="R471" i="6"/>
  <c r="AE471" i="6"/>
  <c r="S471" i="6"/>
  <c r="BE86" i="6"/>
  <c r="E471" i="6"/>
  <c r="AD471" i="6"/>
  <c r="AB471" i="6"/>
  <c r="AA471" i="6"/>
  <c r="X471" i="6"/>
  <c r="Z471" i="6"/>
  <c r="V471" i="6"/>
  <c r="Y471" i="6"/>
  <c r="B471" i="6"/>
  <c r="W471" i="6"/>
  <c r="F471" i="6"/>
  <c r="N471" i="6"/>
  <c r="I471" i="6"/>
  <c r="BL85" i="6" a="1"/>
  <c r="BI87" i="18" a="1"/>
  <c r="BK86" i="6" l="1"/>
  <c r="BJ86" i="6" s="1"/>
  <c r="BI86" i="6" s="1"/>
  <c r="AT472" i="6"/>
  <c r="AS346" i="6"/>
  <c r="AT346" i="6"/>
  <c r="AS603" i="6"/>
  <c r="AT603" i="6"/>
  <c r="BJ83" i="6"/>
  <c r="BI83" i="6" s="1"/>
  <c r="BP83" i="6" s="1"/>
  <c r="AR472" i="6"/>
  <c r="AS472" i="6"/>
  <c r="AQ344" i="18"/>
  <c r="AR344" i="18"/>
  <c r="AQ473" i="18"/>
  <c r="AR473" i="18"/>
  <c r="AQ602" i="18"/>
  <c r="AR602" i="18"/>
  <c r="AQ346" i="6"/>
  <c r="AR346" i="6"/>
  <c r="AQ603" i="6"/>
  <c r="AR603" i="6"/>
  <c r="AP344" i="18"/>
  <c r="AT344" i="18"/>
  <c r="AP473" i="18"/>
  <c r="AT473" i="18"/>
  <c r="AP602" i="18"/>
  <c r="AT602" i="18"/>
  <c r="AP472" i="6"/>
  <c r="AQ472" i="6"/>
  <c r="AU346" i="6"/>
  <c r="AP346" i="6"/>
  <c r="AU603" i="6"/>
  <c r="AP603" i="6"/>
  <c r="AU472" i="6"/>
  <c r="AZ346" i="6"/>
  <c r="BD344" i="6"/>
  <c r="BC344" i="6"/>
  <c r="BB344" i="6"/>
  <c r="BA344" i="6"/>
  <c r="BI220" i="6"/>
  <c r="BH220" i="6"/>
  <c r="BD220" i="6"/>
  <c r="BC220" i="6"/>
  <c r="BB220" i="6"/>
  <c r="BA220" i="6"/>
  <c r="BE219" i="6"/>
  <c r="AO346" i="6"/>
  <c r="AN602" i="18"/>
  <c r="AL602" i="18"/>
  <c r="AM602" i="18"/>
  <c r="AO602" i="18"/>
  <c r="AN603" i="6"/>
  <c r="AO603" i="6"/>
  <c r="AN345" i="6"/>
  <c r="AN473" i="18"/>
  <c r="AO473" i="18"/>
  <c r="AL473" i="18"/>
  <c r="AM473" i="18"/>
  <c r="AO344" i="18"/>
  <c r="AN344" i="18"/>
  <c r="AM344" i="18"/>
  <c r="AL344" i="18"/>
  <c r="AN472" i="6"/>
  <c r="AO472" i="6"/>
  <c r="B221" i="6"/>
  <c r="AM345" i="6"/>
  <c r="AM472" i="6"/>
  <c r="AM603" i="6"/>
  <c r="AK245" i="6"/>
  <c r="AJ603" i="6"/>
  <c r="AK603" i="6"/>
  <c r="AL603" i="6"/>
  <c r="AJ345" i="6"/>
  <c r="AL345" i="6"/>
  <c r="AK345" i="6"/>
  <c r="AJ472" i="6"/>
  <c r="AL472" i="6"/>
  <c r="AK472" i="6"/>
  <c r="AL246" i="6"/>
  <c r="AK602" i="18"/>
  <c r="AK473" i="18"/>
  <c r="AK344" i="18"/>
  <c r="AJ602" i="18"/>
  <c r="AF602" i="18"/>
  <c r="AH602" i="18"/>
  <c r="AI602" i="18"/>
  <c r="AE602" i="18"/>
  <c r="AG602" i="18"/>
  <c r="AJ251" i="18"/>
  <c r="AG232" i="18"/>
  <c r="AJ344" i="18"/>
  <c r="AI344" i="18"/>
  <c r="AH344" i="18"/>
  <c r="AF344" i="18"/>
  <c r="AE344" i="18"/>
  <c r="AG344" i="18"/>
  <c r="AH239" i="18"/>
  <c r="AE232" i="18"/>
  <c r="AF234" i="18"/>
  <c r="AJ473" i="18"/>
  <c r="AE473" i="18"/>
  <c r="AI473" i="18"/>
  <c r="AG473" i="18"/>
  <c r="AF473" i="18"/>
  <c r="AH473" i="18"/>
  <c r="AI240" i="18"/>
  <c r="AJ232" i="6"/>
  <c r="AI345" i="6"/>
  <c r="AI472" i="6"/>
  <c r="AI229" i="6"/>
  <c r="AI603" i="6"/>
  <c r="AH345" i="6"/>
  <c r="AH472" i="6"/>
  <c r="AH226" i="6"/>
  <c r="AH603" i="6"/>
  <c r="AN346" i="6"/>
  <c r="AF603" i="6"/>
  <c r="AF472" i="6"/>
  <c r="AG345" i="6"/>
  <c r="AF345" i="6"/>
  <c r="AF221" i="6"/>
  <c r="AG472" i="6"/>
  <c r="AG603" i="6"/>
  <c r="A91" i="3"/>
  <c r="N90" i="3"/>
  <c r="BK87" i="18"/>
  <c r="BI87" i="18"/>
  <c r="BJ87" i="18"/>
  <c r="BL87" i="18"/>
  <c r="BH88" i="18"/>
  <c r="L473" i="18"/>
  <c r="O473" i="18"/>
  <c r="Z473" i="18"/>
  <c r="AC473" i="18"/>
  <c r="AD473" i="18"/>
  <c r="BB89" i="18"/>
  <c r="AS474" i="18" s="1"/>
  <c r="Y473" i="18"/>
  <c r="D473" i="18"/>
  <c r="G473" i="18"/>
  <c r="N473" i="18"/>
  <c r="Q473" i="18"/>
  <c r="P473" i="18"/>
  <c r="S473" i="18"/>
  <c r="R473" i="18"/>
  <c r="U473" i="18"/>
  <c r="AB473" i="18"/>
  <c r="X473" i="18"/>
  <c r="F473" i="18"/>
  <c r="I473" i="18"/>
  <c r="H473" i="18"/>
  <c r="K473" i="18"/>
  <c r="J473" i="18"/>
  <c r="M473" i="18"/>
  <c r="T473" i="18"/>
  <c r="AA473" i="18"/>
  <c r="V473" i="18"/>
  <c r="W473" i="18"/>
  <c r="C473" i="18"/>
  <c r="B473" i="18"/>
  <c r="E473" i="18"/>
  <c r="BC87" i="18"/>
  <c r="AG220" i="6"/>
  <c r="BF87" i="6"/>
  <c r="BL85" i="6"/>
  <c r="BN85" i="6"/>
  <c r="BM85" i="6"/>
  <c r="AC603" i="6"/>
  <c r="AD603" i="6"/>
  <c r="Z603" i="6"/>
  <c r="V603" i="6"/>
  <c r="K603" i="6"/>
  <c r="AA603" i="6"/>
  <c r="W603" i="6"/>
  <c r="D603" i="6"/>
  <c r="X603" i="6"/>
  <c r="G603" i="6"/>
  <c r="H603" i="6"/>
  <c r="I603" i="6"/>
  <c r="B603" i="6"/>
  <c r="O603" i="6"/>
  <c r="L603" i="6"/>
  <c r="AE603" i="6"/>
  <c r="F603" i="6"/>
  <c r="E603" i="6"/>
  <c r="P603" i="6"/>
  <c r="C603" i="6"/>
  <c r="J603" i="6"/>
  <c r="M603" i="6"/>
  <c r="T603" i="6"/>
  <c r="N603" i="6"/>
  <c r="U603" i="6"/>
  <c r="Y603" i="6"/>
  <c r="Q603" i="6"/>
  <c r="R603" i="6"/>
  <c r="AB603" i="6"/>
  <c r="S603" i="6"/>
  <c r="T223" i="18"/>
  <c r="C228" i="6"/>
  <c r="X344" i="18"/>
  <c r="R344" i="18"/>
  <c r="S344" i="18"/>
  <c r="V344" i="18"/>
  <c r="Z344" i="18"/>
  <c r="E344" i="18"/>
  <c r="M344" i="18"/>
  <c r="P344" i="18"/>
  <c r="J344" i="18"/>
  <c r="AB344" i="18"/>
  <c r="AD344" i="18"/>
  <c r="W344" i="18"/>
  <c r="AA344" i="18"/>
  <c r="D344" i="18"/>
  <c r="G344" i="18"/>
  <c r="Q344" i="18"/>
  <c r="H344" i="18"/>
  <c r="I344" i="18"/>
  <c r="B344" i="18"/>
  <c r="C344" i="18"/>
  <c r="O344" i="18"/>
  <c r="K344" i="18"/>
  <c r="U344" i="18"/>
  <c r="T344" i="18"/>
  <c r="Y344" i="18"/>
  <c r="AC344" i="18"/>
  <c r="N344" i="18"/>
  <c r="F344" i="18"/>
  <c r="AX343" i="18"/>
  <c r="AY343" i="18"/>
  <c r="AZ343" i="18"/>
  <c r="BG84" i="18" s="1"/>
  <c r="BF84" i="18" s="1"/>
  <c r="BM84" i="18" s="1"/>
  <c r="BA343" i="18"/>
  <c r="F221" i="6"/>
  <c r="I225" i="18"/>
  <c r="K223" i="18"/>
  <c r="W220" i="6"/>
  <c r="V220" i="6"/>
  <c r="B224" i="18"/>
  <c r="L344" i="18"/>
  <c r="AC345" i="6"/>
  <c r="K345" i="6"/>
  <c r="G345" i="6"/>
  <c r="S345" i="6"/>
  <c r="I345" i="6"/>
  <c r="E345" i="6"/>
  <c r="D345" i="6"/>
  <c r="P345" i="6"/>
  <c r="AB345" i="6"/>
  <c r="AA345" i="6"/>
  <c r="Z345" i="6"/>
  <c r="AE345" i="6"/>
  <c r="R345" i="6"/>
  <c r="Y345" i="6"/>
  <c r="N345" i="6"/>
  <c r="M345" i="6"/>
  <c r="H345" i="6"/>
  <c r="T345" i="6"/>
  <c r="L345" i="6"/>
  <c r="J345" i="6"/>
  <c r="C345" i="6"/>
  <c r="O345" i="6"/>
  <c r="B345" i="6"/>
  <c r="Q345" i="6"/>
  <c r="U345" i="6"/>
  <c r="F345" i="6"/>
  <c r="X345" i="6"/>
  <c r="AD345" i="6"/>
  <c r="AC472" i="6"/>
  <c r="AE472" i="6"/>
  <c r="B472" i="6"/>
  <c r="X472" i="6"/>
  <c r="F472" i="6"/>
  <c r="V472" i="6"/>
  <c r="J472" i="6"/>
  <c r="S472" i="6"/>
  <c r="AA472" i="6"/>
  <c r="U472" i="6"/>
  <c r="AD472" i="6"/>
  <c r="Z472" i="6"/>
  <c r="AB472" i="6"/>
  <c r="Y472" i="6"/>
  <c r="K472" i="6"/>
  <c r="L472" i="6"/>
  <c r="M472" i="6"/>
  <c r="P472" i="6"/>
  <c r="O472" i="6"/>
  <c r="T472" i="6"/>
  <c r="Q472" i="6"/>
  <c r="BE87" i="6"/>
  <c r="C472" i="6"/>
  <c r="N472" i="6"/>
  <c r="E472" i="6"/>
  <c r="R472" i="6"/>
  <c r="G472" i="6"/>
  <c r="D472" i="6"/>
  <c r="I472" i="6"/>
  <c r="H472" i="6"/>
  <c r="W472" i="6"/>
  <c r="BO85" i="6"/>
  <c r="N222" i="18"/>
  <c r="Y223" i="18"/>
  <c r="U222" i="6"/>
  <c r="Q224" i="6"/>
  <c r="C224" i="18"/>
  <c r="O224" i="18"/>
  <c r="K602" i="18"/>
  <c r="Y602" i="18"/>
  <c r="D602" i="18"/>
  <c r="W602" i="18"/>
  <c r="Q602" i="18"/>
  <c r="B602" i="18"/>
  <c r="P602" i="18"/>
  <c r="AA602" i="18"/>
  <c r="O602" i="18"/>
  <c r="V602" i="18"/>
  <c r="L602" i="18"/>
  <c r="E602" i="18"/>
  <c r="U602" i="18"/>
  <c r="J602" i="18"/>
  <c r="C602" i="18"/>
  <c r="S602" i="18"/>
  <c r="F602" i="18"/>
  <c r="T602" i="18"/>
  <c r="I602" i="18"/>
  <c r="AD602" i="18"/>
  <c r="R602" i="18"/>
  <c r="AB602" i="18"/>
  <c r="G602" i="18"/>
  <c r="Z602" i="18"/>
  <c r="N602" i="18"/>
  <c r="AC602" i="18"/>
  <c r="M602" i="18"/>
  <c r="X602" i="18"/>
  <c r="H602" i="18"/>
  <c r="L219" i="18"/>
  <c r="BE218" i="18"/>
  <c r="BA218" i="18"/>
  <c r="BB218" i="18" s="1"/>
  <c r="AS603" i="18" s="1"/>
  <c r="AZ218" i="18"/>
  <c r="AY218" i="18"/>
  <c r="BF218" i="18"/>
  <c r="AX218" i="18"/>
  <c r="AS345" i="18" s="1"/>
  <c r="AW345" i="18"/>
  <c r="AC222" i="18"/>
  <c r="U223" i="18"/>
  <c r="AD221" i="6"/>
  <c r="O226" i="6"/>
  <c r="J236" i="6"/>
  <c r="F221" i="18"/>
  <c r="X221" i="6"/>
  <c r="W345" i="6"/>
  <c r="V345" i="6"/>
  <c r="BL86" i="6" a="1"/>
  <c r="BI88" i="18" a="1"/>
  <c r="BK87" i="6" l="1"/>
  <c r="BJ87" i="6" s="1"/>
  <c r="BI87" i="6" s="1"/>
  <c r="AT473" i="6"/>
  <c r="AS604" i="6"/>
  <c r="AT604" i="6"/>
  <c r="AS347" i="6"/>
  <c r="AT347" i="6"/>
  <c r="BJ84" i="6"/>
  <c r="BI84" i="6" s="1"/>
  <c r="BP84" i="6" s="1"/>
  <c r="AR473" i="6"/>
  <c r="AS473" i="6"/>
  <c r="AQ345" i="18"/>
  <c r="AR345" i="18"/>
  <c r="AQ603" i="18"/>
  <c r="AR603" i="18"/>
  <c r="AQ474" i="18"/>
  <c r="AR474" i="18"/>
  <c r="AQ604" i="6"/>
  <c r="AR604" i="6"/>
  <c r="AQ347" i="6"/>
  <c r="AR347" i="6"/>
  <c r="AP345" i="18"/>
  <c r="AT345" i="18"/>
  <c r="AP603" i="18"/>
  <c r="AT603" i="18"/>
  <c r="AP474" i="18"/>
  <c r="AT474" i="18"/>
  <c r="AP473" i="6"/>
  <c r="AQ473" i="6"/>
  <c r="AU347" i="6"/>
  <c r="AP347" i="6"/>
  <c r="AU604" i="6"/>
  <c r="AP604" i="6"/>
  <c r="AU473" i="6"/>
  <c r="AZ347" i="6"/>
  <c r="BD221" i="6"/>
  <c r="BI221" i="6"/>
  <c r="BH221" i="6"/>
  <c r="BC221" i="6"/>
  <c r="BB221" i="6"/>
  <c r="BA221" i="6"/>
  <c r="BD345" i="6"/>
  <c r="BC345" i="6"/>
  <c r="BB345" i="6"/>
  <c r="BA345" i="6"/>
  <c r="BE220" i="6"/>
  <c r="AN603" i="18"/>
  <c r="AL603" i="18"/>
  <c r="AO603" i="18"/>
  <c r="AM603" i="18"/>
  <c r="AN474" i="18"/>
  <c r="AL474" i="18"/>
  <c r="AM474" i="18"/>
  <c r="AO474" i="18"/>
  <c r="AO347" i="6"/>
  <c r="AN604" i="6"/>
  <c r="AO604" i="6"/>
  <c r="AO345" i="18"/>
  <c r="AN345" i="18"/>
  <c r="AM345" i="18"/>
  <c r="AL345" i="18"/>
  <c r="AN473" i="6"/>
  <c r="AO473" i="6"/>
  <c r="AM346" i="6"/>
  <c r="AM604" i="6"/>
  <c r="B222" i="6"/>
  <c r="AM473" i="6"/>
  <c r="AJ604" i="6"/>
  <c r="AL604" i="6"/>
  <c r="AK604" i="6"/>
  <c r="AJ473" i="6"/>
  <c r="AL473" i="6"/>
  <c r="AK473" i="6"/>
  <c r="I346" i="6"/>
  <c r="AL346" i="6"/>
  <c r="AK346" i="6"/>
  <c r="AL247" i="6"/>
  <c r="AK246" i="6"/>
  <c r="AK474" i="18"/>
  <c r="AK345" i="18"/>
  <c r="AK603" i="18"/>
  <c r="AJ474" i="18"/>
  <c r="AG474" i="18"/>
  <c r="AE474" i="18"/>
  <c r="AI474" i="18"/>
  <c r="AF474" i="18"/>
  <c r="AH474" i="18"/>
  <c r="AJ345" i="18"/>
  <c r="AI345" i="18"/>
  <c r="AH345" i="18"/>
  <c r="AF345" i="18"/>
  <c r="AG345" i="18"/>
  <c r="AE345" i="18"/>
  <c r="AF235" i="18"/>
  <c r="AH240" i="18"/>
  <c r="AI241" i="18"/>
  <c r="AG233" i="18"/>
  <c r="AJ603" i="18"/>
  <c r="AH603" i="18"/>
  <c r="AF603" i="18"/>
  <c r="AG603" i="18"/>
  <c r="AE603" i="18"/>
  <c r="AI603" i="18"/>
  <c r="AE233" i="18"/>
  <c r="AJ252" i="18"/>
  <c r="C346" i="6"/>
  <c r="AJ346" i="6"/>
  <c r="N346" i="6"/>
  <c r="G346" i="6"/>
  <c r="AC346" i="6"/>
  <c r="U346" i="6"/>
  <c r="AJ233" i="6"/>
  <c r="B346" i="6"/>
  <c r="V346" i="6"/>
  <c r="AA346" i="6"/>
  <c r="T346" i="6"/>
  <c r="L346" i="6"/>
  <c r="M346" i="6"/>
  <c r="F346" i="6"/>
  <c r="D346" i="6"/>
  <c r="S346" i="6"/>
  <c r="O346" i="6"/>
  <c r="P346" i="6"/>
  <c r="Y346" i="6"/>
  <c r="AE346" i="6"/>
  <c r="Z346" i="6"/>
  <c r="R346" i="6"/>
  <c r="W346" i="6"/>
  <c r="Q346" i="6"/>
  <c r="J346" i="6"/>
  <c r="E346" i="6"/>
  <c r="K346" i="6"/>
  <c r="AB346" i="6"/>
  <c r="H346" i="6"/>
  <c r="AI473" i="6"/>
  <c r="AI230" i="6"/>
  <c r="AI604" i="6"/>
  <c r="AI346" i="6"/>
  <c r="AH346" i="6"/>
  <c r="AH604" i="6"/>
  <c r="AH227" i="6"/>
  <c r="AH473" i="6"/>
  <c r="X346" i="6"/>
  <c r="AG346" i="6"/>
  <c r="AF346" i="6"/>
  <c r="AD346" i="6"/>
  <c r="AF473" i="6"/>
  <c r="AF604" i="6"/>
  <c r="AF222" i="6"/>
  <c r="AG473" i="6"/>
  <c r="AG604" i="6"/>
  <c r="A92" i="3"/>
  <c r="N91" i="3"/>
  <c r="BI88" i="18"/>
  <c r="BJ88" i="18"/>
  <c r="BK88" i="18"/>
  <c r="BB90" i="18"/>
  <c r="AS475" i="18" s="1"/>
  <c r="P474" i="18"/>
  <c r="AC474" i="18"/>
  <c r="R474" i="18"/>
  <c r="AA474" i="18"/>
  <c r="T474" i="18"/>
  <c r="X474" i="18"/>
  <c r="I474" i="18"/>
  <c r="H474" i="18"/>
  <c r="S474" i="18"/>
  <c r="J474" i="18"/>
  <c r="U474" i="18"/>
  <c r="L474" i="18"/>
  <c r="AB474" i="18"/>
  <c r="W474" i="18"/>
  <c r="BH89" i="18"/>
  <c r="V474" i="18"/>
  <c r="K474" i="18"/>
  <c r="B474" i="18"/>
  <c r="M474" i="18"/>
  <c r="D474" i="18"/>
  <c r="O474" i="18"/>
  <c r="N474" i="18"/>
  <c r="Z474" i="18"/>
  <c r="C474" i="18"/>
  <c r="AD474" i="18"/>
  <c r="E474" i="18"/>
  <c r="Y474" i="18"/>
  <c r="G474" i="18"/>
  <c r="F474" i="18"/>
  <c r="Q474" i="18"/>
  <c r="BL88" i="18"/>
  <c r="BC88" i="18"/>
  <c r="AG221" i="6"/>
  <c r="BF88" i="6"/>
  <c r="BL86" i="6"/>
  <c r="BN86" i="6"/>
  <c r="BM86" i="6"/>
  <c r="X222" i="6"/>
  <c r="J237" i="6"/>
  <c r="O227" i="6"/>
  <c r="AD222" i="6"/>
  <c r="U224" i="18"/>
  <c r="W345" i="18"/>
  <c r="S345" i="18"/>
  <c r="AD345" i="18"/>
  <c r="AB345" i="18"/>
  <c r="D345" i="18"/>
  <c r="M345" i="18"/>
  <c r="Z345" i="18"/>
  <c r="X345" i="18"/>
  <c r="J345" i="18"/>
  <c r="E345" i="18"/>
  <c r="AA345" i="18"/>
  <c r="R345" i="18"/>
  <c r="V345" i="18"/>
  <c r="H345" i="18"/>
  <c r="P345" i="18"/>
  <c r="Q345" i="18"/>
  <c r="G345" i="18"/>
  <c r="I345" i="18"/>
  <c r="B345" i="18"/>
  <c r="O345" i="18"/>
  <c r="C345" i="18"/>
  <c r="T345" i="18"/>
  <c r="U345" i="18"/>
  <c r="K345" i="18"/>
  <c r="Y345" i="18"/>
  <c r="N345" i="18"/>
  <c r="AC345" i="18"/>
  <c r="F345" i="18"/>
  <c r="AD603" i="18"/>
  <c r="K603" i="18"/>
  <c r="F603" i="18"/>
  <c r="T603" i="18"/>
  <c r="Y603" i="18"/>
  <c r="M603" i="18"/>
  <c r="J603" i="18"/>
  <c r="AB603" i="18"/>
  <c r="X603" i="18"/>
  <c r="O603" i="18"/>
  <c r="N603" i="18"/>
  <c r="Z603" i="18"/>
  <c r="I603" i="18"/>
  <c r="B603" i="18"/>
  <c r="P603" i="18"/>
  <c r="C603" i="18"/>
  <c r="S603" i="18"/>
  <c r="D603" i="18"/>
  <c r="AC603" i="18"/>
  <c r="E603" i="18"/>
  <c r="U603" i="18"/>
  <c r="H603" i="18"/>
  <c r="AA603" i="18"/>
  <c r="G603" i="18"/>
  <c r="W603" i="18"/>
  <c r="L603" i="18"/>
  <c r="V603" i="18"/>
  <c r="Q603" i="18"/>
  <c r="R603" i="18"/>
  <c r="O225" i="18"/>
  <c r="C225" i="18"/>
  <c r="Q225" i="6"/>
  <c r="U223" i="6"/>
  <c r="Y224" i="18"/>
  <c r="N223" i="18"/>
  <c r="AC473" i="6"/>
  <c r="Z473" i="6"/>
  <c r="V473" i="6"/>
  <c r="Y473" i="6"/>
  <c r="B473" i="6"/>
  <c r="W473" i="6"/>
  <c r="F473" i="6"/>
  <c r="C473" i="6"/>
  <c r="J473" i="6"/>
  <c r="K473" i="6"/>
  <c r="BE88" i="6"/>
  <c r="E473" i="6"/>
  <c r="N473" i="6"/>
  <c r="G473" i="6"/>
  <c r="AB473" i="6"/>
  <c r="AA473" i="6"/>
  <c r="AE473" i="6"/>
  <c r="M473" i="6"/>
  <c r="L473" i="6"/>
  <c r="O473" i="6"/>
  <c r="P473" i="6"/>
  <c r="Q473" i="6"/>
  <c r="T473" i="6"/>
  <c r="S473" i="6"/>
  <c r="D473" i="6"/>
  <c r="H473" i="6"/>
  <c r="U473" i="6"/>
  <c r="AD473" i="6"/>
  <c r="R473" i="6"/>
  <c r="I473" i="6"/>
  <c r="X473" i="6"/>
  <c r="BO86" i="6"/>
  <c r="B225" i="18"/>
  <c r="AZ344" i="18"/>
  <c r="BG85" i="18" s="1"/>
  <c r="BF85" i="18" s="1"/>
  <c r="BM85" i="18" s="1"/>
  <c r="AX344" i="18"/>
  <c r="BA344" i="18"/>
  <c r="AY344" i="18"/>
  <c r="C229" i="6"/>
  <c r="T224" i="18"/>
  <c r="L345" i="18"/>
  <c r="F222" i="18"/>
  <c r="AC223" i="18"/>
  <c r="L220" i="18"/>
  <c r="AZ219" i="18"/>
  <c r="BF219" i="18"/>
  <c r="AW346" i="18"/>
  <c r="AX219" i="18"/>
  <c r="AS346" i="18" s="1"/>
  <c r="AY219" i="18"/>
  <c r="BA219" i="18"/>
  <c r="BB219" i="18" s="1"/>
  <c r="AS604" i="18" s="1"/>
  <c r="BE219" i="18"/>
  <c r="AC604" i="6"/>
  <c r="N604" i="6"/>
  <c r="AB604" i="6"/>
  <c r="X604" i="6"/>
  <c r="B604" i="6"/>
  <c r="E604" i="6"/>
  <c r="L604" i="6"/>
  <c r="Q604" i="6"/>
  <c r="F604" i="6"/>
  <c r="M604" i="6"/>
  <c r="P604" i="6"/>
  <c r="AA604" i="6"/>
  <c r="G604" i="6"/>
  <c r="D604" i="6"/>
  <c r="S604" i="6"/>
  <c r="AE604" i="6"/>
  <c r="Y604" i="6"/>
  <c r="O604" i="6"/>
  <c r="H604" i="6"/>
  <c r="I604" i="6"/>
  <c r="R604" i="6"/>
  <c r="Z604" i="6"/>
  <c r="C604" i="6"/>
  <c r="AD604" i="6"/>
  <c r="V604" i="6"/>
  <c r="W604" i="6"/>
  <c r="K604" i="6"/>
  <c r="J604" i="6"/>
  <c r="U604" i="6"/>
  <c r="T604" i="6"/>
  <c r="V221" i="6"/>
  <c r="W221" i="6"/>
  <c r="K224" i="18"/>
  <c r="I226" i="18"/>
  <c r="F222" i="6"/>
  <c r="AN347" i="6"/>
  <c r="BI89" i="18" a="1"/>
  <c r="BL87" i="6" a="1"/>
  <c r="BJ85" i="6" l="1"/>
  <c r="BI85" i="6" s="1"/>
  <c r="BP85" i="6" s="1"/>
  <c r="BK88" i="6"/>
  <c r="BJ88" i="6" s="1"/>
  <c r="BI88" i="6" s="1"/>
  <c r="AT474" i="6"/>
  <c r="AS348" i="6"/>
  <c r="AT348" i="6"/>
  <c r="AS605" i="6"/>
  <c r="AT605" i="6"/>
  <c r="AR474" i="6"/>
  <c r="AS474" i="6"/>
  <c r="AQ604" i="18"/>
  <c r="AR604" i="18"/>
  <c r="AQ346" i="18"/>
  <c r="AR346" i="18"/>
  <c r="AQ475" i="18"/>
  <c r="AR475" i="18"/>
  <c r="AQ348" i="6"/>
  <c r="AR348" i="6"/>
  <c r="AQ605" i="6"/>
  <c r="AR605" i="6"/>
  <c r="AP475" i="18"/>
  <c r="AT475" i="18"/>
  <c r="AP604" i="18"/>
  <c r="AT604" i="18"/>
  <c r="AP346" i="18"/>
  <c r="AT346" i="18"/>
  <c r="AP474" i="6"/>
  <c r="AQ474" i="6"/>
  <c r="AU348" i="6"/>
  <c r="AP348" i="6"/>
  <c r="AU605" i="6"/>
  <c r="AP605" i="6"/>
  <c r="AU474" i="6"/>
  <c r="AZ348" i="6"/>
  <c r="BD346" i="6"/>
  <c r="BC346" i="6"/>
  <c r="BP86" i="6" s="1"/>
  <c r="BB346" i="6"/>
  <c r="BA346" i="6"/>
  <c r="BE221" i="6"/>
  <c r="BD222" i="6"/>
  <c r="BI222" i="6"/>
  <c r="BH222" i="6"/>
  <c r="BC222" i="6"/>
  <c r="BB222" i="6"/>
  <c r="BA222" i="6"/>
  <c r="AO348" i="6"/>
  <c r="AN475" i="18"/>
  <c r="AO475" i="18"/>
  <c r="AL475" i="18"/>
  <c r="AM475" i="18"/>
  <c r="AN604" i="18"/>
  <c r="AL604" i="18"/>
  <c r="AO604" i="18"/>
  <c r="AM604" i="18"/>
  <c r="AN605" i="6"/>
  <c r="AO605" i="6"/>
  <c r="AO346" i="18"/>
  <c r="AN346" i="18"/>
  <c r="AM346" i="18"/>
  <c r="AL346" i="18"/>
  <c r="AN474" i="6"/>
  <c r="AO474" i="6"/>
  <c r="B223" i="6"/>
  <c r="AM347" i="6"/>
  <c r="AM605" i="6"/>
  <c r="AM474" i="6"/>
  <c r="AL248" i="6"/>
  <c r="AJ474" i="6"/>
  <c r="AL474" i="6"/>
  <c r="AK474" i="6"/>
  <c r="AJ347" i="6"/>
  <c r="AL347" i="6"/>
  <c r="AK347" i="6"/>
  <c r="AJ605" i="6"/>
  <c r="AK605" i="6"/>
  <c r="AL605" i="6"/>
  <c r="AK247" i="6"/>
  <c r="AK604" i="18"/>
  <c r="AK346" i="18"/>
  <c r="AK475" i="18"/>
  <c r="AJ346" i="18"/>
  <c r="AI346" i="18"/>
  <c r="AH346" i="18"/>
  <c r="AF346" i="18"/>
  <c r="AG346" i="18"/>
  <c r="AE346" i="18"/>
  <c r="AJ475" i="18"/>
  <c r="AE475" i="18"/>
  <c r="AI475" i="18"/>
  <c r="AG475" i="18"/>
  <c r="AF475" i="18"/>
  <c r="AH475" i="18"/>
  <c r="AE234" i="18"/>
  <c r="AJ253" i="18"/>
  <c r="AG234" i="18"/>
  <c r="AH241" i="18"/>
  <c r="AJ604" i="18"/>
  <c r="AF604" i="18"/>
  <c r="AH604" i="18"/>
  <c r="AE604" i="18"/>
  <c r="AI604" i="18"/>
  <c r="AG604" i="18"/>
  <c r="AI242" i="18"/>
  <c r="AF236" i="18"/>
  <c r="AJ234" i="6"/>
  <c r="AI231" i="6"/>
  <c r="AI347" i="6"/>
  <c r="AI605" i="6"/>
  <c r="AI474" i="6"/>
  <c r="AH605" i="6"/>
  <c r="AH347" i="6"/>
  <c r="AH474" i="6"/>
  <c r="AH228" i="6"/>
  <c r="AF474" i="6"/>
  <c r="AF605" i="6"/>
  <c r="AF223" i="6"/>
  <c r="AG347" i="6"/>
  <c r="AF347" i="6"/>
  <c r="AG605" i="6"/>
  <c r="AG474" i="6"/>
  <c r="AN348" i="6"/>
  <c r="N92" i="3"/>
  <c r="A93" i="3"/>
  <c r="BJ89" i="18"/>
  <c r="BK89" i="18"/>
  <c r="BI89" i="18"/>
  <c r="BL89" i="18"/>
  <c r="BH90" i="18"/>
  <c r="L475" i="18"/>
  <c r="O475" i="18"/>
  <c r="Z475" i="18"/>
  <c r="BB91" i="18"/>
  <c r="AS476" i="18" s="1"/>
  <c r="AD475" i="18"/>
  <c r="AC475" i="18"/>
  <c r="Y475" i="18"/>
  <c r="D475" i="18"/>
  <c r="G475" i="18"/>
  <c r="N475" i="18"/>
  <c r="Q475" i="18"/>
  <c r="P475" i="18"/>
  <c r="S475" i="18"/>
  <c r="R475" i="18"/>
  <c r="U475" i="18"/>
  <c r="AB475" i="18"/>
  <c r="X475" i="18"/>
  <c r="F475" i="18"/>
  <c r="I475" i="18"/>
  <c r="H475" i="18"/>
  <c r="K475" i="18"/>
  <c r="J475" i="18"/>
  <c r="M475" i="18"/>
  <c r="T475" i="18"/>
  <c r="AA475" i="18"/>
  <c r="V475" i="18"/>
  <c r="W475" i="18"/>
  <c r="C475" i="18"/>
  <c r="B475" i="18"/>
  <c r="E475" i="18"/>
  <c r="BC89" i="18"/>
  <c r="AG222" i="6"/>
  <c r="V347" i="6"/>
  <c r="BF89" i="6"/>
  <c r="BL87" i="6"/>
  <c r="BN87" i="6"/>
  <c r="BM87" i="6"/>
  <c r="I227" i="18"/>
  <c r="K225" i="18"/>
  <c r="W222" i="6"/>
  <c r="L221" i="18"/>
  <c r="AZ220" i="18"/>
  <c r="BE220" i="18"/>
  <c r="BA220" i="18"/>
  <c r="BB220" i="18" s="1"/>
  <c r="AS605" i="18" s="1"/>
  <c r="AY220" i="18"/>
  <c r="AX220" i="18"/>
  <c r="AS347" i="18" s="1"/>
  <c r="AW347" i="18"/>
  <c r="BF220" i="18"/>
  <c r="T225" i="18"/>
  <c r="C230" i="6"/>
  <c r="U474" i="6"/>
  <c r="Z474" i="6"/>
  <c r="K474" i="6"/>
  <c r="M474" i="6"/>
  <c r="P474" i="6"/>
  <c r="O474" i="6"/>
  <c r="T474" i="6"/>
  <c r="Q474" i="6"/>
  <c r="AD474" i="6"/>
  <c r="S474" i="6"/>
  <c r="AB474" i="6"/>
  <c r="R474" i="6"/>
  <c r="D474" i="6"/>
  <c r="H474" i="6"/>
  <c r="AC474" i="6"/>
  <c r="AE474" i="6"/>
  <c r="AA474" i="6"/>
  <c r="BE89" i="6"/>
  <c r="Y474" i="6"/>
  <c r="L474" i="6"/>
  <c r="B474" i="6"/>
  <c r="X474" i="6"/>
  <c r="F474" i="6"/>
  <c r="V474" i="6"/>
  <c r="J474" i="6"/>
  <c r="C474" i="6"/>
  <c r="N474" i="6"/>
  <c r="E474" i="6"/>
  <c r="G474" i="6"/>
  <c r="I474" i="6"/>
  <c r="W474" i="6"/>
  <c r="U224" i="6"/>
  <c r="Q226" i="6"/>
  <c r="C226" i="18"/>
  <c r="AZ345" i="18"/>
  <c r="BG86" i="18" s="1"/>
  <c r="BF86" i="18" s="1"/>
  <c r="BM86" i="18" s="1"/>
  <c r="AY345" i="18"/>
  <c r="AX345" i="18"/>
  <c r="BA345" i="18"/>
  <c r="U225" i="18"/>
  <c r="AD223" i="6"/>
  <c r="J238" i="6"/>
  <c r="AE605" i="6"/>
  <c r="H605" i="6"/>
  <c r="I605" i="6"/>
  <c r="N605" i="6"/>
  <c r="U605" i="6"/>
  <c r="L605" i="6"/>
  <c r="Q605" i="6"/>
  <c r="R605" i="6"/>
  <c r="V605" i="6"/>
  <c r="K605" i="6"/>
  <c r="F605" i="6"/>
  <c r="E605" i="6"/>
  <c r="D605" i="6"/>
  <c r="S605" i="6"/>
  <c r="J605" i="6"/>
  <c r="AC605" i="6"/>
  <c r="Y605" i="6"/>
  <c r="X605" i="6"/>
  <c r="G605" i="6"/>
  <c r="AB605" i="6"/>
  <c r="C605" i="6"/>
  <c r="B605" i="6"/>
  <c r="M605" i="6"/>
  <c r="P605" i="6"/>
  <c r="AD605" i="6"/>
  <c r="Z605" i="6"/>
  <c r="O605" i="6"/>
  <c r="T605" i="6"/>
  <c r="AA605" i="6"/>
  <c r="W605" i="6"/>
  <c r="AE347" i="6"/>
  <c r="L347" i="6"/>
  <c r="Y347" i="6"/>
  <c r="N347" i="6"/>
  <c r="R347" i="6"/>
  <c r="I347" i="6"/>
  <c r="E347" i="6"/>
  <c r="D347" i="6"/>
  <c r="P347" i="6"/>
  <c r="AC347" i="6"/>
  <c r="S347" i="6"/>
  <c r="G347" i="6"/>
  <c r="K347" i="6"/>
  <c r="M347" i="6"/>
  <c r="H347" i="6"/>
  <c r="T347" i="6"/>
  <c r="Z347" i="6"/>
  <c r="AB347" i="6"/>
  <c r="AA347" i="6"/>
  <c r="J347" i="6"/>
  <c r="C347" i="6"/>
  <c r="O347" i="6"/>
  <c r="B347" i="6"/>
  <c r="Q347" i="6"/>
  <c r="U347" i="6"/>
  <c r="AD347" i="6"/>
  <c r="X347" i="6"/>
  <c r="F347" i="6"/>
  <c r="F223" i="6"/>
  <c r="V222" i="6"/>
  <c r="AC604" i="18"/>
  <c r="M604" i="18"/>
  <c r="X604" i="18"/>
  <c r="H604" i="18"/>
  <c r="G604" i="18"/>
  <c r="Z604" i="18"/>
  <c r="N604" i="18"/>
  <c r="W604" i="18"/>
  <c r="Q604" i="18"/>
  <c r="B604" i="18"/>
  <c r="P604" i="18"/>
  <c r="K604" i="18"/>
  <c r="Y604" i="18"/>
  <c r="D604" i="18"/>
  <c r="AB604" i="18"/>
  <c r="E604" i="18"/>
  <c r="U604" i="18"/>
  <c r="J604" i="18"/>
  <c r="AA604" i="18"/>
  <c r="O604" i="18"/>
  <c r="V604" i="18"/>
  <c r="L604" i="18"/>
  <c r="I604" i="18"/>
  <c r="AD604" i="18"/>
  <c r="R604" i="18"/>
  <c r="C604" i="18"/>
  <c r="S604" i="18"/>
  <c r="F604" i="18"/>
  <c r="T604" i="18"/>
  <c r="Q346" i="18"/>
  <c r="G346" i="18"/>
  <c r="AD346" i="18"/>
  <c r="AA346" i="18"/>
  <c r="X346" i="18"/>
  <c r="R346" i="18"/>
  <c r="H346" i="18"/>
  <c r="J346" i="18"/>
  <c r="M346" i="18"/>
  <c r="D346" i="18"/>
  <c r="Z346" i="18"/>
  <c r="V346" i="18"/>
  <c r="P346" i="18"/>
  <c r="E346" i="18"/>
  <c r="W346" i="18"/>
  <c r="S346" i="18"/>
  <c r="AB346" i="18"/>
  <c r="I346" i="18"/>
  <c r="C346" i="18"/>
  <c r="O346" i="18"/>
  <c r="B346" i="18"/>
  <c r="Y346" i="18"/>
  <c r="T346" i="18"/>
  <c r="K346" i="18"/>
  <c r="U346" i="18"/>
  <c r="N346" i="18"/>
  <c r="AC346" i="18"/>
  <c r="F346" i="18"/>
  <c r="AC224" i="18"/>
  <c r="F223" i="18"/>
  <c r="B226" i="18"/>
  <c r="BO87" i="6"/>
  <c r="N224" i="18"/>
  <c r="Y225" i="18"/>
  <c r="O226" i="18"/>
  <c r="O228" i="6"/>
  <c r="X223" i="6"/>
  <c r="W347" i="6"/>
  <c r="L346" i="18"/>
  <c r="BI90" i="18" a="1"/>
  <c r="BL88" i="6" a="1"/>
  <c r="AS606" i="6" l="1"/>
  <c r="AT606" i="6"/>
  <c r="AS349" i="6"/>
  <c r="AT349" i="6"/>
  <c r="BK89" i="6"/>
  <c r="BJ89" i="6" s="1"/>
  <c r="BI89" i="6" s="1"/>
  <c r="AT475" i="6"/>
  <c r="AZ349" i="6"/>
  <c r="AR475" i="6"/>
  <c r="AS475" i="6"/>
  <c r="AQ347" i="18"/>
  <c r="AR347" i="18"/>
  <c r="AQ605" i="18"/>
  <c r="AR605" i="18"/>
  <c r="AQ476" i="18"/>
  <c r="AR476" i="18"/>
  <c r="AQ606" i="6"/>
  <c r="AR606" i="6"/>
  <c r="AQ349" i="6"/>
  <c r="AR349" i="6"/>
  <c r="AP605" i="18"/>
  <c r="AT605" i="18"/>
  <c r="AP476" i="18"/>
  <c r="AT476" i="18"/>
  <c r="AP347" i="18"/>
  <c r="AT347" i="18"/>
  <c r="AP475" i="6"/>
  <c r="AQ475" i="6"/>
  <c r="AU606" i="6"/>
  <c r="AP606" i="6"/>
  <c r="AU349" i="6"/>
  <c r="AP349" i="6"/>
  <c r="AU475" i="6"/>
  <c r="BI223" i="6"/>
  <c r="BH223" i="6"/>
  <c r="BD223" i="6"/>
  <c r="BC223" i="6"/>
  <c r="BB223" i="6"/>
  <c r="BA223" i="6"/>
  <c r="BE222" i="6"/>
  <c r="BD347" i="6"/>
  <c r="BC347" i="6"/>
  <c r="BP87" i="6" s="1"/>
  <c r="BB347" i="6"/>
  <c r="BA347" i="6"/>
  <c r="AO349" i="6"/>
  <c r="AO347" i="18"/>
  <c r="AN347" i="18"/>
  <c r="AM347" i="18"/>
  <c r="AL347" i="18"/>
  <c r="AN605" i="18"/>
  <c r="AL605" i="18"/>
  <c r="AO605" i="18"/>
  <c r="AM605" i="18"/>
  <c r="AN476" i="18"/>
  <c r="AO476" i="18"/>
  <c r="AM476" i="18"/>
  <c r="AL476" i="18"/>
  <c r="AN606" i="6"/>
  <c r="AO606" i="6"/>
  <c r="AN475" i="6"/>
  <c r="AO475" i="6"/>
  <c r="AM606" i="6"/>
  <c r="AM348" i="6"/>
  <c r="B224" i="6"/>
  <c r="AM475" i="6"/>
  <c r="AL348" i="6"/>
  <c r="AK348" i="6"/>
  <c r="AJ606" i="6"/>
  <c r="AK606" i="6"/>
  <c r="AL606" i="6"/>
  <c r="AJ475" i="6"/>
  <c r="AK475" i="6"/>
  <c r="AL475" i="6"/>
  <c r="AK248" i="6"/>
  <c r="AL249" i="6"/>
  <c r="AK347" i="18"/>
  <c r="AK605" i="18"/>
  <c r="AK476" i="18"/>
  <c r="AI243" i="18"/>
  <c r="AE235" i="18"/>
  <c r="AJ347" i="18"/>
  <c r="AI347" i="18"/>
  <c r="AH347" i="18"/>
  <c r="AF347" i="18"/>
  <c r="AG347" i="18"/>
  <c r="AE347" i="18"/>
  <c r="AF237" i="18"/>
  <c r="AJ254" i="18"/>
  <c r="AJ605" i="18"/>
  <c r="AH605" i="18"/>
  <c r="AF605" i="18"/>
  <c r="AG605" i="18"/>
  <c r="AE605" i="18"/>
  <c r="AI605" i="18"/>
  <c r="AG235" i="18"/>
  <c r="AJ476" i="18"/>
  <c r="AG476" i="18"/>
  <c r="AE476" i="18"/>
  <c r="AI476" i="18"/>
  <c r="AH476" i="18"/>
  <c r="AF476" i="18"/>
  <c r="AH242" i="18"/>
  <c r="H348" i="6"/>
  <c r="AJ348" i="6"/>
  <c r="O348" i="6"/>
  <c r="AJ235" i="6"/>
  <c r="AE348" i="6"/>
  <c r="AB348" i="6"/>
  <c r="E348" i="6"/>
  <c r="V348" i="6"/>
  <c r="Y348" i="6"/>
  <c r="S348" i="6"/>
  <c r="J348" i="6"/>
  <c r="G348" i="6"/>
  <c r="N348" i="6"/>
  <c r="Q348" i="6"/>
  <c r="P348" i="6"/>
  <c r="Z348" i="6"/>
  <c r="U348" i="6"/>
  <c r="C348" i="6"/>
  <c r="AA348" i="6"/>
  <c r="I348" i="6"/>
  <c r="AC348" i="6"/>
  <c r="M348" i="6"/>
  <c r="AI475" i="6"/>
  <c r="AI348" i="6"/>
  <c r="AI232" i="6"/>
  <c r="AD348" i="6"/>
  <c r="B348" i="6"/>
  <c r="L348" i="6"/>
  <c r="D348" i="6"/>
  <c r="K348" i="6"/>
  <c r="T348" i="6"/>
  <c r="R348" i="6"/>
  <c r="AI606" i="6"/>
  <c r="AG348" i="6"/>
  <c r="AH475" i="6"/>
  <c r="AH229" i="6"/>
  <c r="AH606" i="6"/>
  <c r="AH348" i="6"/>
  <c r="AF606" i="6"/>
  <c r="AF475" i="6"/>
  <c r="AF224" i="6"/>
  <c r="X348" i="6"/>
  <c r="AF348" i="6"/>
  <c r="F348" i="6"/>
  <c r="W348" i="6"/>
  <c r="AG475" i="6"/>
  <c r="AG606" i="6"/>
  <c r="N93" i="3"/>
  <c r="C4" i="3" s="1"/>
  <c r="BK3" i="6" s="1"/>
  <c r="A94" i="3"/>
  <c r="BI90" i="18"/>
  <c r="BJ90" i="18"/>
  <c r="BK90" i="18"/>
  <c r="T476" i="18"/>
  <c r="W476" i="18"/>
  <c r="C476" i="18"/>
  <c r="E476" i="18"/>
  <c r="Y476" i="18"/>
  <c r="G476" i="18"/>
  <c r="X476" i="18"/>
  <c r="I476" i="18"/>
  <c r="V476" i="18"/>
  <c r="K476" i="18"/>
  <c r="B476" i="18"/>
  <c r="M476" i="18"/>
  <c r="D476" i="18"/>
  <c r="O476" i="18"/>
  <c r="F476" i="18"/>
  <c r="Q476" i="18"/>
  <c r="H476" i="18"/>
  <c r="S476" i="18"/>
  <c r="J476" i="18"/>
  <c r="U476" i="18"/>
  <c r="L476" i="18"/>
  <c r="BH91" i="18"/>
  <c r="N476" i="18"/>
  <c r="BB92" i="18"/>
  <c r="AS477" i="18" s="1"/>
  <c r="P476" i="18"/>
  <c r="AC476" i="18"/>
  <c r="R476" i="18"/>
  <c r="AA476" i="18"/>
  <c r="AB476" i="18"/>
  <c r="Z476" i="18"/>
  <c r="AD476" i="18"/>
  <c r="BL90" i="18"/>
  <c r="BC90" i="18"/>
  <c r="AG223" i="6"/>
  <c r="BF90" i="6"/>
  <c r="BL88" i="6"/>
  <c r="BN88" i="6"/>
  <c r="BM88" i="6"/>
  <c r="X224" i="6"/>
  <c r="B227" i="18"/>
  <c r="F224" i="18"/>
  <c r="V223" i="6"/>
  <c r="F224" i="6"/>
  <c r="AE606" i="6"/>
  <c r="N606" i="6"/>
  <c r="AA606" i="6"/>
  <c r="X606" i="6"/>
  <c r="E606" i="6"/>
  <c r="AB606" i="6"/>
  <c r="U606" i="6"/>
  <c r="Q606" i="6"/>
  <c r="F606" i="6"/>
  <c r="M606" i="6"/>
  <c r="P606" i="6"/>
  <c r="R606" i="6"/>
  <c r="C606" i="6"/>
  <c r="G606" i="6"/>
  <c r="S606" i="6"/>
  <c r="AC606" i="6"/>
  <c r="Y606" i="6"/>
  <c r="O606" i="6"/>
  <c r="H606" i="6"/>
  <c r="I606" i="6"/>
  <c r="L606" i="6"/>
  <c r="J606" i="6"/>
  <c r="T606" i="6"/>
  <c r="AD606" i="6"/>
  <c r="V606" i="6"/>
  <c r="W606" i="6"/>
  <c r="K606" i="6"/>
  <c r="Z606" i="6"/>
  <c r="B606" i="6"/>
  <c r="D606" i="6"/>
  <c r="J239" i="6"/>
  <c r="AD224" i="6"/>
  <c r="U226" i="18"/>
  <c r="Q227" i="6"/>
  <c r="D347" i="18"/>
  <c r="G347" i="18"/>
  <c r="E347" i="18"/>
  <c r="Q347" i="18"/>
  <c r="J347" i="18"/>
  <c r="H347" i="18"/>
  <c r="V347" i="18"/>
  <c r="W347" i="18"/>
  <c r="AA347" i="18"/>
  <c r="M347" i="18"/>
  <c r="R347" i="18"/>
  <c r="Z347" i="18"/>
  <c r="P347" i="18"/>
  <c r="AB347" i="18"/>
  <c r="AD347" i="18"/>
  <c r="S347" i="18"/>
  <c r="X347" i="18"/>
  <c r="I347" i="18"/>
  <c r="O347" i="18"/>
  <c r="C347" i="18"/>
  <c r="B347" i="18"/>
  <c r="K347" i="18"/>
  <c r="T347" i="18"/>
  <c r="Y347" i="18"/>
  <c r="U347" i="18"/>
  <c r="AC347" i="18"/>
  <c r="N347" i="18"/>
  <c r="F347" i="18"/>
  <c r="AA605" i="18"/>
  <c r="G605" i="18"/>
  <c r="W605" i="18"/>
  <c r="L605" i="18"/>
  <c r="Y605" i="18"/>
  <c r="M605" i="18"/>
  <c r="J605" i="18"/>
  <c r="AD605" i="18"/>
  <c r="K605" i="18"/>
  <c r="F605" i="18"/>
  <c r="T605" i="18"/>
  <c r="V605" i="18"/>
  <c r="Q605" i="18"/>
  <c r="R605" i="18"/>
  <c r="AB605" i="18"/>
  <c r="X605" i="18"/>
  <c r="O605" i="18"/>
  <c r="N605" i="18"/>
  <c r="AC605" i="18"/>
  <c r="E605" i="18"/>
  <c r="U605" i="18"/>
  <c r="H605" i="18"/>
  <c r="C605" i="18"/>
  <c r="S605" i="18"/>
  <c r="D605" i="18"/>
  <c r="Z605" i="18"/>
  <c r="I605" i="18"/>
  <c r="B605" i="18"/>
  <c r="P605" i="18"/>
  <c r="L222" i="18"/>
  <c r="AW348" i="18"/>
  <c r="BF221" i="18"/>
  <c r="AY221" i="18"/>
  <c r="AZ221" i="18"/>
  <c r="BE221" i="18"/>
  <c r="AX221" i="18"/>
  <c r="AS348" i="18" s="1"/>
  <c r="BA221" i="18"/>
  <c r="BB221" i="18" s="1"/>
  <c r="AS606" i="18" s="1"/>
  <c r="W223" i="6"/>
  <c r="K226" i="18"/>
  <c r="Y226" i="18"/>
  <c r="O229" i="6"/>
  <c r="O227" i="18"/>
  <c r="N225" i="18"/>
  <c r="AC225" i="18"/>
  <c r="AY346" i="18"/>
  <c r="AZ346" i="18"/>
  <c r="BG87" i="18" s="1"/>
  <c r="BF87" i="18" s="1"/>
  <c r="BM87" i="18" s="1"/>
  <c r="AX346" i="18"/>
  <c r="BA346" i="18"/>
  <c r="C227" i="18"/>
  <c r="U225" i="6"/>
  <c r="AC475" i="6"/>
  <c r="AE475" i="6"/>
  <c r="K475" i="6"/>
  <c r="H475" i="6"/>
  <c r="M475" i="6"/>
  <c r="L475" i="6"/>
  <c r="O475" i="6"/>
  <c r="P475" i="6"/>
  <c r="Q475" i="6"/>
  <c r="T475" i="6"/>
  <c r="S475" i="6"/>
  <c r="BE90" i="6"/>
  <c r="E475" i="6"/>
  <c r="N475" i="6"/>
  <c r="G475" i="6"/>
  <c r="AB475" i="6"/>
  <c r="D475" i="6"/>
  <c r="AA475" i="6"/>
  <c r="X475" i="6"/>
  <c r="Z475" i="6"/>
  <c r="V475" i="6"/>
  <c r="Y475" i="6"/>
  <c r="B475" i="6"/>
  <c r="W475" i="6"/>
  <c r="F475" i="6"/>
  <c r="C475" i="6"/>
  <c r="J475" i="6"/>
  <c r="U475" i="6"/>
  <c r="AD475" i="6"/>
  <c r="R475" i="6"/>
  <c r="I475" i="6"/>
  <c r="BO88" i="6"/>
  <c r="C231" i="6"/>
  <c r="T226" i="18"/>
  <c r="I228" i="18"/>
  <c r="AN349" i="6"/>
  <c r="L347" i="18"/>
  <c r="BL89" i="6" a="1"/>
  <c r="BI91" i="18" a="1"/>
  <c r="AS607" i="6" l="1"/>
  <c r="AT607" i="6"/>
  <c r="AS350" i="6"/>
  <c r="AT350" i="6"/>
  <c r="BK90" i="6"/>
  <c r="BJ90" i="6" s="1"/>
  <c r="BI90" i="6" s="1"/>
  <c r="AT476" i="6"/>
  <c r="AR476" i="6"/>
  <c r="AS476" i="6"/>
  <c r="AQ477" i="18"/>
  <c r="AR477" i="18"/>
  <c r="AQ606" i="18"/>
  <c r="AR606" i="18"/>
  <c r="AQ348" i="18"/>
  <c r="AR348" i="18"/>
  <c r="AQ607" i="6"/>
  <c r="AR607" i="6"/>
  <c r="AQ350" i="6"/>
  <c r="AR350" i="6"/>
  <c r="AP477" i="18"/>
  <c r="AT477" i="18"/>
  <c r="AP606" i="18"/>
  <c r="AT606" i="18"/>
  <c r="AP348" i="18"/>
  <c r="AT348" i="18"/>
  <c r="AP476" i="6"/>
  <c r="AQ476" i="6"/>
  <c r="AU607" i="6"/>
  <c r="AP607" i="6"/>
  <c r="AU350" i="6"/>
  <c r="AP350" i="6"/>
  <c r="AU476" i="6"/>
  <c r="AZ350" i="6"/>
  <c r="BE223" i="6"/>
  <c r="BD348" i="6"/>
  <c r="BC348" i="6"/>
  <c r="BP88" i="6" s="1"/>
  <c r="BB348" i="6"/>
  <c r="BA348" i="6"/>
  <c r="BI224" i="6"/>
  <c r="BH224" i="6"/>
  <c r="BD224" i="6"/>
  <c r="BC224" i="6"/>
  <c r="BB224" i="6"/>
  <c r="BA224" i="6"/>
  <c r="AN477" i="18"/>
  <c r="AO477" i="18"/>
  <c r="AL477" i="18"/>
  <c r="AM477" i="18"/>
  <c r="AN606" i="18"/>
  <c r="AL606" i="18"/>
  <c r="AO606" i="18"/>
  <c r="AM606" i="18"/>
  <c r="AO348" i="18"/>
  <c r="AN348" i="18"/>
  <c r="AM348" i="18"/>
  <c r="AL348" i="18"/>
  <c r="AO350" i="6"/>
  <c r="AN607" i="6"/>
  <c r="AO607" i="6"/>
  <c r="AN476" i="6"/>
  <c r="AO476" i="6"/>
  <c r="AM607" i="6"/>
  <c r="AM476" i="6"/>
  <c r="AM349" i="6"/>
  <c r="B225" i="6"/>
  <c r="AJ607" i="6"/>
  <c r="AK607" i="6"/>
  <c r="AL607" i="6"/>
  <c r="AK249" i="6"/>
  <c r="AL250" i="6"/>
  <c r="AJ476" i="6"/>
  <c r="AK476" i="6"/>
  <c r="AL476" i="6"/>
  <c r="AJ349" i="6"/>
  <c r="AL349" i="6"/>
  <c r="AK349" i="6"/>
  <c r="AK606" i="18"/>
  <c r="AK348" i="18"/>
  <c r="AK477" i="18"/>
  <c r="AJ348" i="18"/>
  <c r="AI348" i="18"/>
  <c r="AH348" i="18"/>
  <c r="AF348" i="18"/>
  <c r="AE348" i="18"/>
  <c r="AG348" i="18"/>
  <c r="AJ477" i="18"/>
  <c r="AE477" i="18"/>
  <c r="AI477" i="18"/>
  <c r="AG477" i="18"/>
  <c r="AF477" i="18"/>
  <c r="AH477" i="18"/>
  <c r="AH243" i="18"/>
  <c r="AF238" i="18"/>
  <c r="AJ606" i="18"/>
  <c r="AF606" i="18"/>
  <c r="AH606" i="18"/>
  <c r="AI606" i="18"/>
  <c r="AE606" i="18"/>
  <c r="AG606" i="18"/>
  <c r="AG236" i="18"/>
  <c r="AJ255" i="18"/>
  <c r="AE236" i="18"/>
  <c r="AI244" i="18"/>
  <c r="AJ236" i="6"/>
  <c r="AI349" i="6"/>
  <c r="AI233" i="6"/>
  <c r="AI476" i="6"/>
  <c r="AI607" i="6"/>
  <c r="AH607" i="6"/>
  <c r="AH476" i="6"/>
  <c r="AH230" i="6"/>
  <c r="AH349" i="6"/>
  <c r="AF476" i="6"/>
  <c r="AF607" i="6"/>
  <c r="AG349" i="6"/>
  <c r="AF349" i="6"/>
  <c r="AF225" i="6"/>
  <c r="AG476" i="6"/>
  <c r="AG607" i="6"/>
  <c r="N94" i="3"/>
  <c r="A95" i="3"/>
  <c r="BI91" i="18"/>
  <c r="BJ91" i="18"/>
  <c r="BK91" i="18"/>
  <c r="BH92" i="18"/>
  <c r="T477" i="18"/>
  <c r="AA477" i="18"/>
  <c r="V477" i="18"/>
  <c r="H477" i="18"/>
  <c r="K477" i="18"/>
  <c r="J477" i="18"/>
  <c r="M477" i="18"/>
  <c r="AB477" i="18"/>
  <c r="X477" i="18"/>
  <c r="F477" i="18"/>
  <c r="I477" i="18"/>
  <c r="P477" i="18"/>
  <c r="S477" i="18"/>
  <c r="R477" i="18"/>
  <c r="U477" i="18"/>
  <c r="W477" i="18"/>
  <c r="G477" i="18"/>
  <c r="N477" i="18"/>
  <c r="Q477" i="18"/>
  <c r="AD477" i="18"/>
  <c r="BB93" i="18"/>
  <c r="AS478" i="18" s="1"/>
  <c r="Y477" i="18"/>
  <c r="D477" i="18"/>
  <c r="L477" i="18"/>
  <c r="O477" i="18"/>
  <c r="Z477" i="18"/>
  <c r="AC477" i="18"/>
  <c r="C477" i="18"/>
  <c r="B477" i="18"/>
  <c r="E477" i="18"/>
  <c r="BL91" i="18"/>
  <c r="BC91" i="18"/>
  <c r="AG224" i="6"/>
  <c r="BF91" i="6"/>
  <c r="BM89" i="6"/>
  <c r="BL89" i="6"/>
  <c r="BN89" i="6"/>
  <c r="AE349" i="6"/>
  <c r="S349" i="6"/>
  <c r="G349" i="6"/>
  <c r="K349" i="6"/>
  <c r="M349" i="6"/>
  <c r="H349" i="6"/>
  <c r="T349" i="6"/>
  <c r="Z349" i="6"/>
  <c r="AB349" i="6"/>
  <c r="AA349" i="6"/>
  <c r="L349" i="6"/>
  <c r="AC349" i="6"/>
  <c r="Y349" i="6"/>
  <c r="N349" i="6"/>
  <c r="R349" i="6"/>
  <c r="I349" i="6"/>
  <c r="E349" i="6"/>
  <c r="D349" i="6"/>
  <c r="P349" i="6"/>
  <c r="J349" i="6"/>
  <c r="C349" i="6"/>
  <c r="O349" i="6"/>
  <c r="B349" i="6"/>
  <c r="Q349" i="6"/>
  <c r="U349" i="6"/>
  <c r="AD349" i="6"/>
  <c r="F349" i="6"/>
  <c r="X349" i="6"/>
  <c r="T227" i="18"/>
  <c r="U226" i="6"/>
  <c r="N226" i="18"/>
  <c r="O228" i="18"/>
  <c r="AA606" i="18"/>
  <c r="O606" i="18"/>
  <c r="V606" i="18"/>
  <c r="L606" i="18"/>
  <c r="I606" i="18"/>
  <c r="AD606" i="18"/>
  <c r="R606" i="18"/>
  <c r="C606" i="18"/>
  <c r="S606" i="18"/>
  <c r="F606" i="18"/>
  <c r="T606" i="18"/>
  <c r="E606" i="18"/>
  <c r="U606" i="18"/>
  <c r="J606" i="18"/>
  <c r="AB606" i="18"/>
  <c r="G606" i="18"/>
  <c r="Z606" i="18"/>
  <c r="N606" i="18"/>
  <c r="W606" i="18"/>
  <c r="Q606" i="18"/>
  <c r="B606" i="18"/>
  <c r="P606" i="18"/>
  <c r="K606" i="18"/>
  <c r="Y606" i="18"/>
  <c r="D606" i="18"/>
  <c r="AC606" i="18"/>
  <c r="M606" i="18"/>
  <c r="X606" i="18"/>
  <c r="H606" i="18"/>
  <c r="L223" i="18"/>
  <c r="BE222" i="18"/>
  <c r="AY222" i="18"/>
  <c r="BA222" i="18"/>
  <c r="BB222" i="18" s="1"/>
  <c r="AS607" i="18" s="1"/>
  <c r="AX222" i="18"/>
  <c r="AS349" i="18" s="1"/>
  <c r="AZ222" i="18"/>
  <c r="AW349" i="18"/>
  <c r="BF222" i="18"/>
  <c r="J240" i="6"/>
  <c r="F225" i="6"/>
  <c r="V224" i="6"/>
  <c r="B228" i="18"/>
  <c r="X225" i="6"/>
  <c r="W349" i="6"/>
  <c r="AN350" i="6"/>
  <c r="AE607" i="6"/>
  <c r="Y607" i="6"/>
  <c r="X607" i="6"/>
  <c r="G607" i="6"/>
  <c r="D607" i="6"/>
  <c r="S607" i="6"/>
  <c r="J607" i="6"/>
  <c r="M607" i="6"/>
  <c r="P607" i="6"/>
  <c r="AD607" i="6"/>
  <c r="Z607" i="6"/>
  <c r="AB607" i="6"/>
  <c r="C607" i="6"/>
  <c r="B607" i="6"/>
  <c r="O607" i="6"/>
  <c r="AC607" i="6"/>
  <c r="H607" i="6"/>
  <c r="I607" i="6"/>
  <c r="N607" i="6"/>
  <c r="U607" i="6"/>
  <c r="T607" i="6"/>
  <c r="AA607" i="6"/>
  <c r="W607" i="6"/>
  <c r="V607" i="6"/>
  <c r="K607" i="6"/>
  <c r="F607" i="6"/>
  <c r="E607" i="6"/>
  <c r="L607" i="6"/>
  <c r="Q607" i="6"/>
  <c r="R607" i="6"/>
  <c r="I229" i="18"/>
  <c r="C232" i="6"/>
  <c r="Y476" i="6"/>
  <c r="M476" i="6"/>
  <c r="O476" i="6"/>
  <c r="V476" i="6"/>
  <c r="J476" i="6"/>
  <c r="S476" i="6"/>
  <c r="AA476" i="6"/>
  <c r="U476" i="6"/>
  <c r="AD476" i="6"/>
  <c r="Z476" i="6"/>
  <c r="AB476" i="6"/>
  <c r="H476" i="6"/>
  <c r="L476" i="6"/>
  <c r="X476" i="6"/>
  <c r="AC476" i="6"/>
  <c r="AE476" i="6"/>
  <c r="W476" i="6"/>
  <c r="P476" i="6"/>
  <c r="T476" i="6"/>
  <c r="Q476" i="6"/>
  <c r="BE91" i="6"/>
  <c r="C476" i="6"/>
  <c r="N476" i="6"/>
  <c r="E476" i="6"/>
  <c r="R476" i="6"/>
  <c r="G476" i="6"/>
  <c r="D476" i="6"/>
  <c r="I476" i="6"/>
  <c r="K476" i="6"/>
  <c r="B476" i="6"/>
  <c r="F476" i="6"/>
  <c r="BO89" i="6"/>
  <c r="C228" i="18"/>
  <c r="AC226" i="18"/>
  <c r="O230" i="6"/>
  <c r="Y227" i="18"/>
  <c r="K227" i="18"/>
  <c r="W350" i="6"/>
  <c r="W224" i="6"/>
  <c r="Z348" i="18"/>
  <c r="AB348" i="18"/>
  <c r="AD348" i="18"/>
  <c r="AA348" i="18"/>
  <c r="R348" i="18"/>
  <c r="V348" i="18"/>
  <c r="W348" i="18"/>
  <c r="M348" i="18"/>
  <c r="D348" i="18"/>
  <c r="Q348" i="18"/>
  <c r="J348" i="18"/>
  <c r="H348" i="18"/>
  <c r="X348" i="18"/>
  <c r="G348" i="18"/>
  <c r="E348" i="18"/>
  <c r="P348" i="18"/>
  <c r="S348" i="18"/>
  <c r="I348" i="18"/>
  <c r="B348" i="18"/>
  <c r="C348" i="18"/>
  <c r="O348" i="18"/>
  <c r="K348" i="18"/>
  <c r="T348" i="18"/>
  <c r="U348" i="18"/>
  <c r="Y348" i="18"/>
  <c r="N348" i="18"/>
  <c r="AC348" i="18"/>
  <c r="F348" i="18"/>
  <c r="AY347" i="18"/>
  <c r="AZ347" i="18"/>
  <c r="BG88" i="18" s="1"/>
  <c r="BF88" i="18" s="1"/>
  <c r="BM88" i="18" s="1"/>
  <c r="BA347" i="18"/>
  <c r="AX347" i="18"/>
  <c r="Q228" i="6"/>
  <c r="U227" i="18"/>
  <c r="AD225" i="6"/>
  <c r="F225" i="18"/>
  <c r="L348" i="18"/>
  <c r="V349" i="6"/>
  <c r="BI92" i="18" a="1"/>
  <c r="BL90" i="6" a="1"/>
  <c r="AS351" i="6" l="1"/>
  <c r="AT351" i="6"/>
  <c r="BK91" i="6"/>
  <c r="BJ91" i="6" s="1"/>
  <c r="BI91" i="6" s="1"/>
  <c r="AT477" i="6"/>
  <c r="AS608" i="6"/>
  <c r="AT608" i="6"/>
  <c r="AR477" i="6"/>
  <c r="AS477" i="6"/>
  <c r="AQ349" i="18"/>
  <c r="AR349" i="18"/>
  <c r="AQ607" i="18"/>
  <c r="AR607" i="18"/>
  <c r="AQ478" i="18"/>
  <c r="AR478" i="18"/>
  <c r="AQ351" i="6"/>
  <c r="AR351" i="6"/>
  <c r="AQ608" i="6"/>
  <c r="AR608" i="6"/>
  <c r="AP478" i="18"/>
  <c r="AT478" i="18"/>
  <c r="AP607" i="18"/>
  <c r="AT607" i="18"/>
  <c r="AP349" i="18"/>
  <c r="AT349" i="18"/>
  <c r="AP477" i="6"/>
  <c r="AQ477" i="6"/>
  <c r="AU608" i="6"/>
  <c r="AP608" i="6"/>
  <c r="AU351" i="6"/>
  <c r="AP351" i="6"/>
  <c r="AU477" i="6"/>
  <c r="AZ351" i="6"/>
  <c r="BD349" i="6"/>
  <c r="BC349" i="6"/>
  <c r="BP89" i="6" s="1"/>
  <c r="BB349" i="6"/>
  <c r="BA349" i="6"/>
  <c r="BI225" i="6"/>
  <c r="BH225" i="6"/>
  <c r="BD225" i="6"/>
  <c r="BC225" i="6"/>
  <c r="BB225" i="6"/>
  <c r="BA225" i="6"/>
  <c r="BE224" i="6"/>
  <c r="AN478" i="18"/>
  <c r="AL478" i="18"/>
  <c r="AM478" i="18"/>
  <c r="AO478" i="18"/>
  <c r="AN608" i="6"/>
  <c r="AO608" i="6"/>
  <c r="AO351" i="6"/>
  <c r="AO349" i="18"/>
  <c r="AN349" i="18"/>
  <c r="AM349" i="18"/>
  <c r="AL349" i="18"/>
  <c r="AN607" i="18"/>
  <c r="AL607" i="18"/>
  <c r="AO607" i="18"/>
  <c r="AM607" i="18"/>
  <c r="AN477" i="6"/>
  <c r="AO477" i="6"/>
  <c r="AM350" i="6"/>
  <c r="AM608" i="6"/>
  <c r="AM477" i="6"/>
  <c r="B226" i="6"/>
  <c r="AJ608" i="6"/>
  <c r="AK608" i="6"/>
  <c r="AL608" i="6"/>
  <c r="AL251" i="6"/>
  <c r="AJ350" i="6"/>
  <c r="AL350" i="6"/>
  <c r="AK350" i="6"/>
  <c r="AJ477" i="6"/>
  <c r="AK477" i="6"/>
  <c r="AL477" i="6"/>
  <c r="AK250" i="6"/>
  <c r="AK478" i="18"/>
  <c r="AK349" i="18"/>
  <c r="AK607" i="18"/>
  <c r="AE237" i="18"/>
  <c r="AG237" i="18"/>
  <c r="AJ607" i="18"/>
  <c r="AH607" i="18"/>
  <c r="AF607" i="18"/>
  <c r="AG607" i="18"/>
  <c r="AI607" i="18"/>
  <c r="AE607" i="18"/>
  <c r="AI245" i="18"/>
  <c r="AJ349" i="18"/>
  <c r="AI349" i="18"/>
  <c r="AH349" i="18"/>
  <c r="AF349" i="18"/>
  <c r="AG349" i="18"/>
  <c r="AE349" i="18"/>
  <c r="AJ478" i="18"/>
  <c r="AG478" i="18"/>
  <c r="AE478" i="18"/>
  <c r="AI478" i="18"/>
  <c r="AF478" i="18"/>
  <c r="AH478" i="18"/>
  <c r="AH244" i="18"/>
  <c r="AF239" i="18"/>
  <c r="AJ237" i="6"/>
  <c r="AI350" i="6"/>
  <c r="AI234" i="6"/>
  <c r="AI608" i="6"/>
  <c r="AI477" i="6"/>
  <c r="AH608" i="6"/>
  <c r="AH477" i="6"/>
  <c r="AH350" i="6"/>
  <c r="AH231" i="6"/>
  <c r="AF608" i="6"/>
  <c r="AF477" i="6"/>
  <c r="AF226" i="6"/>
  <c r="AG350" i="6"/>
  <c r="AF350" i="6"/>
  <c r="AG608" i="6"/>
  <c r="AG477" i="6"/>
  <c r="A96" i="3"/>
  <c r="N95" i="3"/>
  <c r="BK92" i="18"/>
  <c r="BI92" i="18"/>
  <c r="BJ92" i="18"/>
  <c r="C478" i="18"/>
  <c r="R478" i="18"/>
  <c r="D478" i="18"/>
  <c r="BH93" i="18"/>
  <c r="S478" i="18"/>
  <c r="K478" i="18"/>
  <c r="AB478" i="18"/>
  <c r="G478" i="18"/>
  <c r="Z478" i="18"/>
  <c r="AD478" i="18"/>
  <c r="BB94" i="18"/>
  <c r="AS479" i="18" s="1"/>
  <c r="AC478" i="18"/>
  <c r="Q478" i="18"/>
  <c r="O478" i="18"/>
  <c r="N478" i="18"/>
  <c r="L478" i="18"/>
  <c r="H478" i="18"/>
  <c r="J478" i="18"/>
  <c r="V478" i="18"/>
  <c r="B478" i="18"/>
  <c r="W478" i="18"/>
  <c r="T478" i="18"/>
  <c r="X478" i="18"/>
  <c r="Y478" i="18"/>
  <c r="E478" i="18"/>
  <c r="P478" i="18"/>
  <c r="F478" i="18"/>
  <c r="AA478" i="18"/>
  <c r="U478" i="18"/>
  <c r="M478" i="18"/>
  <c r="I478" i="18"/>
  <c r="BL92" i="18"/>
  <c r="BC92" i="18"/>
  <c r="AG225" i="6"/>
  <c r="BF92" i="6"/>
  <c r="V350" i="6"/>
  <c r="BM90" i="6"/>
  <c r="BL90" i="6"/>
  <c r="BN90" i="6"/>
  <c r="Q229" i="6"/>
  <c r="BA348" i="18"/>
  <c r="AY348" i="18"/>
  <c r="AZ348" i="18"/>
  <c r="BG89" i="18" s="1"/>
  <c r="BF89" i="18" s="1"/>
  <c r="BM89" i="18" s="1"/>
  <c r="AX348" i="18"/>
  <c r="F226" i="18"/>
  <c r="AD226" i="6"/>
  <c r="W225" i="6"/>
  <c r="AC477" i="6"/>
  <c r="AE477" i="6"/>
  <c r="S477" i="6"/>
  <c r="BE92" i="6"/>
  <c r="E477" i="6"/>
  <c r="N477" i="6"/>
  <c r="G477" i="6"/>
  <c r="AB477" i="6"/>
  <c r="D477" i="6"/>
  <c r="K477" i="6"/>
  <c r="H477" i="6"/>
  <c r="M477" i="6"/>
  <c r="L477" i="6"/>
  <c r="O477" i="6"/>
  <c r="P477" i="6"/>
  <c r="Q477" i="6"/>
  <c r="T477" i="6"/>
  <c r="C477" i="6"/>
  <c r="J477" i="6"/>
  <c r="U477" i="6"/>
  <c r="AD477" i="6"/>
  <c r="R477" i="6"/>
  <c r="I477" i="6"/>
  <c r="AA477" i="6"/>
  <c r="X477" i="6"/>
  <c r="Z477" i="6"/>
  <c r="V477" i="6"/>
  <c r="Y477" i="6"/>
  <c r="B477" i="6"/>
  <c r="W477" i="6"/>
  <c r="F477" i="6"/>
  <c r="J241" i="6"/>
  <c r="D349" i="18"/>
  <c r="E349" i="18"/>
  <c r="P349" i="18"/>
  <c r="S349" i="18"/>
  <c r="Z349" i="18"/>
  <c r="AB349" i="18"/>
  <c r="AD349" i="18"/>
  <c r="AA349" i="18"/>
  <c r="M349" i="18"/>
  <c r="G349" i="18"/>
  <c r="R349" i="18"/>
  <c r="V349" i="18"/>
  <c r="W349" i="18"/>
  <c r="Q349" i="18"/>
  <c r="J349" i="18"/>
  <c r="H349" i="18"/>
  <c r="X349" i="18"/>
  <c r="I349" i="18"/>
  <c r="B349" i="18"/>
  <c r="O349" i="18"/>
  <c r="C349" i="18"/>
  <c r="T349" i="18"/>
  <c r="Y349" i="18"/>
  <c r="U349" i="18"/>
  <c r="K349" i="18"/>
  <c r="N349" i="18"/>
  <c r="AC349" i="18"/>
  <c r="F349" i="18"/>
  <c r="O229" i="18"/>
  <c r="N227" i="18"/>
  <c r="U227" i="6"/>
  <c r="AN351" i="6"/>
  <c r="L349" i="18"/>
  <c r="AC608" i="6"/>
  <c r="AB608" i="6"/>
  <c r="X608" i="6"/>
  <c r="Y608" i="6"/>
  <c r="O608" i="6"/>
  <c r="D608" i="6"/>
  <c r="S608" i="6"/>
  <c r="J608" i="6"/>
  <c r="W608" i="6"/>
  <c r="K608" i="6"/>
  <c r="F608" i="6"/>
  <c r="M608" i="6"/>
  <c r="L608" i="6"/>
  <c r="Q608" i="6"/>
  <c r="R608" i="6"/>
  <c r="AE608" i="6"/>
  <c r="H608" i="6"/>
  <c r="I608" i="6"/>
  <c r="N608" i="6"/>
  <c r="U608" i="6"/>
  <c r="T608" i="6"/>
  <c r="AA608" i="6"/>
  <c r="G608" i="6"/>
  <c r="P608" i="6"/>
  <c r="AD608" i="6"/>
  <c r="V608" i="6"/>
  <c r="Z608" i="6"/>
  <c r="C608" i="6"/>
  <c r="B608" i="6"/>
  <c r="E608" i="6"/>
  <c r="U228" i="18"/>
  <c r="K228" i="18"/>
  <c r="Y228" i="18"/>
  <c r="O231" i="6"/>
  <c r="AC227" i="18"/>
  <c r="C229" i="18"/>
  <c r="BO90" i="6"/>
  <c r="C233" i="6"/>
  <c r="I230" i="18"/>
  <c r="AC350" i="6"/>
  <c r="Y350" i="6"/>
  <c r="G350" i="6"/>
  <c r="S350" i="6"/>
  <c r="R350" i="6"/>
  <c r="I350" i="6"/>
  <c r="E350" i="6"/>
  <c r="D350" i="6"/>
  <c r="P350" i="6"/>
  <c r="AE350" i="6"/>
  <c r="L350" i="6"/>
  <c r="N350" i="6"/>
  <c r="K350" i="6"/>
  <c r="M350" i="6"/>
  <c r="H350" i="6"/>
  <c r="T350" i="6"/>
  <c r="AA350" i="6"/>
  <c r="AB350" i="6"/>
  <c r="Z350" i="6"/>
  <c r="J350" i="6"/>
  <c r="C350" i="6"/>
  <c r="O350" i="6"/>
  <c r="B350" i="6"/>
  <c r="Q350" i="6"/>
  <c r="U350" i="6"/>
  <c r="X350" i="6"/>
  <c r="F350" i="6"/>
  <c r="AD350" i="6"/>
  <c r="X226" i="6"/>
  <c r="B229" i="18"/>
  <c r="V225" i="6"/>
  <c r="AZ352" i="6" s="1"/>
  <c r="F226" i="6"/>
  <c r="AC607" i="18"/>
  <c r="E607" i="18"/>
  <c r="U607" i="18"/>
  <c r="H607" i="18"/>
  <c r="X607" i="18"/>
  <c r="O607" i="18"/>
  <c r="N607" i="18"/>
  <c r="Z607" i="18"/>
  <c r="I607" i="18"/>
  <c r="B607" i="18"/>
  <c r="P607" i="18"/>
  <c r="C607" i="18"/>
  <c r="S607" i="18"/>
  <c r="D607" i="18"/>
  <c r="AB607" i="18"/>
  <c r="Y607" i="18"/>
  <c r="M607" i="18"/>
  <c r="J607" i="18"/>
  <c r="AA607" i="18"/>
  <c r="G607" i="18"/>
  <c r="W607" i="18"/>
  <c r="L607" i="18"/>
  <c r="V607" i="18"/>
  <c r="Q607" i="18"/>
  <c r="R607" i="18"/>
  <c r="AD607" i="18"/>
  <c r="K607" i="18"/>
  <c r="F607" i="18"/>
  <c r="T607" i="18"/>
  <c r="L224" i="18"/>
  <c r="BE223" i="18"/>
  <c r="BF223" i="18"/>
  <c r="BA223" i="18"/>
  <c r="BB223" i="18" s="1"/>
  <c r="AS608" i="18" s="1"/>
  <c r="AY223" i="18"/>
  <c r="AX223" i="18"/>
  <c r="AS350" i="18" s="1"/>
  <c r="AZ223" i="18"/>
  <c r="AW350" i="18"/>
  <c r="T228" i="18"/>
  <c r="BL91" i="6" a="1"/>
  <c r="BI93" i="18" a="1"/>
  <c r="BK92" i="6" l="1"/>
  <c r="BJ92" i="6" s="1"/>
  <c r="BI92" i="6" s="1"/>
  <c r="AT478" i="6"/>
  <c r="AS609" i="6"/>
  <c r="AT609" i="6"/>
  <c r="AS352" i="6"/>
  <c r="AT352" i="6"/>
  <c r="AR478" i="6"/>
  <c r="AS478" i="6"/>
  <c r="AQ479" i="18"/>
  <c r="AR479" i="18"/>
  <c r="AQ608" i="18"/>
  <c r="AR608" i="18"/>
  <c r="AQ350" i="18"/>
  <c r="AR350" i="18"/>
  <c r="AQ609" i="6"/>
  <c r="AR609" i="6"/>
  <c r="AQ352" i="6"/>
  <c r="AR352" i="6"/>
  <c r="AP350" i="18"/>
  <c r="AT350" i="18"/>
  <c r="AP479" i="18"/>
  <c r="AT479" i="18"/>
  <c r="AP608" i="18"/>
  <c r="AT608" i="18"/>
  <c r="AP478" i="6"/>
  <c r="AQ478" i="6"/>
  <c r="AU352" i="6"/>
  <c r="AP352" i="6"/>
  <c r="AU609" i="6"/>
  <c r="AP609" i="6"/>
  <c r="AU478" i="6"/>
  <c r="BE225" i="6"/>
  <c r="BD350" i="6"/>
  <c r="BC350" i="6"/>
  <c r="BP90" i="6" s="1"/>
  <c r="BB350" i="6"/>
  <c r="BA350" i="6"/>
  <c r="BI226" i="6"/>
  <c r="BH226" i="6"/>
  <c r="BD226" i="6"/>
  <c r="BC226" i="6"/>
  <c r="BB226" i="6"/>
  <c r="BA226" i="6"/>
  <c r="AN608" i="18"/>
  <c r="AL608" i="18"/>
  <c r="AO608" i="18"/>
  <c r="AM608" i="18"/>
  <c r="AO350" i="18"/>
  <c r="AN350" i="18"/>
  <c r="AM350" i="18"/>
  <c r="AL350" i="18"/>
  <c r="AO352" i="6"/>
  <c r="AN609" i="6"/>
  <c r="AO609" i="6"/>
  <c r="AN479" i="18"/>
  <c r="AO479" i="18"/>
  <c r="AL479" i="18"/>
  <c r="AM479" i="18"/>
  <c r="AN478" i="6"/>
  <c r="AO478" i="6"/>
  <c r="AM351" i="6"/>
  <c r="AM478" i="6"/>
  <c r="AM609" i="6"/>
  <c r="B227" i="6"/>
  <c r="AJ351" i="6"/>
  <c r="AL351" i="6"/>
  <c r="AK351" i="6"/>
  <c r="AJ609" i="6"/>
  <c r="AK609" i="6"/>
  <c r="AL609" i="6"/>
  <c r="AL252" i="6"/>
  <c r="AJ478" i="6"/>
  <c r="AK478" i="6"/>
  <c r="AL478" i="6"/>
  <c r="AK251" i="6"/>
  <c r="AK350" i="18"/>
  <c r="AK608" i="18"/>
  <c r="AK479" i="18"/>
  <c r="L350" i="18"/>
  <c r="AJ350" i="18"/>
  <c r="AI350" i="18"/>
  <c r="AH350" i="18"/>
  <c r="AF350" i="18"/>
  <c r="AE350" i="18"/>
  <c r="AG350" i="18"/>
  <c r="AI246" i="18"/>
  <c r="AH245" i="18"/>
  <c r="AG238" i="18"/>
  <c r="AJ608" i="18"/>
  <c r="AF608" i="18"/>
  <c r="AH608" i="18"/>
  <c r="AE608" i="18"/>
  <c r="AI608" i="18"/>
  <c r="AG608" i="18"/>
  <c r="AJ479" i="18"/>
  <c r="AE479" i="18"/>
  <c r="AI479" i="18"/>
  <c r="AG479" i="18"/>
  <c r="AF479" i="18"/>
  <c r="AH479" i="18"/>
  <c r="AF240" i="18"/>
  <c r="AE238" i="18"/>
  <c r="AJ238" i="6"/>
  <c r="AN352" i="6"/>
  <c r="AI351" i="6"/>
  <c r="AI478" i="6"/>
  <c r="AI609" i="6"/>
  <c r="AI235" i="6"/>
  <c r="AH351" i="6"/>
  <c r="AH232" i="6"/>
  <c r="AH478" i="6"/>
  <c r="AH609" i="6"/>
  <c r="V351" i="6"/>
  <c r="AF478" i="6"/>
  <c r="AF609" i="6"/>
  <c r="AG351" i="6"/>
  <c r="AF351" i="6"/>
  <c r="AF227" i="6"/>
  <c r="AG478" i="6"/>
  <c r="R609" i="6"/>
  <c r="N96" i="3"/>
  <c r="A97" i="3"/>
  <c r="BK93" i="18"/>
  <c r="BI93" i="18"/>
  <c r="BJ93" i="18"/>
  <c r="BL93" i="18"/>
  <c r="C479" i="18"/>
  <c r="H479" i="18"/>
  <c r="E479" i="18"/>
  <c r="G479" i="18"/>
  <c r="J479" i="18"/>
  <c r="L479" i="18"/>
  <c r="P479" i="18"/>
  <c r="N479" i="18"/>
  <c r="BB95" i="18"/>
  <c r="AS480" i="18" s="1"/>
  <c r="AA479" i="18"/>
  <c r="U479" i="18"/>
  <c r="BH94" i="18"/>
  <c r="Y479" i="18"/>
  <c r="X479" i="18"/>
  <c r="W479" i="18"/>
  <c r="K479" i="18"/>
  <c r="I479" i="18"/>
  <c r="B479" i="18"/>
  <c r="D479" i="18"/>
  <c r="O479" i="18"/>
  <c r="M479" i="18"/>
  <c r="S479" i="18"/>
  <c r="Q479" i="18"/>
  <c r="AD479" i="18"/>
  <c r="Z479" i="18"/>
  <c r="R479" i="18"/>
  <c r="T479" i="18"/>
  <c r="AC479" i="18"/>
  <c r="AB479" i="18"/>
  <c r="V479" i="18"/>
  <c r="F479" i="18"/>
  <c r="BC93" i="18"/>
  <c r="AE609" i="6"/>
  <c r="AA609" i="6"/>
  <c r="Q609" i="6"/>
  <c r="Z609" i="6"/>
  <c r="X609" i="6"/>
  <c r="F609" i="6"/>
  <c r="S609" i="6"/>
  <c r="AG609" i="6"/>
  <c r="AG226" i="6"/>
  <c r="K609" i="6"/>
  <c r="D609" i="6"/>
  <c r="H609" i="6"/>
  <c r="O609" i="6"/>
  <c r="P609" i="6"/>
  <c r="M609" i="6"/>
  <c r="U609" i="6"/>
  <c r="BF93" i="6"/>
  <c r="V609" i="6"/>
  <c r="AD609" i="6"/>
  <c r="W609" i="6"/>
  <c r="I609" i="6"/>
  <c r="G609" i="6"/>
  <c r="L609" i="6"/>
  <c r="B609" i="6"/>
  <c r="C609" i="6"/>
  <c r="E609" i="6"/>
  <c r="T609" i="6"/>
  <c r="J609" i="6"/>
  <c r="Y609" i="6"/>
  <c r="N609" i="6"/>
  <c r="AB609" i="6"/>
  <c r="AC609" i="6"/>
  <c r="BM91" i="6"/>
  <c r="BL91" i="6"/>
  <c r="BN91" i="6"/>
  <c r="AA608" i="18"/>
  <c r="O608" i="18"/>
  <c r="V608" i="18"/>
  <c r="L608" i="18"/>
  <c r="E608" i="18"/>
  <c r="Y608" i="18"/>
  <c r="W608" i="18"/>
  <c r="U608" i="18"/>
  <c r="J608" i="18"/>
  <c r="C608" i="18"/>
  <c r="F608" i="18"/>
  <c r="I608" i="18"/>
  <c r="AD608" i="18"/>
  <c r="R608" i="18"/>
  <c r="AB608" i="18"/>
  <c r="G608" i="18"/>
  <c r="Z608" i="18"/>
  <c r="N608" i="18"/>
  <c r="AC608" i="18"/>
  <c r="K608" i="18"/>
  <c r="D608" i="18"/>
  <c r="M608" i="18"/>
  <c r="X608" i="18"/>
  <c r="H608" i="18"/>
  <c r="S608" i="18"/>
  <c r="T608" i="18"/>
  <c r="Q608" i="18"/>
  <c r="B608" i="18"/>
  <c r="P608" i="18"/>
  <c r="T229" i="18"/>
  <c r="X227" i="6"/>
  <c r="I231" i="18"/>
  <c r="C234" i="6"/>
  <c r="AC228" i="18"/>
  <c r="K229" i="18"/>
  <c r="U229" i="18"/>
  <c r="U228" i="6"/>
  <c r="O230" i="18"/>
  <c r="J242" i="6"/>
  <c r="W226" i="6"/>
  <c r="AD227" i="6"/>
  <c r="F227" i="18"/>
  <c r="Q230" i="6"/>
  <c r="M350" i="18"/>
  <c r="G350" i="18"/>
  <c r="Z350" i="18"/>
  <c r="W350" i="18"/>
  <c r="V350" i="18"/>
  <c r="AA350" i="18"/>
  <c r="AD350" i="18"/>
  <c r="AB350" i="18"/>
  <c r="D350" i="18"/>
  <c r="E350" i="18"/>
  <c r="R350" i="18"/>
  <c r="Q350" i="18"/>
  <c r="S350" i="18"/>
  <c r="P350" i="18"/>
  <c r="X350" i="18"/>
  <c r="H350" i="18"/>
  <c r="J350" i="18"/>
  <c r="I350" i="18"/>
  <c r="B350" i="18"/>
  <c r="C350" i="18"/>
  <c r="O350" i="18"/>
  <c r="U350" i="18"/>
  <c r="T350" i="18"/>
  <c r="K350" i="18"/>
  <c r="Y350" i="18"/>
  <c r="AC350" i="18"/>
  <c r="N350" i="18"/>
  <c r="F350" i="18"/>
  <c r="L225" i="18"/>
  <c r="BE224" i="18"/>
  <c r="AZ224" i="18"/>
  <c r="AY224" i="18"/>
  <c r="AX224" i="18"/>
  <c r="AS351" i="18" s="1"/>
  <c r="BA224" i="18"/>
  <c r="BB224" i="18" s="1"/>
  <c r="AS609" i="18" s="1"/>
  <c r="AW351" i="18"/>
  <c r="BF224" i="18"/>
  <c r="F227" i="6"/>
  <c r="V226" i="6"/>
  <c r="B230" i="18"/>
  <c r="C230" i="18"/>
  <c r="O232" i="6"/>
  <c r="Y229" i="18"/>
  <c r="AC351" i="6"/>
  <c r="L351" i="6"/>
  <c r="G351" i="6"/>
  <c r="S351" i="6"/>
  <c r="K351" i="6"/>
  <c r="R351" i="6"/>
  <c r="M351" i="6"/>
  <c r="H351" i="6"/>
  <c r="T351" i="6"/>
  <c r="AE351" i="6"/>
  <c r="Y351" i="6"/>
  <c r="N351" i="6"/>
  <c r="I351" i="6"/>
  <c r="E351" i="6"/>
  <c r="D351" i="6"/>
  <c r="P351" i="6"/>
  <c r="AA351" i="6"/>
  <c r="Z351" i="6"/>
  <c r="AB351" i="6"/>
  <c r="J351" i="6"/>
  <c r="C351" i="6"/>
  <c r="O351" i="6"/>
  <c r="B351" i="6"/>
  <c r="Q351" i="6"/>
  <c r="U351" i="6"/>
  <c r="F351" i="6"/>
  <c r="X351" i="6"/>
  <c r="AD351" i="6"/>
  <c r="N228" i="18"/>
  <c r="AY349" i="18"/>
  <c r="AZ349" i="18"/>
  <c r="BG90" i="18" s="1"/>
  <c r="BF90" i="18" s="1"/>
  <c r="BM90" i="18" s="1"/>
  <c r="BA349" i="18"/>
  <c r="AX349" i="18"/>
  <c r="AE478" i="6"/>
  <c r="G478" i="6"/>
  <c r="D478" i="6"/>
  <c r="Y478" i="6"/>
  <c r="K478" i="6"/>
  <c r="L478" i="6"/>
  <c r="B478" i="6"/>
  <c r="X478" i="6"/>
  <c r="F478" i="6"/>
  <c r="V478" i="6"/>
  <c r="J478" i="6"/>
  <c r="C478" i="6"/>
  <c r="N478" i="6"/>
  <c r="E478" i="6"/>
  <c r="R478" i="6"/>
  <c r="AC478" i="6"/>
  <c r="AA478" i="6"/>
  <c r="Z478" i="6"/>
  <c r="BE93" i="6"/>
  <c r="I478" i="6"/>
  <c r="H478" i="6"/>
  <c r="W478" i="6"/>
  <c r="M478" i="6"/>
  <c r="P478" i="6"/>
  <c r="O478" i="6"/>
  <c r="T478" i="6"/>
  <c r="Q478" i="6"/>
  <c r="AD478" i="6"/>
  <c r="S478" i="6"/>
  <c r="AB478" i="6"/>
  <c r="U478" i="6"/>
  <c r="BO91" i="6"/>
  <c r="W351" i="6"/>
  <c r="BI94" i="18" a="1"/>
  <c r="BL92" i="6" a="1"/>
  <c r="AS610" i="6" l="1"/>
  <c r="AT610" i="6"/>
  <c r="AS353" i="6"/>
  <c r="AT353" i="6"/>
  <c r="BK93" i="6"/>
  <c r="BJ93" i="6" s="1"/>
  <c r="BI93" i="6" s="1"/>
  <c r="AT479" i="6"/>
  <c r="AR479" i="6"/>
  <c r="AS479" i="6"/>
  <c r="AQ480" i="18"/>
  <c r="AR480" i="18"/>
  <c r="AQ609" i="18"/>
  <c r="AR609" i="18"/>
  <c r="AQ351" i="18"/>
  <c r="AR351" i="18"/>
  <c r="AQ353" i="6"/>
  <c r="AR353" i="6"/>
  <c r="AQ610" i="6"/>
  <c r="AR610" i="6"/>
  <c r="AP480" i="18"/>
  <c r="AT480" i="18"/>
  <c r="AP609" i="18"/>
  <c r="AT609" i="18"/>
  <c r="AP351" i="18"/>
  <c r="AT351" i="18"/>
  <c r="AP479" i="6"/>
  <c r="AQ479" i="6"/>
  <c r="AU610" i="6"/>
  <c r="AP610" i="6"/>
  <c r="AU353" i="6"/>
  <c r="AP353" i="6"/>
  <c r="AU479" i="6"/>
  <c r="AZ353" i="6"/>
  <c r="BI227" i="6"/>
  <c r="BH227" i="6"/>
  <c r="BD227" i="6"/>
  <c r="BC227" i="6"/>
  <c r="BB227" i="6"/>
  <c r="BA227" i="6"/>
  <c r="BD351" i="6"/>
  <c r="BC351" i="6"/>
  <c r="BB351" i="6"/>
  <c r="BA351" i="6"/>
  <c r="BE226" i="6"/>
  <c r="AN610" i="6"/>
  <c r="AO610" i="6"/>
  <c r="AO351" i="18"/>
  <c r="AN351" i="18"/>
  <c r="AM351" i="18"/>
  <c r="AL351" i="18"/>
  <c r="AN480" i="18"/>
  <c r="AO480" i="18"/>
  <c r="AM480" i="18"/>
  <c r="AL480" i="18"/>
  <c r="AN609" i="18"/>
  <c r="AL609" i="18"/>
  <c r="AO609" i="18"/>
  <c r="AM609" i="18"/>
  <c r="AO353" i="6"/>
  <c r="AN479" i="6"/>
  <c r="AO479" i="6"/>
  <c r="AM352" i="6"/>
  <c r="AM610" i="6"/>
  <c r="AM479" i="6"/>
  <c r="B228" i="6"/>
  <c r="AJ352" i="6"/>
  <c r="AL352" i="6"/>
  <c r="AK352" i="6"/>
  <c r="AJ610" i="6"/>
  <c r="AL610" i="6"/>
  <c r="AK610" i="6"/>
  <c r="AJ479" i="6"/>
  <c r="AK479" i="6"/>
  <c r="AL479" i="6"/>
  <c r="AK252" i="6"/>
  <c r="AL253" i="6"/>
  <c r="AE352" i="6"/>
  <c r="K352" i="6"/>
  <c r="Y352" i="6"/>
  <c r="AK609" i="18"/>
  <c r="AK351" i="18"/>
  <c r="AK480" i="18"/>
  <c r="Z352" i="6"/>
  <c r="V352" i="6"/>
  <c r="F352" i="6"/>
  <c r="D352" i="6"/>
  <c r="E352" i="6"/>
  <c r="W352" i="6"/>
  <c r="O352" i="6"/>
  <c r="L352" i="6"/>
  <c r="R352" i="6"/>
  <c r="B352" i="6"/>
  <c r="G352" i="6"/>
  <c r="AD352" i="6"/>
  <c r="J352" i="6"/>
  <c r="H352" i="6"/>
  <c r="U352" i="6"/>
  <c r="AB352" i="6"/>
  <c r="M352" i="6"/>
  <c r="L351" i="18"/>
  <c r="AJ351" i="18"/>
  <c r="AI351" i="18"/>
  <c r="AH351" i="18"/>
  <c r="AF351" i="18"/>
  <c r="AG351" i="18"/>
  <c r="AE351" i="18"/>
  <c r="AF241" i="18"/>
  <c r="AH246" i="18"/>
  <c r="AJ609" i="18"/>
  <c r="AH609" i="18"/>
  <c r="AF609" i="18"/>
  <c r="AG609" i="18"/>
  <c r="AE609" i="18"/>
  <c r="AI609" i="18"/>
  <c r="AJ480" i="18"/>
  <c r="AG480" i="18"/>
  <c r="AE480" i="18"/>
  <c r="AI480" i="18"/>
  <c r="AH480" i="18"/>
  <c r="AF480" i="18"/>
  <c r="AE239" i="18"/>
  <c r="AG239" i="18"/>
  <c r="AI247" i="18"/>
  <c r="AA352" i="6"/>
  <c r="AC352" i="6"/>
  <c r="N352" i="6"/>
  <c r="AF352" i="6"/>
  <c r="Q352" i="6"/>
  <c r="P352" i="6"/>
  <c r="T352" i="6"/>
  <c r="X352" i="6"/>
  <c r="C352" i="6"/>
  <c r="I352" i="6"/>
  <c r="S352" i="6"/>
  <c r="AG352" i="6"/>
  <c r="AH352" i="6"/>
  <c r="AJ239" i="6"/>
  <c r="AI352" i="6"/>
  <c r="AI479" i="6"/>
  <c r="AI236" i="6"/>
  <c r="AI610" i="6"/>
  <c r="AE610" i="6"/>
  <c r="AH610" i="6"/>
  <c r="AH233" i="6"/>
  <c r="AH479" i="6"/>
  <c r="Z610" i="6"/>
  <c r="V610" i="6"/>
  <c r="T610" i="6"/>
  <c r="N610" i="6"/>
  <c r="F610" i="6"/>
  <c r="U610" i="6"/>
  <c r="B610" i="6"/>
  <c r="G610" i="6"/>
  <c r="AD610" i="6"/>
  <c r="Q610" i="6"/>
  <c r="H610" i="6"/>
  <c r="S610" i="6"/>
  <c r="W610" i="6"/>
  <c r="AF479" i="6"/>
  <c r="AF228" i="6"/>
  <c r="X610" i="6"/>
  <c r="AF610" i="6"/>
  <c r="AG610" i="6"/>
  <c r="AG479" i="6"/>
  <c r="N97" i="3"/>
  <c r="A98" i="3"/>
  <c r="BI94" i="18"/>
  <c r="BJ94" i="18"/>
  <c r="BK94" i="18"/>
  <c r="BL94" i="18"/>
  <c r="BG94" i="18"/>
  <c r="BF94" i="18" s="1"/>
  <c r="BM94" i="18" s="1"/>
  <c r="N480" i="18"/>
  <c r="P480" i="18"/>
  <c r="R480" i="18"/>
  <c r="T480" i="18"/>
  <c r="C480" i="18"/>
  <c r="G480" i="18"/>
  <c r="H480" i="18"/>
  <c r="L480" i="18"/>
  <c r="I480" i="18"/>
  <c r="K480" i="18"/>
  <c r="M480" i="18"/>
  <c r="O480" i="18"/>
  <c r="AD480" i="18"/>
  <c r="AB480" i="18"/>
  <c r="S480" i="18"/>
  <c r="BH95" i="18"/>
  <c r="BB96" i="18"/>
  <c r="AS481" i="18" s="1"/>
  <c r="AC480" i="18"/>
  <c r="AA480" i="18"/>
  <c r="W480" i="18"/>
  <c r="E480" i="18"/>
  <c r="F480" i="18"/>
  <c r="J480" i="18"/>
  <c r="X480" i="18"/>
  <c r="V480" i="18"/>
  <c r="B480" i="18"/>
  <c r="D480" i="18"/>
  <c r="Z480" i="18"/>
  <c r="Y480" i="18"/>
  <c r="Q480" i="18"/>
  <c r="U480" i="18"/>
  <c r="BC94" i="18"/>
  <c r="O610" i="6"/>
  <c r="AB610" i="6"/>
  <c r="M610" i="6"/>
  <c r="P610" i="6"/>
  <c r="R610" i="6"/>
  <c r="L610" i="6"/>
  <c r="I610" i="6"/>
  <c r="AC610" i="6"/>
  <c r="J610" i="6"/>
  <c r="D610" i="6"/>
  <c r="K610" i="6"/>
  <c r="E610" i="6"/>
  <c r="C610" i="6"/>
  <c r="Y610" i="6"/>
  <c r="AA610" i="6"/>
  <c r="AG227" i="6"/>
  <c r="BF94" i="6"/>
  <c r="BM92" i="6"/>
  <c r="BL92" i="6"/>
  <c r="BN92" i="6"/>
  <c r="AC479" i="6"/>
  <c r="BE94" i="6"/>
  <c r="E479" i="6"/>
  <c r="N479" i="6"/>
  <c r="G479" i="6"/>
  <c r="AB479" i="6"/>
  <c r="AA479" i="6"/>
  <c r="X479" i="6"/>
  <c r="Z479" i="6"/>
  <c r="V479" i="6"/>
  <c r="Y479" i="6"/>
  <c r="B479" i="6"/>
  <c r="W479" i="6"/>
  <c r="F479" i="6"/>
  <c r="C479" i="6"/>
  <c r="J479" i="6"/>
  <c r="AE479" i="6"/>
  <c r="U479" i="6"/>
  <c r="AD479" i="6"/>
  <c r="R479" i="6"/>
  <c r="I479" i="6"/>
  <c r="D479" i="6"/>
  <c r="K479" i="6"/>
  <c r="H479" i="6"/>
  <c r="M479" i="6"/>
  <c r="L479" i="6"/>
  <c r="O479" i="6"/>
  <c r="P479" i="6"/>
  <c r="Q479" i="6"/>
  <c r="T479" i="6"/>
  <c r="S479" i="6"/>
  <c r="F228" i="6"/>
  <c r="V609" i="18"/>
  <c r="Q609" i="18"/>
  <c r="R609" i="18"/>
  <c r="AD609" i="18"/>
  <c r="K609" i="18"/>
  <c r="F609" i="18"/>
  <c r="T609" i="18"/>
  <c r="AC609" i="18"/>
  <c r="E609" i="18"/>
  <c r="U609" i="18"/>
  <c r="H609" i="18"/>
  <c r="X609" i="18"/>
  <c r="O609" i="18"/>
  <c r="N609" i="18"/>
  <c r="Z609" i="18"/>
  <c r="I609" i="18"/>
  <c r="B609" i="18"/>
  <c r="P609" i="18"/>
  <c r="C609" i="18"/>
  <c r="S609" i="18"/>
  <c r="D609" i="18"/>
  <c r="AB609" i="18"/>
  <c r="Y609" i="18"/>
  <c r="M609" i="18"/>
  <c r="J609" i="18"/>
  <c r="AA609" i="18"/>
  <c r="G609" i="18"/>
  <c r="W609" i="18"/>
  <c r="L609" i="18"/>
  <c r="AZ350" i="18"/>
  <c r="BG91" i="18" s="1"/>
  <c r="BF91" i="18" s="1"/>
  <c r="BM91" i="18" s="1"/>
  <c r="AX350" i="18"/>
  <c r="BA350" i="18"/>
  <c r="AY350" i="18"/>
  <c r="F228" i="18"/>
  <c r="J243" i="6"/>
  <c r="O231" i="18"/>
  <c r="U229" i="6"/>
  <c r="U230" i="18"/>
  <c r="AC229" i="18"/>
  <c r="C235" i="6"/>
  <c r="I232" i="18"/>
  <c r="T230" i="18"/>
  <c r="N229" i="18"/>
  <c r="B231" i="18"/>
  <c r="BO92" i="6"/>
  <c r="BP91" i="6"/>
  <c r="Y230" i="18"/>
  <c r="O233" i="6"/>
  <c r="C231" i="18"/>
  <c r="V227" i="6"/>
  <c r="M351" i="18"/>
  <c r="D351" i="18"/>
  <c r="AA351" i="18"/>
  <c r="AD351" i="18"/>
  <c r="AB351" i="18"/>
  <c r="G351" i="18"/>
  <c r="W351" i="18"/>
  <c r="V351" i="18"/>
  <c r="Z351" i="18"/>
  <c r="X351" i="18"/>
  <c r="H351" i="18"/>
  <c r="J351" i="18"/>
  <c r="E351" i="18"/>
  <c r="R351" i="18"/>
  <c r="Q351" i="18"/>
  <c r="S351" i="18"/>
  <c r="P351" i="18"/>
  <c r="I351" i="18"/>
  <c r="C351" i="18"/>
  <c r="B351" i="18"/>
  <c r="O351" i="18"/>
  <c r="K351" i="18"/>
  <c r="U351" i="18"/>
  <c r="Y351" i="18"/>
  <c r="T351" i="18"/>
  <c r="N351" i="18"/>
  <c r="AC351" i="18"/>
  <c r="F351" i="18"/>
  <c r="L226" i="18"/>
  <c r="BE225" i="18"/>
  <c r="AW352" i="18"/>
  <c r="AX225" i="18"/>
  <c r="AS352" i="18" s="1"/>
  <c r="AZ225" i="18"/>
  <c r="BF225" i="18"/>
  <c r="AY225" i="18"/>
  <c r="BA225" i="18"/>
  <c r="BB225" i="18" s="1"/>
  <c r="AS610" i="18" s="1"/>
  <c r="Q231" i="6"/>
  <c r="AD228" i="6"/>
  <c r="W227" i="6"/>
  <c r="K230" i="18"/>
  <c r="X228" i="6"/>
  <c r="AN353" i="6"/>
  <c r="BI95" i="18" a="1"/>
  <c r="BL93" i="6" a="1"/>
  <c r="BK94" i="6" l="1"/>
  <c r="BJ94" i="6" s="1"/>
  <c r="BI94" i="6" s="1"/>
  <c r="AT480" i="6"/>
  <c r="AS354" i="6"/>
  <c r="AT354" i="6"/>
  <c r="AS611" i="6"/>
  <c r="AT611" i="6"/>
  <c r="AR480" i="6"/>
  <c r="AS480" i="6"/>
  <c r="AQ610" i="18"/>
  <c r="AR610" i="18"/>
  <c r="AQ481" i="18"/>
  <c r="AR481" i="18"/>
  <c r="AQ352" i="18"/>
  <c r="AR352" i="18"/>
  <c r="AQ354" i="6"/>
  <c r="AR354" i="6"/>
  <c r="AQ611" i="6"/>
  <c r="AR611" i="6"/>
  <c r="AP610" i="18"/>
  <c r="AT610" i="18"/>
  <c r="AP352" i="18"/>
  <c r="AT352" i="18"/>
  <c r="AP481" i="18"/>
  <c r="AT481" i="18"/>
  <c r="AP480" i="6"/>
  <c r="AQ480" i="6"/>
  <c r="AU354" i="6"/>
  <c r="AP354" i="6"/>
  <c r="AU611" i="6"/>
  <c r="AP611" i="6"/>
  <c r="AU480" i="6"/>
  <c r="AZ354" i="6"/>
  <c r="BD352" i="6"/>
  <c r="BC352" i="6"/>
  <c r="BB352" i="6"/>
  <c r="BA352" i="6"/>
  <c r="BE227" i="6"/>
  <c r="BI228" i="6"/>
  <c r="BH228" i="6"/>
  <c r="BD228" i="6"/>
  <c r="BC228" i="6"/>
  <c r="BB228" i="6"/>
  <c r="BA228" i="6"/>
  <c r="AO352" i="18"/>
  <c r="AN352" i="18"/>
  <c r="AM352" i="18"/>
  <c r="AL352" i="18"/>
  <c r="AO354" i="6"/>
  <c r="AN610" i="18"/>
  <c r="AL610" i="18"/>
  <c r="AO610" i="18"/>
  <c r="AM610" i="18"/>
  <c r="AN611" i="6"/>
  <c r="AO611" i="6"/>
  <c r="AN481" i="18"/>
  <c r="AO481" i="18"/>
  <c r="AL481" i="18"/>
  <c r="AM481" i="18"/>
  <c r="AN480" i="6"/>
  <c r="AO480" i="6"/>
  <c r="AM480" i="6"/>
  <c r="AM353" i="6"/>
  <c r="AM611" i="6"/>
  <c r="B229" i="6"/>
  <c r="AJ353" i="6"/>
  <c r="AL353" i="6"/>
  <c r="AK353" i="6"/>
  <c r="AJ611" i="6"/>
  <c r="AL611" i="6"/>
  <c r="AK611" i="6"/>
  <c r="AK253" i="6"/>
  <c r="AJ480" i="6"/>
  <c r="AL480" i="6"/>
  <c r="AK480" i="6"/>
  <c r="AL254" i="6"/>
  <c r="B47" i="20"/>
  <c r="B47" i="14"/>
  <c r="AK352" i="18"/>
  <c r="AK610" i="18"/>
  <c r="AK481" i="18"/>
  <c r="AJ481" i="18"/>
  <c r="AE481" i="18"/>
  <c r="AI481" i="18"/>
  <c r="AG481" i="18"/>
  <c r="AF481" i="18"/>
  <c r="AH481" i="18"/>
  <c r="AG240" i="18"/>
  <c r="AE240" i="18"/>
  <c r="AH247" i="18"/>
  <c r="AJ610" i="18"/>
  <c r="AF610" i="18"/>
  <c r="AH610" i="18"/>
  <c r="AI610" i="18"/>
  <c r="AE610" i="18"/>
  <c r="AG610" i="18"/>
  <c r="L352" i="18"/>
  <c r="AJ352" i="18"/>
  <c r="AI352" i="18"/>
  <c r="AH352" i="18"/>
  <c r="AF352" i="18"/>
  <c r="AG352" i="18"/>
  <c r="AE352" i="18"/>
  <c r="AI248" i="18"/>
  <c r="AF242" i="18"/>
  <c r="BP92" i="6"/>
  <c r="AJ240" i="6"/>
  <c r="AI237" i="6"/>
  <c r="AI611" i="6"/>
  <c r="AI480" i="6"/>
  <c r="AI353" i="6"/>
  <c r="AH353" i="6"/>
  <c r="AH480" i="6"/>
  <c r="AH234" i="6"/>
  <c r="AH611" i="6"/>
  <c r="AF480" i="6"/>
  <c r="AF611" i="6"/>
  <c r="AF229" i="6"/>
  <c r="AG353" i="6"/>
  <c r="AF353" i="6"/>
  <c r="AG480" i="6"/>
  <c r="AC611" i="6"/>
  <c r="A99" i="3"/>
  <c r="N98" i="3"/>
  <c r="BI95" i="18"/>
  <c r="BJ95" i="18"/>
  <c r="BK95" i="18"/>
  <c r="BL95" i="18"/>
  <c r="BG95" i="18"/>
  <c r="BF95" i="18" s="1"/>
  <c r="BM95" i="18" s="1"/>
  <c r="Y481" i="18"/>
  <c r="X481" i="18"/>
  <c r="V481" i="18"/>
  <c r="C481" i="18"/>
  <c r="E481" i="18"/>
  <c r="G481" i="18"/>
  <c r="I481" i="18"/>
  <c r="K481" i="18"/>
  <c r="M481" i="18"/>
  <c r="O481" i="18"/>
  <c r="Q481" i="18"/>
  <c r="S481" i="18"/>
  <c r="U481" i="18"/>
  <c r="BH96" i="18"/>
  <c r="AC481" i="18"/>
  <c r="BB97" i="18"/>
  <c r="AS482" i="18" s="1"/>
  <c r="AB481" i="18"/>
  <c r="AA481" i="18"/>
  <c r="W481" i="18"/>
  <c r="B481" i="18"/>
  <c r="D481" i="18"/>
  <c r="F481" i="18"/>
  <c r="H481" i="18"/>
  <c r="J481" i="18"/>
  <c r="L481" i="18"/>
  <c r="N481" i="18"/>
  <c r="P481" i="18"/>
  <c r="R481" i="18"/>
  <c r="T481" i="18"/>
  <c r="Z481" i="18"/>
  <c r="AD481" i="18"/>
  <c r="BC95" i="18"/>
  <c r="W611" i="6"/>
  <c r="Q611" i="6"/>
  <c r="C611" i="6"/>
  <c r="D611" i="6"/>
  <c r="AA611" i="6"/>
  <c r="F611" i="6"/>
  <c r="U611" i="6"/>
  <c r="R611" i="6"/>
  <c r="G611" i="6"/>
  <c r="Y611" i="6"/>
  <c r="N611" i="6"/>
  <c r="AB611" i="6"/>
  <c r="P611" i="6"/>
  <c r="M611" i="6"/>
  <c r="B611" i="6"/>
  <c r="S611" i="6"/>
  <c r="E611" i="6"/>
  <c r="AE611" i="6"/>
  <c r="I611" i="6"/>
  <c r="L611" i="6"/>
  <c r="V611" i="6"/>
  <c r="T611" i="6"/>
  <c r="J611" i="6"/>
  <c r="H611" i="6"/>
  <c r="X611" i="6"/>
  <c r="O611" i="6"/>
  <c r="K611" i="6"/>
  <c r="AD611" i="6"/>
  <c r="AG611" i="6"/>
  <c r="AG228" i="6"/>
  <c r="AN354" i="6"/>
  <c r="Z611" i="6"/>
  <c r="BF95" i="6"/>
  <c r="V353" i="6"/>
  <c r="BL93" i="6"/>
  <c r="BN93" i="6"/>
  <c r="BM93" i="6"/>
  <c r="X229" i="6"/>
  <c r="K231" i="18"/>
  <c r="W228" i="6"/>
  <c r="AD229" i="6"/>
  <c r="Q232" i="6"/>
  <c r="BA351" i="18"/>
  <c r="AY351" i="18"/>
  <c r="AX351" i="18"/>
  <c r="AZ351" i="18"/>
  <c r="BG92" i="18" s="1"/>
  <c r="BF92" i="18" s="1"/>
  <c r="BM92" i="18" s="1"/>
  <c r="O234" i="6"/>
  <c r="B232" i="18"/>
  <c r="N230" i="18"/>
  <c r="J244" i="6"/>
  <c r="F229" i="6"/>
  <c r="BO93" i="6"/>
  <c r="W353" i="6"/>
  <c r="AC353" i="6"/>
  <c r="AE353" i="6"/>
  <c r="Y353" i="6"/>
  <c r="N353" i="6"/>
  <c r="M353" i="6"/>
  <c r="H353" i="6"/>
  <c r="T353" i="6"/>
  <c r="Z353" i="6"/>
  <c r="L353" i="6"/>
  <c r="R353" i="6"/>
  <c r="G353" i="6"/>
  <c r="K353" i="6"/>
  <c r="S353" i="6"/>
  <c r="I353" i="6"/>
  <c r="E353" i="6"/>
  <c r="D353" i="6"/>
  <c r="P353" i="6"/>
  <c r="AB353" i="6"/>
  <c r="AA353" i="6"/>
  <c r="J353" i="6"/>
  <c r="C353" i="6"/>
  <c r="O353" i="6"/>
  <c r="B353" i="6"/>
  <c r="Q353" i="6"/>
  <c r="U353" i="6"/>
  <c r="F353" i="6"/>
  <c r="X353" i="6"/>
  <c r="AD353" i="6"/>
  <c r="C610" i="18"/>
  <c r="S610" i="18"/>
  <c r="F610" i="18"/>
  <c r="T610" i="18"/>
  <c r="I610" i="18"/>
  <c r="AD610" i="18"/>
  <c r="R610" i="18"/>
  <c r="AB610" i="18"/>
  <c r="G610" i="18"/>
  <c r="Z610" i="18"/>
  <c r="N610" i="18"/>
  <c r="AC610" i="18"/>
  <c r="M610" i="18"/>
  <c r="X610" i="18"/>
  <c r="H610" i="18"/>
  <c r="K610" i="18"/>
  <c r="Y610" i="18"/>
  <c r="D610" i="18"/>
  <c r="W610" i="18"/>
  <c r="Q610" i="18"/>
  <c r="B610" i="18"/>
  <c r="P610" i="18"/>
  <c r="AA610" i="18"/>
  <c r="O610" i="18"/>
  <c r="V610" i="18"/>
  <c r="L610" i="18"/>
  <c r="E610" i="18"/>
  <c r="U610" i="18"/>
  <c r="J610" i="18"/>
  <c r="Z352" i="18"/>
  <c r="D352" i="18"/>
  <c r="V352" i="18"/>
  <c r="W352" i="18"/>
  <c r="R352" i="18"/>
  <c r="J352" i="18"/>
  <c r="H352" i="18"/>
  <c r="X352" i="18"/>
  <c r="E352" i="18"/>
  <c r="G352" i="18"/>
  <c r="M352" i="18"/>
  <c r="P352" i="18"/>
  <c r="S352" i="18"/>
  <c r="Q352" i="18"/>
  <c r="AB352" i="18"/>
  <c r="AD352" i="18"/>
  <c r="AA352" i="18"/>
  <c r="I352" i="18"/>
  <c r="B352" i="18"/>
  <c r="C352" i="18"/>
  <c r="O352" i="18"/>
  <c r="T352" i="18"/>
  <c r="U352" i="18"/>
  <c r="K352" i="18"/>
  <c r="Y352" i="18"/>
  <c r="N352" i="18"/>
  <c r="AC352" i="18"/>
  <c r="F352" i="18"/>
  <c r="L227" i="18"/>
  <c r="AX226" i="18"/>
  <c r="AS353" i="18" s="1"/>
  <c r="BE226" i="18"/>
  <c r="BA226" i="18"/>
  <c r="BB226" i="18" s="1"/>
  <c r="AS611" i="18" s="1"/>
  <c r="AY226" i="18"/>
  <c r="AZ226" i="18"/>
  <c r="AW353" i="18"/>
  <c r="BF226" i="18"/>
  <c r="V228" i="6"/>
  <c r="C232" i="18"/>
  <c r="Y231" i="18"/>
  <c r="T231" i="18"/>
  <c r="I233" i="18"/>
  <c r="C236" i="6"/>
  <c r="AC230" i="18"/>
  <c r="U231" i="18"/>
  <c r="U230" i="6"/>
  <c r="O232" i="18"/>
  <c r="F229" i="18"/>
  <c r="AB480" i="6"/>
  <c r="Y480" i="6"/>
  <c r="K480" i="6"/>
  <c r="L480" i="6"/>
  <c r="M480" i="6"/>
  <c r="P480" i="6"/>
  <c r="O480" i="6"/>
  <c r="T480" i="6"/>
  <c r="Q480" i="6"/>
  <c r="BE95" i="6"/>
  <c r="C480" i="6"/>
  <c r="N480" i="6"/>
  <c r="E480" i="6"/>
  <c r="R480" i="6"/>
  <c r="G480" i="6"/>
  <c r="D480" i="6"/>
  <c r="AC480" i="6"/>
  <c r="AE480" i="6"/>
  <c r="I480" i="6"/>
  <c r="H480" i="6"/>
  <c r="W480" i="6"/>
  <c r="B480" i="6"/>
  <c r="X480" i="6"/>
  <c r="F480" i="6"/>
  <c r="V480" i="6"/>
  <c r="J480" i="6"/>
  <c r="S480" i="6"/>
  <c r="AA480" i="6"/>
  <c r="U480" i="6"/>
  <c r="AD480" i="6"/>
  <c r="Z480" i="6"/>
  <c r="BI96" i="18" a="1"/>
  <c r="BL94" i="6" a="1"/>
  <c r="BK95" i="6" l="1"/>
  <c r="BJ95" i="6" s="1"/>
  <c r="BI95" i="6" s="1"/>
  <c r="AT481" i="6"/>
  <c r="AS612" i="6"/>
  <c r="AT612" i="6"/>
  <c r="AS355" i="6"/>
  <c r="AT355" i="6"/>
  <c r="AR481" i="6"/>
  <c r="AS481" i="6"/>
  <c r="AQ482" i="18"/>
  <c r="AR482" i="18"/>
  <c r="AQ353" i="18"/>
  <c r="AR353" i="18"/>
  <c r="AQ611" i="18"/>
  <c r="AR611" i="18"/>
  <c r="AQ612" i="6"/>
  <c r="AR612" i="6"/>
  <c r="AQ355" i="6"/>
  <c r="AR355" i="6"/>
  <c r="AP482" i="18"/>
  <c r="AT482" i="18"/>
  <c r="AP353" i="18"/>
  <c r="AT353" i="18"/>
  <c r="AP611" i="18"/>
  <c r="AT611" i="18"/>
  <c r="AP481" i="6"/>
  <c r="AQ481" i="6"/>
  <c r="AU612" i="6"/>
  <c r="AP612" i="6"/>
  <c r="AU355" i="6"/>
  <c r="AP355" i="6"/>
  <c r="AU481" i="6"/>
  <c r="AZ355" i="6"/>
  <c r="BD353" i="6"/>
  <c r="BC353" i="6"/>
  <c r="BB353" i="6"/>
  <c r="BA353" i="6"/>
  <c r="BE228" i="6"/>
  <c r="BD229" i="6"/>
  <c r="BI229" i="6"/>
  <c r="BH229" i="6"/>
  <c r="BC229" i="6"/>
  <c r="BB229" i="6"/>
  <c r="BA229" i="6"/>
  <c r="AN612" i="6"/>
  <c r="AO612" i="6"/>
  <c r="AN611" i="18"/>
  <c r="AL611" i="18"/>
  <c r="AO611" i="18"/>
  <c r="AM611" i="18"/>
  <c r="AN482" i="18"/>
  <c r="AL482" i="18"/>
  <c r="AM482" i="18"/>
  <c r="AO482" i="18"/>
  <c r="AO355" i="6"/>
  <c r="AO353" i="18"/>
  <c r="AN353" i="18"/>
  <c r="AM353" i="18"/>
  <c r="AL353" i="18"/>
  <c r="AN481" i="6"/>
  <c r="AO481" i="6"/>
  <c r="AM354" i="6"/>
  <c r="AM612" i="6"/>
  <c r="AM481" i="6"/>
  <c r="B230" i="6"/>
  <c r="AL255" i="6"/>
  <c r="AJ612" i="6"/>
  <c r="AL612" i="6"/>
  <c r="AK612" i="6"/>
  <c r="AJ481" i="6"/>
  <c r="AK481" i="6"/>
  <c r="AL481" i="6"/>
  <c r="AJ354" i="6"/>
  <c r="AL354" i="6"/>
  <c r="AK354" i="6"/>
  <c r="AK254" i="6"/>
  <c r="AK611" i="18"/>
  <c r="AK353" i="18"/>
  <c r="AK482" i="18"/>
  <c r="AH248" i="18"/>
  <c r="AG241" i="18"/>
  <c r="AJ353" i="18"/>
  <c r="AI353" i="18"/>
  <c r="AH353" i="18"/>
  <c r="AF353" i="18"/>
  <c r="AG353" i="18"/>
  <c r="AE353" i="18"/>
  <c r="AE241" i="18"/>
  <c r="AJ611" i="18"/>
  <c r="AH611" i="18"/>
  <c r="AF611" i="18"/>
  <c r="AG611" i="18"/>
  <c r="AE611" i="18"/>
  <c r="AI611" i="18"/>
  <c r="AJ482" i="18"/>
  <c r="AG482" i="18"/>
  <c r="AE482" i="18"/>
  <c r="AI482" i="18"/>
  <c r="AF482" i="18"/>
  <c r="AH482" i="18"/>
  <c r="AF243" i="18"/>
  <c r="AI249" i="18"/>
  <c r="AJ241" i="6"/>
  <c r="AI612" i="6"/>
  <c r="AI481" i="6"/>
  <c r="AI354" i="6"/>
  <c r="AI238" i="6"/>
  <c r="V354" i="6"/>
  <c r="AH612" i="6"/>
  <c r="AH481" i="6"/>
  <c r="AH235" i="6"/>
  <c r="AH354" i="6"/>
  <c r="AF612" i="6"/>
  <c r="AF481" i="6"/>
  <c r="AF230" i="6"/>
  <c r="AC354" i="6"/>
  <c r="AF354" i="6"/>
  <c r="AG612" i="6"/>
  <c r="AG481" i="6"/>
  <c r="N99" i="3"/>
  <c r="A100" i="3"/>
  <c r="BI96" i="18"/>
  <c r="BJ96" i="18"/>
  <c r="BK96" i="18"/>
  <c r="BB98" i="18"/>
  <c r="AS483" i="18" s="1"/>
  <c r="AC482" i="18"/>
  <c r="AA482" i="18"/>
  <c r="AB482" i="18"/>
  <c r="Z482" i="18"/>
  <c r="AD482" i="18"/>
  <c r="Y482" i="18"/>
  <c r="X482" i="18"/>
  <c r="V482" i="18"/>
  <c r="B482" i="18"/>
  <c r="D482" i="18"/>
  <c r="F482" i="18"/>
  <c r="H482" i="18"/>
  <c r="J482" i="18"/>
  <c r="L482" i="18"/>
  <c r="N482" i="18"/>
  <c r="W482" i="18"/>
  <c r="E482" i="18"/>
  <c r="I482" i="18"/>
  <c r="M482" i="18"/>
  <c r="Q482" i="18"/>
  <c r="U482" i="18"/>
  <c r="P482" i="18"/>
  <c r="R482" i="18"/>
  <c r="T482" i="18"/>
  <c r="C482" i="18"/>
  <c r="G482" i="18"/>
  <c r="K482" i="18"/>
  <c r="O482" i="18"/>
  <c r="S482" i="18"/>
  <c r="BH97" i="18"/>
  <c r="BL96" i="18"/>
  <c r="BG96" i="18"/>
  <c r="BF96" i="18" s="1"/>
  <c r="BM96" i="18" s="1"/>
  <c r="BC96" i="18"/>
  <c r="E354" i="6"/>
  <c r="Q354" i="6"/>
  <c r="AB354" i="6"/>
  <c r="AG354" i="6"/>
  <c r="W354" i="6"/>
  <c r="X354" i="6"/>
  <c r="J354" i="6"/>
  <c r="K354" i="6"/>
  <c r="M354" i="6"/>
  <c r="F354" i="6"/>
  <c r="O354" i="6"/>
  <c r="P354" i="6"/>
  <c r="N354" i="6"/>
  <c r="AE354" i="6"/>
  <c r="T354" i="6"/>
  <c r="R354" i="6"/>
  <c r="AG229" i="6"/>
  <c r="AD354" i="6"/>
  <c r="U354" i="6"/>
  <c r="B354" i="6"/>
  <c r="C354" i="6"/>
  <c r="AA354" i="6"/>
  <c r="D354" i="6"/>
  <c r="I354" i="6"/>
  <c r="S354" i="6"/>
  <c r="Y354" i="6"/>
  <c r="L354" i="6"/>
  <c r="Z354" i="6"/>
  <c r="H354" i="6"/>
  <c r="G354" i="6"/>
  <c r="BF96" i="6"/>
  <c r="BL94" i="6"/>
  <c r="BN94" i="6"/>
  <c r="BM94" i="6"/>
  <c r="U232" i="18"/>
  <c r="V611" i="18"/>
  <c r="Q611" i="18"/>
  <c r="R611" i="18"/>
  <c r="AD611" i="18"/>
  <c r="K611" i="18"/>
  <c r="F611" i="18"/>
  <c r="T611" i="18"/>
  <c r="AC611" i="18"/>
  <c r="E611" i="18"/>
  <c r="U611" i="18"/>
  <c r="H611" i="18"/>
  <c r="X611" i="18"/>
  <c r="O611" i="18"/>
  <c r="N611" i="18"/>
  <c r="Z611" i="18"/>
  <c r="I611" i="18"/>
  <c r="B611" i="18"/>
  <c r="P611" i="18"/>
  <c r="C611" i="18"/>
  <c r="S611" i="18"/>
  <c r="D611" i="18"/>
  <c r="AB611" i="18"/>
  <c r="Y611" i="18"/>
  <c r="M611" i="18"/>
  <c r="J611" i="18"/>
  <c r="AA611" i="18"/>
  <c r="G611" i="18"/>
  <c r="W611" i="18"/>
  <c r="L611" i="18"/>
  <c r="M353" i="18"/>
  <c r="Z353" i="18"/>
  <c r="V353" i="18"/>
  <c r="W353" i="18"/>
  <c r="P353" i="18"/>
  <c r="J353" i="18"/>
  <c r="H353" i="18"/>
  <c r="X353" i="18"/>
  <c r="E353" i="18"/>
  <c r="D353" i="18"/>
  <c r="S353" i="18"/>
  <c r="R353" i="18"/>
  <c r="G353" i="18"/>
  <c r="Q353" i="18"/>
  <c r="AB353" i="18"/>
  <c r="AD353" i="18"/>
  <c r="AA353" i="18"/>
  <c r="I353" i="18"/>
  <c r="O353" i="18"/>
  <c r="B353" i="18"/>
  <c r="C353" i="18"/>
  <c r="T353" i="18"/>
  <c r="Y353" i="18"/>
  <c r="K353" i="18"/>
  <c r="U353" i="18"/>
  <c r="AC353" i="18"/>
  <c r="N353" i="18"/>
  <c r="F353" i="18"/>
  <c r="L228" i="18"/>
  <c r="AZ227" i="18"/>
  <c r="BF227" i="18"/>
  <c r="AX227" i="18"/>
  <c r="AS354" i="18" s="1"/>
  <c r="BE227" i="18"/>
  <c r="AW354" i="18"/>
  <c r="AY227" i="18"/>
  <c r="BA227" i="18"/>
  <c r="BB227" i="18" s="1"/>
  <c r="AS612" i="18" s="1"/>
  <c r="BA352" i="18"/>
  <c r="AY352" i="18"/>
  <c r="AZ352" i="18"/>
  <c r="BG93" i="18" s="1"/>
  <c r="BF93" i="18" s="1"/>
  <c r="BM93" i="18" s="1"/>
  <c r="AX352" i="18"/>
  <c r="F230" i="6"/>
  <c r="N231" i="18"/>
  <c r="O235" i="6"/>
  <c r="Q233" i="6"/>
  <c r="AD230" i="6"/>
  <c r="W229" i="6"/>
  <c r="K232" i="18"/>
  <c r="AC612" i="6"/>
  <c r="J612" i="6"/>
  <c r="U612" i="6"/>
  <c r="T612" i="6"/>
  <c r="AD612" i="6"/>
  <c r="V612" i="6"/>
  <c r="W612" i="6"/>
  <c r="K612" i="6"/>
  <c r="R612" i="6"/>
  <c r="Z612" i="6"/>
  <c r="C612" i="6"/>
  <c r="Y612" i="6"/>
  <c r="O612" i="6"/>
  <c r="H612" i="6"/>
  <c r="I612" i="6"/>
  <c r="AE612" i="6"/>
  <c r="AA612" i="6"/>
  <c r="G612" i="6"/>
  <c r="D612" i="6"/>
  <c r="S612" i="6"/>
  <c r="F612" i="6"/>
  <c r="M612" i="6"/>
  <c r="P612" i="6"/>
  <c r="B612" i="6"/>
  <c r="E612" i="6"/>
  <c r="L612" i="6"/>
  <c r="Q612" i="6"/>
  <c r="N612" i="6"/>
  <c r="AB612" i="6"/>
  <c r="X612" i="6"/>
  <c r="BO94" i="6"/>
  <c r="AE481" i="6"/>
  <c r="S481" i="6"/>
  <c r="BE96" i="6"/>
  <c r="E481" i="6"/>
  <c r="N481" i="6"/>
  <c r="G481" i="6"/>
  <c r="AB481" i="6"/>
  <c r="AA481" i="6"/>
  <c r="X481" i="6"/>
  <c r="Z481" i="6"/>
  <c r="V481" i="6"/>
  <c r="Y481" i="6"/>
  <c r="B481" i="6"/>
  <c r="W481" i="6"/>
  <c r="F481" i="6"/>
  <c r="AC481" i="6"/>
  <c r="C481" i="6"/>
  <c r="J481" i="6"/>
  <c r="U481" i="6"/>
  <c r="AD481" i="6"/>
  <c r="R481" i="6"/>
  <c r="I481" i="6"/>
  <c r="D481" i="6"/>
  <c r="K481" i="6"/>
  <c r="H481" i="6"/>
  <c r="M481" i="6"/>
  <c r="L481" i="6"/>
  <c r="O481" i="6"/>
  <c r="P481" i="6"/>
  <c r="Q481" i="6"/>
  <c r="T481" i="6"/>
  <c r="F230" i="18"/>
  <c r="O233" i="18"/>
  <c r="U231" i="6"/>
  <c r="AC231" i="18"/>
  <c r="C237" i="6"/>
  <c r="I234" i="18"/>
  <c r="T232" i="18"/>
  <c r="Y232" i="18"/>
  <c r="C233" i="18"/>
  <c r="V229" i="6"/>
  <c r="BP93" i="6"/>
  <c r="J245" i="6"/>
  <c r="B233" i="18"/>
  <c r="X230" i="6"/>
  <c r="L353" i="18"/>
  <c r="AN355" i="6"/>
  <c r="BL95" i="6" a="1"/>
  <c r="BI97" i="18" a="1"/>
  <c r="AS613" i="6" l="1"/>
  <c r="AT613" i="6"/>
  <c r="BK96" i="6"/>
  <c r="BJ96" i="6" s="1"/>
  <c r="BI96" i="6" s="1"/>
  <c r="AT482" i="6"/>
  <c r="AS356" i="6"/>
  <c r="AT356" i="6"/>
  <c r="AR482" i="6"/>
  <c r="AS482" i="6"/>
  <c r="AQ354" i="18"/>
  <c r="AR354" i="18"/>
  <c r="AQ483" i="18"/>
  <c r="AR483" i="18"/>
  <c r="AQ612" i="18"/>
  <c r="AR612" i="18"/>
  <c r="AQ613" i="6"/>
  <c r="AR613" i="6"/>
  <c r="AQ356" i="6"/>
  <c r="AR356" i="6"/>
  <c r="AP612" i="18"/>
  <c r="AT612" i="18"/>
  <c r="AP354" i="18"/>
  <c r="AT354" i="18"/>
  <c r="AP483" i="18"/>
  <c r="AT483" i="18"/>
  <c r="AP482" i="6"/>
  <c r="AQ482" i="6"/>
  <c r="AU613" i="6"/>
  <c r="AP613" i="6"/>
  <c r="AU356" i="6"/>
  <c r="AP356" i="6"/>
  <c r="AU482" i="6"/>
  <c r="AZ356" i="6"/>
  <c r="BE229" i="6"/>
  <c r="BD354" i="6"/>
  <c r="BC354" i="6"/>
  <c r="BB354" i="6"/>
  <c r="BA354" i="6"/>
  <c r="BD230" i="6"/>
  <c r="BI230" i="6"/>
  <c r="BH230" i="6"/>
  <c r="BC230" i="6"/>
  <c r="BB230" i="6"/>
  <c r="BA230" i="6"/>
  <c r="AN612" i="18"/>
  <c r="AL612" i="18"/>
  <c r="AO612" i="18"/>
  <c r="AM612" i="18"/>
  <c r="AO356" i="6"/>
  <c r="AN613" i="6"/>
  <c r="AO613" i="6"/>
  <c r="AO354" i="18"/>
  <c r="AN354" i="18"/>
  <c r="AM354" i="18"/>
  <c r="AL354" i="18"/>
  <c r="AN483" i="18"/>
  <c r="AO483" i="18"/>
  <c r="AL483" i="18"/>
  <c r="AM483" i="18"/>
  <c r="AN482" i="6"/>
  <c r="AO482" i="6"/>
  <c r="AM613" i="6"/>
  <c r="AM482" i="6"/>
  <c r="AM355" i="6"/>
  <c r="B231" i="6"/>
  <c r="AK255" i="6"/>
  <c r="AJ355" i="6"/>
  <c r="AL355" i="6"/>
  <c r="AK355" i="6"/>
  <c r="AJ482" i="6"/>
  <c r="AL482" i="6"/>
  <c r="AK482" i="6"/>
  <c r="AJ613" i="6"/>
  <c r="AK613" i="6"/>
  <c r="AL613" i="6"/>
  <c r="AL256" i="6"/>
  <c r="AK354" i="18"/>
  <c r="AK612" i="18"/>
  <c r="AK483" i="18"/>
  <c r="AJ612" i="18"/>
  <c r="AF612" i="18"/>
  <c r="AH612" i="18"/>
  <c r="AE612" i="18"/>
  <c r="AI612" i="18"/>
  <c r="AG612" i="18"/>
  <c r="AG242" i="18"/>
  <c r="AF244" i="18"/>
  <c r="AE242" i="18"/>
  <c r="AI250" i="18"/>
  <c r="L354" i="18"/>
  <c r="AJ354" i="18"/>
  <c r="AI354" i="18"/>
  <c r="AH354" i="18"/>
  <c r="AF354" i="18"/>
  <c r="AG354" i="18"/>
  <c r="AE354" i="18"/>
  <c r="AJ483" i="18"/>
  <c r="AE483" i="18"/>
  <c r="AI483" i="18"/>
  <c r="AG483" i="18"/>
  <c r="AF483" i="18"/>
  <c r="AH483" i="18"/>
  <c r="AH249" i="18"/>
  <c r="AJ242" i="6"/>
  <c r="AI613" i="6"/>
  <c r="AI355" i="6"/>
  <c r="AI239" i="6"/>
  <c r="AI482" i="6"/>
  <c r="AH355" i="6"/>
  <c r="AH482" i="6"/>
  <c r="AH236" i="6"/>
  <c r="AH613" i="6"/>
  <c r="AF613" i="6"/>
  <c r="AF482" i="6"/>
  <c r="AF231" i="6"/>
  <c r="AG355" i="6"/>
  <c r="AF355" i="6"/>
  <c r="AG482" i="6"/>
  <c r="AG613" i="6"/>
  <c r="N100" i="3"/>
  <c r="A101" i="3"/>
  <c r="BK97" i="18"/>
  <c r="BI97" i="18"/>
  <c r="BJ97" i="18"/>
  <c r="BL97" i="18"/>
  <c r="BG97" i="18"/>
  <c r="BF97" i="18" s="1"/>
  <c r="BM97" i="18" s="1"/>
  <c r="S483" i="18"/>
  <c r="U483" i="18"/>
  <c r="BH98" i="18"/>
  <c r="BB99" i="18"/>
  <c r="AS484" i="18" s="1"/>
  <c r="AC483" i="18"/>
  <c r="AB483" i="18"/>
  <c r="AA483" i="18"/>
  <c r="W483" i="18"/>
  <c r="B483" i="18"/>
  <c r="D483" i="18"/>
  <c r="F483" i="18"/>
  <c r="H483" i="18"/>
  <c r="J483" i="18"/>
  <c r="L483" i="18"/>
  <c r="N483" i="18"/>
  <c r="P483" i="18"/>
  <c r="R483" i="18"/>
  <c r="T483" i="18"/>
  <c r="Z483" i="18"/>
  <c r="AD483" i="18"/>
  <c r="Y483" i="18"/>
  <c r="X483" i="18"/>
  <c r="V483" i="18"/>
  <c r="C483" i="18"/>
  <c r="E483" i="18"/>
  <c r="G483" i="18"/>
  <c r="I483" i="18"/>
  <c r="K483" i="18"/>
  <c r="M483" i="18"/>
  <c r="O483" i="18"/>
  <c r="Q483" i="18"/>
  <c r="BC97" i="18"/>
  <c r="BP94" i="6"/>
  <c r="AG230" i="6"/>
  <c r="W355" i="6"/>
  <c r="BF97" i="6"/>
  <c r="BM95" i="6"/>
  <c r="BL95" i="6"/>
  <c r="BN95" i="6"/>
  <c r="AE613" i="6"/>
  <c r="F613" i="6"/>
  <c r="E613" i="6"/>
  <c r="P613" i="6"/>
  <c r="AA613" i="6"/>
  <c r="W613" i="6"/>
  <c r="D613" i="6"/>
  <c r="S613" i="6"/>
  <c r="N613" i="6"/>
  <c r="U613" i="6"/>
  <c r="Y613" i="6"/>
  <c r="B613" i="6"/>
  <c r="O613" i="6"/>
  <c r="L613" i="6"/>
  <c r="Q613" i="6"/>
  <c r="AC613" i="6"/>
  <c r="AD613" i="6"/>
  <c r="Z613" i="6"/>
  <c r="V613" i="6"/>
  <c r="K613" i="6"/>
  <c r="J613" i="6"/>
  <c r="M613" i="6"/>
  <c r="T613" i="6"/>
  <c r="X613" i="6"/>
  <c r="G613" i="6"/>
  <c r="H613" i="6"/>
  <c r="I613" i="6"/>
  <c r="R613" i="6"/>
  <c r="AB613" i="6"/>
  <c r="C613" i="6"/>
  <c r="X231" i="6"/>
  <c r="B234" i="18"/>
  <c r="V230" i="6"/>
  <c r="C234" i="18"/>
  <c r="Y233" i="18"/>
  <c r="T233" i="18"/>
  <c r="I235" i="18"/>
  <c r="C238" i="6"/>
  <c r="AC232" i="18"/>
  <c r="O234" i="18"/>
  <c r="BO95" i="6"/>
  <c r="K233" i="18"/>
  <c r="AD231" i="6"/>
  <c r="Q234" i="6"/>
  <c r="F231" i="6"/>
  <c r="BA353" i="18"/>
  <c r="AX353" i="18"/>
  <c r="AZ353" i="18"/>
  <c r="AY353" i="18"/>
  <c r="AE355" i="6"/>
  <c r="K355" i="6"/>
  <c r="G355" i="6"/>
  <c r="Y355" i="6"/>
  <c r="N355" i="6"/>
  <c r="M355" i="6"/>
  <c r="H355" i="6"/>
  <c r="T355" i="6"/>
  <c r="AB355" i="6"/>
  <c r="AA355" i="6"/>
  <c r="AC355" i="6"/>
  <c r="L355" i="6"/>
  <c r="R355" i="6"/>
  <c r="S355" i="6"/>
  <c r="I355" i="6"/>
  <c r="E355" i="6"/>
  <c r="D355" i="6"/>
  <c r="P355" i="6"/>
  <c r="Z355" i="6"/>
  <c r="J355" i="6"/>
  <c r="C355" i="6"/>
  <c r="O355" i="6"/>
  <c r="B355" i="6"/>
  <c r="Q355" i="6"/>
  <c r="U355" i="6"/>
  <c r="AD355" i="6"/>
  <c r="F355" i="6"/>
  <c r="X355" i="6"/>
  <c r="J246" i="6"/>
  <c r="U232" i="6"/>
  <c r="F231" i="18"/>
  <c r="B482" i="6"/>
  <c r="X482" i="6"/>
  <c r="F482" i="6"/>
  <c r="V482" i="6"/>
  <c r="J482" i="6"/>
  <c r="C482" i="6"/>
  <c r="N482" i="6"/>
  <c r="E482" i="6"/>
  <c r="R482" i="6"/>
  <c r="G482" i="6"/>
  <c r="D482" i="6"/>
  <c r="Y482" i="6"/>
  <c r="K482" i="6"/>
  <c r="L482" i="6"/>
  <c r="AC482" i="6"/>
  <c r="AE482" i="6"/>
  <c r="M482" i="6"/>
  <c r="P482" i="6"/>
  <c r="O482" i="6"/>
  <c r="T482" i="6"/>
  <c r="Q482" i="6"/>
  <c r="AD482" i="6"/>
  <c r="S482" i="6"/>
  <c r="AB482" i="6"/>
  <c r="U482" i="6"/>
  <c r="AA482" i="6"/>
  <c r="Z482" i="6"/>
  <c r="BE97" i="6"/>
  <c r="I482" i="6"/>
  <c r="H482" i="6"/>
  <c r="W482" i="6"/>
  <c r="W230" i="6"/>
  <c r="O236" i="6"/>
  <c r="N232" i="18"/>
  <c r="K612" i="18"/>
  <c r="Y612" i="18"/>
  <c r="D612" i="18"/>
  <c r="W612" i="18"/>
  <c r="Q612" i="18"/>
  <c r="B612" i="18"/>
  <c r="P612" i="18"/>
  <c r="AA612" i="18"/>
  <c r="O612" i="18"/>
  <c r="V612" i="18"/>
  <c r="L612" i="18"/>
  <c r="E612" i="18"/>
  <c r="U612" i="18"/>
  <c r="J612" i="18"/>
  <c r="C612" i="18"/>
  <c r="S612" i="18"/>
  <c r="F612" i="18"/>
  <c r="T612" i="18"/>
  <c r="I612" i="18"/>
  <c r="AD612" i="18"/>
  <c r="R612" i="18"/>
  <c r="AB612" i="18"/>
  <c r="G612" i="18"/>
  <c r="Z612" i="18"/>
  <c r="N612" i="18"/>
  <c r="AC612" i="18"/>
  <c r="M612" i="18"/>
  <c r="X612" i="18"/>
  <c r="H612" i="18"/>
  <c r="G354" i="18"/>
  <c r="W354" i="18"/>
  <c r="V354" i="18"/>
  <c r="Z354" i="18"/>
  <c r="AA354" i="18"/>
  <c r="AD354" i="18"/>
  <c r="AB354" i="18"/>
  <c r="P354" i="18"/>
  <c r="M354" i="18"/>
  <c r="D354" i="18"/>
  <c r="Q354" i="18"/>
  <c r="R354" i="18"/>
  <c r="S354" i="18"/>
  <c r="E354" i="18"/>
  <c r="X354" i="18"/>
  <c r="H354" i="18"/>
  <c r="J354" i="18"/>
  <c r="I354" i="18"/>
  <c r="O354" i="18"/>
  <c r="B354" i="18"/>
  <c r="C354" i="18"/>
  <c r="U354" i="18"/>
  <c r="K354" i="18"/>
  <c r="T354" i="18"/>
  <c r="Y354" i="18"/>
  <c r="AC354" i="18"/>
  <c r="N354" i="18"/>
  <c r="F354" i="18"/>
  <c r="L229" i="18"/>
  <c r="BF228" i="18"/>
  <c r="AX228" i="18"/>
  <c r="AS355" i="18" s="1"/>
  <c r="AZ228" i="18"/>
  <c r="AY228" i="18"/>
  <c r="BA228" i="18"/>
  <c r="BB228" i="18" s="1"/>
  <c r="AS613" i="18" s="1"/>
  <c r="BE228" i="18"/>
  <c r="AW355" i="18"/>
  <c r="U233" i="18"/>
  <c r="V355" i="6"/>
  <c r="AN356" i="6"/>
  <c r="BI98" i="18" a="1"/>
  <c r="BL96" i="6" a="1"/>
  <c r="AS357" i="6" l="1"/>
  <c r="AT357" i="6"/>
  <c r="BK97" i="6"/>
  <c r="BJ97" i="6" s="1"/>
  <c r="BI97" i="6" s="1"/>
  <c r="AT483" i="6"/>
  <c r="AS614" i="6"/>
  <c r="AT614" i="6"/>
  <c r="AR483" i="6"/>
  <c r="AS483" i="6"/>
  <c r="AQ613" i="18"/>
  <c r="AR613" i="18"/>
  <c r="AQ355" i="18"/>
  <c r="AR355" i="18"/>
  <c r="AQ484" i="18"/>
  <c r="AR484" i="18"/>
  <c r="AQ357" i="6"/>
  <c r="AR357" i="6"/>
  <c r="AQ614" i="6"/>
  <c r="AR614" i="6"/>
  <c r="AP484" i="18"/>
  <c r="AT484" i="18"/>
  <c r="AP613" i="18"/>
  <c r="AT613" i="18"/>
  <c r="AP355" i="18"/>
  <c r="AT355" i="18"/>
  <c r="AP483" i="6"/>
  <c r="AQ483" i="6"/>
  <c r="AU614" i="6"/>
  <c r="AP614" i="6"/>
  <c r="AU357" i="6"/>
  <c r="AP357" i="6"/>
  <c r="AU483" i="6"/>
  <c r="AZ357" i="6"/>
  <c r="BD355" i="6"/>
  <c r="BC355" i="6"/>
  <c r="BB355" i="6"/>
  <c r="BA355" i="6"/>
  <c r="BI231" i="6"/>
  <c r="BH231" i="6"/>
  <c r="BD231" i="6"/>
  <c r="BC231" i="6"/>
  <c r="BB231" i="6"/>
  <c r="BA231" i="6"/>
  <c r="BE230" i="6"/>
  <c r="AN613" i="18"/>
  <c r="AL613" i="18"/>
  <c r="AO613" i="18"/>
  <c r="AM613" i="18"/>
  <c r="AN484" i="18"/>
  <c r="AO484" i="18"/>
  <c r="AM484" i="18"/>
  <c r="AL484" i="18"/>
  <c r="AN614" i="6"/>
  <c r="AO614" i="6"/>
  <c r="AO355" i="18"/>
  <c r="AN355" i="18"/>
  <c r="AM355" i="18"/>
  <c r="AL355" i="18"/>
  <c r="AO357" i="6"/>
  <c r="AN483" i="6"/>
  <c r="AO483" i="6"/>
  <c r="AM614" i="6"/>
  <c r="AM483" i="6"/>
  <c r="AM356" i="6"/>
  <c r="B232" i="6"/>
  <c r="AJ356" i="6"/>
  <c r="AL356" i="6"/>
  <c r="AK356" i="6"/>
  <c r="AJ483" i="6"/>
  <c r="AK483" i="6"/>
  <c r="AL483" i="6"/>
  <c r="AJ614" i="6"/>
  <c r="AL614" i="6"/>
  <c r="AK614" i="6"/>
  <c r="AK256" i="6"/>
  <c r="AK613" i="18"/>
  <c r="AK355" i="18"/>
  <c r="AK484" i="18"/>
  <c r="AI251" i="18"/>
  <c r="AF245" i="18"/>
  <c r="AJ613" i="18"/>
  <c r="AH613" i="18"/>
  <c r="AF613" i="18"/>
  <c r="AG613" i="18"/>
  <c r="AE613" i="18"/>
  <c r="AI613" i="18"/>
  <c r="AE243" i="18"/>
  <c r="AG243" i="18"/>
  <c r="AJ355" i="18"/>
  <c r="AI355" i="18"/>
  <c r="AH355" i="18"/>
  <c r="AF355" i="18"/>
  <c r="AG355" i="18"/>
  <c r="AE355" i="18"/>
  <c r="AJ484" i="18"/>
  <c r="AG484" i="18"/>
  <c r="AE484" i="18"/>
  <c r="AI484" i="18"/>
  <c r="AH484" i="18"/>
  <c r="AF484" i="18"/>
  <c r="AH250" i="18"/>
  <c r="AJ243" i="6"/>
  <c r="AI356" i="6"/>
  <c r="AI483" i="6"/>
  <c r="AI240" i="6"/>
  <c r="AI614" i="6"/>
  <c r="AH614" i="6"/>
  <c r="AH237" i="6"/>
  <c r="AH356" i="6"/>
  <c r="AH483" i="6"/>
  <c r="AF614" i="6"/>
  <c r="AF483" i="6"/>
  <c r="AG356" i="6"/>
  <c r="AF356" i="6"/>
  <c r="AF232" i="6"/>
  <c r="AG614" i="6"/>
  <c r="AG483" i="6"/>
  <c r="A102" i="3"/>
  <c r="N101" i="3"/>
  <c r="BI98" i="18"/>
  <c r="BJ98" i="18"/>
  <c r="BK98" i="18"/>
  <c r="Q484" i="18"/>
  <c r="S484" i="18"/>
  <c r="U484" i="18"/>
  <c r="BH99" i="18"/>
  <c r="BB100" i="18"/>
  <c r="AS485" i="18" s="1"/>
  <c r="AC484" i="18"/>
  <c r="AA484" i="18"/>
  <c r="AB484" i="18"/>
  <c r="Z484" i="18"/>
  <c r="AD484" i="18"/>
  <c r="Y484" i="18"/>
  <c r="X484" i="18"/>
  <c r="V484" i="18"/>
  <c r="B484" i="18"/>
  <c r="D484" i="18"/>
  <c r="F484" i="18"/>
  <c r="H484" i="18"/>
  <c r="J484" i="18"/>
  <c r="L484" i="18"/>
  <c r="N484" i="18"/>
  <c r="P484" i="18"/>
  <c r="R484" i="18"/>
  <c r="T484" i="18"/>
  <c r="W484" i="18"/>
  <c r="C484" i="18"/>
  <c r="E484" i="18"/>
  <c r="G484" i="18"/>
  <c r="I484" i="18"/>
  <c r="K484" i="18"/>
  <c r="M484" i="18"/>
  <c r="O484" i="18"/>
  <c r="BL98" i="18"/>
  <c r="BG98" i="18"/>
  <c r="BF98" i="18" s="1"/>
  <c r="BM98" i="18" s="1"/>
  <c r="BC98" i="18"/>
  <c r="AG231" i="6"/>
  <c r="BF98" i="6"/>
  <c r="BM96" i="6"/>
  <c r="BL96" i="6"/>
  <c r="BN96" i="6"/>
  <c r="C613" i="18"/>
  <c r="S613" i="18"/>
  <c r="D613" i="18"/>
  <c r="Z613" i="18"/>
  <c r="I613" i="18"/>
  <c r="AD613" i="18"/>
  <c r="K613" i="18"/>
  <c r="F613" i="18"/>
  <c r="T613" i="18"/>
  <c r="V613" i="18"/>
  <c r="B613" i="18"/>
  <c r="P613" i="18"/>
  <c r="AA613" i="18"/>
  <c r="G613" i="18"/>
  <c r="W613" i="18"/>
  <c r="L613" i="18"/>
  <c r="Y613" i="18"/>
  <c r="M613" i="18"/>
  <c r="J613" i="18"/>
  <c r="Q613" i="18"/>
  <c r="R613" i="18"/>
  <c r="AB613" i="18"/>
  <c r="X613" i="18"/>
  <c r="O613" i="18"/>
  <c r="N613" i="18"/>
  <c r="AC613" i="18"/>
  <c r="E613" i="18"/>
  <c r="U613" i="18"/>
  <c r="H613" i="18"/>
  <c r="AE356" i="6"/>
  <c r="AC356" i="6"/>
  <c r="L356" i="6"/>
  <c r="G356" i="6"/>
  <c r="S356" i="6"/>
  <c r="R356" i="6"/>
  <c r="Y356" i="6"/>
  <c r="M356" i="6"/>
  <c r="H356" i="6"/>
  <c r="T356" i="6"/>
  <c r="N356" i="6"/>
  <c r="K356" i="6"/>
  <c r="I356" i="6"/>
  <c r="E356" i="6"/>
  <c r="D356" i="6"/>
  <c r="P356" i="6"/>
  <c r="Z356" i="6"/>
  <c r="AA356" i="6"/>
  <c r="AB356" i="6"/>
  <c r="J356" i="6"/>
  <c r="C356" i="6"/>
  <c r="O356" i="6"/>
  <c r="B356" i="6"/>
  <c r="Q356" i="6"/>
  <c r="U356" i="6"/>
  <c r="F356" i="6"/>
  <c r="AD356" i="6"/>
  <c r="X356" i="6"/>
  <c r="D355" i="18"/>
  <c r="AB355" i="18"/>
  <c r="AD355" i="18"/>
  <c r="AA355" i="18"/>
  <c r="S355" i="18"/>
  <c r="R355" i="18"/>
  <c r="E355" i="18"/>
  <c r="G355" i="18"/>
  <c r="M355" i="18"/>
  <c r="Q355" i="18"/>
  <c r="J355" i="18"/>
  <c r="H355" i="18"/>
  <c r="X355" i="18"/>
  <c r="V355" i="18"/>
  <c r="W355" i="18"/>
  <c r="P355" i="18"/>
  <c r="Z355" i="18"/>
  <c r="I355" i="18"/>
  <c r="O355" i="18"/>
  <c r="C355" i="18"/>
  <c r="B355" i="18"/>
  <c r="T355" i="18"/>
  <c r="U355" i="18"/>
  <c r="Y355" i="18"/>
  <c r="K355" i="18"/>
  <c r="N355" i="18"/>
  <c r="AC355" i="18"/>
  <c r="F355" i="18"/>
  <c r="AX354" i="18"/>
  <c r="BA354" i="18"/>
  <c r="AZ354" i="18"/>
  <c r="AY354" i="18"/>
  <c r="N233" i="18"/>
  <c r="F232" i="18"/>
  <c r="U233" i="6"/>
  <c r="J247" i="6"/>
  <c r="BP95" i="6"/>
  <c r="Q235" i="6"/>
  <c r="AD232" i="6"/>
  <c r="K234" i="18"/>
  <c r="AC233" i="18"/>
  <c r="C239" i="6"/>
  <c r="I236" i="18"/>
  <c r="T234" i="18"/>
  <c r="Y234" i="18"/>
  <c r="C235" i="18"/>
  <c r="V231" i="6"/>
  <c r="B235" i="18"/>
  <c r="L355" i="18"/>
  <c r="W356" i="6"/>
  <c r="AE614" i="6"/>
  <c r="AC614" i="6"/>
  <c r="Z614" i="6"/>
  <c r="C614" i="6"/>
  <c r="B614" i="6"/>
  <c r="E614" i="6"/>
  <c r="H614" i="6"/>
  <c r="I614" i="6"/>
  <c r="N614" i="6"/>
  <c r="D614" i="6"/>
  <c r="S614" i="6"/>
  <c r="J614" i="6"/>
  <c r="U614" i="6"/>
  <c r="P614" i="6"/>
  <c r="AD614" i="6"/>
  <c r="V614" i="6"/>
  <c r="L614" i="6"/>
  <c r="Q614" i="6"/>
  <c r="R614" i="6"/>
  <c r="AA614" i="6"/>
  <c r="X614" i="6"/>
  <c r="Y614" i="6"/>
  <c r="O614" i="6"/>
  <c r="T614" i="6"/>
  <c r="AB614" i="6"/>
  <c r="G614" i="6"/>
  <c r="W614" i="6"/>
  <c r="K614" i="6"/>
  <c r="F614" i="6"/>
  <c r="M614" i="6"/>
  <c r="U234" i="18"/>
  <c r="L230" i="18"/>
  <c r="AY229" i="18"/>
  <c r="BA229" i="18"/>
  <c r="BB229" i="18" s="1"/>
  <c r="AS614" i="18" s="1"/>
  <c r="BE229" i="18"/>
  <c r="AX229" i="18"/>
  <c r="AS356" i="18" s="1"/>
  <c r="AW356" i="18"/>
  <c r="AZ229" i="18"/>
  <c r="BF229" i="18"/>
  <c r="O237" i="6"/>
  <c r="W231" i="6"/>
  <c r="AC483" i="6"/>
  <c r="C483" i="6"/>
  <c r="J483" i="6"/>
  <c r="U483" i="6"/>
  <c r="AD483" i="6"/>
  <c r="R483" i="6"/>
  <c r="I483" i="6"/>
  <c r="D483" i="6"/>
  <c r="V483" i="6"/>
  <c r="B483" i="6"/>
  <c r="F483" i="6"/>
  <c r="K483" i="6"/>
  <c r="Z483" i="6"/>
  <c r="L483" i="6"/>
  <c r="P483" i="6"/>
  <c r="T483" i="6"/>
  <c r="AE483" i="6"/>
  <c r="S483" i="6"/>
  <c r="BE98" i="6"/>
  <c r="E483" i="6"/>
  <c r="N483" i="6"/>
  <c r="G483" i="6"/>
  <c r="AB483" i="6"/>
  <c r="H483" i="6"/>
  <c r="Y483" i="6"/>
  <c r="W483" i="6"/>
  <c r="AA483" i="6"/>
  <c r="X483" i="6"/>
  <c r="M483" i="6"/>
  <c r="O483" i="6"/>
  <c r="Q483" i="6"/>
  <c r="BO96" i="6"/>
  <c r="F232" i="6"/>
  <c r="O235" i="18"/>
  <c r="X232" i="6"/>
  <c r="AN357" i="6"/>
  <c r="V356" i="6"/>
  <c r="BI99" i="18" a="1"/>
  <c r="BL97" i="6" a="1"/>
  <c r="BK98" i="6" l="1"/>
  <c r="BJ98" i="6" s="1"/>
  <c r="BI98" i="6" s="1"/>
  <c r="AT484" i="6"/>
  <c r="AS615" i="6"/>
  <c r="AT615" i="6"/>
  <c r="AS358" i="6"/>
  <c r="AT358" i="6"/>
  <c r="AR484" i="6"/>
  <c r="AS484" i="6"/>
  <c r="AQ356" i="18"/>
  <c r="AR356" i="18"/>
  <c r="AQ485" i="18"/>
  <c r="AR485" i="18"/>
  <c r="AQ614" i="18"/>
  <c r="AR614" i="18"/>
  <c r="AQ615" i="6"/>
  <c r="AR615" i="6"/>
  <c r="AQ358" i="6"/>
  <c r="AR358" i="6"/>
  <c r="AP356" i="18"/>
  <c r="AT356" i="18"/>
  <c r="AP485" i="18"/>
  <c r="AT485" i="18"/>
  <c r="AP614" i="18"/>
  <c r="AT614" i="18"/>
  <c r="AP484" i="6"/>
  <c r="AQ484" i="6"/>
  <c r="AU358" i="6"/>
  <c r="AP358" i="6"/>
  <c r="AU615" i="6"/>
  <c r="AP615" i="6"/>
  <c r="AU484" i="6"/>
  <c r="AZ358" i="6"/>
  <c r="BD356" i="6"/>
  <c r="BC356" i="6"/>
  <c r="BB356" i="6"/>
  <c r="BA356" i="6"/>
  <c r="BE231" i="6"/>
  <c r="BI232" i="6"/>
  <c r="BH232" i="6"/>
  <c r="BD232" i="6"/>
  <c r="BC232" i="6"/>
  <c r="BB232" i="6"/>
  <c r="BA232" i="6"/>
  <c r="AN614" i="18"/>
  <c r="AL614" i="18"/>
  <c r="AM614" i="18"/>
  <c r="AO614" i="18"/>
  <c r="AO356" i="18"/>
  <c r="AN356" i="18"/>
  <c r="AM356" i="18"/>
  <c r="AL356" i="18"/>
  <c r="AN485" i="18"/>
  <c r="AO485" i="18"/>
  <c r="AL485" i="18"/>
  <c r="AM485" i="18"/>
  <c r="AO358" i="6"/>
  <c r="AN615" i="6"/>
  <c r="AO615" i="6"/>
  <c r="AN484" i="6"/>
  <c r="AO484" i="6"/>
  <c r="AM357" i="6"/>
  <c r="AM615" i="6"/>
  <c r="AM484" i="6"/>
  <c r="B233" i="6"/>
  <c r="AJ484" i="6"/>
  <c r="AK484" i="6"/>
  <c r="AL484" i="6"/>
  <c r="AJ357" i="6"/>
  <c r="AL357" i="6"/>
  <c r="AK357" i="6"/>
  <c r="AJ615" i="6"/>
  <c r="AK615" i="6"/>
  <c r="AL615" i="6"/>
  <c r="AK485" i="18"/>
  <c r="AK356" i="18"/>
  <c r="AK614" i="18"/>
  <c r="AJ485" i="18"/>
  <c r="AE485" i="18"/>
  <c r="AI485" i="18"/>
  <c r="AG485" i="18"/>
  <c r="AF485" i="18"/>
  <c r="AH485" i="18"/>
  <c r="AG244" i="18"/>
  <c r="AJ356" i="18"/>
  <c r="AI356" i="18"/>
  <c r="AH356" i="18"/>
  <c r="AF356" i="18"/>
  <c r="AE356" i="18"/>
  <c r="AG356" i="18"/>
  <c r="AF246" i="18"/>
  <c r="AE244" i="18"/>
  <c r="AH251" i="18"/>
  <c r="AJ614" i="18"/>
  <c r="AF614" i="18"/>
  <c r="AH614" i="18"/>
  <c r="AI614" i="18"/>
  <c r="AE614" i="18"/>
  <c r="AG614" i="18"/>
  <c r="AI252" i="18"/>
  <c r="AJ244" i="6"/>
  <c r="AI357" i="6"/>
  <c r="AI484" i="6"/>
  <c r="AI241" i="6"/>
  <c r="AI615" i="6"/>
  <c r="AH238" i="6"/>
  <c r="AH615" i="6"/>
  <c r="AH357" i="6"/>
  <c r="AH484" i="6"/>
  <c r="AF484" i="6"/>
  <c r="AF615" i="6"/>
  <c r="AG357" i="6"/>
  <c r="AF357" i="6"/>
  <c r="AF233" i="6"/>
  <c r="AG615" i="6"/>
  <c r="AG484" i="6"/>
  <c r="N102" i="3"/>
  <c r="A103" i="3"/>
  <c r="BI99" i="18"/>
  <c r="BJ99" i="18"/>
  <c r="BK99" i="18"/>
  <c r="BG99" i="18"/>
  <c r="BF99" i="18" s="1"/>
  <c r="BM99" i="18" s="1"/>
  <c r="BL99" i="18"/>
  <c r="G485" i="18"/>
  <c r="M485" i="18"/>
  <c r="Q485" i="18"/>
  <c r="U485" i="18"/>
  <c r="AC485" i="18"/>
  <c r="BB101" i="18"/>
  <c r="AS486" i="18" s="1"/>
  <c r="AB485" i="18"/>
  <c r="AA485" i="18"/>
  <c r="W485" i="18"/>
  <c r="B485" i="18"/>
  <c r="D485" i="18"/>
  <c r="F485" i="18"/>
  <c r="H485" i="18"/>
  <c r="J485" i="18"/>
  <c r="L485" i="18"/>
  <c r="N485" i="18"/>
  <c r="P485" i="18"/>
  <c r="R485" i="18"/>
  <c r="T485" i="18"/>
  <c r="Z485" i="18"/>
  <c r="AD485" i="18"/>
  <c r="Y485" i="18"/>
  <c r="X485" i="18"/>
  <c r="V485" i="18"/>
  <c r="C485" i="18"/>
  <c r="E485" i="18"/>
  <c r="I485" i="18"/>
  <c r="K485" i="18"/>
  <c r="O485" i="18"/>
  <c r="S485" i="18"/>
  <c r="BH100" i="18"/>
  <c r="BC99" i="18"/>
  <c r="AG232" i="6"/>
  <c r="BF99" i="6"/>
  <c r="BL97" i="6"/>
  <c r="BN97" i="6"/>
  <c r="BM97" i="6"/>
  <c r="AC615" i="6"/>
  <c r="B615" i="6"/>
  <c r="O615" i="6"/>
  <c r="L615" i="6"/>
  <c r="Q615" i="6"/>
  <c r="N615" i="6"/>
  <c r="U615" i="6"/>
  <c r="Y615" i="6"/>
  <c r="AA615" i="6"/>
  <c r="W615" i="6"/>
  <c r="D615" i="6"/>
  <c r="S615" i="6"/>
  <c r="F615" i="6"/>
  <c r="E615" i="6"/>
  <c r="P615" i="6"/>
  <c r="AE615" i="6"/>
  <c r="R615" i="6"/>
  <c r="AB615" i="6"/>
  <c r="C615" i="6"/>
  <c r="X615" i="6"/>
  <c r="G615" i="6"/>
  <c r="H615" i="6"/>
  <c r="I615" i="6"/>
  <c r="J615" i="6"/>
  <c r="M615" i="6"/>
  <c r="T615" i="6"/>
  <c r="AD615" i="6"/>
  <c r="Z615" i="6"/>
  <c r="V615" i="6"/>
  <c r="K615" i="6"/>
  <c r="O236" i="18"/>
  <c r="F233" i="6"/>
  <c r="AC484" i="6"/>
  <c r="V484" i="6"/>
  <c r="J484" i="6"/>
  <c r="S484" i="6"/>
  <c r="AA484" i="6"/>
  <c r="U484" i="6"/>
  <c r="AD484" i="6"/>
  <c r="Z484" i="6"/>
  <c r="AB484" i="6"/>
  <c r="Y484" i="6"/>
  <c r="K484" i="6"/>
  <c r="L484" i="6"/>
  <c r="M484" i="6"/>
  <c r="P484" i="6"/>
  <c r="O484" i="6"/>
  <c r="T484" i="6"/>
  <c r="AE484" i="6"/>
  <c r="Q484" i="6"/>
  <c r="BE99" i="6"/>
  <c r="C484" i="6"/>
  <c r="N484" i="6"/>
  <c r="E484" i="6"/>
  <c r="R484" i="6"/>
  <c r="G484" i="6"/>
  <c r="D484" i="6"/>
  <c r="I484" i="6"/>
  <c r="H484" i="6"/>
  <c r="W484" i="6"/>
  <c r="B484" i="6"/>
  <c r="X484" i="6"/>
  <c r="F484" i="6"/>
  <c r="W232" i="6"/>
  <c r="L231" i="18"/>
  <c r="AY230" i="18"/>
  <c r="BA230" i="18"/>
  <c r="BB230" i="18" s="1"/>
  <c r="AS615" i="18" s="1"/>
  <c r="AZ230" i="18"/>
  <c r="BE230" i="18"/>
  <c r="BF230" i="18"/>
  <c r="AX230" i="18"/>
  <c r="AS357" i="18" s="1"/>
  <c r="AW357" i="18"/>
  <c r="U235" i="18"/>
  <c r="B236" i="18"/>
  <c r="V232" i="6"/>
  <c r="Y235" i="18"/>
  <c r="T235" i="18"/>
  <c r="I237" i="18"/>
  <c r="C240" i="6"/>
  <c r="AC234" i="18"/>
  <c r="K235" i="18"/>
  <c r="AD233" i="6"/>
  <c r="Q236" i="6"/>
  <c r="U234" i="6"/>
  <c r="AC357" i="6"/>
  <c r="K357" i="6"/>
  <c r="S357" i="6"/>
  <c r="G357" i="6"/>
  <c r="I357" i="6"/>
  <c r="E357" i="6"/>
  <c r="D357" i="6"/>
  <c r="P357" i="6"/>
  <c r="Z357" i="6"/>
  <c r="AA357" i="6"/>
  <c r="AB357" i="6"/>
  <c r="AE357" i="6"/>
  <c r="L357" i="6"/>
  <c r="R357" i="6"/>
  <c r="Y357" i="6"/>
  <c r="N357" i="6"/>
  <c r="M357" i="6"/>
  <c r="H357" i="6"/>
  <c r="T357" i="6"/>
  <c r="J357" i="6"/>
  <c r="C357" i="6"/>
  <c r="O357" i="6"/>
  <c r="B357" i="6"/>
  <c r="Q357" i="6"/>
  <c r="U357" i="6"/>
  <c r="AD357" i="6"/>
  <c r="X357" i="6"/>
  <c r="F357" i="6"/>
  <c r="X233" i="6"/>
  <c r="BO97" i="6"/>
  <c r="O238" i="6"/>
  <c r="D356" i="18"/>
  <c r="W356" i="18"/>
  <c r="V356" i="18"/>
  <c r="E356" i="18"/>
  <c r="P356" i="18"/>
  <c r="G356" i="18"/>
  <c r="X356" i="18"/>
  <c r="H356" i="18"/>
  <c r="J356" i="18"/>
  <c r="Q356" i="18"/>
  <c r="M356" i="18"/>
  <c r="R356" i="18"/>
  <c r="S356" i="18"/>
  <c r="Z356" i="18"/>
  <c r="AA356" i="18"/>
  <c r="AD356" i="18"/>
  <c r="AB356" i="18"/>
  <c r="I356" i="18"/>
  <c r="O356" i="18"/>
  <c r="B356" i="18"/>
  <c r="C356" i="18"/>
  <c r="U356" i="18"/>
  <c r="T356" i="18"/>
  <c r="Y356" i="18"/>
  <c r="K356" i="18"/>
  <c r="N356" i="18"/>
  <c r="AC356" i="18"/>
  <c r="F356" i="18"/>
  <c r="K614" i="18"/>
  <c r="Y614" i="18"/>
  <c r="D614" i="18"/>
  <c r="AC614" i="18"/>
  <c r="M614" i="18"/>
  <c r="X614" i="18"/>
  <c r="H614" i="18"/>
  <c r="AA614" i="18"/>
  <c r="O614" i="18"/>
  <c r="V614" i="18"/>
  <c r="L614" i="18"/>
  <c r="I614" i="18"/>
  <c r="AD614" i="18"/>
  <c r="R614" i="18"/>
  <c r="C614" i="18"/>
  <c r="S614" i="18"/>
  <c r="F614" i="18"/>
  <c r="T614" i="18"/>
  <c r="E614" i="18"/>
  <c r="U614" i="18"/>
  <c r="J614" i="18"/>
  <c r="AB614" i="18"/>
  <c r="G614" i="18"/>
  <c r="Z614" i="18"/>
  <c r="N614" i="18"/>
  <c r="W614" i="18"/>
  <c r="Q614" i="18"/>
  <c r="B614" i="18"/>
  <c r="P614" i="18"/>
  <c r="C236" i="18"/>
  <c r="J248" i="6"/>
  <c r="F233" i="18"/>
  <c r="N234" i="18"/>
  <c r="BA355" i="18"/>
  <c r="AZ355" i="18"/>
  <c r="AX355" i="18"/>
  <c r="AY355" i="18"/>
  <c r="BP96" i="6"/>
  <c r="W357" i="6"/>
  <c r="L356" i="18"/>
  <c r="V357" i="6"/>
  <c r="BL98" i="6" a="1"/>
  <c r="BI100" i="18" a="1"/>
  <c r="AS616" i="6" l="1"/>
  <c r="AT616" i="6"/>
  <c r="AS359" i="6"/>
  <c r="AT359" i="6"/>
  <c r="BK99" i="6"/>
  <c r="BJ99" i="6" s="1"/>
  <c r="BI99" i="6" s="1"/>
  <c r="AT485" i="6"/>
  <c r="AR485" i="6"/>
  <c r="AS485" i="6"/>
  <c r="AQ486" i="18"/>
  <c r="AR486" i="18"/>
  <c r="AQ357" i="18"/>
  <c r="AR357" i="18"/>
  <c r="AQ615" i="18"/>
  <c r="AR615" i="18"/>
  <c r="AQ616" i="6"/>
  <c r="AR616" i="6"/>
  <c r="AQ359" i="6"/>
  <c r="AR359" i="6"/>
  <c r="AP486" i="18"/>
  <c r="AT486" i="18"/>
  <c r="AP357" i="18"/>
  <c r="AT357" i="18"/>
  <c r="AP615" i="18"/>
  <c r="AT615" i="18"/>
  <c r="AP485" i="6"/>
  <c r="AQ485" i="6"/>
  <c r="AU616" i="6"/>
  <c r="AP616" i="6"/>
  <c r="AU359" i="6"/>
  <c r="AP359" i="6"/>
  <c r="AU485" i="6"/>
  <c r="AZ359" i="6"/>
  <c r="BD357" i="6"/>
  <c r="BC357" i="6"/>
  <c r="BB357" i="6"/>
  <c r="BA357" i="6"/>
  <c r="BE232" i="6"/>
  <c r="BI233" i="6"/>
  <c r="BH233" i="6"/>
  <c r="BD233" i="6"/>
  <c r="BC233" i="6"/>
  <c r="BB233" i="6"/>
  <c r="BA233" i="6"/>
  <c r="AO357" i="18"/>
  <c r="AN357" i="18"/>
  <c r="AM357" i="18"/>
  <c r="AL357" i="18"/>
  <c r="AO359" i="6"/>
  <c r="AN615" i="18"/>
  <c r="AL615" i="18"/>
  <c r="AO615" i="18"/>
  <c r="AM615" i="18"/>
  <c r="AN616" i="6"/>
  <c r="AO616" i="6"/>
  <c r="AN486" i="18"/>
  <c r="AO486" i="18"/>
  <c r="AL486" i="18"/>
  <c r="AM486" i="18"/>
  <c r="AN485" i="6"/>
  <c r="AO485" i="6"/>
  <c r="S358" i="6"/>
  <c r="AN358" i="6"/>
  <c r="AM485" i="6"/>
  <c r="AM616" i="6"/>
  <c r="AM358" i="6"/>
  <c r="B234" i="6"/>
  <c r="I358" i="6"/>
  <c r="AJ616" i="6"/>
  <c r="AK616" i="6"/>
  <c r="AL616" i="6"/>
  <c r="AJ358" i="6"/>
  <c r="AL358" i="6"/>
  <c r="AK358" i="6"/>
  <c r="AJ485" i="6"/>
  <c r="AK485" i="6"/>
  <c r="AL485" i="6"/>
  <c r="J358" i="6"/>
  <c r="W358" i="6"/>
  <c r="AD358" i="6"/>
  <c r="C358" i="6"/>
  <c r="Y358" i="6"/>
  <c r="AG358" i="6"/>
  <c r="R358" i="6"/>
  <c r="F358" i="6"/>
  <c r="U358" i="6"/>
  <c r="AB358" i="6"/>
  <c r="Z358" i="6"/>
  <c r="AE358" i="6"/>
  <c r="X358" i="6"/>
  <c r="V358" i="6"/>
  <c r="AA358" i="6"/>
  <c r="AC358" i="6"/>
  <c r="K358" i="6"/>
  <c r="AH358" i="6"/>
  <c r="Q358" i="6"/>
  <c r="T358" i="6"/>
  <c r="P358" i="6"/>
  <c r="L358" i="6"/>
  <c r="N358" i="6"/>
  <c r="G358" i="6"/>
  <c r="B358" i="6"/>
  <c r="H358" i="6"/>
  <c r="D358" i="6"/>
  <c r="O358" i="6"/>
  <c r="M358" i="6"/>
  <c r="E358" i="6"/>
  <c r="AF358" i="6"/>
  <c r="AI358" i="6"/>
  <c r="AK357" i="18"/>
  <c r="AK615" i="18"/>
  <c r="AK486" i="18"/>
  <c r="AI253" i="18"/>
  <c r="AG245" i="18"/>
  <c r="AJ357" i="18"/>
  <c r="AI357" i="18"/>
  <c r="AH357" i="18"/>
  <c r="AF357" i="18"/>
  <c r="AG357" i="18"/>
  <c r="AE357" i="18"/>
  <c r="AJ486" i="18"/>
  <c r="AG486" i="18"/>
  <c r="AE486" i="18"/>
  <c r="AI486" i="18"/>
  <c r="AF486" i="18"/>
  <c r="AH486" i="18"/>
  <c r="AJ615" i="18"/>
  <c r="AH615" i="18"/>
  <c r="AF615" i="18"/>
  <c r="AG615" i="18"/>
  <c r="AI615" i="18"/>
  <c r="AE615" i="18"/>
  <c r="AE245" i="18"/>
  <c r="AH252" i="18"/>
  <c r="AF247" i="18"/>
  <c r="AJ245" i="6"/>
  <c r="AI485" i="6"/>
  <c r="AI616" i="6"/>
  <c r="AI242" i="6"/>
  <c r="AH616" i="6"/>
  <c r="AH485" i="6"/>
  <c r="AH239" i="6"/>
  <c r="AF616" i="6"/>
  <c r="AF485" i="6"/>
  <c r="AF234" i="6"/>
  <c r="AG616" i="6"/>
  <c r="AG485" i="6"/>
  <c r="A104" i="3"/>
  <c r="N103" i="3"/>
  <c r="BJ100" i="18"/>
  <c r="BK100" i="18"/>
  <c r="BI100" i="18"/>
  <c r="K486" i="18"/>
  <c r="M486" i="18"/>
  <c r="O486" i="18"/>
  <c r="Q486" i="18"/>
  <c r="S486" i="18"/>
  <c r="U486" i="18"/>
  <c r="BH101" i="18"/>
  <c r="BB102" i="18"/>
  <c r="AS487" i="18" s="1"/>
  <c r="AC486" i="18"/>
  <c r="AA486" i="18"/>
  <c r="AB486" i="18"/>
  <c r="Z486" i="18"/>
  <c r="AD486" i="18"/>
  <c r="Y486" i="18"/>
  <c r="X486" i="18"/>
  <c r="V486" i="18"/>
  <c r="B486" i="18"/>
  <c r="D486" i="18"/>
  <c r="F486" i="18"/>
  <c r="H486" i="18"/>
  <c r="J486" i="18"/>
  <c r="L486" i="18"/>
  <c r="N486" i="18"/>
  <c r="P486" i="18"/>
  <c r="R486" i="18"/>
  <c r="T486" i="18"/>
  <c r="W486" i="18"/>
  <c r="C486" i="18"/>
  <c r="E486" i="18"/>
  <c r="G486" i="18"/>
  <c r="I486" i="18"/>
  <c r="BL100" i="18"/>
  <c r="BG100" i="18"/>
  <c r="BF100" i="18" s="1"/>
  <c r="BM100" i="18" s="1"/>
  <c r="BC100" i="18"/>
  <c r="AG233" i="6"/>
  <c r="BF100" i="6"/>
  <c r="BL98" i="6"/>
  <c r="BN98" i="6"/>
  <c r="BM98" i="6"/>
  <c r="AE616" i="6"/>
  <c r="AB616" i="6"/>
  <c r="X616" i="6"/>
  <c r="Y616" i="6"/>
  <c r="O616" i="6"/>
  <c r="T616" i="6"/>
  <c r="AA616" i="6"/>
  <c r="G616" i="6"/>
  <c r="W616" i="6"/>
  <c r="K616" i="6"/>
  <c r="F616" i="6"/>
  <c r="M616" i="6"/>
  <c r="L616" i="6"/>
  <c r="Q616" i="6"/>
  <c r="R616" i="6"/>
  <c r="AC616" i="6"/>
  <c r="H616" i="6"/>
  <c r="I616" i="6"/>
  <c r="N616" i="6"/>
  <c r="D616" i="6"/>
  <c r="S616" i="6"/>
  <c r="J616" i="6"/>
  <c r="U616" i="6"/>
  <c r="P616" i="6"/>
  <c r="AD616" i="6"/>
  <c r="V616" i="6"/>
  <c r="Z616" i="6"/>
  <c r="C616" i="6"/>
  <c r="B616" i="6"/>
  <c r="E616" i="6"/>
  <c r="N235" i="18"/>
  <c r="C237" i="18"/>
  <c r="BA356" i="18"/>
  <c r="AX356" i="18"/>
  <c r="AY356" i="18"/>
  <c r="AZ356" i="18"/>
  <c r="O239" i="6"/>
  <c r="BP97" i="6"/>
  <c r="Q237" i="6"/>
  <c r="AD234" i="6"/>
  <c r="K236" i="18"/>
  <c r="AC235" i="18"/>
  <c r="C241" i="6"/>
  <c r="I238" i="18"/>
  <c r="Y236" i="18"/>
  <c r="V233" i="6"/>
  <c r="U236" i="18"/>
  <c r="L232" i="18"/>
  <c r="AY231" i="18"/>
  <c r="AX231" i="18"/>
  <c r="AS358" i="18" s="1"/>
  <c r="AZ231" i="18"/>
  <c r="BA231" i="18"/>
  <c r="BB231" i="18" s="1"/>
  <c r="AS616" i="18" s="1"/>
  <c r="AW358" i="18"/>
  <c r="BE231" i="18"/>
  <c r="BF231" i="18"/>
  <c r="W233" i="6"/>
  <c r="BO98" i="6"/>
  <c r="AC485" i="6"/>
  <c r="AE485" i="6"/>
  <c r="G485" i="6"/>
  <c r="AB485" i="6"/>
  <c r="AA485" i="6"/>
  <c r="X485" i="6"/>
  <c r="Z485" i="6"/>
  <c r="V485" i="6"/>
  <c r="Y485" i="6"/>
  <c r="B485" i="6"/>
  <c r="W485" i="6"/>
  <c r="F485" i="6"/>
  <c r="C485" i="6"/>
  <c r="J485" i="6"/>
  <c r="U485" i="6"/>
  <c r="AD485" i="6"/>
  <c r="R485" i="6"/>
  <c r="I485" i="6"/>
  <c r="D485" i="6"/>
  <c r="K485" i="6"/>
  <c r="H485" i="6"/>
  <c r="M485" i="6"/>
  <c r="L485" i="6"/>
  <c r="O485" i="6"/>
  <c r="P485" i="6"/>
  <c r="Q485" i="6"/>
  <c r="T485" i="6"/>
  <c r="S485" i="6"/>
  <c r="BE100" i="6"/>
  <c r="E485" i="6"/>
  <c r="N485" i="6"/>
  <c r="F234" i="6"/>
  <c r="O237" i="18"/>
  <c r="F234" i="18"/>
  <c r="J249" i="6"/>
  <c r="X234" i="6"/>
  <c r="U235" i="6"/>
  <c r="T236" i="18"/>
  <c r="B237" i="18"/>
  <c r="M357" i="18"/>
  <c r="Z357" i="18"/>
  <c r="S357" i="18"/>
  <c r="R357" i="18"/>
  <c r="G357" i="18"/>
  <c r="Q357" i="18"/>
  <c r="AB357" i="18"/>
  <c r="AD357" i="18"/>
  <c r="AA357" i="18"/>
  <c r="D357" i="18"/>
  <c r="V357" i="18"/>
  <c r="W357" i="18"/>
  <c r="P357" i="18"/>
  <c r="E357" i="18"/>
  <c r="J357" i="18"/>
  <c r="H357" i="18"/>
  <c r="X357" i="18"/>
  <c r="I357" i="18"/>
  <c r="O357" i="18"/>
  <c r="B357" i="18"/>
  <c r="C357" i="18"/>
  <c r="K357" i="18"/>
  <c r="U357" i="18"/>
  <c r="Y357" i="18"/>
  <c r="T357" i="18"/>
  <c r="AC357" i="18"/>
  <c r="N357" i="18"/>
  <c r="F357" i="18"/>
  <c r="Z615" i="18"/>
  <c r="I615" i="18"/>
  <c r="B615" i="18"/>
  <c r="P615" i="18"/>
  <c r="C615" i="18"/>
  <c r="S615" i="18"/>
  <c r="D615" i="18"/>
  <c r="AB615" i="18"/>
  <c r="Y615" i="18"/>
  <c r="M615" i="18"/>
  <c r="J615" i="18"/>
  <c r="AA615" i="18"/>
  <c r="G615" i="18"/>
  <c r="W615" i="18"/>
  <c r="L615" i="18"/>
  <c r="V615" i="18"/>
  <c r="Q615" i="18"/>
  <c r="R615" i="18"/>
  <c r="AD615" i="18"/>
  <c r="K615" i="18"/>
  <c r="F615" i="18"/>
  <c r="T615" i="18"/>
  <c r="AC615" i="18"/>
  <c r="E615" i="18"/>
  <c r="U615" i="18"/>
  <c r="H615" i="18"/>
  <c r="X615" i="18"/>
  <c r="O615" i="18"/>
  <c r="N615" i="18"/>
  <c r="L357" i="18"/>
  <c r="AN359" i="6"/>
  <c r="BI101" i="18" a="1"/>
  <c r="BL99" i="6" a="1"/>
  <c r="AS617" i="6" l="1"/>
  <c r="AT617" i="6"/>
  <c r="BK100" i="6"/>
  <c r="BJ100" i="6" s="1"/>
  <c r="BI100" i="6" s="1"/>
  <c r="AT486" i="6"/>
  <c r="AS360" i="6"/>
  <c r="AT360" i="6"/>
  <c r="AR486" i="6"/>
  <c r="AS486" i="6"/>
  <c r="AQ358" i="18"/>
  <c r="AR358" i="18"/>
  <c r="AQ487" i="18"/>
  <c r="AR487" i="18"/>
  <c r="AQ616" i="18"/>
  <c r="AR616" i="18"/>
  <c r="AQ617" i="6"/>
  <c r="AR617" i="6"/>
  <c r="AQ360" i="6"/>
  <c r="AR360" i="6"/>
  <c r="AP616" i="18"/>
  <c r="AT616" i="18"/>
  <c r="AP358" i="18"/>
  <c r="AT358" i="18"/>
  <c r="AP487" i="18"/>
  <c r="AT487" i="18"/>
  <c r="AP486" i="6"/>
  <c r="AQ486" i="6"/>
  <c r="AU617" i="6"/>
  <c r="AP617" i="6"/>
  <c r="AU360" i="6"/>
  <c r="AP360" i="6"/>
  <c r="AU486" i="6"/>
  <c r="AZ360" i="6"/>
  <c r="BD358" i="6"/>
  <c r="BC358" i="6"/>
  <c r="BB358" i="6"/>
  <c r="BA358" i="6"/>
  <c r="BE233" i="6"/>
  <c r="BI234" i="6"/>
  <c r="BH234" i="6"/>
  <c r="BD234" i="6"/>
  <c r="BC234" i="6"/>
  <c r="BB234" i="6"/>
  <c r="BA234" i="6"/>
  <c r="AN616" i="18"/>
  <c r="AL616" i="18"/>
  <c r="AO616" i="18"/>
  <c r="AM616" i="18"/>
  <c r="AO358" i="18"/>
  <c r="AN358" i="18"/>
  <c r="AM358" i="18"/>
  <c r="AL358" i="18"/>
  <c r="AO360" i="6"/>
  <c r="AN487" i="18"/>
  <c r="AO487" i="18"/>
  <c r="AL487" i="18"/>
  <c r="AM487" i="18"/>
  <c r="AN617" i="6"/>
  <c r="AO617" i="6"/>
  <c r="AN486" i="6"/>
  <c r="AO486" i="6"/>
  <c r="AM617" i="6"/>
  <c r="AM359" i="6"/>
  <c r="AM486" i="6"/>
  <c r="B235" i="6"/>
  <c r="AJ617" i="6"/>
  <c r="AK617" i="6"/>
  <c r="AL617" i="6"/>
  <c r="AJ359" i="6"/>
  <c r="AL359" i="6"/>
  <c r="AK359" i="6"/>
  <c r="AJ486" i="6"/>
  <c r="AK486" i="6"/>
  <c r="AL486" i="6"/>
  <c r="BP98" i="6"/>
  <c r="AK616" i="18"/>
  <c r="AK487" i="18"/>
  <c r="AK358" i="18"/>
  <c r="AJ358" i="18"/>
  <c r="AI358" i="18"/>
  <c r="AH358" i="18"/>
  <c r="AF358" i="18"/>
  <c r="AE358" i="18"/>
  <c r="AG358" i="18"/>
  <c r="AF248" i="18"/>
  <c r="AE246" i="18"/>
  <c r="AG246" i="18"/>
  <c r="AJ616" i="18"/>
  <c r="AF616" i="18"/>
  <c r="AH616" i="18"/>
  <c r="AE616" i="18"/>
  <c r="AI616" i="18"/>
  <c r="AG616" i="18"/>
  <c r="AJ487" i="18"/>
  <c r="AE487" i="18"/>
  <c r="AI487" i="18"/>
  <c r="AG487" i="18"/>
  <c r="AF487" i="18"/>
  <c r="AH487" i="18"/>
  <c r="AH253" i="18"/>
  <c r="AI254" i="18"/>
  <c r="AJ246" i="6"/>
  <c r="AI617" i="6"/>
  <c r="AI486" i="6"/>
  <c r="AI359" i="6"/>
  <c r="AI243" i="6"/>
  <c r="AH617" i="6"/>
  <c r="AH359" i="6"/>
  <c r="AH240" i="6"/>
  <c r="AH486" i="6"/>
  <c r="AN360" i="6"/>
  <c r="AF617" i="6"/>
  <c r="AF486" i="6"/>
  <c r="AG359" i="6"/>
  <c r="AF359" i="6"/>
  <c r="AF235" i="6"/>
  <c r="AG617" i="6"/>
  <c r="AG486" i="6"/>
  <c r="N104" i="3"/>
  <c r="A105" i="3"/>
  <c r="BJ101" i="18"/>
  <c r="BK101" i="18"/>
  <c r="BI101" i="18"/>
  <c r="U487" i="18"/>
  <c r="BH102" i="18"/>
  <c r="BB103" i="18"/>
  <c r="AS488" i="18" s="1"/>
  <c r="AC487" i="18"/>
  <c r="AB487" i="18"/>
  <c r="AA487" i="18"/>
  <c r="W487" i="18"/>
  <c r="B487" i="18"/>
  <c r="D487" i="18"/>
  <c r="F487" i="18"/>
  <c r="H487" i="18"/>
  <c r="J487" i="18"/>
  <c r="L487" i="18"/>
  <c r="N487" i="18"/>
  <c r="P487" i="18"/>
  <c r="R487" i="18"/>
  <c r="T487" i="18"/>
  <c r="Z487" i="18"/>
  <c r="AD487" i="18"/>
  <c r="Y487" i="18"/>
  <c r="X487" i="18"/>
  <c r="V487" i="18"/>
  <c r="C487" i="18"/>
  <c r="E487" i="18"/>
  <c r="G487" i="18"/>
  <c r="I487" i="18"/>
  <c r="K487" i="18"/>
  <c r="M487" i="18"/>
  <c r="O487" i="18"/>
  <c r="Q487" i="18"/>
  <c r="S487" i="18"/>
  <c r="BL101" i="18"/>
  <c r="BG101" i="18"/>
  <c r="BF101" i="18" s="1"/>
  <c r="BM101" i="18" s="1"/>
  <c r="BC101" i="18"/>
  <c r="AG234" i="6"/>
  <c r="V359" i="6"/>
  <c r="BF101" i="6"/>
  <c r="BL99" i="6"/>
  <c r="BN99" i="6"/>
  <c r="BM99" i="6"/>
  <c r="AZ357" i="18"/>
  <c r="AY357" i="18"/>
  <c r="BA357" i="18"/>
  <c r="AX357" i="18"/>
  <c r="T237" i="18"/>
  <c r="X235" i="6"/>
  <c r="J250" i="6"/>
  <c r="F235" i="18"/>
  <c r="F235" i="6"/>
  <c r="BO99" i="6"/>
  <c r="W234" i="6"/>
  <c r="K616" i="18"/>
  <c r="Y616" i="18"/>
  <c r="D616" i="18"/>
  <c r="W616" i="18"/>
  <c r="Q616" i="18"/>
  <c r="B616" i="18"/>
  <c r="P616" i="18"/>
  <c r="AA616" i="18"/>
  <c r="O616" i="18"/>
  <c r="V616" i="18"/>
  <c r="L616" i="18"/>
  <c r="E616" i="18"/>
  <c r="U616" i="18"/>
  <c r="J616" i="18"/>
  <c r="C616" i="18"/>
  <c r="S616" i="18"/>
  <c r="F616" i="18"/>
  <c r="T616" i="18"/>
  <c r="I616" i="18"/>
  <c r="AD616" i="18"/>
  <c r="R616" i="18"/>
  <c r="AB616" i="18"/>
  <c r="G616" i="18"/>
  <c r="Z616" i="18"/>
  <c r="N616" i="18"/>
  <c r="AC616" i="18"/>
  <c r="M616" i="18"/>
  <c r="X616" i="18"/>
  <c r="H616" i="18"/>
  <c r="D358" i="18"/>
  <c r="W358" i="18"/>
  <c r="V358" i="18"/>
  <c r="AA358" i="18"/>
  <c r="Q358" i="18"/>
  <c r="AD358" i="18"/>
  <c r="AB358" i="18"/>
  <c r="G358" i="18"/>
  <c r="J358" i="18"/>
  <c r="M358" i="18"/>
  <c r="R358" i="18"/>
  <c r="S358" i="18"/>
  <c r="Z358" i="18"/>
  <c r="X358" i="18"/>
  <c r="E358" i="18"/>
  <c r="P358" i="18"/>
  <c r="H358" i="18"/>
  <c r="I358" i="18"/>
  <c r="B358" i="18"/>
  <c r="C358" i="18"/>
  <c r="O358" i="18"/>
  <c r="K358" i="18"/>
  <c r="T358" i="18"/>
  <c r="Y358" i="18"/>
  <c r="U358" i="18"/>
  <c r="AC358" i="18"/>
  <c r="N358" i="18"/>
  <c r="F358" i="18"/>
  <c r="U237" i="18"/>
  <c r="O240" i="6"/>
  <c r="C238" i="18"/>
  <c r="N236" i="18"/>
  <c r="L358" i="18"/>
  <c r="AE617" i="6"/>
  <c r="B617" i="6"/>
  <c r="O617" i="6"/>
  <c r="L617" i="6"/>
  <c r="Q617" i="6"/>
  <c r="X617" i="6"/>
  <c r="G617" i="6"/>
  <c r="H617" i="6"/>
  <c r="AA617" i="6"/>
  <c r="W617" i="6"/>
  <c r="D617" i="6"/>
  <c r="S617" i="6"/>
  <c r="AD617" i="6"/>
  <c r="Z617" i="6"/>
  <c r="V617" i="6"/>
  <c r="AC617" i="6"/>
  <c r="R617" i="6"/>
  <c r="AB617" i="6"/>
  <c r="C617" i="6"/>
  <c r="K617" i="6"/>
  <c r="N617" i="6"/>
  <c r="U617" i="6"/>
  <c r="I617" i="6"/>
  <c r="J617" i="6"/>
  <c r="M617" i="6"/>
  <c r="T617" i="6"/>
  <c r="P617" i="6"/>
  <c r="F617" i="6"/>
  <c r="E617" i="6"/>
  <c r="Y617" i="6"/>
  <c r="AE359" i="6"/>
  <c r="S359" i="6"/>
  <c r="G359" i="6"/>
  <c r="K359" i="6"/>
  <c r="R359" i="6"/>
  <c r="M359" i="6"/>
  <c r="H359" i="6"/>
  <c r="T359" i="6"/>
  <c r="AA359" i="6"/>
  <c r="AB359" i="6"/>
  <c r="L359" i="6"/>
  <c r="AC359" i="6"/>
  <c r="Y359" i="6"/>
  <c r="N359" i="6"/>
  <c r="I359" i="6"/>
  <c r="E359" i="6"/>
  <c r="D359" i="6"/>
  <c r="P359" i="6"/>
  <c r="Z359" i="6"/>
  <c r="J359" i="6"/>
  <c r="C359" i="6"/>
  <c r="O359" i="6"/>
  <c r="B359" i="6"/>
  <c r="Q359" i="6"/>
  <c r="U359" i="6"/>
  <c r="F359" i="6"/>
  <c r="AD359" i="6"/>
  <c r="X359" i="6"/>
  <c r="B238" i="18"/>
  <c r="U236" i="6"/>
  <c r="O238" i="18"/>
  <c r="AC486" i="6"/>
  <c r="BE101" i="6"/>
  <c r="I486" i="6"/>
  <c r="H486" i="6"/>
  <c r="W486" i="6"/>
  <c r="B486" i="6"/>
  <c r="X486" i="6"/>
  <c r="F486" i="6"/>
  <c r="J486" i="6"/>
  <c r="N486" i="6"/>
  <c r="R486" i="6"/>
  <c r="D486" i="6"/>
  <c r="Q486" i="6"/>
  <c r="S486" i="6"/>
  <c r="U486" i="6"/>
  <c r="Z486" i="6"/>
  <c r="AE486" i="6"/>
  <c r="Y486" i="6"/>
  <c r="K486" i="6"/>
  <c r="L486" i="6"/>
  <c r="M486" i="6"/>
  <c r="P486" i="6"/>
  <c r="O486" i="6"/>
  <c r="T486" i="6"/>
  <c r="C486" i="6"/>
  <c r="E486" i="6"/>
  <c r="G486" i="6"/>
  <c r="V486" i="6"/>
  <c r="AD486" i="6"/>
  <c r="AB486" i="6"/>
  <c r="AA486" i="6"/>
  <c r="L233" i="18"/>
  <c r="BA232" i="18"/>
  <c r="BB232" i="18" s="1"/>
  <c r="AS617" i="18" s="1"/>
  <c r="AX232" i="18"/>
  <c r="AS359" i="18" s="1"/>
  <c r="AZ232" i="18"/>
  <c r="AY232" i="18"/>
  <c r="BF232" i="18"/>
  <c r="AW359" i="18"/>
  <c r="BE232" i="18"/>
  <c r="V234" i="6"/>
  <c r="Y237" i="18"/>
  <c r="I239" i="18"/>
  <c r="C242" i="6"/>
  <c r="AC236" i="18"/>
  <c r="K237" i="18"/>
  <c r="AD235" i="6"/>
  <c r="Q238" i="6"/>
  <c r="W359" i="6"/>
  <c r="BI102" i="18" a="1"/>
  <c r="BL100" i="6" a="1"/>
  <c r="AS618" i="6" l="1"/>
  <c r="AT618" i="6"/>
  <c r="AS361" i="6"/>
  <c r="AT361" i="6"/>
  <c r="BK101" i="6"/>
  <c r="BJ101" i="6" s="1"/>
  <c r="BI101" i="6" s="1"/>
  <c r="AT487" i="6"/>
  <c r="AR487" i="6"/>
  <c r="AS487" i="6"/>
  <c r="AQ359" i="18"/>
  <c r="AR359" i="18"/>
  <c r="AQ488" i="18"/>
  <c r="AR488" i="18"/>
  <c r="AQ617" i="18"/>
  <c r="AR617" i="18"/>
  <c r="AQ618" i="6"/>
  <c r="AR618" i="6"/>
  <c r="AQ361" i="6"/>
  <c r="AR361" i="6"/>
  <c r="AP617" i="18"/>
  <c r="AT617" i="18"/>
  <c r="AP488" i="18"/>
  <c r="AT488" i="18"/>
  <c r="AP359" i="18"/>
  <c r="AT359" i="18"/>
  <c r="AP487" i="6"/>
  <c r="AQ487" i="6"/>
  <c r="AU618" i="6"/>
  <c r="AP618" i="6"/>
  <c r="AU361" i="6"/>
  <c r="AP361" i="6"/>
  <c r="AU487" i="6"/>
  <c r="AZ361" i="6"/>
  <c r="BE234" i="6"/>
  <c r="BD359" i="6"/>
  <c r="BC359" i="6"/>
  <c r="BB359" i="6"/>
  <c r="BA359" i="6"/>
  <c r="BI235" i="6"/>
  <c r="BH235" i="6"/>
  <c r="BD235" i="6"/>
  <c r="BC235" i="6"/>
  <c r="BB235" i="6"/>
  <c r="BA235" i="6"/>
  <c r="AN618" i="6"/>
  <c r="AO618" i="6"/>
  <c r="AO361" i="6"/>
  <c r="AN488" i="18"/>
  <c r="AO488" i="18"/>
  <c r="AM488" i="18"/>
  <c r="AL488" i="18"/>
  <c r="AO359" i="18"/>
  <c r="AN359" i="18"/>
  <c r="AM359" i="18"/>
  <c r="AL359" i="18"/>
  <c r="AN617" i="18"/>
  <c r="AL617" i="18"/>
  <c r="AO617" i="18"/>
  <c r="AM617" i="18"/>
  <c r="AN487" i="6"/>
  <c r="AO487" i="6"/>
  <c r="AM360" i="6"/>
  <c r="AM487" i="6"/>
  <c r="AM618" i="6"/>
  <c r="B236" i="6"/>
  <c r="AJ618" i="6"/>
  <c r="AL618" i="6"/>
  <c r="AK618" i="6"/>
  <c r="AJ487" i="6"/>
  <c r="AK487" i="6"/>
  <c r="AL487" i="6"/>
  <c r="AJ360" i="6"/>
  <c r="AL360" i="6"/>
  <c r="AK360" i="6"/>
  <c r="AK488" i="18"/>
  <c r="AK359" i="18"/>
  <c r="AK617" i="18"/>
  <c r="AH254" i="18"/>
  <c r="AG247" i="18"/>
  <c r="AF249" i="18"/>
  <c r="AJ617" i="18"/>
  <c r="AH617" i="18"/>
  <c r="AF617" i="18"/>
  <c r="AG617" i="18"/>
  <c r="AE617" i="18"/>
  <c r="AI617" i="18"/>
  <c r="AJ359" i="18"/>
  <c r="AI359" i="18"/>
  <c r="AH359" i="18"/>
  <c r="AF359" i="18"/>
  <c r="AE359" i="18"/>
  <c r="AG359" i="18"/>
  <c r="AJ488" i="18"/>
  <c r="AG488" i="18"/>
  <c r="AE488" i="18"/>
  <c r="AI488" i="18"/>
  <c r="AH488" i="18"/>
  <c r="AF488" i="18"/>
  <c r="AI255" i="18"/>
  <c r="AE247" i="18"/>
  <c r="AJ247" i="6"/>
  <c r="V360" i="6"/>
  <c r="AI618" i="6"/>
  <c r="AI487" i="6"/>
  <c r="I360" i="6"/>
  <c r="AI360" i="6"/>
  <c r="F360" i="6"/>
  <c r="AI244" i="6"/>
  <c r="W360" i="6"/>
  <c r="AD360" i="6"/>
  <c r="AA360" i="6"/>
  <c r="B360" i="6"/>
  <c r="N360" i="6"/>
  <c r="U360" i="6"/>
  <c r="C360" i="6"/>
  <c r="M360" i="6"/>
  <c r="Z360" i="6"/>
  <c r="AH618" i="6"/>
  <c r="AH487" i="6"/>
  <c r="Q360" i="6"/>
  <c r="O360" i="6"/>
  <c r="J360" i="6"/>
  <c r="T360" i="6"/>
  <c r="G360" i="6"/>
  <c r="AH241" i="6"/>
  <c r="AH360" i="6"/>
  <c r="L360" i="6"/>
  <c r="AB360" i="6"/>
  <c r="H360" i="6"/>
  <c r="K360" i="6"/>
  <c r="S360" i="6"/>
  <c r="AC360" i="6"/>
  <c r="D360" i="6"/>
  <c r="Y360" i="6"/>
  <c r="AF360" i="6"/>
  <c r="P360" i="6"/>
  <c r="E360" i="6"/>
  <c r="R360" i="6"/>
  <c r="AE360" i="6"/>
  <c r="AG360" i="6"/>
  <c r="X360" i="6"/>
  <c r="AF618" i="6"/>
  <c r="AF487" i="6"/>
  <c r="AF236" i="6"/>
  <c r="AG618" i="6"/>
  <c r="AG487" i="6"/>
  <c r="N105" i="3"/>
  <c r="A106" i="3"/>
  <c r="BI102" i="18"/>
  <c r="BJ102" i="18"/>
  <c r="BK102" i="18"/>
  <c r="BL102" i="18"/>
  <c r="BG102" i="18"/>
  <c r="BF102" i="18" s="1"/>
  <c r="BM102" i="18" s="1"/>
  <c r="AA488" i="18"/>
  <c r="Z488" i="18"/>
  <c r="Y488" i="18"/>
  <c r="V488" i="18"/>
  <c r="D488" i="18"/>
  <c r="H488" i="18"/>
  <c r="L488" i="18"/>
  <c r="N488" i="18"/>
  <c r="P488" i="18"/>
  <c r="R488" i="18"/>
  <c r="T488" i="18"/>
  <c r="W488" i="18"/>
  <c r="C488" i="18"/>
  <c r="E488" i="18"/>
  <c r="G488" i="18"/>
  <c r="I488" i="18"/>
  <c r="K488" i="18"/>
  <c r="M488" i="18"/>
  <c r="O488" i="18"/>
  <c r="Q488" i="18"/>
  <c r="S488" i="18"/>
  <c r="U488" i="18"/>
  <c r="BH103" i="18"/>
  <c r="BB104" i="18"/>
  <c r="AS489" i="18" s="1"/>
  <c r="AC488" i="18"/>
  <c r="AB488" i="18"/>
  <c r="AD488" i="18"/>
  <c r="X488" i="18"/>
  <c r="B488" i="18"/>
  <c r="F488" i="18"/>
  <c r="J488" i="18"/>
  <c r="BC102" i="18"/>
  <c r="AG235" i="6"/>
  <c r="BF102" i="6"/>
  <c r="BL100" i="6"/>
  <c r="BN100" i="6"/>
  <c r="BM100" i="6"/>
  <c r="AE618" i="6"/>
  <c r="B618" i="6"/>
  <c r="E618" i="6"/>
  <c r="L618" i="6"/>
  <c r="Y618" i="6"/>
  <c r="O618" i="6"/>
  <c r="H618" i="6"/>
  <c r="I618" i="6"/>
  <c r="AB618" i="6"/>
  <c r="G618" i="6"/>
  <c r="D618" i="6"/>
  <c r="AD618" i="6"/>
  <c r="V618" i="6"/>
  <c r="W618" i="6"/>
  <c r="K618" i="6"/>
  <c r="AC618" i="6"/>
  <c r="R618" i="6"/>
  <c r="Z618" i="6"/>
  <c r="S618" i="6"/>
  <c r="N618" i="6"/>
  <c r="AA618" i="6"/>
  <c r="X618" i="6"/>
  <c r="Q618" i="6"/>
  <c r="J618" i="6"/>
  <c r="U618" i="6"/>
  <c r="T618" i="6"/>
  <c r="F618" i="6"/>
  <c r="M618" i="6"/>
  <c r="P618" i="6"/>
  <c r="C618" i="6"/>
  <c r="Q239" i="6"/>
  <c r="AD236" i="6"/>
  <c r="K238" i="18"/>
  <c r="AC237" i="18"/>
  <c r="C243" i="6"/>
  <c r="Y238" i="18"/>
  <c r="V235" i="6"/>
  <c r="S359" i="18"/>
  <c r="G359" i="18"/>
  <c r="AD359" i="18"/>
  <c r="AB359" i="18"/>
  <c r="AA359" i="18"/>
  <c r="P359" i="18"/>
  <c r="W359" i="18"/>
  <c r="M359" i="18"/>
  <c r="E359" i="18"/>
  <c r="Q359" i="18"/>
  <c r="Z359" i="18"/>
  <c r="H359" i="18"/>
  <c r="J359" i="18"/>
  <c r="X359" i="18"/>
  <c r="R359" i="18"/>
  <c r="D359" i="18"/>
  <c r="V359" i="18"/>
  <c r="I359" i="18"/>
  <c r="O359" i="18"/>
  <c r="C359" i="18"/>
  <c r="B359" i="18"/>
  <c r="Y359" i="18"/>
  <c r="T359" i="18"/>
  <c r="K359" i="18"/>
  <c r="U359" i="18"/>
  <c r="AC359" i="18"/>
  <c r="N359" i="18"/>
  <c r="F359" i="18"/>
  <c r="BO100" i="6"/>
  <c r="BP100" i="6"/>
  <c r="AC487" i="6"/>
  <c r="Z487" i="6"/>
  <c r="V487" i="6"/>
  <c r="Y487" i="6"/>
  <c r="B487" i="6"/>
  <c r="W487" i="6"/>
  <c r="F487" i="6"/>
  <c r="C487" i="6"/>
  <c r="J487" i="6"/>
  <c r="U487" i="6"/>
  <c r="AD487" i="6"/>
  <c r="R487" i="6"/>
  <c r="I487" i="6"/>
  <c r="D487" i="6"/>
  <c r="K487" i="6"/>
  <c r="H487" i="6"/>
  <c r="AE487" i="6"/>
  <c r="M487" i="6"/>
  <c r="L487" i="6"/>
  <c r="O487" i="6"/>
  <c r="P487" i="6"/>
  <c r="Q487" i="6"/>
  <c r="T487" i="6"/>
  <c r="S487" i="6"/>
  <c r="BE102" i="6"/>
  <c r="E487" i="6"/>
  <c r="N487" i="6"/>
  <c r="G487" i="6"/>
  <c r="AB487" i="6"/>
  <c r="AA487" i="6"/>
  <c r="X487" i="6"/>
  <c r="B239" i="18"/>
  <c r="BP99" i="6"/>
  <c r="N237" i="18"/>
  <c r="C239" i="18"/>
  <c r="F236" i="6"/>
  <c r="T238" i="18"/>
  <c r="L359" i="18"/>
  <c r="I240" i="18"/>
  <c r="AC617" i="18"/>
  <c r="E617" i="18"/>
  <c r="U617" i="18"/>
  <c r="H617" i="18"/>
  <c r="X617" i="18"/>
  <c r="O617" i="18"/>
  <c r="N617" i="18"/>
  <c r="Z617" i="18"/>
  <c r="I617" i="18"/>
  <c r="B617" i="18"/>
  <c r="P617" i="18"/>
  <c r="C617" i="18"/>
  <c r="S617" i="18"/>
  <c r="D617" i="18"/>
  <c r="AB617" i="18"/>
  <c r="Y617" i="18"/>
  <c r="M617" i="18"/>
  <c r="J617" i="18"/>
  <c r="AA617" i="18"/>
  <c r="G617" i="18"/>
  <c r="W617" i="18"/>
  <c r="L617" i="18"/>
  <c r="V617" i="18"/>
  <c r="Q617" i="18"/>
  <c r="R617" i="18"/>
  <c r="AD617" i="18"/>
  <c r="K617" i="18"/>
  <c r="F617" i="18"/>
  <c r="T617" i="18"/>
  <c r="L234" i="18"/>
  <c r="BF233" i="18"/>
  <c r="AX233" i="18"/>
  <c r="AS360" i="18" s="1"/>
  <c r="AW360" i="18"/>
  <c r="AZ233" i="18"/>
  <c r="AY233" i="18"/>
  <c r="BE233" i="18"/>
  <c r="BA233" i="18"/>
  <c r="BB233" i="18" s="1"/>
  <c r="AS618" i="18" s="1"/>
  <c r="O239" i="18"/>
  <c r="U237" i="6"/>
  <c r="O241" i="6"/>
  <c r="U238" i="18"/>
  <c r="AX358" i="18"/>
  <c r="BA358" i="18"/>
  <c r="AZ358" i="18"/>
  <c r="AY358" i="18"/>
  <c r="W235" i="6"/>
  <c r="F236" i="18"/>
  <c r="J251" i="6"/>
  <c r="X236" i="6"/>
  <c r="BL101" i="6" a="1"/>
  <c r="BI103" i="18" a="1"/>
  <c r="AS362" i="6" l="1"/>
  <c r="AT362" i="6"/>
  <c r="BK102" i="6"/>
  <c r="BJ102" i="6" s="1"/>
  <c r="BI102" i="6" s="1"/>
  <c r="AT488" i="6"/>
  <c r="AS619" i="6"/>
  <c r="AT619" i="6"/>
  <c r="AR488" i="6"/>
  <c r="AS488" i="6"/>
  <c r="AQ360" i="18"/>
  <c r="AR360" i="18"/>
  <c r="AQ489" i="18"/>
  <c r="AR489" i="18"/>
  <c r="AQ618" i="18"/>
  <c r="AR618" i="18"/>
  <c r="AQ362" i="6"/>
  <c r="AR362" i="6"/>
  <c r="AQ619" i="6"/>
  <c r="AR619" i="6"/>
  <c r="AP360" i="18"/>
  <c r="AT360" i="18"/>
  <c r="AP489" i="18"/>
  <c r="AT489" i="18"/>
  <c r="AP618" i="18"/>
  <c r="AT618" i="18"/>
  <c r="AP488" i="6"/>
  <c r="AQ488" i="6"/>
  <c r="AU619" i="6"/>
  <c r="AP619" i="6"/>
  <c r="AU362" i="6"/>
  <c r="AP362" i="6"/>
  <c r="AU488" i="6"/>
  <c r="AZ362" i="6"/>
  <c r="BI236" i="6"/>
  <c r="BH236" i="6"/>
  <c r="BD236" i="6"/>
  <c r="BC236" i="6"/>
  <c r="BB236" i="6"/>
  <c r="BA236" i="6"/>
  <c r="BD360" i="6"/>
  <c r="BC360" i="6"/>
  <c r="BB360" i="6"/>
  <c r="BA360" i="6"/>
  <c r="BE235" i="6"/>
  <c r="AN361" i="6"/>
  <c r="AO362" i="6"/>
  <c r="AO360" i="18"/>
  <c r="AN360" i="18"/>
  <c r="AM360" i="18"/>
  <c r="AL360" i="18"/>
  <c r="AN489" i="18"/>
  <c r="AL489" i="18"/>
  <c r="AO489" i="18"/>
  <c r="AM489" i="18"/>
  <c r="AN618" i="18"/>
  <c r="AL618" i="18"/>
  <c r="AM618" i="18"/>
  <c r="AO618" i="18"/>
  <c r="AN619" i="6"/>
  <c r="AO619" i="6"/>
  <c r="AN488" i="6"/>
  <c r="AO488" i="6"/>
  <c r="AM619" i="6"/>
  <c r="AM488" i="6"/>
  <c r="AM361" i="6"/>
  <c r="B237" i="6"/>
  <c r="AJ488" i="6"/>
  <c r="AL488" i="6"/>
  <c r="AK488" i="6"/>
  <c r="AJ619" i="6"/>
  <c r="AK619" i="6"/>
  <c r="AL619" i="6"/>
  <c r="AJ361" i="6"/>
  <c r="AL361" i="6"/>
  <c r="AK361" i="6"/>
  <c r="AK618" i="18"/>
  <c r="AK360" i="18"/>
  <c r="AK489" i="18"/>
  <c r="AJ360" i="18"/>
  <c r="AI360" i="18"/>
  <c r="AH360" i="18"/>
  <c r="AF360" i="18"/>
  <c r="AE360" i="18"/>
  <c r="AG360" i="18"/>
  <c r="AJ489" i="18"/>
  <c r="AE489" i="18"/>
  <c r="AI489" i="18"/>
  <c r="AG489" i="18"/>
  <c r="AF489" i="18"/>
  <c r="AH489" i="18"/>
  <c r="AG248" i="18"/>
  <c r="AE248" i="18"/>
  <c r="AJ618" i="18"/>
  <c r="AF618" i="18"/>
  <c r="AH618" i="18"/>
  <c r="AI618" i="18"/>
  <c r="AE618" i="18"/>
  <c r="AG618" i="18"/>
  <c r="AF250" i="18"/>
  <c r="AH255" i="18"/>
  <c r="AJ248" i="6"/>
  <c r="AI361" i="6"/>
  <c r="AI488" i="6"/>
  <c r="AI245" i="6"/>
  <c r="AI619" i="6"/>
  <c r="AH619" i="6"/>
  <c r="AH361" i="6"/>
  <c r="AH488" i="6"/>
  <c r="AH242" i="6"/>
  <c r="AF619" i="6"/>
  <c r="AF488" i="6"/>
  <c r="AF237" i="6"/>
  <c r="AG361" i="6"/>
  <c r="AF361" i="6"/>
  <c r="AG619" i="6"/>
  <c r="AG488" i="6"/>
  <c r="N106" i="3"/>
  <c r="A107" i="3"/>
  <c r="BJ103" i="18"/>
  <c r="BK103" i="18"/>
  <c r="BI103" i="18"/>
  <c r="R489" i="18"/>
  <c r="T489" i="18"/>
  <c r="Z489" i="18"/>
  <c r="AD489" i="18"/>
  <c r="Y489" i="18"/>
  <c r="X489" i="18"/>
  <c r="V489" i="18"/>
  <c r="C489" i="18"/>
  <c r="E489" i="18"/>
  <c r="G489" i="18"/>
  <c r="I489" i="18"/>
  <c r="K489" i="18"/>
  <c r="M489" i="18"/>
  <c r="O489" i="18"/>
  <c r="Q489" i="18"/>
  <c r="S489" i="18"/>
  <c r="U489" i="18"/>
  <c r="BH104" i="18"/>
  <c r="AC489" i="18"/>
  <c r="BB105" i="18"/>
  <c r="AS490" i="18" s="1"/>
  <c r="AB489" i="18"/>
  <c r="AA489" i="18"/>
  <c r="W489" i="18"/>
  <c r="B489" i="18"/>
  <c r="D489" i="18"/>
  <c r="F489" i="18"/>
  <c r="H489" i="18"/>
  <c r="J489" i="18"/>
  <c r="L489" i="18"/>
  <c r="N489" i="18"/>
  <c r="P489" i="18"/>
  <c r="BG103" i="18"/>
  <c r="BF103" i="18" s="1"/>
  <c r="BM103" i="18" s="1"/>
  <c r="BL103" i="18"/>
  <c r="BC103" i="18"/>
  <c r="AG236" i="6"/>
  <c r="BF103" i="6"/>
  <c r="BM101" i="6"/>
  <c r="BL101" i="6"/>
  <c r="BN101" i="6"/>
  <c r="J252" i="6"/>
  <c r="F237" i="18"/>
  <c r="W236" i="6"/>
  <c r="U239" i="18"/>
  <c r="AC618" i="18"/>
  <c r="M618" i="18"/>
  <c r="X618" i="18"/>
  <c r="H618" i="18"/>
  <c r="G618" i="18"/>
  <c r="Z618" i="18"/>
  <c r="N618" i="18"/>
  <c r="W618" i="18"/>
  <c r="Q618" i="18"/>
  <c r="B618" i="18"/>
  <c r="P618" i="18"/>
  <c r="K618" i="18"/>
  <c r="Y618" i="18"/>
  <c r="D618" i="18"/>
  <c r="AB618" i="18"/>
  <c r="E618" i="18"/>
  <c r="U618" i="18"/>
  <c r="J618" i="18"/>
  <c r="AA618" i="18"/>
  <c r="O618" i="18"/>
  <c r="V618" i="18"/>
  <c r="L618" i="18"/>
  <c r="I618" i="18"/>
  <c r="AD618" i="18"/>
  <c r="R618" i="18"/>
  <c r="C618" i="18"/>
  <c r="S618" i="18"/>
  <c r="F618" i="18"/>
  <c r="T618" i="18"/>
  <c r="L235" i="18"/>
  <c r="BF234" i="18"/>
  <c r="AY234" i="18"/>
  <c r="AW361" i="18"/>
  <c r="BE234" i="18"/>
  <c r="BA234" i="18"/>
  <c r="BB234" i="18" s="1"/>
  <c r="AS619" i="18" s="1"/>
  <c r="AX234" i="18"/>
  <c r="AS361" i="18" s="1"/>
  <c r="AZ234" i="18"/>
  <c r="T239" i="18"/>
  <c r="C240" i="18"/>
  <c r="AC488" i="6"/>
  <c r="AE488" i="6"/>
  <c r="W488" i="6"/>
  <c r="M488" i="6"/>
  <c r="O488" i="6"/>
  <c r="Q488" i="6"/>
  <c r="S488" i="6"/>
  <c r="AA488" i="6"/>
  <c r="U488" i="6"/>
  <c r="AD488" i="6"/>
  <c r="Z488" i="6"/>
  <c r="AB488" i="6"/>
  <c r="Y488" i="6"/>
  <c r="L488" i="6"/>
  <c r="X488" i="6"/>
  <c r="V488" i="6"/>
  <c r="K488" i="6"/>
  <c r="P488" i="6"/>
  <c r="T488" i="6"/>
  <c r="BE103" i="6"/>
  <c r="C488" i="6"/>
  <c r="N488" i="6"/>
  <c r="E488" i="6"/>
  <c r="R488" i="6"/>
  <c r="G488" i="6"/>
  <c r="D488" i="6"/>
  <c r="I488" i="6"/>
  <c r="H488" i="6"/>
  <c r="B488" i="6"/>
  <c r="F488" i="6"/>
  <c r="J488" i="6"/>
  <c r="AY359" i="18"/>
  <c r="BA359" i="18"/>
  <c r="AZ359" i="18"/>
  <c r="AX359" i="18"/>
  <c r="V236" i="6"/>
  <c r="Y239" i="18"/>
  <c r="AC238" i="18"/>
  <c r="AD237" i="6"/>
  <c r="Q240" i="6"/>
  <c r="AN362" i="6"/>
  <c r="AE619" i="6"/>
  <c r="AD619" i="6"/>
  <c r="Z619" i="6"/>
  <c r="V619" i="6"/>
  <c r="K619" i="6"/>
  <c r="Q619" i="6"/>
  <c r="R619" i="6"/>
  <c r="AB619" i="6"/>
  <c r="X619" i="6"/>
  <c r="G619" i="6"/>
  <c r="H619" i="6"/>
  <c r="I619" i="6"/>
  <c r="AA619" i="6"/>
  <c r="W619" i="6"/>
  <c r="D619" i="6"/>
  <c r="AC619" i="6"/>
  <c r="F619" i="6"/>
  <c r="E619" i="6"/>
  <c r="P619" i="6"/>
  <c r="L619" i="6"/>
  <c r="B619" i="6"/>
  <c r="O619" i="6"/>
  <c r="T619" i="6"/>
  <c r="N619" i="6"/>
  <c r="U619" i="6"/>
  <c r="Y619" i="6"/>
  <c r="C619" i="6"/>
  <c r="J619" i="6"/>
  <c r="M619" i="6"/>
  <c r="S619" i="6"/>
  <c r="AE361" i="6"/>
  <c r="N361" i="6"/>
  <c r="Y361" i="6"/>
  <c r="G361" i="6"/>
  <c r="I361" i="6"/>
  <c r="E361" i="6"/>
  <c r="D361" i="6"/>
  <c r="P361" i="6"/>
  <c r="Z361" i="6"/>
  <c r="AB361" i="6"/>
  <c r="L361" i="6"/>
  <c r="AC361" i="6"/>
  <c r="K361" i="6"/>
  <c r="R361" i="6"/>
  <c r="S361" i="6"/>
  <c r="M361" i="6"/>
  <c r="H361" i="6"/>
  <c r="T361" i="6"/>
  <c r="AA361" i="6"/>
  <c r="J361" i="6"/>
  <c r="C361" i="6"/>
  <c r="O361" i="6"/>
  <c r="B361" i="6"/>
  <c r="Q361" i="6"/>
  <c r="U361" i="6"/>
  <c r="F361" i="6"/>
  <c r="AD361" i="6"/>
  <c r="X361" i="6"/>
  <c r="X237" i="6"/>
  <c r="O242" i="6"/>
  <c r="U238" i="6"/>
  <c r="O240" i="18"/>
  <c r="D360" i="18"/>
  <c r="G360" i="18"/>
  <c r="AD360" i="18"/>
  <c r="AB360" i="18"/>
  <c r="AA360" i="18"/>
  <c r="Q360" i="18"/>
  <c r="V360" i="18"/>
  <c r="P360" i="18"/>
  <c r="W360" i="18"/>
  <c r="Z360" i="18"/>
  <c r="M360" i="18"/>
  <c r="H360" i="18"/>
  <c r="J360" i="18"/>
  <c r="X360" i="18"/>
  <c r="E360" i="18"/>
  <c r="R360" i="18"/>
  <c r="S360" i="18"/>
  <c r="I360" i="18"/>
  <c r="C360" i="18"/>
  <c r="B360" i="18"/>
  <c r="O360" i="18"/>
  <c r="K360" i="18"/>
  <c r="T360" i="18"/>
  <c r="Y360" i="18"/>
  <c r="U360" i="18"/>
  <c r="AC360" i="18"/>
  <c r="N360" i="18"/>
  <c r="F360" i="18"/>
  <c r="I241" i="18"/>
  <c r="F237" i="6"/>
  <c r="N238" i="18"/>
  <c r="B240" i="18"/>
  <c r="BO101" i="6"/>
  <c r="C244" i="6"/>
  <c r="K239" i="18"/>
  <c r="W361" i="6"/>
  <c r="L360" i="18"/>
  <c r="V361" i="6"/>
  <c r="BI104" i="18" a="1"/>
  <c r="BL102" i="6" a="1"/>
  <c r="BK103" i="6" l="1"/>
  <c r="BJ103" i="6" s="1"/>
  <c r="BI103" i="6" s="1"/>
  <c r="AT489" i="6"/>
  <c r="AS363" i="6"/>
  <c r="AT363" i="6"/>
  <c r="AS620" i="6"/>
  <c r="AT620" i="6"/>
  <c r="AR489" i="6"/>
  <c r="AS489" i="6"/>
  <c r="AQ361" i="18"/>
  <c r="AR361" i="18"/>
  <c r="AQ619" i="18"/>
  <c r="AR619" i="18"/>
  <c r="AQ490" i="18"/>
  <c r="AR490" i="18"/>
  <c r="AQ363" i="6"/>
  <c r="AR363" i="6"/>
  <c r="AQ620" i="6"/>
  <c r="AR620" i="6"/>
  <c r="AP361" i="18"/>
  <c r="AT361" i="18"/>
  <c r="AP619" i="18"/>
  <c r="AT619" i="18"/>
  <c r="AP490" i="18"/>
  <c r="AT490" i="18"/>
  <c r="AP489" i="6"/>
  <c r="AQ489" i="6"/>
  <c r="AU363" i="6"/>
  <c r="AP363" i="6"/>
  <c r="AU620" i="6"/>
  <c r="AP620" i="6"/>
  <c r="AU489" i="6"/>
  <c r="AZ363" i="6"/>
  <c r="BE236" i="6"/>
  <c r="BD361" i="6"/>
  <c r="BC361" i="6"/>
  <c r="BB361" i="6"/>
  <c r="BA361" i="6"/>
  <c r="BD237" i="6"/>
  <c r="BI237" i="6"/>
  <c r="BH237" i="6"/>
  <c r="BC237" i="6"/>
  <c r="BB237" i="6"/>
  <c r="BA237" i="6"/>
  <c r="AN490" i="18"/>
  <c r="AL490" i="18"/>
  <c r="AO490" i="18"/>
  <c r="AM490" i="18"/>
  <c r="AO361" i="18"/>
  <c r="AN361" i="18"/>
  <c r="AM361" i="18"/>
  <c r="AL361" i="18"/>
  <c r="AO363" i="6"/>
  <c r="AN619" i="18"/>
  <c r="AL619" i="18"/>
  <c r="AO619" i="18"/>
  <c r="AM619" i="18"/>
  <c r="AN620" i="6"/>
  <c r="AO620" i="6"/>
  <c r="AN489" i="6"/>
  <c r="AO489" i="6"/>
  <c r="AM489" i="6"/>
  <c r="AM620" i="6"/>
  <c r="AM362" i="6"/>
  <c r="B238" i="6"/>
  <c r="AJ620" i="6"/>
  <c r="AL620" i="6"/>
  <c r="AK620" i="6"/>
  <c r="AJ362" i="6"/>
  <c r="AL362" i="6"/>
  <c r="AK362" i="6"/>
  <c r="AJ489" i="6"/>
  <c r="AK489" i="6"/>
  <c r="AL489" i="6"/>
  <c r="AK361" i="18"/>
  <c r="AK619" i="18"/>
  <c r="AK490" i="18"/>
  <c r="AG249" i="18"/>
  <c r="AJ361" i="18"/>
  <c r="AI361" i="18"/>
  <c r="AH361" i="18"/>
  <c r="AF361" i="18"/>
  <c r="AE361" i="18"/>
  <c r="AG361" i="18"/>
  <c r="AJ490" i="18"/>
  <c r="AG490" i="18"/>
  <c r="AE490" i="18"/>
  <c r="AI490" i="18"/>
  <c r="AF490" i="18"/>
  <c r="AH490" i="18"/>
  <c r="AF251" i="18"/>
  <c r="AJ619" i="18"/>
  <c r="AH619" i="18"/>
  <c r="AF619" i="18"/>
  <c r="AG619" i="18"/>
  <c r="AE619" i="18"/>
  <c r="AI619" i="18"/>
  <c r="AE249" i="18"/>
  <c r="AJ249" i="6"/>
  <c r="AI362" i="6"/>
  <c r="AI246" i="6"/>
  <c r="AI489" i="6"/>
  <c r="AN363" i="6"/>
  <c r="AI620" i="6"/>
  <c r="AH620" i="6"/>
  <c r="AH489" i="6"/>
  <c r="AH243" i="6"/>
  <c r="AH362" i="6"/>
  <c r="AF620" i="6"/>
  <c r="AF489" i="6"/>
  <c r="AF238" i="6"/>
  <c r="V362" i="6"/>
  <c r="AF362" i="6"/>
  <c r="AG620" i="6"/>
  <c r="AG489" i="6"/>
  <c r="N107" i="3"/>
  <c r="A108" i="3"/>
  <c r="BI104" i="18"/>
  <c r="BJ104" i="18"/>
  <c r="BK104" i="18"/>
  <c r="L490" i="18"/>
  <c r="N490" i="18"/>
  <c r="P490" i="18"/>
  <c r="R490" i="18"/>
  <c r="T490" i="18"/>
  <c r="W490" i="18"/>
  <c r="C490" i="18"/>
  <c r="E490" i="18"/>
  <c r="G490" i="18"/>
  <c r="I490" i="18"/>
  <c r="K490" i="18"/>
  <c r="M490" i="18"/>
  <c r="O490" i="18"/>
  <c r="Q490" i="18"/>
  <c r="S490" i="18"/>
  <c r="U490" i="18"/>
  <c r="BH105" i="18"/>
  <c r="BB106" i="18"/>
  <c r="AS491" i="18" s="1"/>
  <c r="AC490" i="18"/>
  <c r="AA490" i="18"/>
  <c r="AB490" i="18"/>
  <c r="Z490" i="18"/>
  <c r="AD490" i="18"/>
  <c r="Y490" i="18"/>
  <c r="X490" i="18"/>
  <c r="V490" i="18"/>
  <c r="B490" i="18"/>
  <c r="D490" i="18"/>
  <c r="F490" i="18"/>
  <c r="H490" i="18"/>
  <c r="J490" i="18"/>
  <c r="BG104" i="18"/>
  <c r="BF104" i="18" s="1"/>
  <c r="BM104" i="18" s="1"/>
  <c r="BL104" i="18"/>
  <c r="BC104" i="18"/>
  <c r="AG362" i="6"/>
  <c r="AG237" i="6"/>
  <c r="BF104" i="6"/>
  <c r="BM102" i="6"/>
  <c r="BL102" i="6"/>
  <c r="BN102" i="6"/>
  <c r="F238" i="6"/>
  <c r="BA360" i="18"/>
  <c r="AX360" i="18"/>
  <c r="AY360" i="18"/>
  <c r="AZ360" i="18"/>
  <c r="AE620" i="6"/>
  <c r="AB620" i="6"/>
  <c r="X620" i="6"/>
  <c r="Y620" i="6"/>
  <c r="O620" i="6"/>
  <c r="Z620" i="6"/>
  <c r="C620" i="6"/>
  <c r="B620" i="6"/>
  <c r="W620" i="6"/>
  <c r="K620" i="6"/>
  <c r="F620" i="6"/>
  <c r="M620" i="6"/>
  <c r="D620" i="6"/>
  <c r="S620" i="6"/>
  <c r="J620" i="6"/>
  <c r="AC620" i="6"/>
  <c r="H620" i="6"/>
  <c r="I620" i="6"/>
  <c r="N620" i="6"/>
  <c r="R620" i="6"/>
  <c r="L620" i="6"/>
  <c r="Q620" i="6"/>
  <c r="G620" i="6"/>
  <c r="P620" i="6"/>
  <c r="AD620" i="6"/>
  <c r="V620" i="6"/>
  <c r="U620" i="6"/>
  <c r="T620" i="6"/>
  <c r="AA620" i="6"/>
  <c r="E620" i="6"/>
  <c r="BO102" i="6"/>
  <c r="C619" i="18"/>
  <c r="S619" i="18"/>
  <c r="D619" i="18"/>
  <c r="Z619" i="18"/>
  <c r="I619" i="18"/>
  <c r="B619" i="18"/>
  <c r="P619" i="18"/>
  <c r="AA619" i="18"/>
  <c r="G619" i="18"/>
  <c r="W619" i="18"/>
  <c r="L619" i="18"/>
  <c r="Y619" i="18"/>
  <c r="M619" i="18"/>
  <c r="J619" i="18"/>
  <c r="AD619" i="18"/>
  <c r="K619" i="18"/>
  <c r="F619" i="18"/>
  <c r="T619" i="18"/>
  <c r="V619" i="18"/>
  <c r="Q619" i="18"/>
  <c r="R619" i="18"/>
  <c r="AB619" i="18"/>
  <c r="X619" i="18"/>
  <c r="O619" i="18"/>
  <c r="N619" i="18"/>
  <c r="AC619" i="18"/>
  <c r="E619" i="18"/>
  <c r="U619" i="18"/>
  <c r="H619" i="18"/>
  <c r="L236" i="18"/>
  <c r="BE235" i="18"/>
  <c r="BF235" i="18"/>
  <c r="AY235" i="18"/>
  <c r="BA235" i="18"/>
  <c r="BB235" i="18" s="1"/>
  <c r="AS620" i="18" s="1"/>
  <c r="AX235" i="18"/>
  <c r="AS362" i="18" s="1"/>
  <c r="AZ235" i="18"/>
  <c r="AW362" i="18"/>
  <c r="W237" i="6"/>
  <c r="F238" i="18"/>
  <c r="J253" i="6"/>
  <c r="K240" i="18"/>
  <c r="B241" i="18"/>
  <c r="N239" i="18"/>
  <c r="O243" i="6"/>
  <c r="X238" i="6"/>
  <c r="C245" i="6"/>
  <c r="I242" i="18"/>
  <c r="O241" i="18"/>
  <c r="U239" i="6"/>
  <c r="BP101" i="6"/>
  <c r="AE362" i="6"/>
  <c r="G362" i="6"/>
  <c r="S362" i="6"/>
  <c r="K362" i="6"/>
  <c r="M362" i="6"/>
  <c r="H362" i="6"/>
  <c r="T362" i="6"/>
  <c r="AB362" i="6"/>
  <c r="L362" i="6"/>
  <c r="AC362" i="6"/>
  <c r="N362" i="6"/>
  <c r="Y362" i="6"/>
  <c r="R362" i="6"/>
  <c r="I362" i="6"/>
  <c r="E362" i="6"/>
  <c r="D362" i="6"/>
  <c r="P362" i="6"/>
  <c r="AA362" i="6"/>
  <c r="Z362" i="6"/>
  <c r="J362" i="6"/>
  <c r="C362" i="6"/>
  <c r="O362" i="6"/>
  <c r="B362" i="6"/>
  <c r="Q362" i="6"/>
  <c r="U362" i="6"/>
  <c r="AD362" i="6"/>
  <c r="X362" i="6"/>
  <c r="F362" i="6"/>
  <c r="Q241" i="6"/>
  <c r="AD238" i="6"/>
  <c r="AC239" i="18"/>
  <c r="Y240" i="18"/>
  <c r="V237" i="6"/>
  <c r="AC489" i="6"/>
  <c r="AB489" i="6"/>
  <c r="X489" i="6"/>
  <c r="AA489" i="6"/>
  <c r="V489" i="6"/>
  <c r="Z489" i="6"/>
  <c r="B489" i="6"/>
  <c r="Y489" i="6"/>
  <c r="F489" i="6"/>
  <c r="W489" i="6"/>
  <c r="J489" i="6"/>
  <c r="C489" i="6"/>
  <c r="N489" i="6"/>
  <c r="U489" i="6"/>
  <c r="AD489" i="6"/>
  <c r="D489" i="6"/>
  <c r="AE489" i="6"/>
  <c r="I489" i="6"/>
  <c r="H489" i="6"/>
  <c r="K489" i="6"/>
  <c r="L489" i="6"/>
  <c r="M489" i="6"/>
  <c r="P489" i="6"/>
  <c r="O489" i="6"/>
  <c r="T489" i="6"/>
  <c r="Q489" i="6"/>
  <c r="S489" i="6"/>
  <c r="BE104" i="6"/>
  <c r="E489" i="6"/>
  <c r="R489" i="6"/>
  <c r="G489" i="6"/>
  <c r="C241" i="18"/>
  <c r="T240" i="18"/>
  <c r="G361" i="18"/>
  <c r="P361" i="18"/>
  <c r="V361" i="18"/>
  <c r="E361" i="18"/>
  <c r="H361" i="18"/>
  <c r="J361" i="18"/>
  <c r="X361" i="18"/>
  <c r="R361" i="18"/>
  <c r="S361" i="18"/>
  <c r="M361" i="18"/>
  <c r="AD361" i="18"/>
  <c r="AB361" i="18"/>
  <c r="AA361" i="18"/>
  <c r="Q361" i="18"/>
  <c r="W361" i="18"/>
  <c r="Z361" i="18"/>
  <c r="D361" i="18"/>
  <c r="I361" i="18"/>
  <c r="O361" i="18"/>
  <c r="C361" i="18"/>
  <c r="B361" i="18"/>
  <c r="U361" i="18"/>
  <c r="Y361" i="18"/>
  <c r="K361" i="18"/>
  <c r="T361" i="18"/>
  <c r="N361" i="18"/>
  <c r="AC361" i="18"/>
  <c r="F361" i="18"/>
  <c r="U240" i="18"/>
  <c r="L361" i="18"/>
  <c r="W362" i="6"/>
  <c r="BL103" i="6" a="1"/>
  <c r="BI105" i="18" a="1"/>
  <c r="AS364" i="6" l="1"/>
  <c r="AT364" i="6"/>
  <c r="BK104" i="6"/>
  <c r="BJ104" i="6" s="1"/>
  <c r="BI104" i="6" s="1"/>
  <c r="AT490" i="6"/>
  <c r="AS621" i="6"/>
  <c r="AT621" i="6"/>
  <c r="AR490" i="6"/>
  <c r="AS490" i="6"/>
  <c r="AQ362" i="18"/>
  <c r="AR362" i="18"/>
  <c r="AQ620" i="18"/>
  <c r="AR620" i="18"/>
  <c r="AQ491" i="18"/>
  <c r="AR491" i="18"/>
  <c r="AQ364" i="6"/>
  <c r="AR364" i="6"/>
  <c r="AQ621" i="6"/>
  <c r="AR621" i="6"/>
  <c r="AZ364" i="6"/>
  <c r="AP491" i="18"/>
  <c r="AT491" i="18"/>
  <c r="AP362" i="18"/>
  <c r="AT362" i="18"/>
  <c r="AP620" i="18"/>
  <c r="AT620" i="18"/>
  <c r="AP490" i="6"/>
  <c r="AQ490" i="6"/>
  <c r="AU621" i="6"/>
  <c r="AP621" i="6"/>
  <c r="AU364" i="6"/>
  <c r="AP364" i="6"/>
  <c r="AU490" i="6"/>
  <c r="BD362" i="6"/>
  <c r="BC362" i="6"/>
  <c r="BB362" i="6"/>
  <c r="BA362" i="6"/>
  <c r="BD238" i="6"/>
  <c r="BI238" i="6"/>
  <c r="BH238" i="6"/>
  <c r="BC238" i="6"/>
  <c r="BB238" i="6"/>
  <c r="BA238" i="6"/>
  <c r="BE237" i="6"/>
  <c r="AO362" i="18"/>
  <c r="AN362" i="18"/>
  <c r="AM362" i="18"/>
  <c r="AL362" i="18"/>
  <c r="AN620" i="18"/>
  <c r="AL620" i="18"/>
  <c r="AO620" i="18"/>
  <c r="AM620" i="18"/>
  <c r="AN621" i="6"/>
  <c r="AO621" i="6"/>
  <c r="AO364" i="6"/>
  <c r="AN491" i="18"/>
  <c r="AL491" i="18"/>
  <c r="AO491" i="18"/>
  <c r="AM491" i="18"/>
  <c r="AN490" i="6"/>
  <c r="AO490" i="6"/>
  <c r="AM363" i="6"/>
  <c r="AM621" i="6"/>
  <c r="B239" i="6"/>
  <c r="AM490" i="6"/>
  <c r="C363" i="6"/>
  <c r="AL363" i="6"/>
  <c r="AK363" i="6"/>
  <c r="AJ621" i="6"/>
  <c r="AK621" i="6"/>
  <c r="AL621" i="6"/>
  <c r="AJ490" i="6"/>
  <c r="AL490" i="6"/>
  <c r="AK490" i="6"/>
  <c r="AK620" i="18"/>
  <c r="AK362" i="18"/>
  <c r="AK491" i="18"/>
  <c r="W363" i="6"/>
  <c r="AJ620" i="18"/>
  <c r="AF620" i="18"/>
  <c r="AH620" i="18"/>
  <c r="AE620" i="18"/>
  <c r="AI620" i="18"/>
  <c r="AG620" i="18"/>
  <c r="AJ362" i="18"/>
  <c r="AI362" i="18"/>
  <c r="AH362" i="18"/>
  <c r="AF362" i="18"/>
  <c r="AG362" i="18"/>
  <c r="AE362" i="18"/>
  <c r="AJ491" i="18"/>
  <c r="AE491" i="18"/>
  <c r="AI491" i="18"/>
  <c r="AG491" i="18"/>
  <c r="AF491" i="18"/>
  <c r="AH491" i="18"/>
  <c r="AE250" i="18"/>
  <c r="AF252" i="18"/>
  <c r="AG250" i="18"/>
  <c r="AJ250" i="6"/>
  <c r="H363" i="6"/>
  <c r="AJ363" i="6"/>
  <c r="N363" i="6"/>
  <c r="AH363" i="6"/>
  <c r="B363" i="6"/>
  <c r="I363" i="6"/>
  <c r="AA363" i="6"/>
  <c r="X363" i="6"/>
  <c r="AB363" i="6"/>
  <c r="G363" i="6"/>
  <c r="Y363" i="6"/>
  <c r="V363" i="6"/>
  <c r="U363" i="6"/>
  <c r="D363" i="6"/>
  <c r="L363" i="6"/>
  <c r="AE363" i="6"/>
  <c r="F363" i="6"/>
  <c r="O363" i="6"/>
  <c r="P363" i="6"/>
  <c r="K363" i="6"/>
  <c r="AC363" i="6"/>
  <c r="T363" i="6"/>
  <c r="S363" i="6"/>
  <c r="AD363" i="6"/>
  <c r="Q363" i="6"/>
  <c r="J363" i="6"/>
  <c r="E363" i="6"/>
  <c r="R363" i="6"/>
  <c r="Z363" i="6"/>
  <c r="M363" i="6"/>
  <c r="AG363" i="6"/>
  <c r="AF363" i="6"/>
  <c r="AI621" i="6"/>
  <c r="AE621" i="6"/>
  <c r="AB621" i="6"/>
  <c r="T621" i="6"/>
  <c r="W621" i="6"/>
  <c r="J621" i="6"/>
  <c r="AF621" i="6"/>
  <c r="AG621" i="6"/>
  <c r="H621" i="6"/>
  <c r="K621" i="6"/>
  <c r="N621" i="6"/>
  <c r="E621" i="6"/>
  <c r="AI490" i="6"/>
  <c r="AI247" i="6"/>
  <c r="AI363" i="6"/>
  <c r="AH621" i="6"/>
  <c r="AH244" i="6"/>
  <c r="AH490" i="6"/>
  <c r="Y621" i="6"/>
  <c r="D621" i="6"/>
  <c r="Z621" i="6"/>
  <c r="P621" i="6"/>
  <c r="R621" i="6"/>
  <c r="AA621" i="6"/>
  <c r="O621" i="6"/>
  <c r="F621" i="6"/>
  <c r="V621" i="6"/>
  <c r="C621" i="6"/>
  <c r="U621" i="6"/>
  <c r="I621" i="6"/>
  <c r="AC621" i="6"/>
  <c r="S621" i="6"/>
  <c r="B621" i="6"/>
  <c r="AD621" i="6"/>
  <c r="Q621" i="6"/>
  <c r="X621" i="6"/>
  <c r="M621" i="6"/>
  <c r="L621" i="6"/>
  <c r="G621" i="6"/>
  <c r="AF490" i="6"/>
  <c r="AF239" i="6"/>
  <c r="AG490" i="6"/>
  <c r="N108" i="3"/>
  <c r="A109" i="3"/>
  <c r="BK105" i="18"/>
  <c r="BI105" i="18"/>
  <c r="BJ105" i="18"/>
  <c r="AA491" i="18"/>
  <c r="U491" i="18"/>
  <c r="J491" i="18"/>
  <c r="L491" i="18"/>
  <c r="V491" i="18"/>
  <c r="B491" i="18"/>
  <c r="D491" i="18"/>
  <c r="F491" i="18"/>
  <c r="H491" i="18"/>
  <c r="Q491" i="18"/>
  <c r="Y491" i="18"/>
  <c r="X491" i="18"/>
  <c r="W491" i="18"/>
  <c r="R491" i="18"/>
  <c r="T491" i="18"/>
  <c r="Z491" i="18"/>
  <c r="AD491" i="18"/>
  <c r="C491" i="18"/>
  <c r="M491" i="18"/>
  <c r="O491" i="18"/>
  <c r="P491" i="18"/>
  <c r="E491" i="18"/>
  <c r="G491" i="18"/>
  <c r="I491" i="18"/>
  <c r="K491" i="18"/>
  <c r="AC491" i="18"/>
  <c r="AB491" i="18"/>
  <c r="S491" i="18"/>
  <c r="BH106" i="18"/>
  <c r="BB107" i="18"/>
  <c r="AS492" i="18" s="1"/>
  <c r="N491" i="18"/>
  <c r="BG105" i="18"/>
  <c r="BF105" i="18" s="1"/>
  <c r="BM105" i="18" s="1"/>
  <c r="BL105" i="18"/>
  <c r="BC105" i="18"/>
  <c r="AG238" i="6"/>
  <c r="BF105" i="6"/>
  <c r="BL103" i="6"/>
  <c r="BN103" i="6"/>
  <c r="BM103" i="6"/>
  <c r="U241" i="18"/>
  <c r="AX361" i="18"/>
  <c r="BA361" i="18"/>
  <c r="AY361" i="18"/>
  <c r="AZ361" i="18"/>
  <c r="T241" i="18"/>
  <c r="C242" i="18"/>
  <c r="AC490" i="6"/>
  <c r="V490" i="6"/>
  <c r="J490" i="6"/>
  <c r="C490" i="6"/>
  <c r="N490" i="6"/>
  <c r="E490" i="6"/>
  <c r="R490" i="6"/>
  <c r="G490" i="6"/>
  <c r="D490" i="6"/>
  <c r="Y490" i="6"/>
  <c r="K490" i="6"/>
  <c r="L490" i="6"/>
  <c r="M490" i="6"/>
  <c r="P490" i="6"/>
  <c r="O490" i="6"/>
  <c r="T490" i="6"/>
  <c r="AE490" i="6"/>
  <c r="Q490" i="6"/>
  <c r="AD490" i="6"/>
  <c r="S490" i="6"/>
  <c r="AB490" i="6"/>
  <c r="U490" i="6"/>
  <c r="AA490" i="6"/>
  <c r="Z490" i="6"/>
  <c r="BE105" i="6"/>
  <c r="I490" i="6"/>
  <c r="H490" i="6"/>
  <c r="W490" i="6"/>
  <c r="B490" i="6"/>
  <c r="X490" i="6"/>
  <c r="F490" i="6"/>
  <c r="BO103" i="6"/>
  <c r="Y241" i="18"/>
  <c r="AC240" i="18"/>
  <c r="Q242" i="6"/>
  <c r="BP102" i="6"/>
  <c r="U240" i="6"/>
  <c r="O244" i="6"/>
  <c r="N240" i="18"/>
  <c r="B242" i="18"/>
  <c r="M362" i="18"/>
  <c r="H362" i="18"/>
  <c r="J362" i="18"/>
  <c r="X362" i="18"/>
  <c r="V362" i="18"/>
  <c r="R362" i="18"/>
  <c r="S362" i="18"/>
  <c r="D362" i="18"/>
  <c r="AD362" i="18"/>
  <c r="AB362" i="18"/>
  <c r="AA362" i="18"/>
  <c r="E362" i="18"/>
  <c r="P362" i="18"/>
  <c r="W362" i="18"/>
  <c r="Z362" i="18"/>
  <c r="G362" i="18"/>
  <c r="Q362" i="18"/>
  <c r="I362" i="18"/>
  <c r="O362" i="18"/>
  <c r="B362" i="18"/>
  <c r="C362" i="18"/>
  <c r="U362" i="18"/>
  <c r="T362" i="18"/>
  <c r="K362" i="18"/>
  <c r="Y362" i="18"/>
  <c r="N362" i="18"/>
  <c r="AC362" i="18"/>
  <c r="F362" i="18"/>
  <c r="L237" i="18"/>
  <c r="AY236" i="18"/>
  <c r="BE236" i="18"/>
  <c r="BA236" i="18"/>
  <c r="BB236" i="18" s="1"/>
  <c r="AS621" i="18" s="1"/>
  <c r="AW363" i="18"/>
  <c r="AX236" i="18"/>
  <c r="AS363" i="18" s="1"/>
  <c r="BF236" i="18"/>
  <c r="AZ236" i="18"/>
  <c r="F239" i="6"/>
  <c r="AN364" i="6"/>
  <c r="V238" i="6"/>
  <c r="AD239" i="6"/>
  <c r="O242" i="18"/>
  <c r="I243" i="18"/>
  <c r="C246" i="6"/>
  <c r="X239" i="6"/>
  <c r="K241" i="18"/>
  <c r="J254" i="6"/>
  <c r="F239" i="18"/>
  <c r="W238" i="6"/>
  <c r="AA620" i="18"/>
  <c r="O620" i="18"/>
  <c r="V620" i="18"/>
  <c r="L620" i="18"/>
  <c r="E620" i="18"/>
  <c r="U620" i="18"/>
  <c r="J620" i="18"/>
  <c r="C620" i="18"/>
  <c r="S620" i="18"/>
  <c r="F620" i="18"/>
  <c r="T620" i="18"/>
  <c r="I620" i="18"/>
  <c r="AD620" i="18"/>
  <c r="R620" i="18"/>
  <c r="AB620" i="18"/>
  <c r="G620" i="18"/>
  <c r="Z620" i="18"/>
  <c r="N620" i="18"/>
  <c r="AC620" i="18"/>
  <c r="M620" i="18"/>
  <c r="X620" i="18"/>
  <c r="H620" i="18"/>
  <c r="K620" i="18"/>
  <c r="Y620" i="18"/>
  <c r="D620" i="18"/>
  <c r="W620" i="18"/>
  <c r="Q620" i="18"/>
  <c r="B620" i="18"/>
  <c r="P620" i="18"/>
  <c r="L362" i="18"/>
  <c r="BL104" i="6" a="1"/>
  <c r="BI106" i="18" a="1"/>
  <c r="AS622" i="6" l="1"/>
  <c r="AT622" i="6"/>
  <c r="AS365" i="6"/>
  <c r="AT365" i="6"/>
  <c r="BK105" i="6"/>
  <c r="BJ105" i="6" s="1"/>
  <c r="BI105" i="6" s="1"/>
  <c r="AT491" i="6"/>
  <c r="AR491" i="6"/>
  <c r="AS491" i="6"/>
  <c r="AQ492" i="18"/>
  <c r="AR492" i="18"/>
  <c r="AQ363" i="18"/>
  <c r="AR363" i="18"/>
  <c r="AQ621" i="18"/>
  <c r="AR621" i="18"/>
  <c r="AQ622" i="6"/>
  <c r="AR622" i="6"/>
  <c r="AQ365" i="6"/>
  <c r="AR365" i="6"/>
  <c r="AP621" i="18"/>
  <c r="AT621" i="18"/>
  <c r="AP492" i="18"/>
  <c r="AT492" i="18"/>
  <c r="AP363" i="18"/>
  <c r="AT363" i="18"/>
  <c r="AP491" i="6"/>
  <c r="AQ491" i="6"/>
  <c r="AU365" i="6"/>
  <c r="AP365" i="6"/>
  <c r="AU622" i="6"/>
  <c r="AP622" i="6"/>
  <c r="AU491" i="6"/>
  <c r="AZ365" i="6"/>
  <c r="BE238" i="6"/>
  <c r="BD363" i="6"/>
  <c r="BC363" i="6"/>
  <c r="BB363" i="6"/>
  <c r="BA363" i="6"/>
  <c r="BI239" i="6"/>
  <c r="BH239" i="6"/>
  <c r="BD239" i="6"/>
  <c r="BC239" i="6"/>
  <c r="BB239" i="6"/>
  <c r="BA239" i="6"/>
  <c r="AN621" i="18"/>
  <c r="AL621" i="18"/>
  <c r="AO621" i="18"/>
  <c r="AM621" i="18"/>
  <c r="AO365" i="6"/>
  <c r="AN622" i="6"/>
  <c r="AO622" i="6"/>
  <c r="AO492" i="18"/>
  <c r="AM492" i="18"/>
  <c r="AN492" i="18"/>
  <c r="AL492" i="18"/>
  <c r="AO363" i="18"/>
  <c r="AN363" i="18"/>
  <c r="AM363" i="18"/>
  <c r="AL363" i="18"/>
  <c r="AN491" i="6"/>
  <c r="AO491" i="6"/>
  <c r="AM622" i="6"/>
  <c r="B240" i="6"/>
  <c r="AM491" i="6"/>
  <c r="AM364" i="6"/>
  <c r="AJ364" i="6"/>
  <c r="AL364" i="6"/>
  <c r="AK364" i="6"/>
  <c r="AJ622" i="6"/>
  <c r="AK622" i="6"/>
  <c r="AL622" i="6"/>
  <c r="AJ491" i="6"/>
  <c r="AK491" i="6"/>
  <c r="AL491" i="6"/>
  <c r="AK492" i="18"/>
  <c r="AK621" i="18"/>
  <c r="AK363" i="18"/>
  <c r="AJ492" i="18"/>
  <c r="AG492" i="18"/>
  <c r="AE492" i="18"/>
  <c r="AI492" i="18"/>
  <c r="AH492" i="18"/>
  <c r="AF492" i="18"/>
  <c r="AF253" i="18"/>
  <c r="AJ621" i="18"/>
  <c r="AH621" i="18"/>
  <c r="AF621" i="18"/>
  <c r="AG621" i="18"/>
  <c r="AE621" i="18"/>
  <c r="AI621" i="18"/>
  <c r="AG251" i="18"/>
  <c r="AE251" i="18"/>
  <c r="AJ363" i="18"/>
  <c r="AI363" i="18"/>
  <c r="AH363" i="18"/>
  <c r="AF363" i="18"/>
  <c r="AE363" i="18"/>
  <c r="AG363" i="18"/>
  <c r="AJ251" i="6"/>
  <c r="BP103" i="6"/>
  <c r="W364" i="6"/>
  <c r="AI364" i="6"/>
  <c r="AI491" i="6"/>
  <c r="AI622" i="6"/>
  <c r="V364" i="6"/>
  <c r="AI248" i="6"/>
  <c r="AH364" i="6"/>
  <c r="AH491" i="6"/>
  <c r="AH245" i="6"/>
  <c r="AH622" i="6"/>
  <c r="AF622" i="6"/>
  <c r="AF491" i="6"/>
  <c r="AG364" i="6"/>
  <c r="AF364" i="6"/>
  <c r="AF240" i="6"/>
  <c r="AG622" i="6"/>
  <c r="AG491" i="6"/>
  <c r="A110" i="3"/>
  <c r="N109" i="3"/>
  <c r="BI106" i="18"/>
  <c r="BJ106" i="18"/>
  <c r="BK106" i="18"/>
  <c r="D492" i="18"/>
  <c r="BH107" i="18"/>
  <c r="Q492" i="18"/>
  <c r="N492" i="18"/>
  <c r="R492" i="18"/>
  <c r="J492" i="18"/>
  <c r="AB492" i="18"/>
  <c r="H492" i="18"/>
  <c r="Y492" i="18"/>
  <c r="I492" i="18"/>
  <c r="K492" i="18"/>
  <c r="M492" i="18"/>
  <c r="O492" i="18"/>
  <c r="U492" i="18"/>
  <c r="F492" i="18"/>
  <c r="C492" i="18"/>
  <c r="G492" i="18"/>
  <c r="BB108" i="18"/>
  <c r="AS493" i="18" s="1"/>
  <c r="AC492" i="18"/>
  <c r="AA492" i="18"/>
  <c r="Z492" i="18"/>
  <c r="L492" i="18"/>
  <c r="W492" i="18"/>
  <c r="AD492" i="18"/>
  <c r="X492" i="18"/>
  <c r="V492" i="18"/>
  <c r="B492" i="18"/>
  <c r="S492" i="18"/>
  <c r="E492" i="18"/>
  <c r="P492" i="18"/>
  <c r="T492" i="18"/>
  <c r="BG106" i="18"/>
  <c r="BF106" i="18" s="1"/>
  <c r="BM106" i="18" s="1"/>
  <c r="BL106" i="18"/>
  <c r="BC106" i="18"/>
  <c r="AG239" i="6"/>
  <c r="BF106" i="6"/>
  <c r="BM104" i="6"/>
  <c r="BL104" i="6"/>
  <c r="BN104" i="6"/>
  <c r="C247" i="6"/>
  <c r="I244" i="18"/>
  <c r="O243" i="18"/>
  <c r="L364" i="6"/>
  <c r="K364" i="6"/>
  <c r="G364" i="6"/>
  <c r="S364" i="6"/>
  <c r="M364" i="6"/>
  <c r="H364" i="6"/>
  <c r="T364" i="6"/>
  <c r="AB364" i="6"/>
  <c r="Z364" i="6"/>
  <c r="AC364" i="6"/>
  <c r="AE364" i="6"/>
  <c r="R364" i="6"/>
  <c r="N364" i="6"/>
  <c r="Y364" i="6"/>
  <c r="I364" i="6"/>
  <c r="E364" i="6"/>
  <c r="D364" i="6"/>
  <c r="P364" i="6"/>
  <c r="AA364" i="6"/>
  <c r="J364" i="6"/>
  <c r="C364" i="6"/>
  <c r="O364" i="6"/>
  <c r="B364" i="6"/>
  <c r="Q364" i="6"/>
  <c r="U364" i="6"/>
  <c r="F364" i="6"/>
  <c r="X364" i="6"/>
  <c r="AD364" i="6"/>
  <c r="L238" i="18"/>
  <c r="AZ237" i="18"/>
  <c r="AY237" i="18"/>
  <c r="BA237" i="18"/>
  <c r="BB237" i="18" s="1"/>
  <c r="AS622" i="18" s="1"/>
  <c r="AW364" i="18"/>
  <c r="BE237" i="18"/>
  <c r="BF237" i="18"/>
  <c r="AX237" i="18"/>
  <c r="AS364" i="18" s="1"/>
  <c r="AY362" i="18"/>
  <c r="AZ362" i="18"/>
  <c r="BA362" i="18"/>
  <c r="AX362" i="18"/>
  <c r="B243" i="18"/>
  <c r="N241" i="18"/>
  <c r="O245" i="6"/>
  <c r="U241" i="6"/>
  <c r="Q243" i="6"/>
  <c r="AC241" i="18"/>
  <c r="Y242" i="18"/>
  <c r="BP104" i="6"/>
  <c r="BO104" i="6"/>
  <c r="AC491" i="6"/>
  <c r="AE491" i="6"/>
  <c r="AA491" i="6"/>
  <c r="M491" i="6"/>
  <c r="O491" i="6"/>
  <c r="W491" i="6"/>
  <c r="J491" i="6"/>
  <c r="C491" i="6"/>
  <c r="N491" i="6"/>
  <c r="U491" i="6"/>
  <c r="AD491" i="6"/>
  <c r="D491" i="6"/>
  <c r="I491" i="6"/>
  <c r="K491" i="6"/>
  <c r="Z491" i="6"/>
  <c r="Y491" i="6"/>
  <c r="X491" i="6"/>
  <c r="V491" i="6"/>
  <c r="P491" i="6"/>
  <c r="T491" i="6"/>
  <c r="Q491" i="6"/>
  <c r="S491" i="6"/>
  <c r="BE106" i="6"/>
  <c r="E491" i="6"/>
  <c r="R491" i="6"/>
  <c r="G491" i="6"/>
  <c r="AB491" i="6"/>
  <c r="H491" i="6"/>
  <c r="L491" i="6"/>
  <c r="B491" i="6"/>
  <c r="F491" i="6"/>
  <c r="C243" i="18"/>
  <c r="T242" i="18"/>
  <c r="AN365" i="6"/>
  <c r="W239" i="6"/>
  <c r="F240" i="18"/>
  <c r="J255" i="6"/>
  <c r="K242" i="18"/>
  <c r="X240" i="6"/>
  <c r="AD240" i="6"/>
  <c r="V239" i="6"/>
  <c r="AC622" i="6"/>
  <c r="H622" i="6"/>
  <c r="I622" i="6"/>
  <c r="N622" i="6"/>
  <c r="E622" i="6"/>
  <c r="T622" i="6"/>
  <c r="AB622" i="6"/>
  <c r="G622" i="6"/>
  <c r="P622" i="6"/>
  <c r="AD622" i="6"/>
  <c r="V622" i="6"/>
  <c r="Z622" i="6"/>
  <c r="C622" i="6"/>
  <c r="B622" i="6"/>
  <c r="U622" i="6"/>
  <c r="AE622" i="6"/>
  <c r="AA622" i="6"/>
  <c r="X622" i="6"/>
  <c r="Y622" i="6"/>
  <c r="O622" i="6"/>
  <c r="D622" i="6"/>
  <c r="S622" i="6"/>
  <c r="J622" i="6"/>
  <c r="W622" i="6"/>
  <c r="K622" i="6"/>
  <c r="F622" i="6"/>
  <c r="M622" i="6"/>
  <c r="L622" i="6"/>
  <c r="Q622" i="6"/>
  <c r="R622" i="6"/>
  <c r="F240" i="6"/>
  <c r="D363" i="18"/>
  <c r="Z363" i="18"/>
  <c r="R363" i="18"/>
  <c r="G363" i="18"/>
  <c r="H363" i="18"/>
  <c r="J363" i="18"/>
  <c r="V363" i="18"/>
  <c r="AA363" i="18"/>
  <c r="S363" i="18"/>
  <c r="M363" i="18"/>
  <c r="W363" i="18"/>
  <c r="AD363" i="18"/>
  <c r="AB363" i="18"/>
  <c r="E363" i="18"/>
  <c r="P363" i="18"/>
  <c r="X363" i="18"/>
  <c r="Q363" i="18"/>
  <c r="I363" i="18"/>
  <c r="C363" i="18"/>
  <c r="O363" i="18"/>
  <c r="B363" i="18"/>
  <c r="T363" i="18"/>
  <c r="Y363" i="18"/>
  <c r="K363" i="18"/>
  <c r="U363" i="18"/>
  <c r="AC363" i="18"/>
  <c r="N363" i="18"/>
  <c r="F363" i="18"/>
  <c r="AA621" i="18"/>
  <c r="G621" i="18"/>
  <c r="W621" i="18"/>
  <c r="L621" i="18"/>
  <c r="Y621" i="18"/>
  <c r="M621" i="18"/>
  <c r="J621" i="18"/>
  <c r="AD621" i="18"/>
  <c r="K621" i="18"/>
  <c r="F621" i="18"/>
  <c r="T621" i="18"/>
  <c r="V621" i="18"/>
  <c r="Q621" i="18"/>
  <c r="R621" i="18"/>
  <c r="AB621" i="18"/>
  <c r="X621" i="18"/>
  <c r="O621" i="18"/>
  <c r="N621" i="18"/>
  <c r="AC621" i="18"/>
  <c r="E621" i="18"/>
  <c r="U621" i="18"/>
  <c r="H621" i="18"/>
  <c r="C621" i="18"/>
  <c r="S621" i="18"/>
  <c r="D621" i="18"/>
  <c r="Z621" i="18"/>
  <c r="I621" i="18"/>
  <c r="B621" i="18"/>
  <c r="P621" i="18"/>
  <c r="U242" i="18"/>
  <c r="L363" i="18"/>
  <c r="BI107" i="18" a="1"/>
  <c r="BL105" i="6" a="1"/>
  <c r="BK106" i="6" l="1"/>
  <c r="BJ106" i="6" s="1"/>
  <c r="BI106" i="6" s="1"/>
  <c r="AT492" i="6"/>
  <c r="AS366" i="6"/>
  <c r="AT366" i="6"/>
  <c r="AS623" i="6"/>
  <c r="AT623" i="6"/>
  <c r="AR492" i="6"/>
  <c r="AS492" i="6"/>
  <c r="AQ364" i="18"/>
  <c r="AR364" i="18"/>
  <c r="AQ622" i="18"/>
  <c r="AR622" i="18"/>
  <c r="AQ493" i="18"/>
  <c r="AR493" i="18"/>
  <c r="AQ366" i="6"/>
  <c r="AR366" i="6"/>
  <c r="AQ623" i="6"/>
  <c r="AR623" i="6"/>
  <c r="AP364" i="18"/>
  <c r="AT364" i="18"/>
  <c r="AP622" i="18"/>
  <c r="AT622" i="18"/>
  <c r="AP493" i="18"/>
  <c r="AT493" i="18"/>
  <c r="AP492" i="6"/>
  <c r="AQ492" i="6"/>
  <c r="AU623" i="6"/>
  <c r="AP623" i="6"/>
  <c r="AU366" i="6"/>
  <c r="AP366" i="6"/>
  <c r="AU492" i="6"/>
  <c r="AZ366" i="6"/>
  <c r="BI240" i="6"/>
  <c r="BH240" i="6"/>
  <c r="BD240" i="6"/>
  <c r="BC240" i="6"/>
  <c r="BB240" i="6"/>
  <c r="BA240" i="6"/>
  <c r="BD364" i="6"/>
  <c r="BC364" i="6"/>
  <c r="BB364" i="6"/>
  <c r="BA364" i="6"/>
  <c r="BE239" i="6"/>
  <c r="AN493" i="18"/>
  <c r="AL493" i="18"/>
  <c r="AO493" i="18"/>
  <c r="AM493" i="18"/>
  <c r="AO364" i="18"/>
  <c r="AN364" i="18"/>
  <c r="AM364" i="18"/>
  <c r="AL364" i="18"/>
  <c r="AN623" i="6"/>
  <c r="AO623" i="6"/>
  <c r="AO366" i="6"/>
  <c r="AN622" i="18"/>
  <c r="AL622" i="18"/>
  <c r="AM622" i="18"/>
  <c r="AO622" i="18"/>
  <c r="AN492" i="6"/>
  <c r="AO492" i="6"/>
  <c r="AM492" i="6"/>
  <c r="B241" i="6"/>
  <c r="AM623" i="6"/>
  <c r="AM365" i="6"/>
  <c r="AJ492" i="6"/>
  <c r="AK492" i="6"/>
  <c r="AL492" i="6"/>
  <c r="AJ623" i="6"/>
  <c r="AK623" i="6"/>
  <c r="AL623" i="6"/>
  <c r="AJ365" i="6"/>
  <c r="AL365" i="6"/>
  <c r="AK365" i="6"/>
  <c r="AK364" i="18"/>
  <c r="AK493" i="18"/>
  <c r="AK622" i="18"/>
  <c r="AJ493" i="18"/>
  <c r="AE493" i="18"/>
  <c r="AI493" i="18"/>
  <c r="AG493" i="18"/>
  <c r="AF493" i="18"/>
  <c r="AH493" i="18"/>
  <c r="AF254" i="18"/>
  <c r="AJ364" i="18"/>
  <c r="AI364" i="18"/>
  <c r="AH364" i="18"/>
  <c r="AF364" i="18"/>
  <c r="AG364" i="18"/>
  <c r="AE364" i="18"/>
  <c r="AJ622" i="18"/>
  <c r="AF622" i="18"/>
  <c r="AH622" i="18"/>
  <c r="AI622" i="18"/>
  <c r="AE622" i="18"/>
  <c r="AG622" i="18"/>
  <c r="AE252" i="18"/>
  <c r="AG252" i="18"/>
  <c r="AJ252" i="6"/>
  <c r="V365" i="6"/>
  <c r="AN366" i="6"/>
  <c r="AI623" i="6"/>
  <c r="AI492" i="6"/>
  <c r="AI365" i="6"/>
  <c r="W365" i="6"/>
  <c r="AI249" i="6"/>
  <c r="AH492" i="6"/>
  <c r="AH246" i="6"/>
  <c r="AH623" i="6"/>
  <c r="AH365" i="6"/>
  <c r="AF623" i="6"/>
  <c r="AF492" i="6"/>
  <c r="AF241" i="6"/>
  <c r="AG365" i="6"/>
  <c r="AF365" i="6"/>
  <c r="AG623" i="6"/>
  <c r="AG492" i="6"/>
  <c r="A111" i="3"/>
  <c r="N110" i="3"/>
  <c r="BJ107" i="18"/>
  <c r="BK107" i="18"/>
  <c r="BI107" i="18"/>
  <c r="AC493" i="18"/>
  <c r="BB109" i="18"/>
  <c r="AS494" i="18" s="1"/>
  <c r="AB493" i="18"/>
  <c r="AA493" i="18"/>
  <c r="Z493" i="18"/>
  <c r="S493" i="18"/>
  <c r="U493" i="18"/>
  <c r="BH108" i="18"/>
  <c r="H493" i="18"/>
  <c r="J493" i="18"/>
  <c r="L493" i="18"/>
  <c r="N493" i="18"/>
  <c r="W493" i="18"/>
  <c r="B493" i="18"/>
  <c r="D493" i="18"/>
  <c r="F493" i="18"/>
  <c r="AD493" i="18"/>
  <c r="Y493" i="18"/>
  <c r="V493" i="18"/>
  <c r="R493" i="18"/>
  <c r="I493" i="18"/>
  <c r="M493" i="18"/>
  <c r="Q493" i="18"/>
  <c r="E493" i="18"/>
  <c r="X493" i="18"/>
  <c r="P493" i="18"/>
  <c r="T493" i="18"/>
  <c r="K493" i="18"/>
  <c r="O493" i="18"/>
  <c r="C493" i="18"/>
  <c r="G493" i="18"/>
  <c r="BG107" i="18"/>
  <c r="BF107" i="18" s="1"/>
  <c r="BM107" i="18" s="1"/>
  <c r="BL107" i="18"/>
  <c r="BC107" i="18"/>
  <c r="AG240" i="6"/>
  <c r="BF107" i="6"/>
  <c r="BL105" i="6"/>
  <c r="BN105" i="6"/>
  <c r="BM105" i="6"/>
  <c r="AC623" i="6"/>
  <c r="X623" i="6"/>
  <c r="G623" i="6"/>
  <c r="H623" i="6"/>
  <c r="I623" i="6"/>
  <c r="R623" i="6"/>
  <c r="AB623" i="6"/>
  <c r="C623" i="6"/>
  <c r="AD623" i="6"/>
  <c r="Z623" i="6"/>
  <c r="V623" i="6"/>
  <c r="K623" i="6"/>
  <c r="J623" i="6"/>
  <c r="M623" i="6"/>
  <c r="T623" i="6"/>
  <c r="AE623" i="6"/>
  <c r="N623" i="6"/>
  <c r="U623" i="6"/>
  <c r="Y623" i="6"/>
  <c r="B623" i="6"/>
  <c r="O623" i="6"/>
  <c r="L623" i="6"/>
  <c r="Q623" i="6"/>
  <c r="F623" i="6"/>
  <c r="E623" i="6"/>
  <c r="P623" i="6"/>
  <c r="AA623" i="6"/>
  <c r="W623" i="6"/>
  <c r="D623" i="6"/>
  <c r="S623" i="6"/>
  <c r="F241" i="6"/>
  <c r="X241" i="6"/>
  <c r="K243" i="18"/>
  <c r="AC365" i="6"/>
  <c r="R365" i="6"/>
  <c r="S365" i="6"/>
  <c r="K365" i="6"/>
  <c r="I365" i="6"/>
  <c r="E365" i="6"/>
  <c r="D365" i="6"/>
  <c r="P365" i="6"/>
  <c r="AA365" i="6"/>
  <c r="AE365" i="6"/>
  <c r="N365" i="6"/>
  <c r="G365" i="6"/>
  <c r="Y365" i="6"/>
  <c r="M365" i="6"/>
  <c r="H365" i="6"/>
  <c r="T365" i="6"/>
  <c r="Z365" i="6"/>
  <c r="AB365" i="6"/>
  <c r="L365" i="6"/>
  <c r="J365" i="6"/>
  <c r="C365" i="6"/>
  <c r="O365" i="6"/>
  <c r="B365" i="6"/>
  <c r="Q365" i="6"/>
  <c r="U365" i="6"/>
  <c r="F365" i="6"/>
  <c r="AD365" i="6"/>
  <c r="X365" i="6"/>
  <c r="T243" i="18"/>
  <c r="C244" i="18"/>
  <c r="Y243" i="18"/>
  <c r="AC242" i="18"/>
  <c r="Q244" i="6"/>
  <c r="U242" i="6"/>
  <c r="M364" i="18"/>
  <c r="R364" i="18"/>
  <c r="G364" i="18"/>
  <c r="S364" i="18"/>
  <c r="X364" i="18"/>
  <c r="H364" i="18"/>
  <c r="J364" i="18"/>
  <c r="V364" i="18"/>
  <c r="Z364" i="18"/>
  <c r="D364" i="18"/>
  <c r="Q364" i="18"/>
  <c r="AA364" i="18"/>
  <c r="AD364" i="18"/>
  <c r="AB364" i="18"/>
  <c r="E364" i="18"/>
  <c r="P364" i="18"/>
  <c r="W364" i="18"/>
  <c r="I364" i="18"/>
  <c r="C364" i="18"/>
  <c r="B364" i="18"/>
  <c r="O364" i="18"/>
  <c r="Y364" i="18"/>
  <c r="T364" i="18"/>
  <c r="U364" i="18"/>
  <c r="K364" i="18"/>
  <c r="N364" i="18"/>
  <c r="AC364" i="18"/>
  <c r="F364" i="18"/>
  <c r="AA622" i="18"/>
  <c r="O622" i="18"/>
  <c r="V622" i="18"/>
  <c r="L622" i="18"/>
  <c r="E622" i="18"/>
  <c r="U622" i="18"/>
  <c r="J622" i="18"/>
  <c r="C622" i="18"/>
  <c r="S622" i="18"/>
  <c r="F622" i="18"/>
  <c r="T622" i="18"/>
  <c r="I622" i="18"/>
  <c r="AD622" i="18"/>
  <c r="R622" i="18"/>
  <c r="AB622" i="18"/>
  <c r="G622" i="18"/>
  <c r="Z622" i="18"/>
  <c r="N622" i="18"/>
  <c r="AC622" i="18"/>
  <c r="M622" i="18"/>
  <c r="X622" i="18"/>
  <c r="H622" i="18"/>
  <c r="K622" i="18"/>
  <c r="Y622" i="18"/>
  <c r="D622" i="18"/>
  <c r="W622" i="18"/>
  <c r="Q622" i="18"/>
  <c r="B622" i="18"/>
  <c r="P622" i="18"/>
  <c r="L239" i="18"/>
  <c r="AW365" i="18"/>
  <c r="AY238" i="18"/>
  <c r="AZ238" i="18"/>
  <c r="AX238" i="18"/>
  <c r="AS365" i="18" s="1"/>
  <c r="BA238" i="18"/>
  <c r="BB238" i="18" s="1"/>
  <c r="AS623" i="18" s="1"/>
  <c r="BF238" i="18"/>
  <c r="BE238" i="18"/>
  <c r="I245" i="18"/>
  <c r="U243" i="18"/>
  <c r="AX363" i="18"/>
  <c r="BA363" i="18"/>
  <c r="AY363" i="18"/>
  <c r="AZ363" i="18"/>
  <c r="V240" i="6"/>
  <c r="AD241" i="6"/>
  <c r="J256" i="6"/>
  <c r="F241" i="18"/>
  <c r="W240" i="6"/>
  <c r="AC492" i="6"/>
  <c r="V492" i="6"/>
  <c r="J492" i="6"/>
  <c r="S492" i="6"/>
  <c r="AA492" i="6"/>
  <c r="U492" i="6"/>
  <c r="AD492" i="6"/>
  <c r="Z492" i="6"/>
  <c r="AB492" i="6"/>
  <c r="Y492" i="6"/>
  <c r="K492" i="6"/>
  <c r="L492" i="6"/>
  <c r="M492" i="6"/>
  <c r="P492" i="6"/>
  <c r="O492" i="6"/>
  <c r="T492" i="6"/>
  <c r="AE492" i="6"/>
  <c r="Q492" i="6"/>
  <c r="BE107" i="6"/>
  <c r="C492" i="6"/>
  <c r="N492" i="6"/>
  <c r="E492" i="6"/>
  <c r="R492" i="6"/>
  <c r="G492" i="6"/>
  <c r="D492" i="6"/>
  <c r="I492" i="6"/>
  <c r="H492" i="6"/>
  <c r="W492" i="6"/>
  <c r="B492" i="6"/>
  <c r="X492" i="6"/>
  <c r="F492" i="6"/>
  <c r="BO105" i="6"/>
  <c r="O246" i="6"/>
  <c r="N242" i="18"/>
  <c r="B244" i="18"/>
  <c r="O244" i="18"/>
  <c r="C248" i="6"/>
  <c r="L364" i="18"/>
  <c r="BL106" i="6" a="1"/>
  <c r="BI108" i="18" a="1"/>
  <c r="AS367" i="6" l="1"/>
  <c r="AT367" i="6"/>
  <c r="AS624" i="6"/>
  <c r="AT624" i="6"/>
  <c r="BK107" i="6"/>
  <c r="BJ107" i="6" s="1"/>
  <c r="BI107" i="6" s="1"/>
  <c r="AT493" i="6"/>
  <c r="AR493" i="6"/>
  <c r="AS493" i="6"/>
  <c r="AQ494" i="18"/>
  <c r="AR494" i="18"/>
  <c r="AQ623" i="18"/>
  <c r="AR623" i="18"/>
  <c r="AQ365" i="18"/>
  <c r="AR365" i="18"/>
  <c r="AQ367" i="6"/>
  <c r="AR367" i="6"/>
  <c r="AQ624" i="6"/>
  <c r="AR624" i="6"/>
  <c r="AP623" i="18"/>
  <c r="AT623" i="18"/>
  <c r="AP365" i="18"/>
  <c r="AT365" i="18"/>
  <c r="AP494" i="18"/>
  <c r="AT494" i="18"/>
  <c r="AP493" i="6"/>
  <c r="AQ493" i="6"/>
  <c r="AU367" i="6"/>
  <c r="AP367" i="6"/>
  <c r="AU624" i="6"/>
  <c r="AP624" i="6"/>
  <c r="AU493" i="6"/>
  <c r="AZ367" i="6"/>
  <c r="BI241" i="6"/>
  <c r="BH241" i="6"/>
  <c r="BD241" i="6"/>
  <c r="BC241" i="6"/>
  <c r="BB241" i="6"/>
  <c r="BA241" i="6"/>
  <c r="BE240" i="6"/>
  <c r="BD365" i="6"/>
  <c r="BC365" i="6"/>
  <c r="BB365" i="6"/>
  <c r="BA365" i="6"/>
  <c r="AO367" i="6"/>
  <c r="AN624" i="6"/>
  <c r="AO624" i="6"/>
  <c r="AN494" i="18"/>
  <c r="AL494" i="18"/>
  <c r="AO494" i="18"/>
  <c r="AM494" i="18"/>
  <c r="AN623" i="18"/>
  <c r="AL623" i="18"/>
  <c r="AO623" i="18"/>
  <c r="AM623" i="18"/>
  <c r="AO365" i="18"/>
  <c r="AN365" i="18"/>
  <c r="AM365" i="18"/>
  <c r="AL365" i="18"/>
  <c r="AN493" i="6"/>
  <c r="AO493" i="6"/>
  <c r="B242" i="6"/>
  <c r="AM493" i="6"/>
  <c r="AM366" i="6"/>
  <c r="AM624" i="6"/>
  <c r="AJ493" i="6"/>
  <c r="AK493" i="6"/>
  <c r="AL493" i="6"/>
  <c r="AJ366" i="6"/>
  <c r="AL366" i="6"/>
  <c r="AK366" i="6"/>
  <c r="AJ624" i="6"/>
  <c r="AK624" i="6"/>
  <c r="AL624" i="6"/>
  <c r="AK623" i="18"/>
  <c r="AK365" i="18"/>
  <c r="AK494" i="18"/>
  <c r="AE253" i="18"/>
  <c r="AF255" i="18"/>
  <c r="AJ623" i="18"/>
  <c r="AH623" i="18"/>
  <c r="AF623" i="18"/>
  <c r="AG623" i="18"/>
  <c r="AI623" i="18"/>
  <c r="AE623" i="18"/>
  <c r="AJ365" i="18"/>
  <c r="AI365" i="18"/>
  <c r="AH365" i="18"/>
  <c r="AF365" i="18"/>
  <c r="AE365" i="18"/>
  <c r="AG365" i="18"/>
  <c r="AG253" i="18"/>
  <c r="AJ494" i="18"/>
  <c r="AG494" i="18"/>
  <c r="AE494" i="18"/>
  <c r="AI494" i="18"/>
  <c r="AF494" i="18"/>
  <c r="AH494" i="18"/>
  <c r="L366" i="6"/>
  <c r="AC366" i="6"/>
  <c r="U366" i="6"/>
  <c r="P366" i="6"/>
  <c r="J366" i="6"/>
  <c r="D366" i="6"/>
  <c r="AE366" i="6"/>
  <c r="S366" i="6"/>
  <c r="V366" i="6"/>
  <c r="AB366" i="6"/>
  <c r="Y366" i="6"/>
  <c r="Z366" i="6"/>
  <c r="AA366" i="6"/>
  <c r="R366" i="6"/>
  <c r="AJ253" i="6"/>
  <c r="W366" i="6"/>
  <c r="Q366" i="6"/>
  <c r="E366" i="6"/>
  <c r="T366" i="6"/>
  <c r="AD366" i="6"/>
  <c r="B366" i="6"/>
  <c r="I366" i="6"/>
  <c r="H366" i="6"/>
  <c r="AI366" i="6"/>
  <c r="X366" i="6"/>
  <c r="AG366" i="6"/>
  <c r="F366" i="6"/>
  <c r="O366" i="6"/>
  <c r="G366" i="6"/>
  <c r="M366" i="6"/>
  <c r="C366" i="6"/>
  <c r="K366" i="6"/>
  <c r="N366" i="6"/>
  <c r="AF366" i="6"/>
  <c r="AH366" i="6"/>
  <c r="AI250" i="6"/>
  <c r="AI493" i="6"/>
  <c r="AI624" i="6"/>
  <c r="AH493" i="6"/>
  <c r="AH624" i="6"/>
  <c r="AH247" i="6"/>
  <c r="AF493" i="6"/>
  <c r="AF624" i="6"/>
  <c r="AF242" i="6"/>
  <c r="AG493" i="6"/>
  <c r="AG624" i="6"/>
  <c r="N111" i="3"/>
  <c r="A112" i="3"/>
  <c r="BK108" i="18"/>
  <c r="BI108" i="18"/>
  <c r="BJ108" i="18"/>
  <c r="BL108" i="18"/>
  <c r="BG108" i="18"/>
  <c r="BF108" i="18" s="1"/>
  <c r="BM108" i="18" s="1"/>
  <c r="L494" i="18"/>
  <c r="P494" i="18"/>
  <c r="D494" i="18"/>
  <c r="F494" i="18"/>
  <c r="H494" i="18"/>
  <c r="J494" i="18"/>
  <c r="G494" i="18"/>
  <c r="K494" i="18"/>
  <c r="BH109" i="18"/>
  <c r="AC494" i="18"/>
  <c r="T494" i="18"/>
  <c r="W494" i="18"/>
  <c r="C494" i="18"/>
  <c r="E494" i="18"/>
  <c r="N494" i="18"/>
  <c r="B494" i="18"/>
  <c r="X494" i="18"/>
  <c r="R494" i="18"/>
  <c r="O494" i="18"/>
  <c r="Q494" i="18"/>
  <c r="S494" i="18"/>
  <c r="U494" i="18"/>
  <c r="BB110" i="18"/>
  <c r="AS495" i="18" s="1"/>
  <c r="M494" i="18"/>
  <c r="I494" i="18"/>
  <c r="AA494" i="18"/>
  <c r="AB494" i="18"/>
  <c r="Z494" i="18"/>
  <c r="AD494" i="18"/>
  <c r="Y494" i="18"/>
  <c r="V494" i="18"/>
  <c r="BC108" i="18"/>
  <c r="AG241" i="6"/>
  <c r="BF108" i="6"/>
  <c r="BL106" i="6"/>
  <c r="BN106" i="6"/>
  <c r="BM106" i="6"/>
  <c r="O247" i="6"/>
  <c r="BO106" i="6"/>
  <c r="BP106" i="6"/>
  <c r="AC493" i="6"/>
  <c r="AE493" i="6"/>
  <c r="M493" i="6"/>
  <c r="P493" i="6"/>
  <c r="O493" i="6"/>
  <c r="T493" i="6"/>
  <c r="Q493" i="6"/>
  <c r="S493" i="6"/>
  <c r="BE108" i="6"/>
  <c r="E493" i="6"/>
  <c r="R493" i="6"/>
  <c r="G493" i="6"/>
  <c r="AB493" i="6"/>
  <c r="X493" i="6"/>
  <c r="AA493" i="6"/>
  <c r="V493" i="6"/>
  <c r="Z493" i="6"/>
  <c r="B493" i="6"/>
  <c r="Y493" i="6"/>
  <c r="F493" i="6"/>
  <c r="W493" i="6"/>
  <c r="J493" i="6"/>
  <c r="C493" i="6"/>
  <c r="N493" i="6"/>
  <c r="U493" i="6"/>
  <c r="AD493" i="6"/>
  <c r="D493" i="6"/>
  <c r="I493" i="6"/>
  <c r="H493" i="6"/>
  <c r="K493" i="6"/>
  <c r="L493" i="6"/>
  <c r="W241" i="6"/>
  <c r="U244" i="18"/>
  <c r="I246" i="18"/>
  <c r="Y623" i="18"/>
  <c r="M623" i="18"/>
  <c r="J623" i="18"/>
  <c r="AA623" i="18"/>
  <c r="G623" i="18"/>
  <c r="W623" i="18"/>
  <c r="L623" i="18"/>
  <c r="V623" i="18"/>
  <c r="Q623" i="18"/>
  <c r="R623" i="18"/>
  <c r="AD623" i="18"/>
  <c r="K623" i="18"/>
  <c r="F623" i="18"/>
  <c r="T623" i="18"/>
  <c r="AC623" i="18"/>
  <c r="E623" i="18"/>
  <c r="U623" i="18"/>
  <c r="H623" i="18"/>
  <c r="X623" i="18"/>
  <c r="O623" i="18"/>
  <c r="N623" i="18"/>
  <c r="Z623" i="18"/>
  <c r="I623" i="18"/>
  <c r="B623" i="18"/>
  <c r="P623" i="18"/>
  <c r="C623" i="18"/>
  <c r="S623" i="18"/>
  <c r="D623" i="18"/>
  <c r="AB623" i="18"/>
  <c r="L240" i="18"/>
  <c r="BF239" i="18"/>
  <c r="BE239" i="18"/>
  <c r="AZ239" i="18"/>
  <c r="AW366" i="18"/>
  <c r="AY239" i="18"/>
  <c r="BA239" i="18"/>
  <c r="BB239" i="18" s="1"/>
  <c r="AS624" i="18" s="1"/>
  <c r="AX239" i="18"/>
  <c r="AS366" i="18" s="1"/>
  <c r="AY364" i="18"/>
  <c r="AZ364" i="18"/>
  <c r="BA364" i="18"/>
  <c r="AX364" i="18"/>
  <c r="AC243" i="18"/>
  <c r="C245" i="18"/>
  <c r="K244" i="18"/>
  <c r="X242" i="6"/>
  <c r="AN367" i="6"/>
  <c r="C249" i="6"/>
  <c r="N243" i="18"/>
  <c r="O245" i="18"/>
  <c r="B245" i="18"/>
  <c r="F242" i="18"/>
  <c r="AD242" i="6"/>
  <c r="V241" i="6"/>
  <c r="AC624" i="6"/>
  <c r="T624" i="6"/>
  <c r="AA624" i="6"/>
  <c r="G624" i="6"/>
  <c r="W624" i="6"/>
  <c r="K624" i="6"/>
  <c r="F624" i="6"/>
  <c r="M624" i="6"/>
  <c r="L624" i="6"/>
  <c r="Q624" i="6"/>
  <c r="R624" i="6"/>
  <c r="AB624" i="6"/>
  <c r="X624" i="6"/>
  <c r="Y624" i="6"/>
  <c r="O624" i="6"/>
  <c r="AE624" i="6"/>
  <c r="D624" i="6"/>
  <c r="S624" i="6"/>
  <c r="J624" i="6"/>
  <c r="U624" i="6"/>
  <c r="P624" i="6"/>
  <c r="AD624" i="6"/>
  <c r="V624" i="6"/>
  <c r="Z624" i="6"/>
  <c r="C624" i="6"/>
  <c r="B624" i="6"/>
  <c r="E624" i="6"/>
  <c r="H624" i="6"/>
  <c r="I624" i="6"/>
  <c r="N624" i="6"/>
  <c r="M365" i="18"/>
  <c r="V365" i="18"/>
  <c r="J365" i="18"/>
  <c r="H365" i="18"/>
  <c r="X365" i="18"/>
  <c r="S365" i="18"/>
  <c r="G365" i="18"/>
  <c r="R365" i="18"/>
  <c r="W365" i="18"/>
  <c r="D365" i="18"/>
  <c r="P365" i="18"/>
  <c r="E365" i="18"/>
  <c r="AB365" i="18"/>
  <c r="AD365" i="18"/>
  <c r="AA365" i="18"/>
  <c r="Q365" i="18"/>
  <c r="Z365" i="18"/>
  <c r="I365" i="18"/>
  <c r="C365" i="18"/>
  <c r="B365" i="18"/>
  <c r="O365" i="18"/>
  <c r="K365" i="18"/>
  <c r="U365" i="18"/>
  <c r="T365" i="18"/>
  <c r="Y365" i="18"/>
  <c r="N365" i="18"/>
  <c r="AC365" i="18"/>
  <c r="F365" i="18"/>
  <c r="U243" i="6"/>
  <c r="Q245" i="6"/>
  <c r="Y244" i="18"/>
  <c r="T244" i="18"/>
  <c r="BP105" i="6"/>
  <c r="F242" i="6"/>
  <c r="L365" i="18"/>
  <c r="BL107" i="6" a="1"/>
  <c r="BI109" i="18" a="1"/>
  <c r="AS625" i="6" l="1"/>
  <c r="AT625" i="6"/>
  <c r="BK108" i="6"/>
  <c r="BJ108" i="6" s="1"/>
  <c r="BI108" i="6" s="1"/>
  <c r="AT494" i="6"/>
  <c r="AS368" i="6"/>
  <c r="AT368" i="6"/>
  <c r="AR494" i="6"/>
  <c r="AS494" i="6"/>
  <c r="AQ366" i="18"/>
  <c r="AR366" i="18"/>
  <c r="AQ624" i="18"/>
  <c r="AR624" i="18"/>
  <c r="AQ495" i="18"/>
  <c r="AR495" i="18"/>
  <c r="AQ368" i="6"/>
  <c r="AR368" i="6"/>
  <c r="AQ625" i="6"/>
  <c r="AR625" i="6"/>
  <c r="AP366" i="18"/>
  <c r="AT366" i="18"/>
  <c r="AP624" i="18"/>
  <c r="AT624" i="18"/>
  <c r="AP495" i="18"/>
  <c r="AT495" i="18"/>
  <c r="AP494" i="6"/>
  <c r="AQ494" i="6"/>
  <c r="AU625" i="6"/>
  <c r="AP625" i="6"/>
  <c r="AU368" i="6"/>
  <c r="AP368" i="6"/>
  <c r="AU494" i="6"/>
  <c r="AZ368" i="6"/>
  <c r="BD366" i="6"/>
  <c r="BC366" i="6"/>
  <c r="BB366" i="6"/>
  <c r="BA366" i="6"/>
  <c r="BE241" i="6"/>
  <c r="BI242" i="6"/>
  <c r="BH242" i="6"/>
  <c r="BD242" i="6"/>
  <c r="BC242" i="6"/>
  <c r="BB242" i="6"/>
  <c r="BA242" i="6"/>
  <c r="AN625" i="6"/>
  <c r="AO625" i="6"/>
  <c r="AO366" i="18"/>
  <c r="AN366" i="18"/>
  <c r="AM366" i="18"/>
  <c r="AL366" i="18"/>
  <c r="AN624" i="18"/>
  <c r="AL624" i="18"/>
  <c r="AO624" i="18"/>
  <c r="AM624" i="18"/>
  <c r="AN495" i="18"/>
  <c r="AL495" i="18"/>
  <c r="AO495" i="18"/>
  <c r="AM495" i="18"/>
  <c r="AO368" i="6"/>
  <c r="AN494" i="6"/>
  <c r="AO494" i="6"/>
  <c r="AM367" i="6"/>
  <c r="AM494" i="6"/>
  <c r="AM625" i="6"/>
  <c r="B243" i="6"/>
  <c r="AJ625" i="6"/>
  <c r="AL625" i="6"/>
  <c r="AK625" i="6"/>
  <c r="AJ494" i="6"/>
  <c r="AK494" i="6"/>
  <c r="AL494" i="6"/>
  <c r="AL367" i="6"/>
  <c r="AK367" i="6"/>
  <c r="AK495" i="18"/>
  <c r="AK366" i="18"/>
  <c r="AK624" i="18"/>
  <c r="AJ495" i="18"/>
  <c r="AE495" i="18"/>
  <c r="AI495" i="18"/>
  <c r="AG495" i="18"/>
  <c r="AF495" i="18"/>
  <c r="AH495" i="18"/>
  <c r="L366" i="18"/>
  <c r="AJ366" i="18"/>
  <c r="AI366" i="18"/>
  <c r="AH366" i="18"/>
  <c r="AF366" i="18"/>
  <c r="AG366" i="18"/>
  <c r="AE366" i="18"/>
  <c r="AG254" i="18"/>
  <c r="AJ624" i="18"/>
  <c r="AF624" i="18"/>
  <c r="AH624" i="18"/>
  <c r="AE624" i="18"/>
  <c r="AI624" i="18"/>
  <c r="AG624" i="18"/>
  <c r="AE254" i="18"/>
  <c r="V367" i="6"/>
  <c r="AJ367" i="6"/>
  <c r="AJ254" i="6"/>
  <c r="AN368" i="6"/>
  <c r="AI625" i="6"/>
  <c r="AI367" i="6"/>
  <c r="AI494" i="6"/>
  <c r="AI251" i="6"/>
  <c r="AH494" i="6"/>
  <c r="AH248" i="6"/>
  <c r="AH625" i="6"/>
  <c r="AH367" i="6"/>
  <c r="AF625" i="6"/>
  <c r="AF494" i="6"/>
  <c r="AF243" i="6"/>
  <c r="AG367" i="6"/>
  <c r="AF367" i="6"/>
  <c r="AG625" i="6"/>
  <c r="AG494" i="6"/>
  <c r="A113" i="3"/>
  <c r="N112" i="3"/>
  <c r="BI109" i="18"/>
  <c r="BJ109" i="18"/>
  <c r="BK109" i="18"/>
  <c r="BB111" i="18"/>
  <c r="AS496" i="18" s="1"/>
  <c r="AC495" i="18"/>
  <c r="AB495" i="18"/>
  <c r="AA495" i="18"/>
  <c r="W495" i="18"/>
  <c r="B495" i="18"/>
  <c r="D495" i="18"/>
  <c r="F495" i="18"/>
  <c r="H495" i="18"/>
  <c r="J495" i="18"/>
  <c r="L495" i="18"/>
  <c r="N495" i="18"/>
  <c r="P495" i="18"/>
  <c r="R495" i="18"/>
  <c r="T495" i="18"/>
  <c r="Z495" i="18"/>
  <c r="AD495" i="18"/>
  <c r="Y495" i="18"/>
  <c r="X495" i="18"/>
  <c r="V495" i="18"/>
  <c r="C495" i="18"/>
  <c r="E495" i="18"/>
  <c r="G495" i="18"/>
  <c r="I495" i="18"/>
  <c r="K495" i="18"/>
  <c r="M495" i="18"/>
  <c r="O495" i="18"/>
  <c r="Q495" i="18"/>
  <c r="S495" i="18"/>
  <c r="U495" i="18"/>
  <c r="BH110" i="18"/>
  <c r="BG109" i="18"/>
  <c r="BF109" i="18" s="1"/>
  <c r="BM109" i="18" s="1"/>
  <c r="BL109" i="18"/>
  <c r="BC109" i="18"/>
  <c r="AG242" i="6"/>
  <c r="W367" i="6"/>
  <c r="BF109" i="6"/>
  <c r="BL107" i="6"/>
  <c r="BN107" i="6"/>
  <c r="BM107" i="6"/>
  <c r="Y245" i="18"/>
  <c r="Q246" i="6"/>
  <c r="U244" i="6"/>
  <c r="V242" i="6"/>
  <c r="B246" i="18"/>
  <c r="O246" i="18"/>
  <c r="N244" i="18"/>
  <c r="C250" i="6"/>
  <c r="X243" i="6"/>
  <c r="C246" i="18"/>
  <c r="AC244" i="18"/>
  <c r="E624" i="18"/>
  <c r="U624" i="18"/>
  <c r="J624" i="18"/>
  <c r="AA624" i="18"/>
  <c r="O624" i="18"/>
  <c r="V624" i="18"/>
  <c r="L624" i="18"/>
  <c r="I624" i="18"/>
  <c r="AD624" i="18"/>
  <c r="R624" i="18"/>
  <c r="C624" i="18"/>
  <c r="S624" i="18"/>
  <c r="F624" i="18"/>
  <c r="T624" i="18"/>
  <c r="AC624" i="18"/>
  <c r="M624" i="18"/>
  <c r="X624" i="18"/>
  <c r="H624" i="18"/>
  <c r="G624" i="18"/>
  <c r="Z624" i="18"/>
  <c r="N624" i="18"/>
  <c r="W624" i="18"/>
  <c r="Q624" i="18"/>
  <c r="B624" i="18"/>
  <c r="P624" i="18"/>
  <c r="K624" i="18"/>
  <c r="Y624" i="18"/>
  <c r="D624" i="18"/>
  <c r="AB624" i="18"/>
  <c r="U245" i="18"/>
  <c r="F243" i="6"/>
  <c r="AC625" i="6"/>
  <c r="AD625" i="6"/>
  <c r="Z625" i="6"/>
  <c r="V625" i="6"/>
  <c r="K625" i="6"/>
  <c r="J625" i="6"/>
  <c r="M625" i="6"/>
  <c r="T625" i="6"/>
  <c r="X625" i="6"/>
  <c r="G625" i="6"/>
  <c r="H625" i="6"/>
  <c r="I625" i="6"/>
  <c r="R625" i="6"/>
  <c r="AB625" i="6"/>
  <c r="C625" i="6"/>
  <c r="AE625" i="6"/>
  <c r="F625" i="6"/>
  <c r="E625" i="6"/>
  <c r="P625" i="6"/>
  <c r="AA625" i="6"/>
  <c r="W625" i="6"/>
  <c r="D625" i="6"/>
  <c r="S625" i="6"/>
  <c r="N625" i="6"/>
  <c r="U625" i="6"/>
  <c r="Y625" i="6"/>
  <c r="B625" i="6"/>
  <c r="O625" i="6"/>
  <c r="L625" i="6"/>
  <c r="Q625" i="6"/>
  <c r="T245" i="18"/>
  <c r="AX365" i="18"/>
  <c r="BA365" i="18"/>
  <c r="AY365" i="18"/>
  <c r="AZ365" i="18"/>
  <c r="AD243" i="6"/>
  <c r="F243" i="18"/>
  <c r="AE367" i="6"/>
  <c r="S367" i="6"/>
  <c r="K367" i="6"/>
  <c r="M367" i="6"/>
  <c r="H367" i="6"/>
  <c r="T367" i="6"/>
  <c r="AA367" i="6"/>
  <c r="AC367" i="6"/>
  <c r="N367" i="6"/>
  <c r="R367" i="6"/>
  <c r="G367" i="6"/>
  <c r="Y367" i="6"/>
  <c r="I367" i="6"/>
  <c r="E367" i="6"/>
  <c r="D367" i="6"/>
  <c r="P367" i="6"/>
  <c r="AB367" i="6"/>
  <c r="Z367" i="6"/>
  <c r="L367" i="6"/>
  <c r="J367" i="6"/>
  <c r="C367" i="6"/>
  <c r="O367" i="6"/>
  <c r="B367" i="6"/>
  <c r="Q367" i="6"/>
  <c r="U367" i="6"/>
  <c r="X367" i="6"/>
  <c r="F367" i="6"/>
  <c r="AD367" i="6"/>
  <c r="K245" i="18"/>
  <c r="M366" i="18"/>
  <c r="AD366" i="18"/>
  <c r="AB366" i="18"/>
  <c r="V366" i="18"/>
  <c r="Z366" i="18"/>
  <c r="S366" i="18"/>
  <c r="X366" i="18"/>
  <c r="E366" i="18"/>
  <c r="D366" i="18"/>
  <c r="H366" i="18"/>
  <c r="J366" i="18"/>
  <c r="P366" i="18"/>
  <c r="W366" i="18"/>
  <c r="R366" i="18"/>
  <c r="AA366" i="18"/>
  <c r="G366" i="18"/>
  <c r="Q366" i="18"/>
  <c r="I366" i="18"/>
  <c r="O366" i="18"/>
  <c r="B366" i="18"/>
  <c r="C366" i="18"/>
  <c r="Y366" i="18"/>
  <c r="U366" i="18"/>
  <c r="K366" i="18"/>
  <c r="T366" i="18"/>
  <c r="AC366" i="18"/>
  <c r="N366" i="18"/>
  <c r="F366" i="18"/>
  <c r="L241" i="18"/>
  <c r="BF240" i="18"/>
  <c r="BE240" i="18"/>
  <c r="AX240" i="18"/>
  <c r="AS367" i="18" s="1"/>
  <c r="AZ240" i="18"/>
  <c r="AW367" i="18"/>
  <c r="AY240" i="18"/>
  <c r="BA240" i="18"/>
  <c r="BB240" i="18" s="1"/>
  <c r="AS625" i="18" s="1"/>
  <c r="I247" i="18"/>
  <c r="W242" i="6"/>
  <c r="B494" i="6"/>
  <c r="X494" i="6"/>
  <c r="F494" i="6"/>
  <c r="V494" i="6"/>
  <c r="J494" i="6"/>
  <c r="C494" i="6"/>
  <c r="N494" i="6"/>
  <c r="E494" i="6"/>
  <c r="R494" i="6"/>
  <c r="G494" i="6"/>
  <c r="D494" i="6"/>
  <c r="Y494" i="6"/>
  <c r="K494" i="6"/>
  <c r="L494" i="6"/>
  <c r="AC494" i="6"/>
  <c r="AE494" i="6"/>
  <c r="M494" i="6"/>
  <c r="P494" i="6"/>
  <c r="O494" i="6"/>
  <c r="T494" i="6"/>
  <c r="Q494" i="6"/>
  <c r="AD494" i="6"/>
  <c r="S494" i="6"/>
  <c r="AB494" i="6"/>
  <c r="U494" i="6"/>
  <c r="AA494" i="6"/>
  <c r="Z494" i="6"/>
  <c r="BE109" i="6"/>
  <c r="I494" i="6"/>
  <c r="H494" i="6"/>
  <c r="W494" i="6"/>
  <c r="BO107" i="6"/>
  <c r="BP107" i="6"/>
  <c r="O248" i="6"/>
  <c r="BI110" i="18" a="1"/>
  <c r="BL108" i="6" a="1"/>
  <c r="BK109" i="6" l="1"/>
  <c r="BJ109" i="6" s="1"/>
  <c r="BI109" i="6" s="1"/>
  <c r="AT495" i="6"/>
  <c r="AS626" i="6"/>
  <c r="AT626" i="6"/>
  <c r="AS369" i="6"/>
  <c r="AT369" i="6"/>
  <c r="AR495" i="6"/>
  <c r="AS495" i="6"/>
  <c r="AQ625" i="18"/>
  <c r="AR625" i="18"/>
  <c r="AQ367" i="18"/>
  <c r="AR367" i="18"/>
  <c r="AQ496" i="18"/>
  <c r="AR496" i="18"/>
  <c r="AQ626" i="6"/>
  <c r="AR626" i="6"/>
  <c r="AQ369" i="6"/>
  <c r="AR369" i="6"/>
  <c r="AP625" i="18"/>
  <c r="AT625" i="18"/>
  <c r="AP496" i="18"/>
  <c r="AT496" i="18"/>
  <c r="AP367" i="18"/>
  <c r="AT367" i="18"/>
  <c r="AP495" i="6"/>
  <c r="AQ495" i="6"/>
  <c r="AU626" i="6"/>
  <c r="AP626" i="6"/>
  <c r="AU369" i="6"/>
  <c r="AP369" i="6"/>
  <c r="AU495" i="6"/>
  <c r="AZ369" i="6"/>
  <c r="BD367" i="6"/>
  <c r="BC367" i="6"/>
  <c r="BB367" i="6"/>
  <c r="BA367" i="6"/>
  <c r="BE242" i="6"/>
  <c r="BI243" i="6"/>
  <c r="BH243" i="6"/>
  <c r="BD243" i="6"/>
  <c r="BC243" i="6"/>
  <c r="BB243" i="6"/>
  <c r="BA243" i="6"/>
  <c r="AO369" i="6"/>
  <c r="AO367" i="18"/>
  <c r="AN367" i="18"/>
  <c r="AM367" i="18"/>
  <c r="AL367" i="18"/>
  <c r="AN626" i="6"/>
  <c r="AO626" i="6"/>
  <c r="AO496" i="18"/>
  <c r="AM496" i="18"/>
  <c r="AN496" i="18"/>
  <c r="AL496" i="18"/>
  <c r="AN625" i="18"/>
  <c r="AL625" i="18"/>
  <c r="AO625" i="18"/>
  <c r="AM625" i="18"/>
  <c r="AN495" i="6"/>
  <c r="AO495" i="6"/>
  <c r="AM626" i="6"/>
  <c r="AM495" i="6"/>
  <c r="AM368" i="6"/>
  <c r="B244" i="6"/>
  <c r="AJ626" i="6"/>
  <c r="AL626" i="6"/>
  <c r="AK626" i="6"/>
  <c r="E368" i="6"/>
  <c r="AL368" i="6"/>
  <c r="AK368" i="6"/>
  <c r="AJ495" i="6"/>
  <c r="AL495" i="6"/>
  <c r="AK495" i="6"/>
  <c r="AK625" i="18"/>
  <c r="AK496" i="18"/>
  <c r="AK367" i="18"/>
  <c r="AG255" i="18"/>
  <c r="AJ496" i="18"/>
  <c r="AG496" i="18"/>
  <c r="AE496" i="18"/>
  <c r="AI496" i="18"/>
  <c r="AH496" i="18"/>
  <c r="AF496" i="18"/>
  <c r="AE255" i="18"/>
  <c r="AJ625" i="18"/>
  <c r="AH625" i="18"/>
  <c r="AF625" i="18"/>
  <c r="AG625" i="18"/>
  <c r="AE625" i="18"/>
  <c r="AI625" i="18"/>
  <c r="AJ367" i="18"/>
  <c r="AI367" i="18"/>
  <c r="AH367" i="18"/>
  <c r="AF367" i="18"/>
  <c r="AG367" i="18"/>
  <c r="AE367" i="18"/>
  <c r="F368" i="6"/>
  <c r="I368" i="6"/>
  <c r="Y368" i="6"/>
  <c r="B368" i="6"/>
  <c r="T368" i="6"/>
  <c r="W368" i="6"/>
  <c r="O368" i="6"/>
  <c r="H368" i="6"/>
  <c r="V368" i="6"/>
  <c r="C368" i="6"/>
  <c r="M368" i="6"/>
  <c r="AH368" i="6"/>
  <c r="Q368" i="6"/>
  <c r="AB368" i="6"/>
  <c r="X368" i="6"/>
  <c r="D368" i="6"/>
  <c r="AJ255" i="6"/>
  <c r="AG368" i="6"/>
  <c r="AJ368" i="6"/>
  <c r="AD368" i="6"/>
  <c r="J368" i="6"/>
  <c r="R368" i="6"/>
  <c r="S368" i="6"/>
  <c r="Z368" i="6"/>
  <c r="N368" i="6"/>
  <c r="K368" i="6"/>
  <c r="AA368" i="6"/>
  <c r="L368" i="6"/>
  <c r="G368" i="6"/>
  <c r="U368" i="6"/>
  <c r="P368" i="6"/>
  <c r="AE368" i="6"/>
  <c r="AC368" i="6"/>
  <c r="AC626" i="6"/>
  <c r="AF368" i="6"/>
  <c r="AI368" i="6"/>
  <c r="AI252" i="6"/>
  <c r="AI495" i="6"/>
  <c r="K626" i="6"/>
  <c r="AI626" i="6"/>
  <c r="AH626" i="6"/>
  <c r="AH495" i="6"/>
  <c r="AH249" i="6"/>
  <c r="L626" i="6"/>
  <c r="M626" i="6"/>
  <c r="T626" i="6"/>
  <c r="E626" i="6"/>
  <c r="F626" i="6"/>
  <c r="W626" i="6"/>
  <c r="Y626" i="6"/>
  <c r="J626" i="6"/>
  <c r="R626" i="6"/>
  <c r="AF495" i="6"/>
  <c r="B626" i="6"/>
  <c r="AF626" i="6"/>
  <c r="AF244" i="6"/>
  <c r="AA626" i="6"/>
  <c r="AG495" i="6"/>
  <c r="C626" i="6"/>
  <c r="A114" i="3"/>
  <c r="N113" i="3"/>
  <c r="BJ110" i="18"/>
  <c r="BK110" i="18"/>
  <c r="BI110" i="18"/>
  <c r="BG110" i="18"/>
  <c r="BF110" i="18" s="1"/>
  <c r="BM110" i="18" s="1"/>
  <c r="BL110" i="18"/>
  <c r="Q496" i="18"/>
  <c r="U496" i="18"/>
  <c r="Z496" i="18"/>
  <c r="AB496" i="18"/>
  <c r="AD496" i="18"/>
  <c r="H496" i="18"/>
  <c r="X496" i="18"/>
  <c r="P496" i="18"/>
  <c r="B496" i="18"/>
  <c r="C496" i="18"/>
  <c r="F496" i="18"/>
  <c r="K496" i="18"/>
  <c r="J496" i="18"/>
  <c r="S496" i="18"/>
  <c r="N496" i="18"/>
  <c r="AA496" i="18"/>
  <c r="R496" i="18"/>
  <c r="Y496" i="18"/>
  <c r="W496" i="18"/>
  <c r="D496" i="18"/>
  <c r="E496" i="18"/>
  <c r="L496" i="18"/>
  <c r="I496" i="18"/>
  <c r="T496" i="18"/>
  <c r="M496" i="18"/>
  <c r="G496" i="18"/>
  <c r="O496" i="18"/>
  <c r="BH111" i="18"/>
  <c r="BB112" i="18"/>
  <c r="AS497" i="18" s="1"/>
  <c r="AC496" i="18"/>
  <c r="V496" i="18"/>
  <c r="BC110" i="18"/>
  <c r="AD626" i="6"/>
  <c r="U626" i="6"/>
  <c r="D626" i="6"/>
  <c r="H626" i="6"/>
  <c r="AG626" i="6"/>
  <c r="AG243" i="6"/>
  <c r="N626" i="6"/>
  <c r="BF110" i="6"/>
  <c r="O626" i="6"/>
  <c r="X626" i="6"/>
  <c r="AB626" i="6"/>
  <c r="AE626" i="6"/>
  <c r="V626" i="6"/>
  <c r="P626" i="6"/>
  <c r="S626" i="6"/>
  <c r="Q626" i="6"/>
  <c r="I626" i="6"/>
  <c r="G626" i="6"/>
  <c r="Z626" i="6"/>
  <c r="BM108" i="6"/>
  <c r="BL108" i="6"/>
  <c r="BN108" i="6"/>
  <c r="O249" i="6"/>
  <c r="AC495" i="6"/>
  <c r="Y495" i="6"/>
  <c r="F495" i="6"/>
  <c r="W495" i="6"/>
  <c r="J495" i="6"/>
  <c r="C495" i="6"/>
  <c r="N495" i="6"/>
  <c r="U495" i="6"/>
  <c r="Z495" i="6"/>
  <c r="AD495" i="6"/>
  <c r="D495" i="6"/>
  <c r="I495" i="6"/>
  <c r="H495" i="6"/>
  <c r="K495" i="6"/>
  <c r="L495" i="6"/>
  <c r="P495" i="6"/>
  <c r="AE495" i="6"/>
  <c r="O495" i="6"/>
  <c r="T495" i="6"/>
  <c r="Q495" i="6"/>
  <c r="S495" i="6"/>
  <c r="BE110" i="6"/>
  <c r="E495" i="6"/>
  <c r="R495" i="6"/>
  <c r="B495" i="6"/>
  <c r="G495" i="6"/>
  <c r="AB495" i="6"/>
  <c r="X495" i="6"/>
  <c r="AA495" i="6"/>
  <c r="V495" i="6"/>
  <c r="M495" i="6"/>
  <c r="BO108" i="6"/>
  <c r="I248" i="18"/>
  <c r="W243" i="6"/>
  <c r="L242" i="18"/>
  <c r="AZ241" i="18"/>
  <c r="BA241" i="18"/>
  <c r="BB241" i="18" s="1"/>
  <c r="AS626" i="18" s="1"/>
  <c r="AY241" i="18"/>
  <c r="AX241" i="18"/>
  <c r="AS368" i="18" s="1"/>
  <c r="BF241" i="18"/>
  <c r="BE241" i="18"/>
  <c r="AW368" i="18"/>
  <c r="BA366" i="18"/>
  <c r="AX366" i="18"/>
  <c r="AY366" i="18"/>
  <c r="AZ366" i="18"/>
  <c r="K246" i="18"/>
  <c r="F244" i="18"/>
  <c r="AD244" i="6"/>
  <c r="T246" i="18"/>
  <c r="F244" i="6"/>
  <c r="AC245" i="18"/>
  <c r="C247" i="18"/>
  <c r="C251" i="6"/>
  <c r="N245" i="18"/>
  <c r="O247" i="18"/>
  <c r="U245" i="6"/>
  <c r="Y246" i="18"/>
  <c r="X625" i="18"/>
  <c r="O625" i="18"/>
  <c r="N625" i="18"/>
  <c r="AC625" i="18"/>
  <c r="U625" i="18"/>
  <c r="Z625" i="18"/>
  <c r="B625" i="18"/>
  <c r="AD625" i="18"/>
  <c r="K625" i="18"/>
  <c r="F625" i="18"/>
  <c r="T625" i="18"/>
  <c r="M625" i="18"/>
  <c r="V625" i="18"/>
  <c r="R625" i="18"/>
  <c r="AA625" i="18"/>
  <c r="G625" i="18"/>
  <c r="W625" i="18"/>
  <c r="L625" i="18"/>
  <c r="E625" i="18"/>
  <c r="H625" i="18"/>
  <c r="I625" i="18"/>
  <c r="P625" i="18"/>
  <c r="C625" i="18"/>
  <c r="S625" i="18"/>
  <c r="D625" i="18"/>
  <c r="Y625" i="18"/>
  <c r="J625" i="18"/>
  <c r="Q625" i="18"/>
  <c r="AB625" i="18"/>
  <c r="G367" i="18"/>
  <c r="V367" i="18"/>
  <c r="W367" i="18"/>
  <c r="R367" i="18"/>
  <c r="AA367" i="18"/>
  <c r="M367" i="18"/>
  <c r="D367" i="18"/>
  <c r="AD367" i="18"/>
  <c r="AB367" i="18"/>
  <c r="P367" i="18"/>
  <c r="Q367" i="18"/>
  <c r="Z367" i="18"/>
  <c r="S367" i="18"/>
  <c r="H367" i="18"/>
  <c r="J367" i="18"/>
  <c r="X367" i="18"/>
  <c r="E367" i="18"/>
  <c r="I367" i="18"/>
  <c r="B367" i="18"/>
  <c r="C367" i="18"/>
  <c r="O367" i="18"/>
  <c r="T367" i="18"/>
  <c r="Y367" i="18"/>
  <c r="U367" i="18"/>
  <c r="K367" i="18"/>
  <c r="AC367" i="18"/>
  <c r="N367" i="18"/>
  <c r="F367" i="18"/>
  <c r="U246" i="18"/>
  <c r="X244" i="6"/>
  <c r="B247" i="18"/>
  <c r="V243" i="6"/>
  <c r="Q247" i="6"/>
  <c r="L367" i="18"/>
  <c r="AN369" i="6"/>
  <c r="BL109" i="6" a="1"/>
  <c r="BI111" i="18" a="1"/>
  <c r="BK110" i="6" l="1"/>
  <c r="BJ110" i="6" s="1"/>
  <c r="BI110" i="6" s="1"/>
  <c r="AT496" i="6"/>
  <c r="AS627" i="6"/>
  <c r="AT627" i="6"/>
  <c r="AS370" i="6"/>
  <c r="AT370" i="6"/>
  <c r="AR496" i="6"/>
  <c r="AS496" i="6"/>
  <c r="AQ626" i="18"/>
  <c r="AR626" i="18"/>
  <c r="AQ497" i="18"/>
  <c r="AR497" i="18"/>
  <c r="AQ368" i="18"/>
  <c r="AR368" i="18"/>
  <c r="AQ627" i="6"/>
  <c r="AR627" i="6"/>
  <c r="AQ370" i="6"/>
  <c r="AR370" i="6"/>
  <c r="AP368" i="18"/>
  <c r="AT368" i="18"/>
  <c r="AP626" i="18"/>
  <c r="AT626" i="18"/>
  <c r="AP497" i="18"/>
  <c r="AT497" i="18"/>
  <c r="AP496" i="6"/>
  <c r="AQ496" i="6"/>
  <c r="AU627" i="6"/>
  <c r="AP627" i="6"/>
  <c r="AU370" i="6"/>
  <c r="AP370" i="6"/>
  <c r="AU496" i="6"/>
  <c r="BE243" i="6"/>
  <c r="AZ370" i="6"/>
  <c r="BD368" i="6"/>
  <c r="BC368" i="6"/>
  <c r="BB368" i="6"/>
  <c r="BA368" i="6"/>
  <c r="BI244" i="6"/>
  <c r="BH244" i="6"/>
  <c r="BD244" i="6"/>
  <c r="BE244" i="6" s="1"/>
  <c r="BC244" i="6"/>
  <c r="BB244" i="6"/>
  <c r="BA244" i="6"/>
  <c r="AO368" i="18"/>
  <c r="AN368" i="18"/>
  <c r="AM368" i="18"/>
  <c r="AL368" i="18"/>
  <c r="AN626" i="18"/>
  <c r="AL626" i="18"/>
  <c r="AM626" i="18"/>
  <c r="AO626" i="18"/>
  <c r="AN497" i="18"/>
  <c r="AL497" i="18"/>
  <c r="AO497" i="18"/>
  <c r="AM497" i="18"/>
  <c r="AO370" i="6"/>
  <c r="AN627" i="6"/>
  <c r="AO627" i="6"/>
  <c r="AN496" i="6"/>
  <c r="AO496" i="6"/>
  <c r="AM496" i="6"/>
  <c r="AM369" i="6"/>
  <c r="AM627" i="6"/>
  <c r="B245" i="6"/>
  <c r="AJ627" i="6"/>
  <c r="AL627" i="6"/>
  <c r="AK627" i="6"/>
  <c r="AJ369" i="6"/>
  <c r="AL369" i="6"/>
  <c r="AK369" i="6"/>
  <c r="AJ496" i="6"/>
  <c r="AL496" i="6"/>
  <c r="AK496" i="6"/>
  <c r="AK368" i="18"/>
  <c r="AK626" i="18"/>
  <c r="AK497" i="18"/>
  <c r="AJ368" i="18"/>
  <c r="AI368" i="18"/>
  <c r="AH368" i="18"/>
  <c r="AF368" i="18"/>
  <c r="AG368" i="18"/>
  <c r="AE368" i="18"/>
  <c r="AJ626" i="18"/>
  <c r="AF626" i="18"/>
  <c r="AH626" i="18"/>
  <c r="AI626" i="18"/>
  <c r="AE626" i="18"/>
  <c r="AG626" i="18"/>
  <c r="AJ497" i="18"/>
  <c r="AE497" i="18"/>
  <c r="AI497" i="18"/>
  <c r="AG497" i="18"/>
  <c r="AF497" i="18"/>
  <c r="AH497" i="18"/>
  <c r="BP108" i="6"/>
  <c r="AJ256" i="6"/>
  <c r="AI369" i="6"/>
  <c r="AI253" i="6"/>
  <c r="AI627" i="6"/>
  <c r="AI496" i="6"/>
  <c r="AH369" i="6"/>
  <c r="AH250" i="6"/>
  <c r="AH627" i="6"/>
  <c r="AH496" i="6"/>
  <c r="AF627" i="6"/>
  <c r="AF496" i="6"/>
  <c r="AG369" i="6"/>
  <c r="AF369" i="6"/>
  <c r="AF245" i="6"/>
  <c r="AG496" i="6"/>
  <c r="AG627" i="6"/>
  <c r="A115" i="3"/>
  <c r="N114" i="3"/>
  <c r="BI111" i="18"/>
  <c r="BJ111" i="18"/>
  <c r="BK111" i="18"/>
  <c r="BG111" i="18"/>
  <c r="BF111" i="18" s="1"/>
  <c r="BM111" i="18" s="1"/>
  <c r="BL111" i="18"/>
  <c r="Q497" i="18"/>
  <c r="K497" i="18"/>
  <c r="U497" i="18"/>
  <c r="S497" i="18"/>
  <c r="AB497" i="18"/>
  <c r="BB113" i="18"/>
  <c r="AS498" i="18" s="1"/>
  <c r="D497" i="18"/>
  <c r="AA497" i="18"/>
  <c r="L497" i="18"/>
  <c r="B497" i="18"/>
  <c r="T497" i="18"/>
  <c r="F497" i="18"/>
  <c r="X497" i="18"/>
  <c r="J497" i="18"/>
  <c r="G497" i="18"/>
  <c r="N497" i="18"/>
  <c r="O497" i="18"/>
  <c r="R497" i="18"/>
  <c r="BH112" i="18"/>
  <c r="Z497" i="18"/>
  <c r="AC497" i="18"/>
  <c r="Y497" i="18"/>
  <c r="W497" i="18"/>
  <c r="V497" i="18"/>
  <c r="H497" i="18"/>
  <c r="E497" i="18"/>
  <c r="P497" i="18"/>
  <c r="I497" i="18"/>
  <c r="AD497" i="18"/>
  <c r="M497" i="18"/>
  <c r="C497" i="18"/>
  <c r="BC111" i="18"/>
  <c r="AG244" i="6"/>
  <c r="BF111" i="6"/>
  <c r="BL109" i="6"/>
  <c r="BN109" i="6"/>
  <c r="BM109" i="6"/>
  <c r="Q248" i="6"/>
  <c r="B248" i="18"/>
  <c r="X245" i="6"/>
  <c r="AE627" i="6"/>
  <c r="T627" i="6"/>
  <c r="AA627" i="6"/>
  <c r="W627" i="6"/>
  <c r="V627" i="6"/>
  <c r="K627" i="6"/>
  <c r="F627" i="6"/>
  <c r="E627" i="6"/>
  <c r="L627" i="6"/>
  <c r="Q627" i="6"/>
  <c r="R627" i="6"/>
  <c r="U627" i="6"/>
  <c r="Y627" i="6"/>
  <c r="X627" i="6"/>
  <c r="G627" i="6"/>
  <c r="AC627" i="6"/>
  <c r="D627" i="6"/>
  <c r="S627" i="6"/>
  <c r="J627" i="6"/>
  <c r="M627" i="6"/>
  <c r="P627" i="6"/>
  <c r="AD627" i="6"/>
  <c r="Z627" i="6"/>
  <c r="AB627" i="6"/>
  <c r="C627" i="6"/>
  <c r="B627" i="6"/>
  <c r="O627" i="6"/>
  <c r="H627" i="6"/>
  <c r="I627" i="6"/>
  <c r="N627" i="6"/>
  <c r="Y247" i="18"/>
  <c r="U246" i="6"/>
  <c r="O248" i="18"/>
  <c r="N246" i="18"/>
  <c r="C248" i="18"/>
  <c r="F245" i="18"/>
  <c r="K247" i="18"/>
  <c r="M368" i="18"/>
  <c r="D368" i="18"/>
  <c r="Q368" i="18"/>
  <c r="Z368" i="18"/>
  <c r="S368" i="18"/>
  <c r="E368" i="18"/>
  <c r="AD368" i="18"/>
  <c r="AB368" i="18"/>
  <c r="R368" i="18"/>
  <c r="AA368" i="18"/>
  <c r="P368" i="18"/>
  <c r="W368" i="18"/>
  <c r="V368" i="18"/>
  <c r="H368" i="18"/>
  <c r="J368" i="18"/>
  <c r="G368" i="18"/>
  <c r="X368" i="18"/>
  <c r="I368" i="18"/>
  <c r="C368" i="18"/>
  <c r="B368" i="18"/>
  <c r="O368" i="18"/>
  <c r="Y368" i="18"/>
  <c r="T368" i="18"/>
  <c r="K368" i="18"/>
  <c r="U368" i="18"/>
  <c r="AC368" i="18"/>
  <c r="N368" i="18"/>
  <c r="F368" i="18"/>
  <c r="I626" i="18"/>
  <c r="AD626" i="18"/>
  <c r="R626" i="18"/>
  <c r="K626" i="18"/>
  <c r="D626" i="18"/>
  <c r="O626" i="18"/>
  <c r="L626" i="18"/>
  <c r="AC626" i="18"/>
  <c r="M626" i="18"/>
  <c r="X626" i="18"/>
  <c r="H626" i="18"/>
  <c r="S626" i="18"/>
  <c r="T626" i="18"/>
  <c r="Z626" i="18"/>
  <c r="W626" i="18"/>
  <c r="Q626" i="18"/>
  <c r="B626" i="18"/>
  <c r="P626" i="18"/>
  <c r="Y626" i="18"/>
  <c r="AA626" i="18"/>
  <c r="V626" i="18"/>
  <c r="AB626" i="18"/>
  <c r="E626" i="18"/>
  <c r="U626" i="18"/>
  <c r="J626" i="18"/>
  <c r="C626" i="18"/>
  <c r="F626" i="18"/>
  <c r="G626" i="18"/>
  <c r="N626" i="18"/>
  <c r="L243" i="18"/>
  <c r="AX242" i="18"/>
  <c r="AS369" i="18" s="1"/>
  <c r="BE242" i="18"/>
  <c r="AY242" i="18"/>
  <c r="AW369" i="18"/>
  <c r="AZ242" i="18"/>
  <c r="BA242" i="18"/>
  <c r="BB242" i="18" s="1"/>
  <c r="AS627" i="18" s="1"/>
  <c r="BF242" i="18"/>
  <c r="W244" i="6"/>
  <c r="AC496" i="6"/>
  <c r="K496" i="6"/>
  <c r="L496" i="6"/>
  <c r="M496" i="6"/>
  <c r="P496" i="6"/>
  <c r="O496" i="6"/>
  <c r="T496" i="6"/>
  <c r="Q496" i="6"/>
  <c r="BE111" i="6"/>
  <c r="C496" i="6"/>
  <c r="N496" i="6"/>
  <c r="E496" i="6"/>
  <c r="R496" i="6"/>
  <c r="G496" i="6"/>
  <c r="D496" i="6"/>
  <c r="I496" i="6"/>
  <c r="H496" i="6"/>
  <c r="AE496" i="6"/>
  <c r="W496" i="6"/>
  <c r="B496" i="6"/>
  <c r="X496" i="6"/>
  <c r="F496" i="6"/>
  <c r="V496" i="6"/>
  <c r="J496" i="6"/>
  <c r="S496" i="6"/>
  <c r="AA496" i="6"/>
  <c r="U496" i="6"/>
  <c r="AD496" i="6"/>
  <c r="Z496" i="6"/>
  <c r="AB496" i="6"/>
  <c r="Y496" i="6"/>
  <c r="BP109" i="6"/>
  <c r="BO109" i="6"/>
  <c r="AC369" i="6"/>
  <c r="AE369" i="6"/>
  <c r="N369" i="6"/>
  <c r="R369" i="6"/>
  <c r="K369" i="6"/>
  <c r="I369" i="6"/>
  <c r="E369" i="6"/>
  <c r="D369" i="6"/>
  <c r="P369" i="6"/>
  <c r="AB369" i="6"/>
  <c r="L369" i="6"/>
  <c r="G369" i="6"/>
  <c r="Y369" i="6"/>
  <c r="S369" i="6"/>
  <c r="M369" i="6"/>
  <c r="H369" i="6"/>
  <c r="T369" i="6"/>
  <c r="Z369" i="6"/>
  <c r="AA369" i="6"/>
  <c r="J369" i="6"/>
  <c r="C369" i="6"/>
  <c r="O369" i="6"/>
  <c r="B369" i="6"/>
  <c r="Q369" i="6"/>
  <c r="U369" i="6"/>
  <c r="F369" i="6"/>
  <c r="AD369" i="6"/>
  <c r="X369" i="6"/>
  <c r="V244" i="6"/>
  <c r="U247" i="18"/>
  <c r="AX367" i="18"/>
  <c r="AY367" i="18"/>
  <c r="BA367" i="18"/>
  <c r="AZ367" i="18"/>
  <c r="C252" i="6"/>
  <c r="AC246" i="18"/>
  <c r="F245" i="6"/>
  <c r="T247" i="18"/>
  <c r="AD245" i="6"/>
  <c r="I249" i="18"/>
  <c r="O250" i="6"/>
  <c r="V369" i="6"/>
  <c r="AN370" i="6"/>
  <c r="L368" i="18"/>
  <c r="W369" i="6"/>
  <c r="BL110" i="6" a="1"/>
  <c r="BI112" i="18" a="1"/>
  <c r="AS628" i="6" l="1"/>
  <c r="AT628" i="6"/>
  <c r="BK111" i="6"/>
  <c r="BJ111" i="6" s="1"/>
  <c r="BI111" i="6" s="1"/>
  <c r="AT497" i="6"/>
  <c r="AS371" i="6"/>
  <c r="AT371" i="6"/>
  <c r="AS629" i="6"/>
  <c r="AT629" i="6"/>
  <c r="AR497" i="6"/>
  <c r="AS497" i="6"/>
  <c r="AQ369" i="18"/>
  <c r="AR369" i="18"/>
  <c r="AQ498" i="18"/>
  <c r="AR498" i="18"/>
  <c r="AQ627" i="18"/>
  <c r="AR627" i="18"/>
  <c r="AQ371" i="6"/>
  <c r="AR371" i="6"/>
  <c r="AQ629" i="6"/>
  <c r="AR629" i="6"/>
  <c r="AQ628" i="6"/>
  <c r="AR628" i="6"/>
  <c r="AP369" i="18"/>
  <c r="AT369" i="18"/>
  <c r="AP498" i="18"/>
  <c r="AT498" i="18"/>
  <c r="AP627" i="18"/>
  <c r="AT627" i="18"/>
  <c r="AP497" i="6"/>
  <c r="AQ497" i="6"/>
  <c r="AU629" i="6"/>
  <c r="AP629" i="6"/>
  <c r="AU628" i="6"/>
  <c r="AP628" i="6"/>
  <c r="AU371" i="6"/>
  <c r="AP371" i="6"/>
  <c r="AU497" i="6"/>
  <c r="AZ371" i="6"/>
  <c r="BD369" i="6"/>
  <c r="BC369" i="6"/>
  <c r="BB369" i="6"/>
  <c r="BA369" i="6"/>
  <c r="BD245" i="6"/>
  <c r="BE245" i="6" s="1"/>
  <c r="BI245" i="6"/>
  <c r="BH245" i="6"/>
  <c r="BC245" i="6"/>
  <c r="BB245" i="6"/>
  <c r="BA245" i="6"/>
  <c r="AO369" i="18"/>
  <c r="AN369" i="18"/>
  <c r="AM369" i="18"/>
  <c r="AL369" i="18"/>
  <c r="AN628" i="6"/>
  <c r="AO628" i="6"/>
  <c r="AN498" i="18"/>
  <c r="AL498" i="18"/>
  <c r="AO498" i="18"/>
  <c r="AM498" i="18"/>
  <c r="AO371" i="6"/>
  <c r="AN627" i="18"/>
  <c r="AL627" i="18"/>
  <c r="AO627" i="18"/>
  <c r="AM627" i="18"/>
  <c r="AN497" i="6"/>
  <c r="AO497" i="6"/>
  <c r="AM628" i="6"/>
  <c r="AM370" i="6"/>
  <c r="B246" i="6"/>
  <c r="AM497" i="6"/>
  <c r="AJ628" i="6"/>
  <c r="AL628" i="6"/>
  <c r="AK628" i="6"/>
  <c r="AJ370" i="6"/>
  <c r="AL370" i="6"/>
  <c r="AK370" i="6"/>
  <c r="AJ497" i="6"/>
  <c r="AK497" i="6"/>
  <c r="AL497" i="6"/>
  <c r="AK369" i="18"/>
  <c r="AK627" i="18"/>
  <c r="AK498" i="18"/>
  <c r="L369" i="18"/>
  <c r="AJ369" i="18"/>
  <c r="AI369" i="18"/>
  <c r="AH369" i="18"/>
  <c r="AF369" i="18"/>
  <c r="AG369" i="18"/>
  <c r="AE369" i="18"/>
  <c r="AJ627" i="18"/>
  <c r="AH627" i="18"/>
  <c r="AF627" i="18"/>
  <c r="AG627" i="18"/>
  <c r="AI627" i="18"/>
  <c r="AE627" i="18"/>
  <c r="AJ498" i="18"/>
  <c r="AG498" i="18"/>
  <c r="AE498" i="18"/>
  <c r="AI498" i="18"/>
  <c r="AF498" i="18"/>
  <c r="AH498" i="18"/>
  <c r="AI254" i="6"/>
  <c r="AI497" i="6"/>
  <c r="AI628" i="6"/>
  <c r="AI370" i="6"/>
  <c r="AH251" i="6"/>
  <c r="AH628" i="6"/>
  <c r="AH370" i="6"/>
  <c r="AH497" i="6"/>
  <c r="AF628" i="6"/>
  <c r="AF497" i="6"/>
  <c r="AF246" i="6"/>
  <c r="AG370" i="6"/>
  <c r="AF370" i="6"/>
  <c r="AG628" i="6"/>
  <c r="AG497" i="6"/>
  <c r="AN371" i="6"/>
  <c r="N115" i="3"/>
  <c r="A116" i="3"/>
  <c r="BK112" i="18"/>
  <c r="BI112" i="18"/>
  <c r="BJ112" i="18"/>
  <c r="C498" i="18"/>
  <c r="F498" i="18"/>
  <c r="G498" i="18"/>
  <c r="N498" i="18"/>
  <c r="P498" i="18"/>
  <c r="AB498" i="18"/>
  <c r="T498" i="18"/>
  <c r="I498" i="18"/>
  <c r="S498" i="18"/>
  <c r="Q498" i="18"/>
  <c r="BH113" i="18"/>
  <c r="X498" i="18"/>
  <c r="K498" i="18"/>
  <c r="W498" i="18"/>
  <c r="O498" i="18"/>
  <c r="Z498" i="18"/>
  <c r="B498" i="18"/>
  <c r="Y498" i="18"/>
  <c r="J498" i="18"/>
  <c r="BB114" i="18"/>
  <c r="AS499" i="18" s="1"/>
  <c r="AC498" i="18"/>
  <c r="AA498" i="18"/>
  <c r="AD498" i="18"/>
  <c r="H498" i="18"/>
  <c r="M498" i="18"/>
  <c r="L498" i="18"/>
  <c r="U498" i="18"/>
  <c r="V498" i="18"/>
  <c r="R498" i="18"/>
  <c r="D498" i="18"/>
  <c r="E498" i="18"/>
  <c r="BL112" i="18"/>
  <c r="BG112" i="18"/>
  <c r="BF112" i="18" s="1"/>
  <c r="BM112" i="18" s="1"/>
  <c r="BC112" i="18"/>
  <c r="AG245" i="6"/>
  <c r="BF112" i="6"/>
  <c r="BL110" i="6"/>
  <c r="BN110" i="6"/>
  <c r="BM110" i="6"/>
  <c r="F246" i="6"/>
  <c r="AC247" i="18"/>
  <c r="C253" i="6"/>
  <c r="U248" i="18"/>
  <c r="V245" i="6"/>
  <c r="AC370" i="6"/>
  <c r="R370" i="6"/>
  <c r="N370" i="6"/>
  <c r="Y370" i="6"/>
  <c r="M370" i="6"/>
  <c r="H370" i="6"/>
  <c r="T370" i="6"/>
  <c r="AA370" i="6"/>
  <c r="Z370" i="6"/>
  <c r="L370" i="6"/>
  <c r="AE370" i="6"/>
  <c r="K370" i="6"/>
  <c r="G370" i="6"/>
  <c r="S370" i="6"/>
  <c r="I370" i="6"/>
  <c r="E370" i="6"/>
  <c r="D370" i="6"/>
  <c r="P370" i="6"/>
  <c r="AB370" i="6"/>
  <c r="J370" i="6"/>
  <c r="C370" i="6"/>
  <c r="O370" i="6"/>
  <c r="B370" i="6"/>
  <c r="Q370" i="6"/>
  <c r="U370" i="6"/>
  <c r="X370" i="6"/>
  <c r="AD370" i="6"/>
  <c r="F370" i="6"/>
  <c r="O251" i="6"/>
  <c r="I250" i="18"/>
  <c r="AD246" i="6"/>
  <c r="T248" i="18"/>
  <c r="BE112" i="6"/>
  <c r="E497" i="6"/>
  <c r="R497" i="6"/>
  <c r="G497" i="6"/>
  <c r="AB497" i="6"/>
  <c r="X497" i="6"/>
  <c r="AA497" i="6"/>
  <c r="V497" i="6"/>
  <c r="Z497" i="6"/>
  <c r="B497" i="6"/>
  <c r="Y497" i="6"/>
  <c r="F497" i="6"/>
  <c r="W497" i="6"/>
  <c r="J497" i="6"/>
  <c r="C497" i="6"/>
  <c r="N497" i="6"/>
  <c r="AC497" i="6"/>
  <c r="AE497" i="6"/>
  <c r="U497" i="6"/>
  <c r="AD497" i="6"/>
  <c r="D497" i="6"/>
  <c r="I497" i="6"/>
  <c r="H497" i="6"/>
  <c r="K497" i="6"/>
  <c r="L497" i="6"/>
  <c r="M497" i="6"/>
  <c r="P497" i="6"/>
  <c r="O497" i="6"/>
  <c r="T497" i="6"/>
  <c r="Q497" i="6"/>
  <c r="S497" i="6"/>
  <c r="D369" i="18"/>
  <c r="V369" i="18"/>
  <c r="Z369" i="18"/>
  <c r="Q369" i="18"/>
  <c r="E369" i="18"/>
  <c r="AA369" i="18"/>
  <c r="R369" i="18"/>
  <c r="J369" i="18"/>
  <c r="H369" i="18"/>
  <c r="M369" i="18"/>
  <c r="W369" i="18"/>
  <c r="P369" i="18"/>
  <c r="S369" i="18"/>
  <c r="X369" i="18"/>
  <c r="G369" i="18"/>
  <c r="AB369" i="18"/>
  <c r="AD369" i="18"/>
  <c r="I369" i="18"/>
  <c r="B369" i="18"/>
  <c r="C369" i="18"/>
  <c r="O369" i="18"/>
  <c r="K369" i="18"/>
  <c r="U369" i="18"/>
  <c r="T369" i="18"/>
  <c r="Y369" i="18"/>
  <c r="AC369" i="18"/>
  <c r="N369" i="18"/>
  <c r="F369" i="18"/>
  <c r="L244" i="18"/>
  <c r="AX243" i="18"/>
  <c r="AS370" i="18" s="1"/>
  <c r="AW370" i="18"/>
  <c r="BF243" i="18"/>
  <c r="AY243" i="18"/>
  <c r="BA243" i="18"/>
  <c r="BB243" i="18" s="1"/>
  <c r="AS628" i="18" s="1"/>
  <c r="BE243" i="18"/>
  <c r="AZ243" i="18"/>
  <c r="AX368" i="18"/>
  <c r="BA368" i="18"/>
  <c r="AZ368" i="18"/>
  <c r="AY368" i="18"/>
  <c r="F246" i="18"/>
  <c r="C249" i="18"/>
  <c r="O249" i="18"/>
  <c r="Y248" i="18"/>
  <c r="X246" i="6"/>
  <c r="Q249" i="6"/>
  <c r="V370" i="6"/>
  <c r="W370" i="6"/>
  <c r="AC628" i="6"/>
  <c r="AB628" i="6"/>
  <c r="X628" i="6"/>
  <c r="Y628" i="6"/>
  <c r="O628" i="6"/>
  <c r="R628" i="6"/>
  <c r="L628" i="6"/>
  <c r="AA628" i="6"/>
  <c r="W628" i="6"/>
  <c r="K628" i="6"/>
  <c r="F628" i="6"/>
  <c r="M628" i="6"/>
  <c r="E628" i="6"/>
  <c r="T628" i="6"/>
  <c r="J628" i="6"/>
  <c r="AE628" i="6"/>
  <c r="H628" i="6"/>
  <c r="I628" i="6"/>
  <c r="N628" i="6"/>
  <c r="Q628" i="6"/>
  <c r="Z628" i="6"/>
  <c r="C628" i="6"/>
  <c r="G628" i="6"/>
  <c r="P628" i="6"/>
  <c r="AD628" i="6"/>
  <c r="V628" i="6"/>
  <c r="B628" i="6"/>
  <c r="D628" i="6"/>
  <c r="S628" i="6"/>
  <c r="U628" i="6"/>
  <c r="BP110" i="6"/>
  <c r="BO110" i="6"/>
  <c r="W245" i="6"/>
  <c r="Y627" i="18"/>
  <c r="M627" i="18"/>
  <c r="J627" i="18"/>
  <c r="AD627" i="18"/>
  <c r="F627" i="18"/>
  <c r="X627" i="18"/>
  <c r="N627" i="18"/>
  <c r="V627" i="18"/>
  <c r="Q627" i="18"/>
  <c r="R627" i="18"/>
  <c r="C627" i="18"/>
  <c r="D627" i="18"/>
  <c r="G627" i="18"/>
  <c r="L627" i="18"/>
  <c r="AC627" i="18"/>
  <c r="E627" i="18"/>
  <c r="U627" i="18"/>
  <c r="H627" i="18"/>
  <c r="K627" i="18"/>
  <c r="T627" i="18"/>
  <c r="O627" i="18"/>
  <c r="Z627" i="18"/>
  <c r="I627" i="18"/>
  <c r="B627" i="18"/>
  <c r="P627" i="18"/>
  <c r="S627" i="18"/>
  <c r="AA627" i="18"/>
  <c r="W627" i="18"/>
  <c r="AB627" i="18"/>
  <c r="K248" i="18"/>
  <c r="N247" i="18"/>
  <c r="U247" i="6"/>
  <c r="B249" i="18"/>
  <c r="BI113" i="18" a="1"/>
  <c r="BL111" i="6" a="1"/>
  <c r="AS372" i="6" l="1"/>
  <c r="AT372" i="6"/>
  <c r="BK112" i="6"/>
  <c r="BJ112" i="6" s="1"/>
  <c r="BI112" i="6" s="1"/>
  <c r="AT498" i="6"/>
  <c r="AS630" i="6"/>
  <c r="AT630" i="6"/>
  <c r="AR498" i="6"/>
  <c r="AS498" i="6"/>
  <c r="AQ628" i="18"/>
  <c r="AR628" i="18"/>
  <c r="AQ499" i="18"/>
  <c r="AR499" i="18"/>
  <c r="AQ370" i="18"/>
  <c r="AR370" i="18"/>
  <c r="AQ372" i="6"/>
  <c r="AR372" i="6"/>
  <c r="AQ630" i="6"/>
  <c r="AR630" i="6"/>
  <c r="AP499" i="18"/>
  <c r="AT499" i="18"/>
  <c r="AP370" i="18"/>
  <c r="AT370" i="18"/>
  <c r="AP628" i="18"/>
  <c r="AT628" i="18"/>
  <c r="AP498" i="6"/>
  <c r="AQ498" i="6"/>
  <c r="AU630" i="6"/>
  <c r="AP630" i="6"/>
  <c r="AU372" i="6"/>
  <c r="AP372" i="6"/>
  <c r="AU498" i="6"/>
  <c r="AZ372" i="6"/>
  <c r="BD370" i="6"/>
  <c r="BC370" i="6"/>
  <c r="BB370" i="6"/>
  <c r="BA370" i="6"/>
  <c r="BD246" i="6"/>
  <c r="BE246" i="6" s="1"/>
  <c r="BI246" i="6"/>
  <c r="BH246" i="6"/>
  <c r="BC246" i="6"/>
  <c r="BB246" i="6"/>
  <c r="BA246" i="6"/>
  <c r="AO370" i="18"/>
  <c r="AN370" i="18"/>
  <c r="AM370" i="18"/>
  <c r="AL370" i="18"/>
  <c r="AN499" i="18"/>
  <c r="AL499" i="18"/>
  <c r="AO499" i="18"/>
  <c r="AM499" i="18"/>
  <c r="AN629" i="6"/>
  <c r="AO629" i="6"/>
  <c r="AO372" i="6"/>
  <c r="AN628" i="18"/>
  <c r="AL628" i="18"/>
  <c r="AO628" i="18"/>
  <c r="AM628" i="18"/>
  <c r="AN498" i="6"/>
  <c r="AO498" i="6"/>
  <c r="B247" i="6"/>
  <c r="AM629" i="6"/>
  <c r="AM371" i="6"/>
  <c r="AM498" i="6"/>
  <c r="AJ371" i="6"/>
  <c r="AL371" i="6"/>
  <c r="AK371" i="6"/>
  <c r="AJ629" i="6"/>
  <c r="AK629" i="6"/>
  <c r="AL629" i="6"/>
  <c r="AJ498" i="6"/>
  <c r="AK498" i="6"/>
  <c r="AL498" i="6"/>
  <c r="AK628" i="18"/>
  <c r="AK499" i="18"/>
  <c r="AK370" i="18"/>
  <c r="O371" i="6"/>
  <c r="J371" i="6"/>
  <c r="X371" i="6"/>
  <c r="AE371" i="6"/>
  <c r="L371" i="6"/>
  <c r="T371" i="6"/>
  <c r="D371" i="6"/>
  <c r="M371" i="6"/>
  <c r="AA371" i="6"/>
  <c r="Z371" i="6"/>
  <c r="H371" i="6"/>
  <c r="E371" i="6"/>
  <c r="S371" i="6"/>
  <c r="Q371" i="6"/>
  <c r="I371" i="6"/>
  <c r="R371" i="6"/>
  <c r="B371" i="6"/>
  <c r="G371" i="6"/>
  <c r="N371" i="6"/>
  <c r="L370" i="18"/>
  <c r="AJ370" i="18"/>
  <c r="AI370" i="18"/>
  <c r="AH370" i="18"/>
  <c r="AF370" i="18"/>
  <c r="AG370" i="18"/>
  <c r="AE370" i="18"/>
  <c r="AJ628" i="18"/>
  <c r="AF628" i="18"/>
  <c r="AH628" i="18"/>
  <c r="AE628" i="18"/>
  <c r="AI628" i="18"/>
  <c r="AG628" i="18"/>
  <c r="AJ499" i="18"/>
  <c r="AE499" i="18"/>
  <c r="AI499" i="18"/>
  <c r="AG499" i="18"/>
  <c r="AF499" i="18"/>
  <c r="AH499" i="18"/>
  <c r="AD371" i="6"/>
  <c r="V371" i="6"/>
  <c r="AG371" i="6"/>
  <c r="AC371" i="6"/>
  <c r="W371" i="6"/>
  <c r="U371" i="6"/>
  <c r="C371" i="6"/>
  <c r="P371" i="6"/>
  <c r="Y371" i="6"/>
  <c r="AB371" i="6"/>
  <c r="K371" i="6"/>
  <c r="AI498" i="6"/>
  <c r="AI255" i="6"/>
  <c r="AI629" i="6"/>
  <c r="AI371" i="6"/>
  <c r="AH371" i="6"/>
  <c r="AH252" i="6"/>
  <c r="AH629" i="6"/>
  <c r="AH498" i="6"/>
  <c r="AF629" i="6"/>
  <c r="AF498" i="6"/>
  <c r="F371" i="6"/>
  <c r="AF371" i="6"/>
  <c r="AF247" i="6"/>
  <c r="AG629" i="6"/>
  <c r="AG498" i="6"/>
  <c r="N116" i="3"/>
  <c r="A117" i="3"/>
  <c r="BI113" i="18"/>
  <c r="BJ113" i="18"/>
  <c r="BK113" i="18"/>
  <c r="Y499" i="18"/>
  <c r="D499" i="18"/>
  <c r="V499" i="18"/>
  <c r="L499" i="18"/>
  <c r="E499" i="18"/>
  <c r="T499" i="18"/>
  <c r="I499" i="18"/>
  <c r="X499" i="18"/>
  <c r="M499" i="18"/>
  <c r="G499" i="18"/>
  <c r="Q499" i="18"/>
  <c r="O499" i="18"/>
  <c r="U499" i="18"/>
  <c r="BH114" i="18"/>
  <c r="BB115" i="18"/>
  <c r="AS500" i="18" s="1"/>
  <c r="AC499" i="18"/>
  <c r="AA499" i="18"/>
  <c r="B499" i="18"/>
  <c r="F499" i="18"/>
  <c r="J499" i="18"/>
  <c r="N499" i="18"/>
  <c r="R499" i="18"/>
  <c r="Z499" i="18"/>
  <c r="W499" i="18"/>
  <c r="H499" i="18"/>
  <c r="P499" i="18"/>
  <c r="AD499" i="18"/>
  <c r="C499" i="18"/>
  <c r="K499" i="18"/>
  <c r="S499" i="18"/>
  <c r="AB499" i="18"/>
  <c r="BG113" i="18"/>
  <c r="BF113" i="18" s="1"/>
  <c r="BM113" i="18" s="1"/>
  <c r="BL113" i="18"/>
  <c r="BC113" i="18"/>
  <c r="AG246" i="6"/>
  <c r="BF113" i="6"/>
  <c r="BM111" i="6"/>
  <c r="BL111" i="6"/>
  <c r="BN111" i="6"/>
  <c r="B250" i="18"/>
  <c r="N248" i="18"/>
  <c r="K249" i="18"/>
  <c r="U248" i="6"/>
  <c r="AC629" i="6"/>
  <c r="B629" i="6"/>
  <c r="O629" i="6"/>
  <c r="L629" i="6"/>
  <c r="Q629" i="6"/>
  <c r="N629" i="6"/>
  <c r="U629" i="6"/>
  <c r="Y629" i="6"/>
  <c r="AA629" i="6"/>
  <c r="W629" i="6"/>
  <c r="D629" i="6"/>
  <c r="S629" i="6"/>
  <c r="F629" i="6"/>
  <c r="E629" i="6"/>
  <c r="P629" i="6"/>
  <c r="AE629" i="6"/>
  <c r="R629" i="6"/>
  <c r="AB629" i="6"/>
  <c r="C629" i="6"/>
  <c r="X629" i="6"/>
  <c r="G629" i="6"/>
  <c r="H629" i="6"/>
  <c r="I629" i="6"/>
  <c r="J629" i="6"/>
  <c r="M629" i="6"/>
  <c r="T629" i="6"/>
  <c r="AD629" i="6"/>
  <c r="Z629" i="6"/>
  <c r="V629" i="6"/>
  <c r="K629" i="6"/>
  <c r="Q250" i="6"/>
  <c r="X247" i="6"/>
  <c r="Y249" i="18"/>
  <c r="F247" i="18"/>
  <c r="O252" i="6"/>
  <c r="U249" i="18"/>
  <c r="F247" i="6"/>
  <c r="W246" i="6"/>
  <c r="O250" i="18"/>
  <c r="C250" i="18"/>
  <c r="K628" i="18"/>
  <c r="Y628" i="18"/>
  <c r="D628" i="18"/>
  <c r="I628" i="18"/>
  <c r="R628" i="18"/>
  <c r="U628" i="18"/>
  <c r="AB628" i="18"/>
  <c r="G628" i="18"/>
  <c r="Z628" i="18"/>
  <c r="N628" i="18"/>
  <c r="W628" i="18"/>
  <c r="B628" i="18"/>
  <c r="AC628" i="18"/>
  <c r="X628" i="18"/>
  <c r="C628" i="18"/>
  <c r="S628" i="18"/>
  <c r="F628" i="18"/>
  <c r="T628" i="18"/>
  <c r="AD628" i="18"/>
  <c r="E628" i="18"/>
  <c r="J628" i="18"/>
  <c r="AA628" i="18"/>
  <c r="O628" i="18"/>
  <c r="V628" i="18"/>
  <c r="L628" i="18"/>
  <c r="Q628" i="18"/>
  <c r="P628" i="18"/>
  <c r="M628" i="18"/>
  <c r="H628" i="18"/>
  <c r="M370" i="18"/>
  <c r="E370" i="18"/>
  <c r="AB370" i="18"/>
  <c r="R370" i="18"/>
  <c r="Q370" i="18"/>
  <c r="H370" i="18"/>
  <c r="S370" i="18"/>
  <c r="D370" i="18"/>
  <c r="P370" i="18"/>
  <c r="Z370" i="18"/>
  <c r="J370" i="18"/>
  <c r="X370" i="18"/>
  <c r="W370" i="18"/>
  <c r="V370" i="18"/>
  <c r="AD370" i="18"/>
  <c r="G370" i="18"/>
  <c r="AA370" i="18"/>
  <c r="I370" i="18"/>
  <c r="C370" i="18"/>
  <c r="O370" i="18"/>
  <c r="B370" i="18"/>
  <c r="U370" i="18"/>
  <c r="Y370" i="18"/>
  <c r="K370" i="18"/>
  <c r="T370" i="18"/>
  <c r="N370" i="18"/>
  <c r="AC370" i="18"/>
  <c r="F370" i="18"/>
  <c r="L245" i="18"/>
  <c r="AY244" i="18"/>
  <c r="AZ244" i="18"/>
  <c r="AW371" i="18"/>
  <c r="BE244" i="18"/>
  <c r="BA244" i="18"/>
  <c r="BB244" i="18" s="1"/>
  <c r="AS629" i="18" s="1"/>
  <c r="BF244" i="18"/>
  <c r="AX244" i="18"/>
  <c r="AS371" i="18" s="1"/>
  <c r="BA369" i="18"/>
  <c r="AX369" i="18"/>
  <c r="AZ369" i="18"/>
  <c r="AY369" i="18"/>
  <c r="BP111" i="6"/>
  <c r="BO111" i="6"/>
  <c r="BE113" i="6"/>
  <c r="I498" i="6"/>
  <c r="H498" i="6"/>
  <c r="W498" i="6"/>
  <c r="B498" i="6"/>
  <c r="X498" i="6"/>
  <c r="F498" i="6"/>
  <c r="Q498" i="6"/>
  <c r="AD498" i="6"/>
  <c r="S498" i="6"/>
  <c r="AB498" i="6"/>
  <c r="U498" i="6"/>
  <c r="AA498" i="6"/>
  <c r="Z498" i="6"/>
  <c r="T498" i="6"/>
  <c r="AC498" i="6"/>
  <c r="AE498" i="6"/>
  <c r="Y498" i="6"/>
  <c r="K498" i="6"/>
  <c r="L498" i="6"/>
  <c r="M498" i="6"/>
  <c r="P498" i="6"/>
  <c r="O498" i="6"/>
  <c r="V498" i="6"/>
  <c r="J498" i="6"/>
  <c r="C498" i="6"/>
  <c r="N498" i="6"/>
  <c r="E498" i="6"/>
  <c r="R498" i="6"/>
  <c r="G498" i="6"/>
  <c r="D498" i="6"/>
  <c r="T249" i="18"/>
  <c r="AD247" i="6"/>
  <c r="I251" i="18"/>
  <c r="V246" i="6"/>
  <c r="C254" i="6"/>
  <c r="AC248" i="18"/>
  <c r="AN372" i="6"/>
  <c r="BL112" i="6" a="1"/>
  <c r="BI114" i="18" a="1"/>
  <c r="AS631" i="6" l="1"/>
  <c r="AT631" i="6"/>
  <c r="BK113" i="6"/>
  <c r="BJ113" i="6" s="1"/>
  <c r="BI113" i="6" s="1"/>
  <c r="AT499" i="6"/>
  <c r="AS373" i="6"/>
  <c r="AT373" i="6"/>
  <c r="AR499" i="6"/>
  <c r="AS499" i="6"/>
  <c r="AQ500" i="18"/>
  <c r="AR500" i="18"/>
  <c r="AQ371" i="18"/>
  <c r="AR371" i="18"/>
  <c r="AQ629" i="18"/>
  <c r="AR629" i="18"/>
  <c r="AQ631" i="6"/>
  <c r="AR631" i="6"/>
  <c r="AQ373" i="6"/>
  <c r="AR373" i="6"/>
  <c r="AP500" i="18"/>
  <c r="AT500" i="18"/>
  <c r="AP629" i="18"/>
  <c r="AT629" i="18"/>
  <c r="AP371" i="18"/>
  <c r="AT371" i="18"/>
  <c r="AP499" i="6"/>
  <c r="AQ499" i="6"/>
  <c r="AU373" i="6"/>
  <c r="AP373" i="6"/>
  <c r="AU631" i="6"/>
  <c r="AP631" i="6"/>
  <c r="AU499" i="6"/>
  <c r="AZ373" i="6"/>
  <c r="BD371" i="6"/>
  <c r="BC371" i="6"/>
  <c r="BB371" i="6"/>
  <c r="BA371" i="6"/>
  <c r="BI247" i="6"/>
  <c r="BH247" i="6"/>
  <c r="BD247" i="6"/>
  <c r="BE247" i="6" s="1"/>
  <c r="BC247" i="6"/>
  <c r="BB247" i="6"/>
  <c r="BA247" i="6"/>
  <c r="AO373" i="6"/>
  <c r="AO371" i="18"/>
  <c r="AN371" i="18"/>
  <c r="AM371" i="18"/>
  <c r="AL371" i="18"/>
  <c r="AO500" i="18"/>
  <c r="AM500" i="18"/>
  <c r="AN500" i="18"/>
  <c r="AL500" i="18"/>
  <c r="AN629" i="18"/>
  <c r="AL629" i="18"/>
  <c r="AO629" i="18"/>
  <c r="AM629" i="18"/>
  <c r="AN630" i="6"/>
  <c r="AO630" i="6"/>
  <c r="AN499" i="6"/>
  <c r="AO499" i="6"/>
  <c r="AM372" i="6"/>
  <c r="AM499" i="6"/>
  <c r="AM630" i="6"/>
  <c r="B248" i="6"/>
  <c r="AJ630" i="6"/>
  <c r="AK630" i="6"/>
  <c r="AL630" i="6"/>
  <c r="AJ372" i="6"/>
  <c r="AL372" i="6"/>
  <c r="AK372" i="6"/>
  <c r="AJ499" i="6"/>
  <c r="AK499" i="6"/>
  <c r="AL499" i="6"/>
  <c r="AK371" i="18"/>
  <c r="AK629" i="18"/>
  <c r="AK500" i="18"/>
  <c r="AJ500" i="18"/>
  <c r="AG500" i="18"/>
  <c r="AE500" i="18"/>
  <c r="AI500" i="18"/>
  <c r="AH500" i="18"/>
  <c r="AF500" i="18"/>
  <c r="AJ629" i="18"/>
  <c r="AH629" i="18"/>
  <c r="AF629" i="18"/>
  <c r="AG629" i="18"/>
  <c r="AE629" i="18"/>
  <c r="AI629" i="18"/>
  <c r="AJ371" i="18"/>
  <c r="AI371" i="18"/>
  <c r="AH371" i="18"/>
  <c r="AF371" i="18"/>
  <c r="AG371" i="18"/>
  <c r="AE371" i="18"/>
  <c r="AI372" i="6"/>
  <c r="AI256" i="6"/>
  <c r="AI499" i="6"/>
  <c r="AI630" i="6"/>
  <c r="AH499" i="6"/>
  <c r="AH630" i="6"/>
  <c r="AH253" i="6"/>
  <c r="AH372" i="6"/>
  <c r="AF630" i="6"/>
  <c r="AF499" i="6"/>
  <c r="AF248" i="6"/>
  <c r="AG372" i="6"/>
  <c r="AF372" i="6"/>
  <c r="AG499" i="6"/>
  <c r="AG630" i="6"/>
  <c r="N117" i="3"/>
  <c r="A118" i="3"/>
  <c r="BI114" i="18"/>
  <c r="BJ114" i="18"/>
  <c r="BK114" i="18"/>
  <c r="BL114" i="18"/>
  <c r="BG114" i="18"/>
  <c r="BF114" i="18" s="1"/>
  <c r="BM114" i="18" s="1"/>
  <c r="Q500" i="18"/>
  <c r="O500" i="18"/>
  <c r="U500" i="18"/>
  <c r="BH115" i="18"/>
  <c r="BB116" i="18"/>
  <c r="AS501" i="18" s="1"/>
  <c r="AC500" i="18"/>
  <c r="Z500" i="18"/>
  <c r="AB500" i="18"/>
  <c r="V500" i="18"/>
  <c r="AD500" i="18"/>
  <c r="H500" i="18"/>
  <c r="X500" i="18"/>
  <c r="P500" i="18"/>
  <c r="B500" i="18"/>
  <c r="C500" i="18"/>
  <c r="F500" i="18"/>
  <c r="K500" i="18"/>
  <c r="J500" i="18"/>
  <c r="S500" i="18"/>
  <c r="N500" i="18"/>
  <c r="AA500" i="18"/>
  <c r="R500" i="18"/>
  <c r="Y500" i="18"/>
  <c r="W500" i="18"/>
  <c r="D500" i="18"/>
  <c r="E500" i="18"/>
  <c r="L500" i="18"/>
  <c r="I500" i="18"/>
  <c r="T500" i="18"/>
  <c r="M500" i="18"/>
  <c r="G500" i="18"/>
  <c r="BC114" i="18"/>
  <c r="V372" i="6"/>
  <c r="AG247" i="6"/>
  <c r="Y630" i="6"/>
  <c r="AB630" i="6"/>
  <c r="M630" i="6"/>
  <c r="AC630" i="6"/>
  <c r="J630" i="6"/>
  <c r="P630" i="6"/>
  <c r="L630" i="6"/>
  <c r="AA630" i="6"/>
  <c r="U630" i="6"/>
  <c r="K630" i="6"/>
  <c r="C630" i="6"/>
  <c r="I630" i="6"/>
  <c r="S630" i="6"/>
  <c r="V630" i="6"/>
  <c r="E630" i="6"/>
  <c r="BF114" i="6"/>
  <c r="Q630" i="6"/>
  <c r="G630" i="6"/>
  <c r="AD630" i="6"/>
  <c r="R630" i="6"/>
  <c r="D630" i="6"/>
  <c r="N630" i="6"/>
  <c r="H630" i="6"/>
  <c r="B630" i="6"/>
  <c r="Z630" i="6"/>
  <c r="F630" i="6"/>
  <c r="W630" i="6"/>
  <c r="T630" i="6"/>
  <c r="O630" i="6"/>
  <c r="X630" i="6"/>
  <c r="AE630" i="6"/>
  <c r="BM112" i="6"/>
  <c r="BL112" i="6"/>
  <c r="BN112" i="6"/>
  <c r="AD248" i="6"/>
  <c r="X371" i="18"/>
  <c r="J371" i="18"/>
  <c r="Z371" i="18"/>
  <c r="AA371" i="18"/>
  <c r="H371" i="18"/>
  <c r="V371" i="18"/>
  <c r="P371" i="18"/>
  <c r="G371" i="18"/>
  <c r="Q371" i="18"/>
  <c r="D371" i="18"/>
  <c r="M371" i="18"/>
  <c r="R371" i="18"/>
  <c r="AB371" i="18"/>
  <c r="S371" i="18"/>
  <c r="AD371" i="18"/>
  <c r="E371" i="18"/>
  <c r="W371" i="18"/>
  <c r="I371" i="18"/>
  <c r="C371" i="18"/>
  <c r="O371" i="18"/>
  <c r="B371" i="18"/>
  <c r="Y371" i="18"/>
  <c r="T371" i="18"/>
  <c r="K371" i="18"/>
  <c r="U371" i="18"/>
  <c r="N371" i="18"/>
  <c r="AC371" i="18"/>
  <c r="F371" i="18"/>
  <c r="X629" i="18"/>
  <c r="J629" i="18"/>
  <c r="I629" i="18"/>
  <c r="Z629" i="18"/>
  <c r="T629" i="18"/>
  <c r="Y629" i="18"/>
  <c r="G629" i="18"/>
  <c r="C629" i="18"/>
  <c r="N629" i="18"/>
  <c r="M629" i="18"/>
  <c r="V629" i="18"/>
  <c r="K629" i="18"/>
  <c r="E629" i="18"/>
  <c r="O629" i="18"/>
  <c r="AA629" i="18"/>
  <c r="W629" i="18"/>
  <c r="R629" i="18"/>
  <c r="Q629" i="18"/>
  <c r="B629" i="18"/>
  <c r="S629" i="18"/>
  <c r="H629" i="18"/>
  <c r="AD629" i="18"/>
  <c r="F629" i="18"/>
  <c r="D629" i="18"/>
  <c r="U629" i="18"/>
  <c r="L629" i="18"/>
  <c r="AC629" i="18"/>
  <c r="P629" i="18"/>
  <c r="AB629" i="18"/>
  <c r="L246" i="18"/>
  <c r="AY245" i="18"/>
  <c r="BA245" i="18"/>
  <c r="BB245" i="18" s="1"/>
  <c r="AS630" i="18" s="1"/>
  <c r="BE245" i="18"/>
  <c r="AX245" i="18"/>
  <c r="AS372" i="18" s="1"/>
  <c r="AW372" i="18"/>
  <c r="BF245" i="18"/>
  <c r="AZ245" i="18"/>
  <c r="AY370" i="18"/>
  <c r="AZ370" i="18"/>
  <c r="BA370" i="18"/>
  <c r="AX370" i="18"/>
  <c r="W247" i="6"/>
  <c r="F248" i="18"/>
  <c r="Y250" i="18"/>
  <c r="U249" i="6"/>
  <c r="N249" i="18"/>
  <c r="I252" i="18"/>
  <c r="T250" i="18"/>
  <c r="AE372" i="6"/>
  <c r="S372" i="6"/>
  <c r="K372" i="6"/>
  <c r="G372" i="6"/>
  <c r="M372" i="6"/>
  <c r="H372" i="6"/>
  <c r="T372" i="6"/>
  <c r="AA372" i="6"/>
  <c r="AC372" i="6"/>
  <c r="Y372" i="6"/>
  <c r="R372" i="6"/>
  <c r="N372" i="6"/>
  <c r="I372" i="6"/>
  <c r="E372" i="6"/>
  <c r="D372" i="6"/>
  <c r="P372" i="6"/>
  <c r="Z372" i="6"/>
  <c r="AB372" i="6"/>
  <c r="L372" i="6"/>
  <c r="J372" i="6"/>
  <c r="C372" i="6"/>
  <c r="O372" i="6"/>
  <c r="B372" i="6"/>
  <c r="Q372" i="6"/>
  <c r="U372" i="6"/>
  <c r="F372" i="6"/>
  <c r="X372" i="6"/>
  <c r="AD372" i="6"/>
  <c r="AC249" i="18"/>
  <c r="C255" i="6"/>
  <c r="V247" i="6"/>
  <c r="BO112" i="6"/>
  <c r="AE499" i="6"/>
  <c r="K499" i="6"/>
  <c r="L499" i="6"/>
  <c r="M499" i="6"/>
  <c r="P499" i="6"/>
  <c r="O499" i="6"/>
  <c r="T499" i="6"/>
  <c r="Q499" i="6"/>
  <c r="S499" i="6"/>
  <c r="BE114" i="6"/>
  <c r="E499" i="6"/>
  <c r="R499" i="6"/>
  <c r="G499" i="6"/>
  <c r="AB499" i="6"/>
  <c r="X499" i="6"/>
  <c r="AC499" i="6"/>
  <c r="AA499" i="6"/>
  <c r="V499" i="6"/>
  <c r="Z499" i="6"/>
  <c r="B499" i="6"/>
  <c r="Y499" i="6"/>
  <c r="F499" i="6"/>
  <c r="W499" i="6"/>
  <c r="J499" i="6"/>
  <c r="C499" i="6"/>
  <c r="N499" i="6"/>
  <c r="U499" i="6"/>
  <c r="AD499" i="6"/>
  <c r="D499" i="6"/>
  <c r="I499" i="6"/>
  <c r="H499" i="6"/>
  <c r="C251" i="18"/>
  <c r="O251" i="18"/>
  <c r="F248" i="6"/>
  <c r="U250" i="18"/>
  <c r="O253" i="6"/>
  <c r="X248" i="6"/>
  <c r="Q251" i="6"/>
  <c r="K250" i="18"/>
  <c r="B251" i="18"/>
  <c r="L371" i="18"/>
  <c r="W372" i="6"/>
  <c r="AN373" i="6"/>
  <c r="BL113" i="6" a="1"/>
  <c r="BI115" i="18" a="1"/>
  <c r="AS632" i="6" l="1"/>
  <c r="AT632" i="6"/>
  <c r="BK114" i="6"/>
  <c r="BJ114" i="6" s="1"/>
  <c r="BI114" i="6" s="1"/>
  <c r="AT500" i="6"/>
  <c r="AS374" i="6"/>
  <c r="AT374" i="6"/>
  <c r="AR500" i="6"/>
  <c r="AS500" i="6"/>
  <c r="AQ501" i="18"/>
  <c r="AR501" i="18"/>
  <c r="AQ372" i="18"/>
  <c r="AR372" i="18"/>
  <c r="AQ630" i="18"/>
  <c r="AR630" i="18"/>
  <c r="AQ374" i="6"/>
  <c r="AR374" i="6"/>
  <c r="AQ632" i="6"/>
  <c r="AR632" i="6"/>
  <c r="AP501" i="18"/>
  <c r="AT501" i="18"/>
  <c r="AP372" i="18"/>
  <c r="AT372" i="18"/>
  <c r="AP630" i="18"/>
  <c r="AT630" i="18"/>
  <c r="AP500" i="6"/>
  <c r="AQ500" i="6"/>
  <c r="AU374" i="6"/>
  <c r="AP374" i="6"/>
  <c r="AU632" i="6"/>
  <c r="AP632" i="6"/>
  <c r="AU500" i="6"/>
  <c r="AZ374" i="6"/>
  <c r="BD372" i="6"/>
  <c r="BC372" i="6"/>
  <c r="BB372" i="6"/>
  <c r="BA372" i="6"/>
  <c r="BI248" i="6"/>
  <c r="BH248" i="6"/>
  <c r="BD248" i="6"/>
  <c r="BE248" i="6" s="1"/>
  <c r="BC248" i="6"/>
  <c r="BB248" i="6"/>
  <c r="BA248" i="6"/>
  <c r="AN501" i="18"/>
  <c r="AL501" i="18"/>
  <c r="AO501" i="18"/>
  <c r="AM501" i="18"/>
  <c r="AN631" i="6"/>
  <c r="AO631" i="6"/>
  <c r="AO374" i="6"/>
  <c r="AO372" i="18"/>
  <c r="AN372" i="18"/>
  <c r="AM372" i="18"/>
  <c r="AL372" i="18"/>
  <c r="AN630" i="18"/>
  <c r="AL630" i="18"/>
  <c r="AM630" i="18"/>
  <c r="AO630" i="18"/>
  <c r="AN500" i="6"/>
  <c r="AO500" i="6"/>
  <c r="AM631" i="6"/>
  <c r="AM373" i="6"/>
  <c r="AM500" i="6"/>
  <c r="B249" i="6"/>
  <c r="AJ500" i="6"/>
  <c r="AK500" i="6"/>
  <c r="AL500" i="6"/>
  <c r="AJ631" i="6"/>
  <c r="AK631" i="6"/>
  <c r="AL631" i="6"/>
  <c r="AJ373" i="6"/>
  <c r="AL373" i="6"/>
  <c r="AK373" i="6"/>
  <c r="AK501" i="18"/>
  <c r="AK630" i="18"/>
  <c r="AK372" i="18"/>
  <c r="AJ372" i="18"/>
  <c r="AI372" i="18"/>
  <c r="AH372" i="18"/>
  <c r="AF372" i="18"/>
  <c r="AG372" i="18"/>
  <c r="AE372" i="18"/>
  <c r="AJ630" i="18"/>
  <c r="AF630" i="18"/>
  <c r="AH630" i="18"/>
  <c r="AI630" i="18"/>
  <c r="AE630" i="18"/>
  <c r="AG630" i="18"/>
  <c r="AJ501" i="18"/>
  <c r="AE501" i="18"/>
  <c r="AI501" i="18"/>
  <c r="AG501" i="18"/>
  <c r="AF501" i="18"/>
  <c r="AH501" i="18"/>
  <c r="AI373" i="6"/>
  <c r="AI631" i="6"/>
  <c r="AI500" i="6"/>
  <c r="AH631" i="6"/>
  <c r="AH373" i="6"/>
  <c r="AH254" i="6"/>
  <c r="AH500" i="6"/>
  <c r="AF631" i="6"/>
  <c r="AF500" i="6"/>
  <c r="AG373" i="6"/>
  <c r="AF373" i="6"/>
  <c r="AF249" i="6"/>
  <c r="AG500" i="6"/>
  <c r="AG631" i="6"/>
  <c r="N118" i="3"/>
  <c r="A119" i="3"/>
  <c r="BI115" i="18"/>
  <c r="BJ115" i="18"/>
  <c r="BK115" i="18"/>
  <c r="BG115" i="18"/>
  <c r="BF115" i="18" s="1"/>
  <c r="BM115" i="18" s="1"/>
  <c r="BL115" i="18"/>
  <c r="S501" i="18"/>
  <c r="U501" i="18"/>
  <c r="BH116" i="18"/>
  <c r="AC501" i="18"/>
  <c r="AA501" i="18"/>
  <c r="AB501" i="18"/>
  <c r="F501" i="18"/>
  <c r="W501" i="18"/>
  <c r="N501" i="18"/>
  <c r="D501" i="18"/>
  <c r="Z501" i="18"/>
  <c r="H501" i="18"/>
  <c r="V501" i="18"/>
  <c r="L501" i="18"/>
  <c r="I501" i="18"/>
  <c r="P501" i="18"/>
  <c r="Q501" i="18"/>
  <c r="T501" i="18"/>
  <c r="BB117" i="18"/>
  <c r="AS502" i="18" s="1"/>
  <c r="AD501" i="18"/>
  <c r="B501" i="18"/>
  <c r="X501" i="18"/>
  <c r="J501" i="18"/>
  <c r="C501" i="18"/>
  <c r="R501" i="18"/>
  <c r="G501" i="18"/>
  <c r="Y501" i="18"/>
  <c r="K501" i="18"/>
  <c r="E501" i="18"/>
  <c r="O501" i="18"/>
  <c r="M501" i="18"/>
  <c r="BC115" i="18"/>
  <c r="AG248" i="6"/>
  <c r="BF115" i="6"/>
  <c r="BL113" i="6"/>
  <c r="BN113" i="6"/>
  <c r="BM113" i="6"/>
  <c r="Q252" i="6"/>
  <c r="O252" i="18"/>
  <c r="C252" i="18"/>
  <c r="AA500" i="6"/>
  <c r="U500" i="6"/>
  <c r="AD500" i="6"/>
  <c r="Z500" i="6"/>
  <c r="AB500" i="6"/>
  <c r="Y500" i="6"/>
  <c r="K500" i="6"/>
  <c r="L500" i="6"/>
  <c r="M500" i="6"/>
  <c r="P500" i="6"/>
  <c r="O500" i="6"/>
  <c r="T500" i="6"/>
  <c r="Q500" i="6"/>
  <c r="BE115" i="6"/>
  <c r="C500" i="6"/>
  <c r="N500" i="6"/>
  <c r="AC500" i="6"/>
  <c r="AE500" i="6"/>
  <c r="E500" i="6"/>
  <c r="R500" i="6"/>
  <c r="G500" i="6"/>
  <c r="D500" i="6"/>
  <c r="I500" i="6"/>
  <c r="H500" i="6"/>
  <c r="W500" i="6"/>
  <c r="B500" i="6"/>
  <c r="X500" i="6"/>
  <c r="F500" i="6"/>
  <c r="V500" i="6"/>
  <c r="J500" i="6"/>
  <c r="S500" i="6"/>
  <c r="BP113" i="6"/>
  <c r="BO113" i="6"/>
  <c r="V248" i="6"/>
  <c r="AC250" i="18"/>
  <c r="BP112" i="6"/>
  <c r="T251" i="18"/>
  <c r="I253" i="18"/>
  <c r="N250" i="18"/>
  <c r="Y251" i="18"/>
  <c r="F249" i="18"/>
  <c r="W248" i="6"/>
  <c r="G372" i="18"/>
  <c r="E372" i="18"/>
  <c r="M372" i="18"/>
  <c r="AA372" i="18"/>
  <c r="H372" i="18"/>
  <c r="V372" i="18"/>
  <c r="Z372" i="18"/>
  <c r="AB372" i="18"/>
  <c r="J372" i="18"/>
  <c r="R372" i="18"/>
  <c r="X372" i="18"/>
  <c r="Q372" i="18"/>
  <c r="W372" i="18"/>
  <c r="P372" i="18"/>
  <c r="D372" i="18"/>
  <c r="S372" i="18"/>
  <c r="AD372" i="18"/>
  <c r="I372" i="18"/>
  <c r="B372" i="18"/>
  <c r="O372" i="18"/>
  <c r="C372" i="18"/>
  <c r="K372" i="18"/>
  <c r="Y372" i="18"/>
  <c r="T372" i="18"/>
  <c r="U372" i="18"/>
  <c r="N372" i="18"/>
  <c r="AC372" i="18"/>
  <c r="F372" i="18"/>
  <c r="Y630" i="18"/>
  <c r="L630" i="18"/>
  <c r="I630" i="18"/>
  <c r="W630" i="18"/>
  <c r="C630" i="18"/>
  <c r="AD630" i="18"/>
  <c r="G630" i="18"/>
  <c r="V630" i="18"/>
  <c r="P630" i="18"/>
  <c r="M630" i="18"/>
  <c r="X630" i="18"/>
  <c r="K630" i="18"/>
  <c r="B630" i="18"/>
  <c r="O630" i="18"/>
  <c r="AA630" i="18"/>
  <c r="D630" i="18"/>
  <c r="T630" i="18"/>
  <c r="Q630" i="18"/>
  <c r="F630" i="18"/>
  <c r="S630" i="18"/>
  <c r="J630" i="18"/>
  <c r="Z630" i="18"/>
  <c r="H630" i="18"/>
  <c r="E630" i="18"/>
  <c r="U630" i="18"/>
  <c r="N630" i="18"/>
  <c r="AC630" i="18"/>
  <c r="R630" i="18"/>
  <c r="AB630" i="18"/>
  <c r="L247" i="18"/>
  <c r="AZ246" i="18"/>
  <c r="AX246" i="18"/>
  <c r="AS373" i="18" s="1"/>
  <c r="BF246" i="18"/>
  <c r="AY246" i="18"/>
  <c r="BE246" i="18"/>
  <c r="BA246" i="18"/>
  <c r="BB246" i="18" s="1"/>
  <c r="AS631" i="18" s="1"/>
  <c r="AW373" i="18"/>
  <c r="AZ371" i="18"/>
  <c r="AY371" i="18"/>
  <c r="BA371" i="18"/>
  <c r="AX371" i="18"/>
  <c r="AD249" i="6"/>
  <c r="AE631" i="6"/>
  <c r="P631" i="6"/>
  <c r="AD631" i="6"/>
  <c r="Z631" i="6"/>
  <c r="AB631" i="6"/>
  <c r="C631" i="6"/>
  <c r="B631" i="6"/>
  <c r="O631" i="6"/>
  <c r="Y631" i="6"/>
  <c r="X631" i="6"/>
  <c r="G631" i="6"/>
  <c r="D631" i="6"/>
  <c r="S631" i="6"/>
  <c r="J631" i="6"/>
  <c r="M631" i="6"/>
  <c r="AC631" i="6"/>
  <c r="V631" i="6"/>
  <c r="K631" i="6"/>
  <c r="F631" i="6"/>
  <c r="E631" i="6"/>
  <c r="L631" i="6"/>
  <c r="Q631" i="6"/>
  <c r="R631" i="6"/>
  <c r="H631" i="6"/>
  <c r="I631" i="6"/>
  <c r="N631" i="6"/>
  <c r="U631" i="6"/>
  <c r="T631" i="6"/>
  <c r="AA631" i="6"/>
  <c r="W631" i="6"/>
  <c r="B252" i="18"/>
  <c r="X249" i="6"/>
  <c r="AE373" i="6"/>
  <c r="N373" i="6"/>
  <c r="K373" i="6"/>
  <c r="G373" i="6"/>
  <c r="R373" i="6"/>
  <c r="M373" i="6"/>
  <c r="H373" i="6"/>
  <c r="T373" i="6"/>
  <c r="AB373" i="6"/>
  <c r="Z373" i="6"/>
  <c r="L373" i="6"/>
  <c r="AC373" i="6"/>
  <c r="Y373" i="6"/>
  <c r="S373" i="6"/>
  <c r="I373" i="6"/>
  <c r="E373" i="6"/>
  <c r="D373" i="6"/>
  <c r="P373" i="6"/>
  <c r="AA373" i="6"/>
  <c r="J373" i="6"/>
  <c r="C373" i="6"/>
  <c r="O373" i="6"/>
  <c r="B373" i="6"/>
  <c r="Q373" i="6"/>
  <c r="U373" i="6"/>
  <c r="AD373" i="6"/>
  <c r="X373" i="6"/>
  <c r="F373" i="6"/>
  <c r="K251" i="18"/>
  <c r="O254" i="6"/>
  <c r="U251" i="18"/>
  <c r="F249" i="6"/>
  <c r="C256" i="6"/>
  <c r="U250" i="6"/>
  <c r="V373" i="6"/>
  <c r="W373" i="6"/>
  <c r="L372" i="18"/>
  <c r="BL114" i="6" a="1"/>
  <c r="BI116" i="18" a="1"/>
  <c r="AS633" i="6" l="1"/>
  <c r="AT633" i="6"/>
  <c r="BK115" i="6"/>
  <c r="BJ115" i="6" s="1"/>
  <c r="BI115" i="6" s="1"/>
  <c r="AT501" i="6"/>
  <c r="AS375" i="6"/>
  <c r="AT375" i="6"/>
  <c r="AR501" i="6"/>
  <c r="AS501" i="6"/>
  <c r="AQ631" i="18"/>
  <c r="AR631" i="18"/>
  <c r="AQ502" i="18"/>
  <c r="AR502" i="18"/>
  <c r="AQ373" i="18"/>
  <c r="AR373" i="18"/>
  <c r="AQ375" i="6"/>
  <c r="AR375" i="6"/>
  <c r="AQ633" i="6"/>
  <c r="AR633" i="6"/>
  <c r="AP373" i="18"/>
  <c r="AT373" i="18"/>
  <c r="AP631" i="18"/>
  <c r="AT631" i="18"/>
  <c r="AP502" i="18"/>
  <c r="AT502" i="18"/>
  <c r="AP501" i="6"/>
  <c r="AQ501" i="6"/>
  <c r="AU375" i="6"/>
  <c r="AP375" i="6"/>
  <c r="AU633" i="6"/>
  <c r="AP633" i="6"/>
  <c r="AU501" i="6"/>
  <c r="AZ375" i="6"/>
  <c r="BD373" i="6"/>
  <c r="BC373" i="6"/>
  <c r="BB373" i="6"/>
  <c r="BA373" i="6"/>
  <c r="BI249" i="6"/>
  <c r="BH249" i="6"/>
  <c r="BD249" i="6"/>
  <c r="BE249" i="6" s="1"/>
  <c r="BC249" i="6"/>
  <c r="BB249" i="6"/>
  <c r="BA249" i="6"/>
  <c r="AN631" i="18"/>
  <c r="AL631" i="18"/>
  <c r="AO631" i="18"/>
  <c r="AM631" i="18"/>
  <c r="AN502" i="18"/>
  <c r="AL502" i="18"/>
  <c r="AO502" i="18"/>
  <c r="AM502" i="18"/>
  <c r="AN632" i="6"/>
  <c r="AO632" i="6"/>
  <c r="AO373" i="18"/>
  <c r="AN373" i="18"/>
  <c r="AM373" i="18"/>
  <c r="AL373" i="18"/>
  <c r="AO375" i="6"/>
  <c r="AN501" i="6"/>
  <c r="AO501" i="6"/>
  <c r="O374" i="6"/>
  <c r="AN374" i="6"/>
  <c r="AM632" i="6"/>
  <c r="AM374" i="6"/>
  <c r="AM501" i="6"/>
  <c r="B250" i="6"/>
  <c r="K374" i="6"/>
  <c r="AF374" i="6"/>
  <c r="C374" i="6"/>
  <c r="AH374" i="6"/>
  <c r="AJ632" i="6"/>
  <c r="AK632" i="6"/>
  <c r="AL632" i="6"/>
  <c r="AJ374" i="6"/>
  <c r="AL374" i="6"/>
  <c r="AK374" i="6"/>
  <c r="AJ501" i="6"/>
  <c r="AL501" i="6"/>
  <c r="AK501" i="6"/>
  <c r="AK502" i="18"/>
  <c r="AK373" i="18"/>
  <c r="AK631" i="18"/>
  <c r="J374" i="6"/>
  <c r="V374" i="6"/>
  <c r="R374" i="6"/>
  <c r="N374" i="6"/>
  <c r="H374" i="6"/>
  <c r="S374" i="6"/>
  <c r="M374" i="6"/>
  <c r="AA374" i="6"/>
  <c r="W374" i="6"/>
  <c r="AG374" i="6"/>
  <c r="AE374" i="6"/>
  <c r="Y374" i="6"/>
  <c r="AD374" i="6"/>
  <c r="L374" i="6"/>
  <c r="F374" i="6"/>
  <c r="AI374" i="6"/>
  <c r="U374" i="6"/>
  <c r="D374" i="6"/>
  <c r="AB374" i="6"/>
  <c r="AC374" i="6"/>
  <c r="Q374" i="6"/>
  <c r="Z374" i="6"/>
  <c r="P374" i="6"/>
  <c r="G374" i="6"/>
  <c r="E374" i="6"/>
  <c r="B374" i="6"/>
  <c r="I374" i="6"/>
  <c r="T374" i="6"/>
  <c r="AJ631" i="18"/>
  <c r="AH631" i="18"/>
  <c r="AF631" i="18"/>
  <c r="AG631" i="18"/>
  <c r="AI631" i="18"/>
  <c r="AE631" i="18"/>
  <c r="AJ373" i="18"/>
  <c r="AI373" i="18"/>
  <c r="AH373" i="18"/>
  <c r="AF373" i="18"/>
  <c r="AE373" i="18"/>
  <c r="AG373" i="18"/>
  <c r="AJ502" i="18"/>
  <c r="AG502" i="18"/>
  <c r="AE502" i="18"/>
  <c r="AI502" i="18"/>
  <c r="AF502" i="18"/>
  <c r="AH502" i="18"/>
  <c r="X374" i="6"/>
  <c r="AN375" i="6"/>
  <c r="AI501" i="6"/>
  <c r="AI632" i="6"/>
  <c r="AH632" i="6"/>
  <c r="AH255" i="6"/>
  <c r="AH501" i="6"/>
  <c r="AF632" i="6"/>
  <c r="AF501" i="6"/>
  <c r="AF250" i="6"/>
  <c r="AG501" i="6"/>
  <c r="AG632" i="6"/>
  <c r="A120" i="3"/>
  <c r="N119" i="3"/>
  <c r="BK116" i="18"/>
  <c r="BI116" i="18"/>
  <c r="BJ116" i="18"/>
  <c r="Z502" i="18"/>
  <c r="B502" i="18"/>
  <c r="Y502" i="18"/>
  <c r="J502" i="18"/>
  <c r="V502" i="18"/>
  <c r="R502" i="18"/>
  <c r="D502" i="18"/>
  <c r="E502" i="18"/>
  <c r="H502" i="18"/>
  <c r="M502" i="18"/>
  <c r="L502" i="18"/>
  <c r="U502" i="18"/>
  <c r="P502" i="18"/>
  <c r="AB502" i="18"/>
  <c r="T502" i="18"/>
  <c r="X502" i="18"/>
  <c r="C502" i="18"/>
  <c r="F502" i="18"/>
  <c r="G502" i="18"/>
  <c r="N502" i="18"/>
  <c r="K502" i="18"/>
  <c r="W502" i="18"/>
  <c r="O502" i="18"/>
  <c r="I502" i="18"/>
  <c r="S502" i="18"/>
  <c r="Q502" i="18"/>
  <c r="BH117" i="18"/>
  <c r="BB118" i="18"/>
  <c r="AS503" i="18" s="1"/>
  <c r="AC502" i="18"/>
  <c r="AA502" i="18"/>
  <c r="AD502" i="18"/>
  <c r="BG116" i="18"/>
  <c r="BF116" i="18" s="1"/>
  <c r="BM116" i="18" s="1"/>
  <c r="BL116" i="18"/>
  <c r="BC116" i="18"/>
  <c r="AG249" i="6"/>
  <c r="BF116" i="6"/>
  <c r="BL114" i="6"/>
  <c r="BN114" i="6"/>
  <c r="BM114" i="6"/>
  <c r="AC632" i="6"/>
  <c r="D632" i="6"/>
  <c r="S632" i="6"/>
  <c r="J632" i="6"/>
  <c r="U632" i="6"/>
  <c r="P632" i="6"/>
  <c r="AD632" i="6"/>
  <c r="V632" i="6"/>
  <c r="Z632" i="6"/>
  <c r="C632" i="6"/>
  <c r="B632" i="6"/>
  <c r="E632" i="6"/>
  <c r="H632" i="6"/>
  <c r="I632" i="6"/>
  <c r="N632" i="6"/>
  <c r="AE632" i="6"/>
  <c r="T632" i="6"/>
  <c r="AA632" i="6"/>
  <c r="G632" i="6"/>
  <c r="W632" i="6"/>
  <c r="K632" i="6"/>
  <c r="F632" i="6"/>
  <c r="M632" i="6"/>
  <c r="L632" i="6"/>
  <c r="Q632" i="6"/>
  <c r="R632" i="6"/>
  <c r="AB632" i="6"/>
  <c r="X632" i="6"/>
  <c r="Y632" i="6"/>
  <c r="O632" i="6"/>
  <c r="U251" i="6"/>
  <c r="F250" i="6"/>
  <c r="X250" i="6"/>
  <c r="L248" i="18"/>
  <c r="AY247" i="18"/>
  <c r="AZ247" i="18"/>
  <c r="BF247" i="18"/>
  <c r="AW374" i="18"/>
  <c r="AX247" i="18"/>
  <c r="AS374" i="18" s="1"/>
  <c r="BE247" i="18"/>
  <c r="BA247" i="18"/>
  <c r="BB247" i="18" s="1"/>
  <c r="AS632" i="18" s="1"/>
  <c r="F250" i="18"/>
  <c r="Y252" i="18"/>
  <c r="N251" i="18"/>
  <c r="I254" i="18"/>
  <c r="T252" i="18"/>
  <c r="AC251" i="18"/>
  <c r="V249" i="6"/>
  <c r="AZ376" i="6" s="1"/>
  <c r="O253" i="18"/>
  <c r="Q253" i="6"/>
  <c r="U252" i="18"/>
  <c r="O255" i="6"/>
  <c r="K252" i="18"/>
  <c r="B253" i="18"/>
  <c r="AD250" i="6"/>
  <c r="W631" i="18"/>
  <c r="P631" i="18"/>
  <c r="M631" i="18"/>
  <c r="V631" i="18"/>
  <c r="K631" i="18"/>
  <c r="B631" i="18"/>
  <c r="O631" i="18"/>
  <c r="AA631" i="18"/>
  <c r="D631" i="18"/>
  <c r="T631" i="18"/>
  <c r="Q631" i="18"/>
  <c r="F631" i="18"/>
  <c r="S631" i="18"/>
  <c r="J631" i="18"/>
  <c r="AD631" i="18"/>
  <c r="H631" i="18"/>
  <c r="E631" i="18"/>
  <c r="U631" i="18"/>
  <c r="N631" i="18"/>
  <c r="AC631" i="18"/>
  <c r="R631" i="18"/>
  <c r="AB631" i="18"/>
  <c r="X631" i="18"/>
  <c r="L631" i="18"/>
  <c r="I631" i="18"/>
  <c r="Z631" i="18"/>
  <c r="C631" i="18"/>
  <c r="Y631" i="18"/>
  <c r="G631" i="18"/>
  <c r="D373" i="18"/>
  <c r="M373" i="18"/>
  <c r="G373" i="18"/>
  <c r="X373" i="18"/>
  <c r="J373" i="18"/>
  <c r="Z373" i="18"/>
  <c r="S373" i="18"/>
  <c r="H373" i="18"/>
  <c r="V373" i="18"/>
  <c r="W373" i="18"/>
  <c r="P373" i="18"/>
  <c r="R373" i="18"/>
  <c r="AB373" i="18"/>
  <c r="AA373" i="18"/>
  <c r="AD373" i="18"/>
  <c r="E373" i="18"/>
  <c r="Q373" i="18"/>
  <c r="I373" i="18"/>
  <c r="C373" i="18"/>
  <c r="O373" i="18"/>
  <c r="B373" i="18"/>
  <c r="Y373" i="18"/>
  <c r="T373" i="18"/>
  <c r="K373" i="18"/>
  <c r="U373" i="18"/>
  <c r="AC373" i="18"/>
  <c r="N373" i="18"/>
  <c r="F373" i="18"/>
  <c r="AX372" i="18"/>
  <c r="BA372" i="18"/>
  <c r="AY372" i="18"/>
  <c r="AZ372" i="18"/>
  <c r="W249" i="6"/>
  <c r="BO114" i="6"/>
  <c r="BP114" i="6"/>
  <c r="AB501" i="6"/>
  <c r="X501" i="6"/>
  <c r="AA501" i="6"/>
  <c r="V501" i="6"/>
  <c r="Z501" i="6"/>
  <c r="B501" i="6"/>
  <c r="Y501" i="6"/>
  <c r="F501" i="6"/>
  <c r="W501" i="6"/>
  <c r="J501" i="6"/>
  <c r="C501" i="6"/>
  <c r="U501" i="6"/>
  <c r="D501" i="6"/>
  <c r="BE116" i="6"/>
  <c r="E501" i="6"/>
  <c r="G501" i="6"/>
  <c r="AC501" i="6"/>
  <c r="AE501" i="6"/>
  <c r="I501" i="6"/>
  <c r="H501" i="6"/>
  <c r="K501" i="6"/>
  <c r="L501" i="6"/>
  <c r="M501" i="6"/>
  <c r="P501" i="6"/>
  <c r="O501" i="6"/>
  <c r="T501" i="6"/>
  <c r="Q501" i="6"/>
  <c r="N501" i="6"/>
  <c r="AD501" i="6"/>
  <c r="S501" i="6"/>
  <c r="R501" i="6"/>
  <c r="C253" i="18"/>
  <c r="L373" i="18"/>
  <c r="BL115" i="6" a="1"/>
  <c r="BI117" i="18" a="1"/>
  <c r="AS634" i="6" l="1"/>
  <c r="AT634" i="6"/>
  <c r="BK116" i="6"/>
  <c r="BJ116" i="6" s="1"/>
  <c r="BI116" i="6" s="1"/>
  <c r="AT502" i="6"/>
  <c r="AS376" i="6"/>
  <c r="AT376" i="6"/>
  <c r="AR502" i="6"/>
  <c r="AS502" i="6"/>
  <c r="AQ632" i="18"/>
  <c r="AR632" i="18"/>
  <c r="AQ374" i="18"/>
  <c r="AR374" i="18"/>
  <c r="AQ503" i="18"/>
  <c r="AR503" i="18"/>
  <c r="AQ376" i="6"/>
  <c r="AR376" i="6"/>
  <c r="AQ634" i="6"/>
  <c r="AR634" i="6"/>
  <c r="AP632" i="18"/>
  <c r="AT632" i="18"/>
  <c r="AP374" i="18"/>
  <c r="AT374" i="18"/>
  <c r="AP503" i="18"/>
  <c r="AT503" i="18"/>
  <c r="AP502" i="6"/>
  <c r="AQ502" i="6"/>
  <c r="AU376" i="6"/>
  <c r="AP376" i="6"/>
  <c r="AU634" i="6"/>
  <c r="AP634" i="6"/>
  <c r="AU502" i="6"/>
  <c r="BD374" i="6"/>
  <c r="BC374" i="6"/>
  <c r="BB374" i="6"/>
  <c r="BA374" i="6"/>
  <c r="BI250" i="6"/>
  <c r="BH250" i="6"/>
  <c r="BD250" i="6"/>
  <c r="BE250" i="6" s="1"/>
  <c r="BC250" i="6"/>
  <c r="BB250" i="6"/>
  <c r="BA250" i="6"/>
  <c r="AO374" i="18"/>
  <c r="AN374" i="18"/>
  <c r="AM374" i="18"/>
  <c r="AL374" i="18"/>
  <c r="AO376" i="6"/>
  <c r="AN503" i="18"/>
  <c r="AL503" i="18"/>
  <c r="AO503" i="18"/>
  <c r="AM503" i="18"/>
  <c r="AN633" i="6"/>
  <c r="AO633" i="6"/>
  <c r="AN632" i="18"/>
  <c r="AL632" i="18"/>
  <c r="AO632" i="18"/>
  <c r="AM632" i="18"/>
  <c r="AN502" i="6"/>
  <c r="AO502" i="6"/>
  <c r="AM375" i="6"/>
  <c r="AM502" i="6"/>
  <c r="B251" i="6"/>
  <c r="AM633" i="6"/>
  <c r="AJ633" i="6"/>
  <c r="AK633" i="6"/>
  <c r="AL633" i="6"/>
  <c r="AJ375" i="6"/>
  <c r="AL375" i="6"/>
  <c r="AK375" i="6"/>
  <c r="AJ502" i="6"/>
  <c r="AK502" i="6"/>
  <c r="AL502" i="6"/>
  <c r="W375" i="6"/>
  <c r="V375" i="6"/>
  <c r="S375" i="6"/>
  <c r="Y375" i="6"/>
  <c r="AK374" i="18"/>
  <c r="AK503" i="18"/>
  <c r="AK632" i="18"/>
  <c r="B375" i="6"/>
  <c r="J375" i="6"/>
  <c r="N375" i="6"/>
  <c r="R375" i="6"/>
  <c r="AJ374" i="18"/>
  <c r="AI374" i="18"/>
  <c r="AH374" i="18"/>
  <c r="AF374" i="18"/>
  <c r="AG374" i="18"/>
  <c r="AE374" i="18"/>
  <c r="AJ503" i="18"/>
  <c r="AE503" i="18"/>
  <c r="AI503" i="18"/>
  <c r="AG503" i="18"/>
  <c r="AF503" i="18"/>
  <c r="AH503" i="18"/>
  <c r="AJ632" i="18"/>
  <c r="AF632" i="18"/>
  <c r="AH632" i="18"/>
  <c r="AE632" i="18"/>
  <c r="AI632" i="18"/>
  <c r="AG632" i="18"/>
  <c r="Z375" i="6"/>
  <c r="G375" i="6"/>
  <c r="AE375" i="6"/>
  <c r="K375" i="6"/>
  <c r="O375" i="6"/>
  <c r="AB375" i="6"/>
  <c r="C375" i="6"/>
  <c r="I375" i="6"/>
  <c r="X375" i="6"/>
  <c r="AH375" i="6"/>
  <c r="AI375" i="6"/>
  <c r="AD375" i="6"/>
  <c r="U375" i="6"/>
  <c r="T375" i="6"/>
  <c r="P375" i="6"/>
  <c r="Q375" i="6"/>
  <c r="H375" i="6"/>
  <c r="E375" i="6"/>
  <c r="F375" i="6"/>
  <c r="AA375" i="6"/>
  <c r="L375" i="6"/>
  <c r="AC375" i="6"/>
  <c r="AG375" i="6"/>
  <c r="M375" i="6"/>
  <c r="D375" i="6"/>
  <c r="AF375" i="6"/>
  <c r="D633" i="6"/>
  <c r="N633" i="6"/>
  <c r="AC633" i="6"/>
  <c r="T633" i="6"/>
  <c r="Q633" i="6"/>
  <c r="X633" i="6"/>
  <c r="W633" i="6"/>
  <c r="E633" i="6"/>
  <c r="Z633" i="6"/>
  <c r="J633" i="6"/>
  <c r="K633" i="6"/>
  <c r="P633" i="6"/>
  <c r="O633" i="6"/>
  <c r="H633" i="6"/>
  <c r="C633" i="6"/>
  <c r="AI633" i="6"/>
  <c r="AI502" i="6"/>
  <c r="AH633" i="6"/>
  <c r="AH502" i="6"/>
  <c r="AH256" i="6"/>
  <c r="AF633" i="6"/>
  <c r="R633" i="6"/>
  <c r="L633" i="6"/>
  <c r="F633" i="6"/>
  <c r="V633" i="6"/>
  <c r="AA633" i="6"/>
  <c r="U633" i="6"/>
  <c r="I633" i="6"/>
  <c r="AE633" i="6"/>
  <c r="B633" i="6"/>
  <c r="AB633" i="6"/>
  <c r="AD633" i="6"/>
  <c r="M633" i="6"/>
  <c r="S633" i="6"/>
  <c r="G633" i="6"/>
  <c r="Y633" i="6"/>
  <c r="AG633" i="6"/>
  <c r="AF502" i="6"/>
  <c r="AF251" i="6"/>
  <c r="AG502" i="6"/>
  <c r="N120" i="3"/>
  <c r="A121" i="3"/>
  <c r="BI117" i="18"/>
  <c r="BJ117" i="18"/>
  <c r="BK117" i="18"/>
  <c r="D503" i="18"/>
  <c r="I503" i="18"/>
  <c r="AD503" i="18"/>
  <c r="B503" i="18"/>
  <c r="L503" i="18"/>
  <c r="AC503" i="18"/>
  <c r="C503" i="18"/>
  <c r="R503" i="18"/>
  <c r="T503" i="18"/>
  <c r="J503" i="18"/>
  <c r="K503" i="18"/>
  <c r="E503" i="18"/>
  <c r="X503" i="18"/>
  <c r="M503" i="18"/>
  <c r="S503" i="18"/>
  <c r="U503" i="18"/>
  <c r="G503" i="18"/>
  <c r="O503" i="18"/>
  <c r="N503" i="18"/>
  <c r="F503" i="18"/>
  <c r="V503" i="18"/>
  <c r="Z503" i="18"/>
  <c r="Q503" i="18"/>
  <c r="BB119" i="18"/>
  <c r="AS504" i="18" s="1"/>
  <c r="AA503" i="18"/>
  <c r="BH118" i="18"/>
  <c r="W503" i="18"/>
  <c r="Y503" i="18"/>
  <c r="H503" i="18"/>
  <c r="AB503" i="18"/>
  <c r="P503" i="18"/>
  <c r="BG117" i="18"/>
  <c r="BF117" i="18" s="1"/>
  <c r="BM117" i="18" s="1"/>
  <c r="BL117" i="18"/>
  <c r="BC117" i="18"/>
  <c r="AG250" i="6"/>
  <c r="BF117" i="6"/>
  <c r="BM115" i="6"/>
  <c r="BL115" i="6"/>
  <c r="BN115" i="6"/>
  <c r="W250" i="6"/>
  <c r="AD251" i="6"/>
  <c r="O256" i="6"/>
  <c r="O254" i="18"/>
  <c r="V250" i="6"/>
  <c r="T253" i="18"/>
  <c r="I255" i="18"/>
  <c r="N252" i="18"/>
  <c r="Y253" i="18"/>
  <c r="F251" i="18"/>
  <c r="AA632" i="18"/>
  <c r="D632" i="18"/>
  <c r="T632" i="18"/>
  <c r="Q632" i="18"/>
  <c r="F632" i="18"/>
  <c r="S632" i="18"/>
  <c r="B632" i="18"/>
  <c r="O632" i="18"/>
  <c r="V632" i="18"/>
  <c r="P632" i="18"/>
  <c r="M632" i="18"/>
  <c r="X632" i="18"/>
  <c r="K632" i="18"/>
  <c r="J632" i="18"/>
  <c r="AB632" i="18"/>
  <c r="Y632" i="18"/>
  <c r="L632" i="18"/>
  <c r="I632" i="18"/>
  <c r="W632" i="18"/>
  <c r="C632" i="18"/>
  <c r="AC632" i="18"/>
  <c r="R632" i="18"/>
  <c r="Z632" i="18"/>
  <c r="H632" i="18"/>
  <c r="E632" i="18"/>
  <c r="U632" i="18"/>
  <c r="N632" i="18"/>
  <c r="AD632" i="18"/>
  <c r="G632" i="18"/>
  <c r="W374" i="18"/>
  <c r="M374" i="18"/>
  <c r="D374" i="18"/>
  <c r="P374" i="18"/>
  <c r="AA374" i="18"/>
  <c r="AD374" i="18"/>
  <c r="X374" i="18"/>
  <c r="J374" i="18"/>
  <c r="S374" i="18"/>
  <c r="Q374" i="18"/>
  <c r="E374" i="18"/>
  <c r="AB374" i="18"/>
  <c r="G374" i="18"/>
  <c r="H374" i="18"/>
  <c r="V374" i="18"/>
  <c r="R374" i="18"/>
  <c r="Z374" i="18"/>
  <c r="I374" i="18"/>
  <c r="O374" i="18"/>
  <c r="C374" i="18"/>
  <c r="B374" i="18"/>
  <c r="U374" i="18"/>
  <c r="Y374" i="18"/>
  <c r="T374" i="18"/>
  <c r="K374" i="18"/>
  <c r="N374" i="18"/>
  <c r="AC374" i="18"/>
  <c r="F374" i="18"/>
  <c r="F251" i="6"/>
  <c r="L374" i="18"/>
  <c r="BP115" i="6"/>
  <c r="BO115" i="6"/>
  <c r="AE502" i="6"/>
  <c r="E502" i="6"/>
  <c r="R502" i="6"/>
  <c r="G502" i="6"/>
  <c r="D502" i="6"/>
  <c r="Y502" i="6"/>
  <c r="K502" i="6"/>
  <c r="L502" i="6"/>
  <c r="M502" i="6"/>
  <c r="P502" i="6"/>
  <c r="O502" i="6"/>
  <c r="T502" i="6"/>
  <c r="Q502" i="6"/>
  <c r="AD502" i="6"/>
  <c r="S502" i="6"/>
  <c r="AC502" i="6"/>
  <c r="AB502" i="6"/>
  <c r="U502" i="6"/>
  <c r="AA502" i="6"/>
  <c r="Z502" i="6"/>
  <c r="BE117" i="6"/>
  <c r="I502" i="6"/>
  <c r="H502" i="6"/>
  <c r="W502" i="6"/>
  <c r="B502" i="6"/>
  <c r="X502" i="6"/>
  <c r="F502" i="6"/>
  <c r="V502" i="6"/>
  <c r="J502" i="6"/>
  <c r="C502" i="6"/>
  <c r="N502" i="6"/>
  <c r="C254" i="18"/>
  <c r="BA373" i="18"/>
  <c r="AX373" i="18"/>
  <c r="AZ373" i="18"/>
  <c r="AY373" i="18"/>
  <c r="B254" i="18"/>
  <c r="K253" i="18"/>
  <c r="U253" i="18"/>
  <c r="Q254" i="6"/>
  <c r="AC252" i="18"/>
  <c r="L249" i="18"/>
  <c r="AZ248" i="18"/>
  <c r="BE248" i="18"/>
  <c r="AW375" i="18"/>
  <c r="AX248" i="18"/>
  <c r="AS375" i="18" s="1"/>
  <c r="BA248" i="18"/>
  <c r="BB248" i="18" s="1"/>
  <c r="AS633" i="18" s="1"/>
  <c r="BF248" i="18"/>
  <c r="AY248" i="18"/>
  <c r="X251" i="6"/>
  <c r="U252" i="6"/>
  <c r="BI118" i="18" a="1"/>
  <c r="BL116" i="6" a="1"/>
  <c r="BK117" i="6" l="1"/>
  <c r="BJ117" i="6" s="1"/>
  <c r="BI117" i="6" s="1"/>
  <c r="AT503" i="6"/>
  <c r="AS635" i="6"/>
  <c r="AT635" i="6"/>
  <c r="AS377" i="6"/>
  <c r="AT377" i="6"/>
  <c r="AR503" i="6"/>
  <c r="AS503" i="6"/>
  <c r="AQ375" i="18"/>
  <c r="AR375" i="18"/>
  <c r="AQ504" i="18"/>
  <c r="AR504" i="18"/>
  <c r="AQ633" i="18"/>
  <c r="AR633" i="18"/>
  <c r="AQ635" i="6"/>
  <c r="AR635" i="6"/>
  <c r="AQ377" i="6"/>
  <c r="AR377" i="6"/>
  <c r="AP375" i="18"/>
  <c r="AT375" i="18"/>
  <c r="AP633" i="18"/>
  <c r="AT633" i="18"/>
  <c r="AP504" i="18"/>
  <c r="AT504" i="18"/>
  <c r="AP503" i="6"/>
  <c r="AQ503" i="6"/>
  <c r="AU377" i="6"/>
  <c r="AP377" i="6"/>
  <c r="AU635" i="6"/>
  <c r="AP635" i="6"/>
  <c r="AU503" i="6"/>
  <c r="AZ377" i="6"/>
  <c r="BD375" i="6"/>
  <c r="BC375" i="6"/>
  <c r="BB375" i="6"/>
  <c r="BA375" i="6"/>
  <c r="BI251" i="6"/>
  <c r="BH251" i="6"/>
  <c r="BD251" i="6"/>
  <c r="BE251" i="6" s="1"/>
  <c r="BC251" i="6"/>
  <c r="BB251" i="6"/>
  <c r="BA251" i="6"/>
  <c r="AN376" i="6"/>
  <c r="AN633" i="18"/>
  <c r="AL633" i="18"/>
  <c r="AO633" i="18"/>
  <c r="AM633" i="18"/>
  <c r="AO375" i="18"/>
  <c r="AN375" i="18"/>
  <c r="AM375" i="18"/>
  <c r="AL375" i="18"/>
  <c r="AO504" i="18"/>
  <c r="AM504" i="18"/>
  <c r="AN504" i="18"/>
  <c r="AL504" i="18"/>
  <c r="AO377" i="6"/>
  <c r="AN634" i="6"/>
  <c r="AO634" i="6"/>
  <c r="AN503" i="6"/>
  <c r="AO503" i="6"/>
  <c r="B252" i="6"/>
  <c r="AM376" i="6"/>
  <c r="AM503" i="6"/>
  <c r="AM634" i="6"/>
  <c r="AJ634" i="6"/>
  <c r="AL634" i="6"/>
  <c r="AK634" i="6"/>
  <c r="AJ376" i="6"/>
  <c r="AL376" i="6"/>
  <c r="AK376" i="6"/>
  <c r="AJ503" i="6"/>
  <c r="AL503" i="6"/>
  <c r="AK503" i="6"/>
  <c r="AK504" i="18"/>
  <c r="AK633" i="18"/>
  <c r="AK375" i="18"/>
  <c r="AJ375" i="18"/>
  <c r="AI375" i="18"/>
  <c r="AH375" i="18"/>
  <c r="AF375" i="18"/>
  <c r="AG375" i="18"/>
  <c r="AE375" i="18"/>
  <c r="AJ504" i="18"/>
  <c r="AG504" i="18"/>
  <c r="AE504" i="18"/>
  <c r="AI504" i="18"/>
  <c r="AH504" i="18"/>
  <c r="AF504" i="18"/>
  <c r="AJ633" i="18"/>
  <c r="AH633" i="18"/>
  <c r="AF633" i="18"/>
  <c r="AG633" i="18"/>
  <c r="AE633" i="18"/>
  <c r="AI633" i="18"/>
  <c r="AI634" i="6"/>
  <c r="AI376" i="6"/>
  <c r="AI503" i="6"/>
  <c r="AH634" i="6"/>
  <c r="AH376" i="6"/>
  <c r="AH503" i="6"/>
  <c r="AF634" i="6"/>
  <c r="AF503" i="6"/>
  <c r="AG376" i="6"/>
  <c r="AF376" i="6"/>
  <c r="AF252" i="6"/>
  <c r="AG634" i="6"/>
  <c r="AG503" i="6"/>
  <c r="N121" i="3"/>
  <c r="A122" i="3"/>
  <c r="BI118" i="18"/>
  <c r="BJ118" i="18"/>
  <c r="BK118" i="18"/>
  <c r="BG118" i="18"/>
  <c r="BF118" i="18" s="1"/>
  <c r="BM118" i="18" s="1"/>
  <c r="BL118" i="18"/>
  <c r="AC504" i="18"/>
  <c r="Y504" i="18"/>
  <c r="AB504" i="18"/>
  <c r="X504" i="18"/>
  <c r="AD504" i="18"/>
  <c r="L504" i="18"/>
  <c r="F504" i="18"/>
  <c r="N504" i="18"/>
  <c r="B504" i="18"/>
  <c r="G504" i="18"/>
  <c r="W504" i="18"/>
  <c r="I504" i="18"/>
  <c r="J504" i="18"/>
  <c r="BH119" i="18"/>
  <c r="Q504" i="18"/>
  <c r="AA504" i="18"/>
  <c r="Z504" i="18"/>
  <c r="T504" i="18"/>
  <c r="H504" i="18"/>
  <c r="BB120" i="18"/>
  <c r="AS505" i="18" s="1"/>
  <c r="M504" i="18"/>
  <c r="V504" i="18"/>
  <c r="U504" i="18"/>
  <c r="P504" i="18"/>
  <c r="R504" i="18"/>
  <c r="D504" i="18"/>
  <c r="E504" i="18"/>
  <c r="O504" i="18"/>
  <c r="C504" i="18"/>
  <c r="K504" i="18"/>
  <c r="S504" i="18"/>
  <c r="BC118" i="18"/>
  <c r="AG251" i="6"/>
  <c r="AN377" i="6"/>
  <c r="BF118" i="6"/>
  <c r="BM116" i="6"/>
  <c r="BL116" i="6"/>
  <c r="BN116" i="6"/>
  <c r="AC634" i="6"/>
  <c r="AD634" i="6"/>
  <c r="V634" i="6"/>
  <c r="W634" i="6"/>
  <c r="K634" i="6"/>
  <c r="R634" i="6"/>
  <c r="Z634" i="6"/>
  <c r="C634" i="6"/>
  <c r="Y634" i="6"/>
  <c r="O634" i="6"/>
  <c r="H634" i="6"/>
  <c r="I634" i="6"/>
  <c r="J634" i="6"/>
  <c r="U634" i="6"/>
  <c r="T634" i="6"/>
  <c r="AE634" i="6"/>
  <c r="F634" i="6"/>
  <c r="M634" i="6"/>
  <c r="P634" i="6"/>
  <c r="B634" i="6"/>
  <c r="E634" i="6"/>
  <c r="L634" i="6"/>
  <c r="Q634" i="6"/>
  <c r="N634" i="6"/>
  <c r="AA634" i="6"/>
  <c r="X634" i="6"/>
  <c r="AB634" i="6"/>
  <c r="G634" i="6"/>
  <c r="D634" i="6"/>
  <c r="S634" i="6"/>
  <c r="H375" i="18"/>
  <c r="M375" i="18"/>
  <c r="Q375" i="18"/>
  <c r="V375" i="18"/>
  <c r="P375" i="18"/>
  <c r="S375" i="18"/>
  <c r="J375" i="18"/>
  <c r="X375" i="18"/>
  <c r="AD375" i="18"/>
  <c r="AA375" i="18"/>
  <c r="D375" i="18"/>
  <c r="E375" i="18"/>
  <c r="G375" i="18"/>
  <c r="AB375" i="18"/>
  <c r="W375" i="18"/>
  <c r="Z375" i="18"/>
  <c r="R375" i="18"/>
  <c r="I375" i="18"/>
  <c r="C375" i="18"/>
  <c r="O375" i="18"/>
  <c r="B375" i="18"/>
  <c r="Y375" i="18"/>
  <c r="T375" i="18"/>
  <c r="K375" i="18"/>
  <c r="U375" i="18"/>
  <c r="N375" i="18"/>
  <c r="AC375" i="18"/>
  <c r="F375" i="18"/>
  <c r="AC253" i="18"/>
  <c r="U254" i="18"/>
  <c r="B255" i="18"/>
  <c r="C255" i="18"/>
  <c r="BO116" i="6"/>
  <c r="BP116" i="6"/>
  <c r="AC503" i="6"/>
  <c r="AE503" i="6"/>
  <c r="M503" i="6"/>
  <c r="P503" i="6"/>
  <c r="O503" i="6"/>
  <c r="L503" i="6"/>
  <c r="Q503" i="6"/>
  <c r="S503" i="6"/>
  <c r="I503" i="6"/>
  <c r="K503" i="6"/>
  <c r="BE118" i="6"/>
  <c r="E503" i="6"/>
  <c r="R503" i="6"/>
  <c r="G503" i="6"/>
  <c r="AB503" i="6"/>
  <c r="AA503" i="6"/>
  <c r="Z503" i="6"/>
  <c r="B503" i="6"/>
  <c r="Y503" i="6"/>
  <c r="F503" i="6"/>
  <c r="W503" i="6"/>
  <c r="J503" i="6"/>
  <c r="C503" i="6"/>
  <c r="N503" i="6"/>
  <c r="H503" i="6"/>
  <c r="T503" i="6"/>
  <c r="U503" i="6"/>
  <c r="AD503" i="6"/>
  <c r="D503" i="6"/>
  <c r="X503" i="6"/>
  <c r="V503" i="6"/>
  <c r="AY374" i="18"/>
  <c r="AZ374" i="18"/>
  <c r="BA374" i="18"/>
  <c r="AX374" i="18"/>
  <c r="F252" i="18"/>
  <c r="Y254" i="18"/>
  <c r="N253" i="18"/>
  <c r="T254" i="18"/>
  <c r="V251" i="6"/>
  <c r="O255" i="18"/>
  <c r="AD252" i="6"/>
  <c r="W251" i="6"/>
  <c r="L375" i="18"/>
  <c r="AC376" i="6"/>
  <c r="G376" i="6"/>
  <c r="R376" i="6"/>
  <c r="I376" i="6"/>
  <c r="E376" i="6"/>
  <c r="D376" i="6"/>
  <c r="P376" i="6"/>
  <c r="Z376" i="6"/>
  <c r="AB376" i="6"/>
  <c r="AE376" i="6"/>
  <c r="S376" i="6"/>
  <c r="N376" i="6"/>
  <c r="Y376" i="6"/>
  <c r="K376" i="6"/>
  <c r="M376" i="6"/>
  <c r="H376" i="6"/>
  <c r="T376" i="6"/>
  <c r="AA376" i="6"/>
  <c r="L376" i="6"/>
  <c r="J376" i="6"/>
  <c r="C376" i="6"/>
  <c r="O376" i="6"/>
  <c r="B376" i="6"/>
  <c r="Q376" i="6"/>
  <c r="U376" i="6"/>
  <c r="F376" i="6"/>
  <c r="AD376" i="6"/>
  <c r="X376" i="6"/>
  <c r="U253" i="6"/>
  <c r="X252" i="6"/>
  <c r="AD633" i="18"/>
  <c r="H633" i="18"/>
  <c r="E633" i="18"/>
  <c r="U633" i="18"/>
  <c r="J633" i="18"/>
  <c r="Z633" i="18"/>
  <c r="C633" i="18"/>
  <c r="AB633" i="18"/>
  <c r="X633" i="18"/>
  <c r="L633" i="18"/>
  <c r="I633" i="18"/>
  <c r="AC633" i="18"/>
  <c r="R633" i="18"/>
  <c r="V633" i="18"/>
  <c r="K633" i="18"/>
  <c r="W633" i="18"/>
  <c r="P633" i="18"/>
  <c r="M633" i="18"/>
  <c r="Y633" i="18"/>
  <c r="G633" i="18"/>
  <c r="F633" i="18"/>
  <c r="S633" i="18"/>
  <c r="AA633" i="18"/>
  <c r="D633" i="18"/>
  <c r="T633" i="18"/>
  <c r="Q633" i="18"/>
  <c r="B633" i="18"/>
  <c r="O633" i="18"/>
  <c r="N633" i="18"/>
  <c r="L250" i="18"/>
  <c r="AX249" i="18"/>
  <c r="AS376" i="18" s="1"/>
  <c r="AY249" i="18"/>
  <c r="BE249" i="18"/>
  <c r="BF249" i="18"/>
  <c r="AZ249" i="18"/>
  <c r="AW376" i="18"/>
  <c r="BA249" i="18"/>
  <c r="BB249" i="18" s="1"/>
  <c r="AS634" i="18" s="1"/>
  <c r="Q255" i="6"/>
  <c r="K254" i="18"/>
  <c r="F252" i="6"/>
  <c r="V376" i="6"/>
  <c r="W376" i="6"/>
  <c r="BL117" i="6" a="1"/>
  <c r="BI119" i="18" a="1"/>
  <c r="AS636" i="6" l="1"/>
  <c r="AT636" i="6"/>
  <c r="BK118" i="6"/>
  <c r="BJ118" i="6" s="1"/>
  <c r="BI118" i="6" s="1"/>
  <c r="AT504" i="6"/>
  <c r="AS378" i="6"/>
  <c r="AT378" i="6"/>
  <c r="AR504" i="6"/>
  <c r="AS504" i="6"/>
  <c r="AQ634" i="18"/>
  <c r="AR634" i="18"/>
  <c r="AQ505" i="18"/>
  <c r="AR505" i="18"/>
  <c r="AQ376" i="18"/>
  <c r="AR376" i="18"/>
  <c r="AQ378" i="6"/>
  <c r="AR378" i="6"/>
  <c r="AQ636" i="6"/>
  <c r="AR636" i="6"/>
  <c r="AP376" i="18"/>
  <c r="AT376" i="18"/>
  <c r="AP634" i="18"/>
  <c r="AT634" i="18"/>
  <c r="AP505" i="18"/>
  <c r="AT505" i="18"/>
  <c r="AP504" i="6"/>
  <c r="AQ504" i="6"/>
  <c r="AO378" i="6"/>
  <c r="AU636" i="6"/>
  <c r="AP636" i="6"/>
  <c r="AU378" i="6"/>
  <c r="AP378" i="6"/>
  <c r="AU504" i="6"/>
  <c r="BI252" i="6"/>
  <c r="BH252" i="6"/>
  <c r="BD252" i="6"/>
  <c r="BE252" i="6" s="1"/>
  <c r="BC252" i="6"/>
  <c r="BB252" i="6"/>
  <c r="BA252" i="6"/>
  <c r="BD376" i="6"/>
  <c r="BC376" i="6"/>
  <c r="BB376" i="6"/>
  <c r="BA376" i="6"/>
  <c r="AZ378" i="6"/>
  <c r="AN505" i="18"/>
  <c r="AL505" i="18"/>
  <c r="AO505" i="18"/>
  <c r="AM505" i="18"/>
  <c r="AO376" i="18"/>
  <c r="AN376" i="18"/>
  <c r="AM376" i="18"/>
  <c r="AL376" i="18"/>
  <c r="AN635" i="6"/>
  <c r="AO635" i="6"/>
  <c r="AN634" i="18"/>
  <c r="AL634" i="18"/>
  <c r="AM634" i="18"/>
  <c r="AO634" i="18"/>
  <c r="AN504" i="6"/>
  <c r="AO504" i="6"/>
  <c r="AM635" i="6"/>
  <c r="B253" i="6"/>
  <c r="AM504" i="6"/>
  <c r="AM377" i="6"/>
  <c r="AJ635" i="6"/>
  <c r="AK635" i="6"/>
  <c r="AL635" i="6"/>
  <c r="AJ504" i="6"/>
  <c r="AK504" i="6"/>
  <c r="AL504" i="6"/>
  <c r="AJ377" i="6"/>
  <c r="AL377" i="6"/>
  <c r="AK377" i="6"/>
  <c r="AK376" i="18"/>
  <c r="AK505" i="18"/>
  <c r="AK634" i="18"/>
  <c r="AJ376" i="18"/>
  <c r="AI376" i="18"/>
  <c r="AH376" i="18"/>
  <c r="AF376" i="18"/>
  <c r="AE376" i="18"/>
  <c r="AG376" i="18"/>
  <c r="AJ505" i="18"/>
  <c r="AE505" i="18"/>
  <c r="AI505" i="18"/>
  <c r="AG505" i="18"/>
  <c r="AF505" i="18"/>
  <c r="AH505" i="18"/>
  <c r="AJ634" i="18"/>
  <c r="AF634" i="18"/>
  <c r="AH634" i="18"/>
  <c r="AI634" i="18"/>
  <c r="AE634" i="18"/>
  <c r="AG634" i="18"/>
  <c r="AE377" i="6"/>
  <c r="P377" i="6"/>
  <c r="T377" i="6"/>
  <c r="U377" i="6"/>
  <c r="G377" i="6"/>
  <c r="C377" i="6"/>
  <c r="K377" i="6"/>
  <c r="AI504" i="6"/>
  <c r="R377" i="6"/>
  <c r="AI377" i="6"/>
  <c r="AI635" i="6"/>
  <c r="AD377" i="6"/>
  <c r="B377" i="6"/>
  <c r="L377" i="6"/>
  <c r="M377" i="6"/>
  <c r="Z377" i="6"/>
  <c r="E377" i="6"/>
  <c r="AH377" i="6"/>
  <c r="AH635" i="6"/>
  <c r="AH504" i="6"/>
  <c r="V377" i="6"/>
  <c r="W377" i="6"/>
  <c r="AF504" i="6"/>
  <c r="AF635" i="6"/>
  <c r="AG377" i="6"/>
  <c r="AF377" i="6"/>
  <c r="AF253" i="6"/>
  <c r="AO636" i="6"/>
  <c r="AG635" i="6"/>
  <c r="AG504" i="6"/>
  <c r="A123" i="3"/>
  <c r="N122" i="3"/>
  <c r="BI119" i="18"/>
  <c r="BJ119" i="18"/>
  <c r="BK119" i="18"/>
  <c r="S505" i="18"/>
  <c r="AB505" i="18"/>
  <c r="BB121" i="18"/>
  <c r="AS506" i="18" s="1"/>
  <c r="G505" i="18"/>
  <c r="P505" i="18"/>
  <c r="Q505" i="18"/>
  <c r="K505" i="18"/>
  <c r="R505" i="18"/>
  <c r="F505" i="18"/>
  <c r="X505" i="18"/>
  <c r="Y505" i="18"/>
  <c r="B505" i="18"/>
  <c r="AA505" i="18"/>
  <c r="L505" i="18"/>
  <c r="J505" i="18"/>
  <c r="U505" i="18"/>
  <c r="Z505" i="18"/>
  <c r="AC505" i="18"/>
  <c r="D505" i="18"/>
  <c r="E505" i="18"/>
  <c r="N505" i="18"/>
  <c r="O505" i="18"/>
  <c r="M505" i="18"/>
  <c r="BH120" i="18"/>
  <c r="I505" i="18"/>
  <c r="AD505" i="18"/>
  <c r="W505" i="18"/>
  <c r="T505" i="18"/>
  <c r="V505" i="18"/>
  <c r="H505" i="18"/>
  <c r="C505" i="18"/>
  <c r="BL119" i="18"/>
  <c r="BG119" i="18"/>
  <c r="BF119" i="18" s="1"/>
  <c r="BM119" i="18" s="1"/>
  <c r="BC119" i="18"/>
  <c r="Q377" i="6"/>
  <c r="O377" i="6"/>
  <c r="J377" i="6"/>
  <c r="AA377" i="6"/>
  <c r="H377" i="6"/>
  <c r="N377" i="6"/>
  <c r="AC377" i="6"/>
  <c r="AB377" i="6"/>
  <c r="D377" i="6"/>
  <c r="I377" i="6"/>
  <c r="S377" i="6"/>
  <c r="Y377" i="6"/>
  <c r="AG252" i="6"/>
  <c r="F377" i="6"/>
  <c r="X377" i="6"/>
  <c r="BF119" i="6"/>
  <c r="BL117" i="6"/>
  <c r="BN117" i="6"/>
  <c r="BM117" i="6"/>
  <c r="AE635" i="6"/>
  <c r="V635" i="6"/>
  <c r="K635" i="6"/>
  <c r="F635" i="6"/>
  <c r="E635" i="6"/>
  <c r="L635" i="6"/>
  <c r="Q635" i="6"/>
  <c r="R635" i="6"/>
  <c r="H635" i="6"/>
  <c r="I635" i="6"/>
  <c r="N635" i="6"/>
  <c r="U635" i="6"/>
  <c r="T635" i="6"/>
  <c r="AA635" i="6"/>
  <c r="W635" i="6"/>
  <c r="AC635" i="6"/>
  <c r="P635" i="6"/>
  <c r="AD635" i="6"/>
  <c r="Z635" i="6"/>
  <c r="AB635" i="6"/>
  <c r="C635" i="6"/>
  <c r="B635" i="6"/>
  <c r="O635" i="6"/>
  <c r="Y635" i="6"/>
  <c r="X635" i="6"/>
  <c r="G635" i="6"/>
  <c r="D635" i="6"/>
  <c r="S635" i="6"/>
  <c r="J635" i="6"/>
  <c r="M635" i="6"/>
  <c r="F253" i="6"/>
  <c r="AA634" i="18"/>
  <c r="D634" i="18"/>
  <c r="T634" i="18"/>
  <c r="Q634" i="18"/>
  <c r="F634" i="18"/>
  <c r="S634" i="18"/>
  <c r="J634" i="18"/>
  <c r="Z634" i="18"/>
  <c r="H634" i="18"/>
  <c r="E634" i="18"/>
  <c r="U634" i="18"/>
  <c r="N634" i="18"/>
  <c r="AC634" i="18"/>
  <c r="R634" i="18"/>
  <c r="AB634" i="18"/>
  <c r="Y634" i="18"/>
  <c r="L634" i="18"/>
  <c r="I634" i="18"/>
  <c r="W634" i="18"/>
  <c r="C634" i="18"/>
  <c r="AD634" i="18"/>
  <c r="G634" i="18"/>
  <c r="V634" i="18"/>
  <c r="P634" i="18"/>
  <c r="M634" i="18"/>
  <c r="X634" i="18"/>
  <c r="K634" i="18"/>
  <c r="B634" i="18"/>
  <c r="O634" i="18"/>
  <c r="H376" i="18"/>
  <c r="X376" i="18"/>
  <c r="S376" i="18"/>
  <c r="P376" i="18"/>
  <c r="V376" i="18"/>
  <c r="D376" i="18"/>
  <c r="Z376" i="18"/>
  <c r="Q376" i="18"/>
  <c r="E376" i="18"/>
  <c r="AA376" i="18"/>
  <c r="AD376" i="18"/>
  <c r="J376" i="18"/>
  <c r="AB376" i="18"/>
  <c r="G376" i="18"/>
  <c r="R376" i="18"/>
  <c r="M376" i="18"/>
  <c r="W376" i="18"/>
  <c r="I376" i="18"/>
  <c r="B376" i="18"/>
  <c r="O376" i="18"/>
  <c r="C376" i="18"/>
  <c r="Y376" i="18"/>
  <c r="T376" i="18"/>
  <c r="U376" i="18"/>
  <c r="K376" i="18"/>
  <c r="AC376" i="18"/>
  <c r="N376" i="18"/>
  <c r="F376" i="18"/>
  <c r="L251" i="18"/>
  <c r="BA250" i="18"/>
  <c r="BB250" i="18" s="1"/>
  <c r="AS635" i="18" s="1"/>
  <c r="AZ250" i="18"/>
  <c r="AW377" i="18"/>
  <c r="BF250" i="18"/>
  <c r="BE250" i="18"/>
  <c r="AY250" i="18"/>
  <c r="AX250" i="18"/>
  <c r="AS377" i="18" s="1"/>
  <c r="F253" i="18"/>
  <c r="V504" i="6"/>
  <c r="J504" i="6"/>
  <c r="S504" i="6"/>
  <c r="AA504" i="6"/>
  <c r="U504" i="6"/>
  <c r="AD504" i="6"/>
  <c r="Z504" i="6"/>
  <c r="AB504" i="6"/>
  <c r="Y504" i="6"/>
  <c r="K504" i="6"/>
  <c r="L504" i="6"/>
  <c r="M504" i="6"/>
  <c r="P504" i="6"/>
  <c r="O504" i="6"/>
  <c r="T504" i="6"/>
  <c r="AC504" i="6"/>
  <c r="AE504" i="6"/>
  <c r="Q504" i="6"/>
  <c r="BE119" i="6"/>
  <c r="C504" i="6"/>
  <c r="N504" i="6"/>
  <c r="E504" i="6"/>
  <c r="R504" i="6"/>
  <c r="G504" i="6"/>
  <c r="D504" i="6"/>
  <c r="I504" i="6"/>
  <c r="H504" i="6"/>
  <c r="W504" i="6"/>
  <c r="B504" i="6"/>
  <c r="X504" i="6"/>
  <c r="F504" i="6"/>
  <c r="BP117" i="6"/>
  <c r="BO117" i="6"/>
  <c r="U255" i="18"/>
  <c r="AC254" i="18"/>
  <c r="AY375" i="18"/>
  <c r="AZ375" i="18"/>
  <c r="AX375" i="18"/>
  <c r="BA375" i="18"/>
  <c r="K255" i="18"/>
  <c r="Q256" i="6"/>
  <c r="X253" i="6"/>
  <c r="U254" i="6"/>
  <c r="W252" i="6"/>
  <c r="AD253" i="6"/>
  <c r="V252" i="6"/>
  <c r="T255" i="18"/>
  <c r="N254" i="18"/>
  <c r="Y255" i="18"/>
  <c r="L376" i="18"/>
  <c r="BI120" i="18" a="1"/>
  <c r="BL118" i="6" a="1"/>
  <c r="AS379" i="6" l="1"/>
  <c r="AT379" i="6"/>
  <c r="BK119" i="6"/>
  <c r="BJ119" i="6" s="1"/>
  <c r="BI119" i="6" s="1"/>
  <c r="AT505" i="6"/>
  <c r="AR505" i="6"/>
  <c r="AS505" i="6"/>
  <c r="AQ635" i="18"/>
  <c r="AR635" i="18"/>
  <c r="AQ377" i="18"/>
  <c r="AR377" i="18"/>
  <c r="AQ506" i="18"/>
  <c r="AR506" i="18"/>
  <c r="AQ379" i="6"/>
  <c r="AR379" i="6"/>
  <c r="AP635" i="18"/>
  <c r="AT635" i="18"/>
  <c r="AP377" i="18"/>
  <c r="AT377" i="18"/>
  <c r="AP506" i="18"/>
  <c r="AT506" i="18"/>
  <c r="AP505" i="6"/>
  <c r="AQ505" i="6"/>
  <c r="AU379" i="6"/>
  <c r="AP379" i="6"/>
  <c r="AU505" i="6"/>
  <c r="AZ379" i="6"/>
  <c r="BD253" i="6"/>
  <c r="BE253" i="6" s="1"/>
  <c r="BI253" i="6"/>
  <c r="BH253" i="6"/>
  <c r="BC253" i="6"/>
  <c r="BB253" i="6"/>
  <c r="BA253" i="6"/>
  <c r="BD377" i="6"/>
  <c r="BC377" i="6"/>
  <c r="BB377" i="6"/>
  <c r="BA377" i="6"/>
  <c r="AN635" i="18"/>
  <c r="AL635" i="18"/>
  <c r="AO635" i="18"/>
  <c r="AM635" i="18"/>
  <c r="AO379" i="6"/>
  <c r="AO377" i="18"/>
  <c r="AN377" i="18"/>
  <c r="AM377" i="18"/>
  <c r="AL377" i="18"/>
  <c r="AN506" i="18"/>
  <c r="AL506" i="18"/>
  <c r="AO506" i="18"/>
  <c r="AM506" i="18"/>
  <c r="AN505" i="6"/>
  <c r="AO505" i="6"/>
  <c r="AM636" i="6"/>
  <c r="AN636" i="6"/>
  <c r="R378" i="6"/>
  <c r="AN378" i="6"/>
  <c r="AM378" i="6"/>
  <c r="AM505" i="6"/>
  <c r="B254" i="6"/>
  <c r="AJ636" i="6"/>
  <c r="AJ505" i="6"/>
  <c r="AK505" i="6"/>
  <c r="AL505" i="6"/>
  <c r="AL636" i="6"/>
  <c r="AK636" i="6"/>
  <c r="AJ378" i="6"/>
  <c r="AL378" i="6"/>
  <c r="AK378" i="6"/>
  <c r="AK377" i="18"/>
  <c r="AK506" i="18"/>
  <c r="AK635" i="18"/>
  <c r="AJ635" i="18"/>
  <c r="AH635" i="18"/>
  <c r="AF635" i="18"/>
  <c r="AG635" i="18"/>
  <c r="AI635" i="18"/>
  <c r="AE635" i="18"/>
  <c r="AJ377" i="18"/>
  <c r="AI377" i="18"/>
  <c r="AH377" i="18"/>
  <c r="AF377" i="18"/>
  <c r="AG377" i="18"/>
  <c r="AE377" i="18"/>
  <c r="AJ506" i="18"/>
  <c r="AG506" i="18"/>
  <c r="AE506" i="18"/>
  <c r="AI506" i="18"/>
  <c r="AF506" i="18"/>
  <c r="AH506" i="18"/>
  <c r="AH378" i="6"/>
  <c r="M378" i="6"/>
  <c r="C378" i="6"/>
  <c r="E378" i="6"/>
  <c r="I378" i="6"/>
  <c r="F378" i="6"/>
  <c r="D378" i="6"/>
  <c r="X378" i="6"/>
  <c r="AG378" i="6"/>
  <c r="Q378" i="6"/>
  <c r="Z378" i="6"/>
  <c r="B378" i="6"/>
  <c r="T378" i="6"/>
  <c r="W378" i="6"/>
  <c r="O378" i="6"/>
  <c r="H378" i="6"/>
  <c r="J378" i="6"/>
  <c r="K378" i="6"/>
  <c r="S378" i="6"/>
  <c r="V378" i="6"/>
  <c r="U378" i="6"/>
  <c r="P378" i="6"/>
  <c r="AA378" i="6"/>
  <c r="AC378" i="6"/>
  <c r="L378" i="6"/>
  <c r="Y378" i="6"/>
  <c r="G378" i="6"/>
  <c r="AB378" i="6"/>
  <c r="AE378" i="6"/>
  <c r="N378" i="6"/>
  <c r="AD378" i="6"/>
  <c r="AI378" i="6"/>
  <c r="AF378" i="6"/>
  <c r="AI636" i="6"/>
  <c r="AI505" i="6"/>
  <c r="AH636" i="6"/>
  <c r="AH505" i="6"/>
  <c r="AF636" i="6"/>
  <c r="AF505" i="6"/>
  <c r="AF254" i="6"/>
  <c r="AG636" i="6"/>
  <c r="AG505" i="6"/>
  <c r="N123" i="3"/>
  <c r="A124" i="3"/>
  <c r="BI120" i="18"/>
  <c r="BJ120" i="18"/>
  <c r="BK120" i="18"/>
  <c r="BL120" i="18"/>
  <c r="BG120" i="18"/>
  <c r="BF120" i="18" s="1"/>
  <c r="BM120" i="18" s="1"/>
  <c r="H506" i="18"/>
  <c r="D506" i="18"/>
  <c r="I506" i="18"/>
  <c r="K506" i="18"/>
  <c r="C506" i="18"/>
  <c r="L506" i="18"/>
  <c r="AC506" i="18"/>
  <c r="AB506" i="18"/>
  <c r="S506" i="18"/>
  <c r="T506" i="18"/>
  <c r="B506" i="18"/>
  <c r="W506" i="18"/>
  <c r="F506" i="18"/>
  <c r="G506" i="18"/>
  <c r="R506" i="18"/>
  <c r="Q506" i="18"/>
  <c r="AD506" i="18"/>
  <c r="O506" i="18"/>
  <c r="M506" i="18"/>
  <c r="E506" i="18"/>
  <c r="BB122" i="18"/>
  <c r="AS507" i="18" s="1"/>
  <c r="AA506" i="18"/>
  <c r="V506" i="18"/>
  <c r="Y506" i="18"/>
  <c r="P506" i="18"/>
  <c r="J506" i="18"/>
  <c r="BH121" i="18"/>
  <c r="U506" i="18"/>
  <c r="X506" i="18"/>
  <c r="Z506" i="18"/>
  <c r="N506" i="18"/>
  <c r="BC120" i="18"/>
  <c r="AG253" i="6"/>
  <c r="BF120" i="6"/>
  <c r="BL118" i="6"/>
  <c r="BN118" i="6"/>
  <c r="BM118" i="6"/>
  <c r="AC636" i="6"/>
  <c r="F636" i="6"/>
  <c r="M636" i="6"/>
  <c r="I636" i="6"/>
  <c r="R636" i="6"/>
  <c r="Z636" i="6"/>
  <c r="C636" i="6"/>
  <c r="P636" i="6"/>
  <c r="N636" i="6"/>
  <c r="AB636" i="6"/>
  <c r="AA636" i="6"/>
  <c r="G636" i="6"/>
  <c r="D636" i="6"/>
  <c r="S636" i="6"/>
  <c r="K636" i="6"/>
  <c r="AE636" i="6"/>
  <c r="AD636" i="6"/>
  <c r="V636" i="6"/>
  <c r="H636" i="6"/>
  <c r="B636" i="6"/>
  <c r="E636" i="6"/>
  <c r="L636" i="6"/>
  <c r="Q636" i="6"/>
  <c r="Y636" i="6"/>
  <c r="O636" i="6"/>
  <c r="X636" i="6"/>
  <c r="J636" i="6"/>
  <c r="U636" i="6"/>
  <c r="T636" i="6"/>
  <c r="W636" i="6"/>
  <c r="W253" i="6"/>
  <c r="AC255" i="18"/>
  <c r="BP118" i="6"/>
  <c r="BO118" i="6"/>
  <c r="AC505" i="6"/>
  <c r="AE505" i="6"/>
  <c r="Q505" i="6"/>
  <c r="S505" i="6"/>
  <c r="BE120" i="6"/>
  <c r="E505" i="6"/>
  <c r="R505" i="6"/>
  <c r="G505" i="6"/>
  <c r="AB505" i="6"/>
  <c r="X505" i="6"/>
  <c r="V505" i="6"/>
  <c r="B505" i="6"/>
  <c r="F505" i="6"/>
  <c r="K505" i="6"/>
  <c r="M505" i="6"/>
  <c r="O505" i="6"/>
  <c r="W505" i="6"/>
  <c r="J505" i="6"/>
  <c r="C505" i="6"/>
  <c r="N505" i="6"/>
  <c r="U505" i="6"/>
  <c r="AD505" i="6"/>
  <c r="D505" i="6"/>
  <c r="I505" i="6"/>
  <c r="AA505" i="6"/>
  <c r="Z505" i="6"/>
  <c r="Y505" i="6"/>
  <c r="H505" i="6"/>
  <c r="L505" i="6"/>
  <c r="P505" i="6"/>
  <c r="T505" i="6"/>
  <c r="D377" i="18"/>
  <c r="W377" i="18"/>
  <c r="P377" i="18"/>
  <c r="E377" i="18"/>
  <c r="H377" i="18"/>
  <c r="X377" i="18"/>
  <c r="S377" i="18"/>
  <c r="V377" i="18"/>
  <c r="Z377" i="18"/>
  <c r="M377" i="18"/>
  <c r="G377" i="18"/>
  <c r="Q377" i="18"/>
  <c r="AA377" i="18"/>
  <c r="AD377" i="18"/>
  <c r="J377" i="18"/>
  <c r="AB377" i="18"/>
  <c r="R377" i="18"/>
  <c r="I377" i="18"/>
  <c r="C377" i="18"/>
  <c r="O377" i="18"/>
  <c r="B377" i="18"/>
  <c r="T377" i="18"/>
  <c r="Y377" i="18"/>
  <c r="K377" i="18"/>
  <c r="U377" i="18"/>
  <c r="N377" i="18"/>
  <c r="AC377" i="18"/>
  <c r="F377" i="18"/>
  <c r="V635" i="18"/>
  <c r="N635" i="18"/>
  <c r="K635" i="18"/>
  <c r="W635" i="18"/>
  <c r="M635" i="18"/>
  <c r="D635" i="18"/>
  <c r="Q635" i="18"/>
  <c r="AC635" i="18"/>
  <c r="B635" i="18"/>
  <c r="R635" i="18"/>
  <c r="O635" i="18"/>
  <c r="H635" i="18"/>
  <c r="U635" i="18"/>
  <c r="L635" i="18"/>
  <c r="Z635" i="18"/>
  <c r="F635" i="18"/>
  <c r="C635" i="18"/>
  <c r="S635" i="18"/>
  <c r="P635" i="18"/>
  <c r="AA635" i="18"/>
  <c r="T635" i="18"/>
  <c r="AB635" i="18"/>
  <c r="Y635" i="18"/>
  <c r="J635" i="18"/>
  <c r="G635" i="18"/>
  <c r="AD635" i="18"/>
  <c r="E635" i="18"/>
  <c r="X635" i="18"/>
  <c r="I635" i="18"/>
  <c r="L252" i="18"/>
  <c r="BE251" i="18"/>
  <c r="BF251" i="18"/>
  <c r="AW378" i="18"/>
  <c r="AZ251" i="18"/>
  <c r="BA251" i="18"/>
  <c r="BB251" i="18" s="1"/>
  <c r="AY251" i="18"/>
  <c r="AX251" i="18"/>
  <c r="AS378" i="18" s="1"/>
  <c r="BA376" i="18"/>
  <c r="AZ376" i="18"/>
  <c r="AX376" i="18"/>
  <c r="AY376" i="18"/>
  <c r="F254" i="6"/>
  <c r="AN379" i="6"/>
  <c r="U255" i="6"/>
  <c r="N255" i="18"/>
  <c r="V253" i="6"/>
  <c r="AZ380" i="6" s="1"/>
  <c r="AD254" i="6"/>
  <c r="X254" i="6"/>
  <c r="F254" i="18"/>
  <c r="L377" i="18"/>
  <c r="BI121" i="18" a="1"/>
  <c r="BL119" i="6" a="1"/>
  <c r="BK120" i="6" l="1"/>
  <c r="BJ120" i="6" s="1"/>
  <c r="BI120" i="6" s="1"/>
  <c r="AT506" i="6"/>
  <c r="AS380" i="6"/>
  <c r="AT380" i="6"/>
  <c r="AR506" i="6"/>
  <c r="AS506" i="6"/>
  <c r="AQ507" i="18"/>
  <c r="AR507" i="18"/>
  <c r="AQ378" i="18"/>
  <c r="AR378" i="18"/>
  <c r="AQ380" i="6"/>
  <c r="AR380" i="6"/>
  <c r="AP507" i="18"/>
  <c r="AT507" i="18"/>
  <c r="AP378" i="18"/>
  <c r="AT378" i="18"/>
  <c r="AP506" i="6"/>
  <c r="AQ506" i="6"/>
  <c r="AU380" i="6"/>
  <c r="AP380" i="6"/>
  <c r="AU506" i="6"/>
  <c r="BD378" i="6"/>
  <c r="BC378" i="6"/>
  <c r="BB378" i="6"/>
  <c r="BA378" i="6"/>
  <c r="BD254" i="6"/>
  <c r="BE254" i="6" s="1"/>
  <c r="BI254" i="6"/>
  <c r="BH254" i="6"/>
  <c r="BC254" i="6"/>
  <c r="BB254" i="6"/>
  <c r="BA254" i="6"/>
  <c r="AO380" i="6"/>
  <c r="AO378" i="18"/>
  <c r="AN378" i="18"/>
  <c r="AM378" i="18"/>
  <c r="AL378" i="18"/>
  <c r="AN507" i="18"/>
  <c r="AL507" i="18"/>
  <c r="AO507" i="18"/>
  <c r="AM507" i="18"/>
  <c r="AN506" i="6"/>
  <c r="AO506" i="6"/>
  <c r="B255" i="6"/>
  <c r="AM379" i="6"/>
  <c r="AM506" i="6"/>
  <c r="AJ506" i="6"/>
  <c r="AK506" i="6"/>
  <c r="AL506" i="6"/>
  <c r="AJ379" i="6"/>
  <c r="AL379" i="6"/>
  <c r="AK379" i="6"/>
  <c r="AK378" i="18"/>
  <c r="AK507" i="18"/>
  <c r="AJ507" i="18"/>
  <c r="AE507" i="18"/>
  <c r="AI507" i="18"/>
  <c r="AG507" i="18"/>
  <c r="AF507" i="18"/>
  <c r="AH507" i="18"/>
  <c r="L378" i="18"/>
  <c r="AJ378" i="18"/>
  <c r="AI378" i="18"/>
  <c r="AH378" i="18"/>
  <c r="AF378" i="18"/>
  <c r="AE378" i="18"/>
  <c r="AG378" i="18"/>
  <c r="AI506" i="6"/>
  <c r="AI379" i="6"/>
  <c r="AH506" i="6"/>
  <c r="AH379" i="6"/>
  <c r="AF506" i="6"/>
  <c r="AF255" i="6"/>
  <c r="AG379" i="6"/>
  <c r="AF379" i="6"/>
  <c r="AG506" i="6"/>
  <c r="N124" i="3"/>
  <c r="A125" i="3"/>
  <c r="BI121" i="18"/>
  <c r="BJ121" i="18"/>
  <c r="BK121" i="18"/>
  <c r="BL121" i="18"/>
  <c r="BG121" i="18"/>
  <c r="BF121" i="18" s="1"/>
  <c r="BM121" i="18" s="1"/>
  <c r="BB123" i="18"/>
  <c r="AS508" i="18" s="1"/>
  <c r="AC507" i="18"/>
  <c r="D507" i="18"/>
  <c r="AB507" i="18"/>
  <c r="W507" i="18"/>
  <c r="J507" i="18"/>
  <c r="T507" i="18"/>
  <c r="L507" i="18"/>
  <c r="H507" i="18"/>
  <c r="Y507" i="18"/>
  <c r="X507" i="18"/>
  <c r="G507" i="18"/>
  <c r="P507" i="18"/>
  <c r="M507" i="18"/>
  <c r="O507" i="18"/>
  <c r="BH122" i="18"/>
  <c r="AD507" i="18"/>
  <c r="AA507" i="18"/>
  <c r="B507" i="18"/>
  <c r="R507" i="18"/>
  <c r="C507" i="18"/>
  <c r="N507" i="18"/>
  <c r="E507" i="18"/>
  <c r="U507" i="18"/>
  <c r="K507" i="18"/>
  <c r="V507" i="18"/>
  <c r="F507" i="18"/>
  <c r="Z507" i="18"/>
  <c r="S507" i="18"/>
  <c r="Q507" i="18"/>
  <c r="I507" i="18"/>
  <c r="BC121" i="18"/>
  <c r="AN380" i="6"/>
  <c r="AG254" i="6"/>
  <c r="BF121" i="6"/>
  <c r="V379" i="6"/>
  <c r="BL119" i="6"/>
  <c r="BN119" i="6"/>
  <c r="BM119" i="6"/>
  <c r="F255" i="18"/>
  <c r="X255" i="6"/>
  <c r="AD255" i="6"/>
  <c r="V254" i="6"/>
  <c r="U256" i="6"/>
  <c r="AE379" i="6"/>
  <c r="Y379" i="6"/>
  <c r="K379" i="6"/>
  <c r="G379" i="6"/>
  <c r="M379" i="6"/>
  <c r="H379" i="6"/>
  <c r="T379" i="6"/>
  <c r="Z379" i="6"/>
  <c r="AB379" i="6"/>
  <c r="AC379" i="6"/>
  <c r="N379" i="6"/>
  <c r="R379" i="6"/>
  <c r="S379" i="6"/>
  <c r="I379" i="6"/>
  <c r="E379" i="6"/>
  <c r="D379" i="6"/>
  <c r="P379" i="6"/>
  <c r="AA379" i="6"/>
  <c r="L379" i="6"/>
  <c r="J379" i="6"/>
  <c r="C379" i="6"/>
  <c r="O379" i="6"/>
  <c r="B379" i="6"/>
  <c r="Q379" i="6"/>
  <c r="U379" i="6"/>
  <c r="F379" i="6"/>
  <c r="X379" i="6"/>
  <c r="AD379" i="6"/>
  <c r="F255" i="6"/>
  <c r="BA377" i="18"/>
  <c r="AX377" i="18"/>
  <c r="AZ377" i="18"/>
  <c r="AY377" i="18"/>
  <c r="W379" i="6"/>
  <c r="D378" i="18"/>
  <c r="Z378" i="18"/>
  <c r="V378" i="18"/>
  <c r="J378" i="18"/>
  <c r="AD378" i="18"/>
  <c r="AA378" i="18"/>
  <c r="E378" i="18"/>
  <c r="P378" i="18"/>
  <c r="S378" i="18"/>
  <c r="M378" i="18"/>
  <c r="R378" i="18"/>
  <c r="AB378" i="18"/>
  <c r="X378" i="18"/>
  <c r="H378" i="18"/>
  <c r="G378" i="18"/>
  <c r="W378" i="18"/>
  <c r="Q378" i="18"/>
  <c r="I378" i="18"/>
  <c r="O378" i="18"/>
  <c r="B378" i="18"/>
  <c r="C378" i="18"/>
  <c r="Y378" i="18"/>
  <c r="T378" i="18"/>
  <c r="U378" i="18"/>
  <c r="K378" i="18"/>
  <c r="N378" i="18"/>
  <c r="AC378" i="18"/>
  <c r="F378" i="18"/>
  <c r="L253" i="18"/>
  <c r="AY252" i="18"/>
  <c r="BA252" i="18"/>
  <c r="BB252" i="18" s="1"/>
  <c r="AX252" i="18"/>
  <c r="AS379" i="18" s="1"/>
  <c r="AZ252" i="18"/>
  <c r="AW379" i="18"/>
  <c r="BF252" i="18"/>
  <c r="BE252" i="18"/>
  <c r="AE506" i="6"/>
  <c r="C506" i="6"/>
  <c r="N506" i="6"/>
  <c r="E506" i="6"/>
  <c r="R506" i="6"/>
  <c r="G506" i="6"/>
  <c r="D506" i="6"/>
  <c r="Y506" i="6"/>
  <c r="K506" i="6"/>
  <c r="L506" i="6"/>
  <c r="M506" i="6"/>
  <c r="P506" i="6"/>
  <c r="O506" i="6"/>
  <c r="T506" i="6"/>
  <c r="Q506" i="6"/>
  <c r="AC506" i="6"/>
  <c r="AD506" i="6"/>
  <c r="S506" i="6"/>
  <c r="AB506" i="6"/>
  <c r="U506" i="6"/>
  <c r="AA506" i="6"/>
  <c r="Z506" i="6"/>
  <c r="BE121" i="6"/>
  <c r="I506" i="6"/>
  <c r="H506" i="6"/>
  <c r="W506" i="6"/>
  <c r="B506" i="6"/>
  <c r="X506" i="6"/>
  <c r="F506" i="6"/>
  <c r="V506" i="6"/>
  <c r="J506" i="6"/>
  <c r="BO119" i="6"/>
  <c r="BP119" i="6"/>
  <c r="W254" i="6"/>
  <c r="BI122" i="18" a="1"/>
  <c r="BL120" i="6" a="1"/>
  <c r="AS381" i="6" l="1"/>
  <c r="AT381" i="6"/>
  <c r="BK121" i="6"/>
  <c r="BJ121" i="6" s="1"/>
  <c r="BI121" i="6" s="1"/>
  <c r="AT507" i="6"/>
  <c r="AR507" i="6"/>
  <c r="AS507" i="6"/>
  <c r="AQ508" i="18"/>
  <c r="AR508" i="18"/>
  <c r="AQ379" i="18"/>
  <c r="AR379" i="18"/>
  <c r="AQ381" i="6"/>
  <c r="AR381" i="6"/>
  <c r="AP508" i="18"/>
  <c r="AT508" i="18"/>
  <c r="AP379" i="18"/>
  <c r="AT379" i="18"/>
  <c r="AP507" i="6"/>
  <c r="AQ507" i="6"/>
  <c r="AU381" i="6"/>
  <c r="AP381" i="6"/>
  <c r="AU507" i="6"/>
  <c r="AZ381" i="6"/>
  <c r="BI255" i="6"/>
  <c r="BH255" i="6"/>
  <c r="BD255" i="6"/>
  <c r="BE255" i="6" s="1"/>
  <c r="BC255" i="6"/>
  <c r="BB255" i="6"/>
  <c r="BA255" i="6"/>
  <c r="BD379" i="6"/>
  <c r="BC379" i="6"/>
  <c r="BB379" i="6"/>
  <c r="BA379" i="6"/>
  <c r="AO379" i="18"/>
  <c r="AN379" i="18"/>
  <c r="AM379" i="18"/>
  <c r="AL379" i="18"/>
  <c r="AO508" i="18"/>
  <c r="AM508" i="18"/>
  <c r="AN508" i="18"/>
  <c r="AL508" i="18"/>
  <c r="AO381" i="6"/>
  <c r="AN507" i="6"/>
  <c r="AO507" i="6"/>
  <c r="AM380" i="6"/>
  <c r="B256" i="6"/>
  <c r="AM507" i="6"/>
  <c r="AJ380" i="6"/>
  <c r="AL380" i="6"/>
  <c r="AK380" i="6"/>
  <c r="AJ507" i="6"/>
  <c r="AK507" i="6"/>
  <c r="AL507" i="6"/>
  <c r="AK508" i="18"/>
  <c r="AK379" i="18"/>
  <c r="L379" i="18"/>
  <c r="AJ379" i="18"/>
  <c r="AI379" i="18"/>
  <c r="AH379" i="18"/>
  <c r="AF379" i="18"/>
  <c r="AE379" i="18"/>
  <c r="AG379" i="18"/>
  <c r="AJ508" i="18"/>
  <c r="AG508" i="18"/>
  <c r="AE508" i="18"/>
  <c r="AI508" i="18"/>
  <c r="AH508" i="18"/>
  <c r="AF508" i="18"/>
  <c r="V380" i="6"/>
  <c r="AA380" i="6"/>
  <c r="U380" i="6"/>
  <c r="K380" i="6"/>
  <c r="C380" i="6"/>
  <c r="I380" i="6"/>
  <c r="T380" i="6"/>
  <c r="AC380" i="6"/>
  <c r="X380" i="6"/>
  <c r="W380" i="6"/>
  <c r="AI380" i="6"/>
  <c r="AI507" i="6"/>
  <c r="AH380" i="6"/>
  <c r="AH507" i="6"/>
  <c r="B380" i="6"/>
  <c r="Z380" i="6"/>
  <c r="M380" i="6"/>
  <c r="AE380" i="6"/>
  <c r="D380" i="6"/>
  <c r="G380" i="6"/>
  <c r="AF507" i="6"/>
  <c r="AG380" i="6"/>
  <c r="AF380" i="6"/>
  <c r="AF256" i="6"/>
  <c r="AG507" i="6"/>
  <c r="A126" i="3"/>
  <c r="N126" i="3" s="1"/>
  <c r="N125" i="3"/>
  <c r="BK122" i="18"/>
  <c r="BI122" i="18"/>
  <c r="BJ122" i="18"/>
  <c r="BG122" i="18"/>
  <c r="BF122" i="18" s="1"/>
  <c r="BM122" i="18" s="1"/>
  <c r="BL122" i="18"/>
  <c r="K508" i="18"/>
  <c r="F508" i="18"/>
  <c r="X508" i="18"/>
  <c r="V508" i="18"/>
  <c r="N508" i="18"/>
  <c r="J508" i="18"/>
  <c r="O508" i="18"/>
  <c r="M508" i="18"/>
  <c r="E508" i="18"/>
  <c r="U508" i="18"/>
  <c r="BH123" i="18"/>
  <c r="Z508" i="18"/>
  <c r="AB508" i="18"/>
  <c r="T508" i="18"/>
  <c r="B508" i="18"/>
  <c r="W508" i="18"/>
  <c r="Q508" i="18"/>
  <c r="G508" i="18"/>
  <c r="R508" i="18"/>
  <c r="AD508" i="18"/>
  <c r="P508" i="18"/>
  <c r="D508" i="18"/>
  <c r="I508" i="18"/>
  <c r="S508" i="18"/>
  <c r="L508" i="18"/>
  <c r="AC508" i="18"/>
  <c r="AA508" i="18"/>
  <c r="H508" i="18"/>
  <c r="Y508" i="18"/>
  <c r="C508" i="18"/>
  <c r="BC122" i="18"/>
  <c r="BC123" i="18"/>
  <c r="F380" i="6"/>
  <c r="Q380" i="6"/>
  <c r="O380" i="6"/>
  <c r="J380" i="6"/>
  <c r="AB380" i="6"/>
  <c r="H380" i="6"/>
  <c r="S380" i="6"/>
  <c r="Y380" i="6"/>
  <c r="L380" i="6"/>
  <c r="P380" i="6"/>
  <c r="E380" i="6"/>
  <c r="R380" i="6"/>
  <c r="N380" i="6"/>
  <c r="AD380" i="6"/>
  <c r="AG255" i="6"/>
  <c r="BF123" i="6"/>
  <c r="BF122" i="6"/>
  <c r="BM120" i="6"/>
  <c r="BL120" i="6"/>
  <c r="BN120" i="6"/>
  <c r="AC507" i="6"/>
  <c r="AE507" i="6"/>
  <c r="Q507" i="6"/>
  <c r="S507" i="6"/>
  <c r="BE122" i="6"/>
  <c r="E507" i="6"/>
  <c r="R507" i="6"/>
  <c r="G507" i="6"/>
  <c r="X507" i="6"/>
  <c r="V507" i="6"/>
  <c r="B507" i="6"/>
  <c r="F507" i="6"/>
  <c r="I507" i="6"/>
  <c r="K507" i="6"/>
  <c r="M507" i="6"/>
  <c r="O507" i="6"/>
  <c r="W507" i="6"/>
  <c r="J507" i="6"/>
  <c r="C507" i="6"/>
  <c r="N507" i="6"/>
  <c r="U507" i="6"/>
  <c r="AD507" i="6"/>
  <c r="D507" i="6"/>
  <c r="AA507" i="6"/>
  <c r="Z507" i="6"/>
  <c r="Y507" i="6"/>
  <c r="AB507" i="6"/>
  <c r="H507" i="6"/>
  <c r="L507" i="6"/>
  <c r="P507" i="6"/>
  <c r="T507" i="6"/>
  <c r="M379" i="18"/>
  <c r="R379" i="18"/>
  <c r="V379" i="18"/>
  <c r="J379" i="18"/>
  <c r="H379" i="18"/>
  <c r="Q379" i="18"/>
  <c r="P379" i="18"/>
  <c r="S379" i="18"/>
  <c r="D379" i="18"/>
  <c r="Z379" i="18"/>
  <c r="AB379" i="18"/>
  <c r="X379" i="18"/>
  <c r="AD379" i="18"/>
  <c r="AA379" i="18"/>
  <c r="E379" i="18"/>
  <c r="W379" i="18"/>
  <c r="G379" i="18"/>
  <c r="I379" i="18"/>
  <c r="O379" i="18"/>
  <c r="B379" i="18"/>
  <c r="C379" i="18"/>
  <c r="T379" i="18"/>
  <c r="Y379" i="18"/>
  <c r="U379" i="18"/>
  <c r="K379" i="18"/>
  <c r="AC379" i="18"/>
  <c r="N379" i="18"/>
  <c r="F379" i="18"/>
  <c r="L254" i="18"/>
  <c r="BA253" i="18"/>
  <c r="BB253" i="18" s="1"/>
  <c r="AW380" i="18"/>
  <c r="BF253" i="18"/>
  <c r="BE253" i="18"/>
  <c r="AY253" i="18"/>
  <c r="AZ253" i="18"/>
  <c r="AX253" i="18"/>
  <c r="AS380" i="18" s="1"/>
  <c r="V255" i="6"/>
  <c r="X256" i="6"/>
  <c r="W255" i="6"/>
  <c r="BP120" i="6"/>
  <c r="BO120" i="6"/>
  <c r="AX378" i="18"/>
  <c r="BA378" i="18"/>
  <c r="AZ378" i="18"/>
  <c r="AY378" i="18"/>
  <c r="F256" i="6"/>
  <c r="AD256" i="6"/>
  <c r="AN381" i="6"/>
  <c r="BI123" i="18" a="1"/>
  <c r="BL121" i="6" a="1"/>
  <c r="BK122" i="6" l="1"/>
  <c r="BJ122" i="6" s="1"/>
  <c r="BI122" i="6" s="1"/>
  <c r="AT508" i="6"/>
  <c r="AS382" i="6"/>
  <c r="AT382" i="6"/>
  <c r="AR508" i="6"/>
  <c r="AS508" i="6"/>
  <c r="AQ380" i="18"/>
  <c r="AR380" i="18"/>
  <c r="AQ382" i="6"/>
  <c r="AR382" i="6"/>
  <c r="AP380" i="18"/>
  <c r="AT380" i="18"/>
  <c r="AP508" i="6"/>
  <c r="AQ508" i="6"/>
  <c r="AU382" i="6"/>
  <c r="AP382" i="6"/>
  <c r="AU508" i="6"/>
  <c r="AZ382" i="6"/>
  <c r="BD380" i="6"/>
  <c r="BC380" i="6"/>
  <c r="BB380" i="6"/>
  <c r="BA380" i="6"/>
  <c r="BI256" i="6"/>
  <c r="BH256" i="6"/>
  <c r="BD256" i="6"/>
  <c r="BE256" i="6" s="1"/>
  <c r="BC256" i="6"/>
  <c r="BB256" i="6"/>
  <c r="BA256" i="6"/>
  <c r="AO382" i="6"/>
  <c r="AO380" i="18"/>
  <c r="AN380" i="18"/>
  <c r="AM380" i="18"/>
  <c r="AL380" i="18"/>
  <c r="AN508" i="6"/>
  <c r="AO508" i="6"/>
  <c r="BH3" i="18"/>
  <c r="AM381" i="6"/>
  <c r="AM508" i="6"/>
  <c r="AJ381" i="6"/>
  <c r="AL381" i="6"/>
  <c r="AK381" i="6"/>
  <c r="AJ508" i="6"/>
  <c r="AK508" i="6"/>
  <c r="AL508" i="6"/>
  <c r="AK380" i="18"/>
  <c r="L380" i="18"/>
  <c r="AJ380" i="18"/>
  <c r="AI380" i="18"/>
  <c r="AH380" i="18"/>
  <c r="AF380" i="18"/>
  <c r="AG380" i="18"/>
  <c r="AE380" i="18"/>
  <c r="AI508" i="6"/>
  <c r="AI381" i="6"/>
  <c r="AH381" i="6"/>
  <c r="AH508" i="6"/>
  <c r="AD382" i="6"/>
  <c r="AF508" i="6"/>
  <c r="AG381" i="6"/>
  <c r="AF381" i="6"/>
  <c r="AG508" i="6"/>
  <c r="BI123" i="18"/>
  <c r="BJ123" i="18"/>
  <c r="BK123" i="18"/>
  <c r="BG123" i="18"/>
  <c r="BF123" i="18" s="1"/>
  <c r="BM123" i="18" s="1"/>
  <c r="BL123" i="18"/>
  <c r="AG256" i="6"/>
  <c r="BL121" i="6"/>
  <c r="BN121" i="6"/>
  <c r="BM121" i="6"/>
  <c r="AC381" i="6"/>
  <c r="AE381" i="6"/>
  <c r="S381" i="6"/>
  <c r="Y381" i="6"/>
  <c r="K381" i="6"/>
  <c r="I381" i="6"/>
  <c r="E381" i="6"/>
  <c r="D381" i="6"/>
  <c r="P381" i="6"/>
  <c r="AB381" i="6"/>
  <c r="L381" i="6"/>
  <c r="R381" i="6"/>
  <c r="N381" i="6"/>
  <c r="G381" i="6"/>
  <c r="M381" i="6"/>
  <c r="H381" i="6"/>
  <c r="T381" i="6"/>
  <c r="Z381" i="6"/>
  <c r="AA381" i="6"/>
  <c r="J381" i="6"/>
  <c r="C381" i="6"/>
  <c r="O381" i="6"/>
  <c r="B381" i="6"/>
  <c r="Q381" i="6"/>
  <c r="U381" i="6"/>
  <c r="X381" i="6"/>
  <c r="AD381" i="6"/>
  <c r="F381" i="6"/>
  <c r="W256" i="6"/>
  <c r="V256" i="6"/>
  <c r="AX379" i="18"/>
  <c r="AZ379" i="18"/>
  <c r="AY379" i="18"/>
  <c r="BA379" i="18"/>
  <c r="AD508" i="6"/>
  <c r="Z508" i="6"/>
  <c r="AB508" i="6"/>
  <c r="Y508" i="6"/>
  <c r="K508" i="6"/>
  <c r="L508" i="6"/>
  <c r="M508" i="6"/>
  <c r="X508" i="6"/>
  <c r="F508" i="6"/>
  <c r="V508" i="6"/>
  <c r="J508" i="6"/>
  <c r="S508" i="6"/>
  <c r="AA508" i="6"/>
  <c r="U508" i="6"/>
  <c r="P508" i="6"/>
  <c r="AC508" i="6"/>
  <c r="AE508" i="6"/>
  <c r="G508" i="6"/>
  <c r="D508" i="6"/>
  <c r="I508" i="6"/>
  <c r="H508" i="6"/>
  <c r="W508" i="6"/>
  <c r="B508" i="6"/>
  <c r="O508" i="6"/>
  <c r="T508" i="6"/>
  <c r="Q508" i="6"/>
  <c r="BE123" i="6"/>
  <c r="C508" i="6"/>
  <c r="N508" i="6"/>
  <c r="E508" i="6"/>
  <c r="R508" i="6"/>
  <c r="BO121" i="6"/>
  <c r="BP121" i="6"/>
  <c r="AD380" i="18"/>
  <c r="AA380" i="18"/>
  <c r="E380" i="18"/>
  <c r="G380" i="18"/>
  <c r="W380" i="18"/>
  <c r="Z380" i="18"/>
  <c r="AB380" i="18"/>
  <c r="X380" i="18"/>
  <c r="D380" i="18"/>
  <c r="M380" i="18"/>
  <c r="H380" i="18"/>
  <c r="S380" i="18"/>
  <c r="P380" i="18"/>
  <c r="Q380" i="18"/>
  <c r="R380" i="18"/>
  <c r="V380" i="18"/>
  <c r="J380" i="18"/>
  <c r="I380" i="18"/>
  <c r="O380" i="18"/>
  <c r="C380" i="18"/>
  <c r="B380" i="18"/>
  <c r="U380" i="18"/>
  <c r="Y380" i="18"/>
  <c r="T380" i="18"/>
  <c r="K380" i="18"/>
  <c r="AC380" i="18"/>
  <c r="N380" i="18"/>
  <c r="F380" i="18"/>
  <c r="L255" i="18"/>
  <c r="AX254" i="18"/>
  <c r="AS381" i="18" s="1"/>
  <c r="AW381" i="18"/>
  <c r="BA254" i="18"/>
  <c r="BB254" i="18" s="1"/>
  <c r="BF254" i="18"/>
  <c r="AY254" i="18"/>
  <c r="BE254" i="18"/>
  <c r="AZ254" i="18"/>
  <c r="W381" i="6"/>
  <c r="V381" i="6"/>
  <c r="BL122" i="6" a="1"/>
  <c r="AS383" i="6" l="1"/>
  <c r="AT383" i="6"/>
  <c r="BK123" i="6"/>
  <c r="BJ123" i="6" s="1"/>
  <c r="BI123" i="6" s="1"/>
  <c r="AT509" i="6"/>
  <c r="AR509" i="6"/>
  <c r="AS509" i="6"/>
  <c r="AQ381" i="18"/>
  <c r="AR381" i="18"/>
  <c r="AQ383" i="6"/>
  <c r="AR383" i="6"/>
  <c r="AP381" i="18"/>
  <c r="AT381" i="18"/>
  <c r="AP509" i="6"/>
  <c r="AQ509" i="6"/>
  <c r="AU383" i="6"/>
  <c r="AP383" i="6"/>
  <c r="AU509" i="6"/>
  <c r="AZ383" i="6"/>
  <c r="BD381" i="6"/>
  <c r="BC381" i="6"/>
  <c r="BB381" i="6"/>
  <c r="BA381" i="6"/>
  <c r="AO383" i="6"/>
  <c r="AO381" i="18"/>
  <c r="AN381" i="18"/>
  <c r="AM381" i="18"/>
  <c r="AL381" i="18"/>
  <c r="AN509" i="6"/>
  <c r="AO509" i="6"/>
  <c r="AM382" i="6"/>
  <c r="AN382" i="6"/>
  <c r="C382" i="6"/>
  <c r="L382" i="6"/>
  <c r="X382" i="6"/>
  <c r="D382" i="6"/>
  <c r="AB382" i="6"/>
  <c r="I382" i="6"/>
  <c r="AM509" i="6"/>
  <c r="Y382" i="6"/>
  <c r="T382" i="6"/>
  <c r="M382" i="6"/>
  <c r="F382" i="6"/>
  <c r="U382" i="6"/>
  <c r="AA382" i="6"/>
  <c r="AJ509" i="6"/>
  <c r="AL509" i="6"/>
  <c r="AK509" i="6"/>
  <c r="Z382" i="6"/>
  <c r="AJ382" i="6"/>
  <c r="AL382" i="6"/>
  <c r="AK382" i="6"/>
  <c r="W382" i="6"/>
  <c r="P382" i="6"/>
  <c r="G382" i="6"/>
  <c r="Q382" i="6"/>
  <c r="S382" i="6"/>
  <c r="K382" i="6"/>
  <c r="O382" i="6"/>
  <c r="AE382" i="6"/>
  <c r="AC382" i="6"/>
  <c r="AH382" i="6"/>
  <c r="AF382" i="6"/>
  <c r="AI382" i="6"/>
  <c r="AK381" i="18"/>
  <c r="J382" i="6"/>
  <c r="N382" i="6"/>
  <c r="R382" i="6"/>
  <c r="V382" i="6"/>
  <c r="B382" i="6"/>
  <c r="E382" i="6"/>
  <c r="H382" i="6"/>
  <c r="AG382" i="6"/>
  <c r="L381" i="18"/>
  <c r="AJ381" i="18"/>
  <c r="AI381" i="18"/>
  <c r="AH381" i="18"/>
  <c r="AF381" i="18"/>
  <c r="AG381" i="18"/>
  <c r="AE381" i="18"/>
  <c r="AI509" i="6"/>
  <c r="AH509" i="6"/>
  <c r="AF509" i="6"/>
  <c r="AG509" i="6"/>
  <c r="BM122" i="6"/>
  <c r="BL122" i="6"/>
  <c r="BN122" i="6"/>
  <c r="BO122" i="6"/>
  <c r="G381" i="18"/>
  <c r="Q381" i="18"/>
  <c r="W381" i="18"/>
  <c r="R381" i="18"/>
  <c r="AB381" i="18"/>
  <c r="X381" i="18"/>
  <c r="AD381" i="18"/>
  <c r="AA381" i="18"/>
  <c r="E381" i="18"/>
  <c r="S381" i="18"/>
  <c r="P381" i="18"/>
  <c r="M381" i="18"/>
  <c r="D381" i="18"/>
  <c r="Z381" i="18"/>
  <c r="V381" i="18"/>
  <c r="J381" i="18"/>
  <c r="H381" i="18"/>
  <c r="I381" i="18"/>
  <c r="B381" i="18"/>
  <c r="C381" i="18"/>
  <c r="O381" i="18"/>
  <c r="U381" i="18"/>
  <c r="K381" i="18"/>
  <c r="T381" i="18"/>
  <c r="Y381" i="18"/>
  <c r="AC381" i="18"/>
  <c r="N381" i="18"/>
  <c r="F381" i="18"/>
  <c r="AW382" i="18"/>
  <c r="AX255" i="18"/>
  <c r="AS382" i="18" s="1"/>
  <c r="AZ255" i="18"/>
  <c r="AY255" i="18"/>
  <c r="BF255" i="18"/>
  <c r="BE255" i="18"/>
  <c r="BA255" i="18"/>
  <c r="BB255" i="18" s="1"/>
  <c r="BA380" i="18"/>
  <c r="AX380" i="18"/>
  <c r="AY380" i="18"/>
  <c r="AZ380" i="18"/>
  <c r="AC509" i="6"/>
  <c r="AE509" i="6"/>
  <c r="S509" i="6"/>
  <c r="AB509" i="6"/>
  <c r="AD509" i="6"/>
  <c r="R509" i="6"/>
  <c r="M509" i="6"/>
  <c r="L509" i="6"/>
  <c r="K509" i="6"/>
  <c r="Q509" i="6"/>
  <c r="O509" i="6"/>
  <c r="U509" i="6"/>
  <c r="W509" i="6"/>
  <c r="Y509" i="6"/>
  <c r="E509" i="6"/>
  <c r="C509" i="6"/>
  <c r="J509" i="6"/>
  <c r="I509" i="6"/>
  <c r="D509" i="6"/>
  <c r="G509" i="6"/>
  <c r="Z509" i="6"/>
  <c r="V509" i="6"/>
  <c r="AA509" i="6"/>
  <c r="H509" i="6"/>
  <c r="T509" i="6"/>
  <c r="P509" i="6"/>
  <c r="X509" i="6"/>
  <c r="F509" i="6"/>
  <c r="B509" i="6"/>
  <c r="N509" i="6"/>
  <c r="AN383" i="6"/>
  <c r="BL123" i="6" a="1"/>
  <c r="AQ382" i="18" l="1"/>
  <c r="AR382" i="18"/>
  <c r="AP382" i="18"/>
  <c r="AT382" i="18"/>
  <c r="BD382" i="6"/>
  <c r="BC382" i="6"/>
  <c r="BB382" i="6"/>
  <c r="BA382" i="6"/>
  <c r="AO382" i="18"/>
  <c r="AN382" i="18"/>
  <c r="AM382" i="18"/>
  <c r="AL382" i="18"/>
  <c r="AM383" i="6"/>
  <c r="AJ383" i="6"/>
  <c r="AL383" i="6"/>
  <c r="AK383" i="6"/>
  <c r="AK382" i="18"/>
  <c r="BP122" i="6"/>
  <c r="AJ382" i="18"/>
  <c r="AI382" i="18"/>
  <c r="AH382" i="18"/>
  <c r="AF382" i="18"/>
  <c r="AE382" i="18"/>
  <c r="AG382" i="18"/>
  <c r="AI383" i="6"/>
  <c r="AH383" i="6"/>
  <c r="AG383" i="6"/>
  <c r="AF383" i="6"/>
  <c r="W383" i="6"/>
  <c r="BL123" i="6"/>
  <c r="BN123" i="6"/>
  <c r="BM123" i="6"/>
  <c r="M382" i="18"/>
  <c r="S382" i="18"/>
  <c r="Q382" i="18"/>
  <c r="H382" i="18"/>
  <c r="Z382" i="18"/>
  <c r="J382" i="18"/>
  <c r="G382" i="18"/>
  <c r="AD382" i="18"/>
  <c r="E382" i="18"/>
  <c r="R382" i="18"/>
  <c r="X382" i="18"/>
  <c r="D382" i="18"/>
  <c r="P382" i="18"/>
  <c r="V382" i="18"/>
  <c r="AA382" i="18"/>
  <c r="W382" i="18"/>
  <c r="AB382" i="18"/>
  <c r="I382" i="18"/>
  <c r="B382" i="18"/>
  <c r="O382" i="18"/>
  <c r="C382" i="18"/>
  <c r="Y382" i="18"/>
  <c r="K382" i="18"/>
  <c r="U382" i="18"/>
  <c r="T382" i="18"/>
  <c r="N382" i="18"/>
  <c r="AC382" i="18"/>
  <c r="F382" i="18"/>
  <c r="AZ381" i="18"/>
  <c r="AX381" i="18"/>
  <c r="BA381" i="18"/>
  <c r="AY381" i="18"/>
  <c r="L382" i="18"/>
  <c r="AC383" i="6"/>
  <c r="L383" i="6"/>
  <c r="R383" i="6"/>
  <c r="K383" i="6"/>
  <c r="S383" i="6"/>
  <c r="M383" i="6"/>
  <c r="H383" i="6"/>
  <c r="T383" i="6"/>
  <c r="AA383" i="6"/>
  <c r="AE383" i="6"/>
  <c r="Y383" i="6"/>
  <c r="G383" i="6"/>
  <c r="N383" i="6"/>
  <c r="I383" i="6"/>
  <c r="E383" i="6"/>
  <c r="D383" i="6"/>
  <c r="P383" i="6"/>
  <c r="AB383" i="6"/>
  <c r="Z383" i="6"/>
  <c r="J383" i="6"/>
  <c r="C383" i="6"/>
  <c r="O383" i="6"/>
  <c r="B383" i="6"/>
  <c r="Q383" i="6"/>
  <c r="U383" i="6"/>
  <c r="F383" i="6"/>
  <c r="AD383" i="6"/>
  <c r="X383" i="6"/>
  <c r="BO123" i="6"/>
  <c r="BP123" i="6"/>
  <c r="V383" i="6"/>
  <c r="BD383" i="6" l="1"/>
  <c r="BC383" i="6"/>
  <c r="BB383" i="6"/>
  <c r="BA383" i="6"/>
  <c r="AZ382" i="18"/>
  <c r="AY382" i="18"/>
  <c r="AX382" i="18"/>
  <c r="BA382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Van Alen</author>
  </authors>
  <commentList>
    <comment ref="B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C3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D3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E3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F3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G3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H3" authorId="0" shapeId="0" xr:uid="{00000000-0006-0000-0300-000007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I3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J3" authorId="0" shapeId="0" xr:uid="{00000000-0006-0000-0300-000009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K3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L3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M3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N3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O3" authorId="0" shapeId="0" xr:uid="{00000000-0006-0000-0300-00000E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P3" authorId="0" shapeId="0" xr:uid="{00000000-0006-0000-0300-00000F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Q3" authorId="0" shapeId="0" xr:uid="{00000000-0006-0000-0300-000010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R3" authorId="0" shapeId="0" xr:uid="{00000000-0006-0000-0300-000011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S3" authorId="0" shapeId="0" xr:uid="{00000000-0006-0000-0300-000012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T3" authorId="0" shapeId="0" xr:uid="{00000000-0006-0000-0300-000013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U3" authorId="0" shapeId="0" xr:uid="{00000000-0006-0000-0300-000014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V3" authorId="0" shapeId="0" xr:uid="{00000000-0006-0000-0300-000015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pre-2000 estimates.</t>
        </r>
      </text>
    </comment>
    <comment ref="W3" authorId="0" shapeId="0" xr:uid="{00000000-0006-0000-0300-000016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X3" authorId="0" shapeId="0" xr:uid="{00000000-0006-0000-0300-000017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Y3" authorId="0" shapeId="0" xr:uid="{00000000-0006-0000-0300-000018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Z3" authorId="0" shapeId="0" xr:uid="{00000000-0006-0000-0300-000019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A3" authorId="0" shapeId="0" xr:uid="{00000000-0006-0000-0300-00001A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B3" authorId="0" shapeId="0" xr:uid="{00000000-0006-0000-0300-00001B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C3" authorId="0" shapeId="0" xr:uid="{00000000-0006-0000-0300-00001C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D3" authorId="0" shapeId="0" xr:uid="{00000000-0006-0000-0300-00001D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E3" authorId="0" shapeId="0" xr:uid="{00000000-0006-0000-0300-00001E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F3" authorId="0" shapeId="0" xr:uid="{00000000-0006-0000-0300-00001F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G3" authorId="0" shapeId="0" xr:uid="{00000000-0006-0000-0300-000020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Y3" authorId="0" shapeId="0" xr:uid="{00000000-0006-0000-0300-000021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Don't change.  This information was used to decide what start and end dates to use when doing the initial E-M fill-in's for missing values for 1953-1999.</t>
        </r>
      </text>
    </comment>
    <comment ref="AZ3" authorId="0" shapeId="0" xr:uid="{00000000-0006-0000-0300-000022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Don't change.  This information was used to decide what start and end dates to use when doing the initial E-M fill-in's for missing values for 1953-1999.</t>
        </r>
      </text>
    </comment>
    <comment ref="V83" authorId="0" shapeId="0" xr:uid="{00000000-0006-0000-0300-000023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Weir was not operated after 27 Aug 2000, the counts for 28 Aug to the end were interpolated using the EM-algorithm and all direct and interpolated values from 1953-1999</t>
        </r>
      </text>
    </comment>
    <comment ref="W98" authorId="0" shapeId="0" xr:uid="{00000000-0006-0000-0300-000024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The weir was not operated past 11 Sept. 2001.  The counts from 12 Sept to the end were interpolated using the E-M algorithm and all historical data.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Van Alen</author>
    <author>BenVanAlen</author>
  </authors>
  <commentList>
    <comment ref="B3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C3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D3" authorId="0" shapeId="0" xr:uid="{00000000-0006-0000-0600-000003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E3" authorId="0" shapeId="0" xr:uid="{00000000-0006-0000-0600-000004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F3" authorId="0" shapeId="0" xr:uid="{00000000-0006-0000-0600-000005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G3" authorId="0" shapeId="0" xr:uid="{00000000-0006-0000-0600-000006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H3" authorId="0" shapeId="0" xr:uid="{00000000-0006-0000-0600-000007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I3" authorId="0" shapeId="0" xr:uid="{00000000-0006-0000-0600-000008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J3" authorId="0" shapeId="0" xr:uid="{00000000-0006-0000-0600-000009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K3" authorId="0" shapeId="0" xr:uid="{00000000-0006-0000-0600-00000A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L3" authorId="0" shapeId="0" xr:uid="{00000000-0006-0000-0600-00000B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M3" authorId="0" shapeId="0" xr:uid="{00000000-0006-0000-0600-00000C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N3" authorId="0" shapeId="0" xr:uid="{00000000-0006-0000-0600-00000D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O3" authorId="0" shapeId="0" xr:uid="{00000000-0006-0000-0600-00000E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P3" authorId="0" shapeId="0" xr:uid="{00000000-0006-0000-0600-00000F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Q3" authorId="0" shapeId="0" xr:uid="{00000000-0006-0000-0600-000010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R3" authorId="0" shapeId="0" xr:uid="{00000000-0006-0000-0600-000011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S3" authorId="0" shapeId="0" xr:uid="{00000000-0006-0000-0600-000012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T3" authorId="0" shapeId="0" xr:uid="{00000000-0006-0000-0600-000013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U3" authorId="0" shapeId="0" xr:uid="{00000000-0006-0000-0600-000014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and all weir count data from 1953 through 1999.</t>
        </r>
      </text>
    </comment>
    <comment ref="V3" authorId="0" shapeId="0" xr:uid="{00000000-0006-0000-0600-000015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pre-2000 estimates.</t>
        </r>
      </text>
    </comment>
    <comment ref="W3" authorId="0" shapeId="0" xr:uid="{00000000-0006-0000-0600-000016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X3" authorId="0" shapeId="0" xr:uid="{00000000-0006-0000-0600-000017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Y3" authorId="0" shapeId="0" xr:uid="{00000000-0006-0000-0600-000018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Z3" authorId="0" shapeId="0" xr:uid="{00000000-0006-0000-0600-000019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A3" authorId="0" shapeId="0" xr:uid="{00000000-0006-0000-0600-00001A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B3" authorId="0" shapeId="0" xr:uid="{00000000-0006-0000-0600-00001B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C3" authorId="0" shapeId="0" xr:uid="{00000000-0006-0000-0600-00001C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D3" authorId="0" shapeId="0" xr:uid="{00000000-0006-0000-0600-00001D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Missing values were interpolated using the E-M algorithm based on all pre-2001 estimates.</t>
        </r>
      </text>
    </comment>
    <comment ref="AV3" authorId="0" shapeId="0" xr:uid="{00000000-0006-0000-0600-00001E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Don't change.  This information was used to decide what start and end dates to use when doing the initial E-M fill-in's for missing values for 1953-2005.</t>
        </r>
      </text>
    </comment>
    <comment ref="AW3" authorId="0" shapeId="0" xr:uid="{00000000-0006-0000-0600-00001F000000}">
      <text>
        <r>
          <rPr>
            <b/>
            <sz val="8"/>
            <color indexed="81"/>
            <rFont val="Tahoma"/>
            <family val="2"/>
          </rPr>
          <t>Ben Van Alen:</t>
        </r>
        <r>
          <rPr>
            <sz val="8"/>
            <color indexed="81"/>
            <rFont val="Tahoma"/>
            <family val="2"/>
          </rPr>
          <t xml:space="preserve">
Don't change.  This information was used to decide what start and end dates to use when doing the initial E-M fill-in's for missing values for 1953-1999.</t>
        </r>
      </text>
    </comment>
    <comment ref="A124" authorId="1" shapeId="0" xr:uid="{00000000-0006-0000-0600-000020000000}">
      <text>
        <r>
          <rPr>
            <b/>
            <sz val="8"/>
            <color indexed="81"/>
            <rFont val="Tahoma"/>
            <family val="2"/>
          </rPr>
          <t>BenVanAlen:</t>
        </r>
        <r>
          <rPr>
            <sz val="8"/>
            <color indexed="81"/>
            <rFont val="Tahoma"/>
            <family val="2"/>
          </rPr>
          <t xml:space="preserve">
you must sum the non-yellow cells to get the total weir count in a year</t>
        </r>
      </text>
    </comment>
  </commentList>
</comments>
</file>

<file path=xl/sharedStrings.xml><?xml version="1.0" encoding="utf-8"?>
<sst xmlns="http://schemas.openxmlformats.org/spreadsheetml/2006/main" count="128" uniqueCount="76">
  <si>
    <t>Welcome to the weir-based escapement estimate workbook for Redoubt Lake sockeye and coho salmon.</t>
  </si>
  <si>
    <t>Instructions for use inseason:</t>
  </si>
  <si>
    <t>1)</t>
  </si>
  <si>
    <t>enter daily weir counts into the "Currentyear" worksheet</t>
  </si>
  <si>
    <t>2)</t>
  </si>
  <si>
    <t>print the "prediction figure" worksheet</t>
  </si>
  <si>
    <t>3)</t>
  </si>
  <si>
    <t>Instructions for prepping the workbook for a new year:</t>
  </si>
  <si>
    <t xml:space="preserve"> make a new "past year" column in the "Sockeye w EM Fill-in" worksheet by:</t>
  </si>
  <si>
    <t>a) "copy" the latest year column, and</t>
  </si>
  <si>
    <t>b) insert "insert copied cells" this copied column over the copied column.  This inserts a new column to the left.  Then, in the right most column…</t>
  </si>
  <si>
    <t>i) put the current year in the column heading</t>
  </si>
  <si>
    <t>ii)  delete the data and cell shading</t>
  </si>
  <si>
    <t>iii) copy the daily counts from the "Currentyear" worksheet, and</t>
  </si>
  <si>
    <t>iv) run the "fill missing counts" macro based on all prior data (and interpolations)</t>
  </si>
  <si>
    <t>v) enter the formula to sum the daily weir counts for the new year in row 124</t>
  </si>
  <si>
    <t>c) delete daily counts from "Currentyear" worksheet and enter the new year</t>
  </si>
  <si>
    <t>d) repeat steps a to b for the "Coho w EM Fill-ini" worksheet</t>
  </si>
  <si>
    <t>Redoubt Lake Adult Salmon Escapement Data</t>
  </si>
  <si>
    <t>Year =</t>
  </si>
  <si>
    <t xml:space="preserve">  &lt;==just edit for current year (i.e., leave 6/10/yyyy)</t>
  </si>
  <si>
    <t>Enter data into blue shaded cells.</t>
  </si>
  <si>
    <t>Yellow shaded cells are calculated.</t>
  </si>
  <si>
    <t>last updated =</t>
  </si>
  <si>
    <t>Date</t>
  </si>
  <si>
    <t>Sockeye</t>
  </si>
  <si>
    <t>Coho</t>
  </si>
  <si>
    <t>Chinook</t>
  </si>
  <si>
    <t>Pink</t>
  </si>
  <si>
    <t>Chum</t>
  </si>
  <si>
    <t>Dolly Varden</t>
  </si>
  <si>
    <t>M/D</t>
  </si>
  <si>
    <t>Daily</t>
  </si>
  <si>
    <t>Cum.</t>
  </si>
  <si>
    <t>Upper</t>
  </si>
  <si>
    <t>Lower</t>
  </si>
  <si>
    <t>5-Year Running Averages:</t>
  </si>
  <si>
    <t>Years w/ Weir Counts 1953-1999</t>
  </si>
  <si>
    <t>Percent w/ Counts 1953-1999</t>
  </si>
  <si>
    <t>Average Daily % of Run</t>
  </si>
  <si>
    <t>Average Cum. % of Run</t>
  </si>
  <si>
    <t>(w/ Mean Absolute % Error)</t>
  </si>
  <si>
    <t>Rho</t>
  </si>
  <si>
    <t>P-value</t>
  </si>
  <si>
    <t>N</t>
  </si>
  <si>
    <t>Relative Change in Predictions for Current Year</t>
  </si>
  <si>
    <t>Relative Error in Prediction Model</t>
  </si>
  <si>
    <t>Sum of Daily Weir Counts</t>
  </si>
  <si>
    <t>Estimated passage when weir not operating</t>
  </si>
  <si>
    <t>Additional fish counted by weir personnel</t>
  </si>
  <si>
    <t>Total Weir Count</t>
  </si>
  <si>
    <t>Total Count w/ EM Fill-in</t>
  </si>
  <si>
    <t>% Weir Total of EM Total</t>
  </si>
  <si>
    <t>yellow shaded cells were interpolated using the EM-algorithm and 1953-1999 weir counts</t>
  </si>
  <si>
    <t>lavender shaded cells were interpolated using the EM-algorithm and 1953-2000 weir counts</t>
  </si>
  <si>
    <t>Years w/ Weir Counts</t>
  </si>
  <si>
    <t>Percent w/ Counts</t>
  </si>
  <si>
    <t>Avg. 1953-99</t>
  </si>
  <si>
    <t>Min. 1953-99</t>
  </si>
  <si>
    <t>Max. 1953-99</t>
  </si>
  <si>
    <t>Daily % of Run</t>
  </si>
  <si>
    <t>Cum. % of Run</t>
  </si>
  <si>
    <t>80th Percentile</t>
  </si>
  <si>
    <t>20th Percentile</t>
  </si>
  <si>
    <t>Table 3.    Average absolute percent error.</t>
  </si>
  <si>
    <t>Median Cum. % of Run</t>
  </si>
  <si>
    <t>Upper 80th Percentile</t>
  </si>
  <si>
    <t>Lower 80th Percentile</t>
  </si>
  <si>
    <t>Median Abs. % Error</t>
  </si>
  <si>
    <t>Years w/ Weir Counts 1953-2005</t>
  </si>
  <si>
    <t>Percent w/ Counts 1953-2005</t>
  </si>
  <si>
    <t>Estimated Passage when Weir was not Operating</t>
  </si>
  <si>
    <t>Total Esc. W/ EM Fill-in</t>
  </si>
  <si>
    <t>yellow shaded cells were interpolated using the EM-algorithm and 1953-2005 weir counts</t>
  </si>
  <si>
    <t>Years w/ Wier Counts</t>
  </si>
  <si>
    <t xml:space="preserve">Figure  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</si>
</sst>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General_)"/>
    <numFmt numFmtId="165" formatCode="mm/dd_)"/>
    <numFmt numFmtId="166" formatCode="mm/dd"/>
    <numFmt numFmtId="167" formatCode="0.0%"/>
    <numFmt numFmtId="168" formatCode="yyyy"/>
    <numFmt numFmtId="169" formatCode="_(* #,##0_);_(* \(#,##0\);_(* &quot;-&quot;??_);_(@_)"/>
  </numFmts>
  <fonts count="16" x14ac:knownFonts="1">
    <font>
      <sz val="10"/>
      <name val="Courie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20"/>
      <name val="Arial"/>
      <family val="2"/>
    </font>
    <font>
      <sz val="9"/>
      <name val="Arial"/>
      <family val="2"/>
    </font>
    <font>
      <sz val="10"/>
      <name val="Courier"/>
      <family val="3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249977111117893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1">
    <xf numFmtId="164" fontId="0" fillId="0" borderId="0"/>
    <xf numFmtId="9" fontId="1" fillId="0" borderId="0" applyFont="0" applyFill="0" applyBorder="0" applyAlignment="0" applyProtection="0"/>
    <xf numFmtId="0" fontId="1" fillId="0" borderId="0"/>
    <xf numFmtId="43" fontId="10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2" fillId="0" borderId="0" applyNumberFormat="0" applyFill="0" applyBorder="0" applyProtection="0"/>
    <xf numFmtId="0" fontId="13" fillId="0" borderId="0" applyNumberFormat="0" applyFill="0" applyBorder="0" applyProtection="0"/>
    <xf numFmtId="0" fontId="14" fillId="0" borderId="0" applyNumberFormat="0" applyFill="0" applyBorder="0" applyProtection="0"/>
  </cellStyleXfs>
  <cellXfs count="113">
    <xf numFmtId="164" fontId="0" fillId="0" borderId="0" xfId="0"/>
    <xf numFmtId="164" fontId="2" fillId="0" borderId="0" xfId="0" applyFont="1"/>
    <xf numFmtId="164" fontId="4" fillId="0" borderId="0" xfId="0" applyFont="1"/>
    <xf numFmtId="9" fontId="2" fillId="0" borderId="0" xfId="1" applyFont="1"/>
    <xf numFmtId="164" fontId="2" fillId="0" borderId="0" xfId="0" applyFont="1" applyAlignment="1">
      <alignment vertical="center"/>
    </xf>
    <xf numFmtId="3" fontId="2" fillId="0" borderId="0" xfId="0" applyNumberFormat="1" applyFont="1"/>
    <xf numFmtId="15" fontId="4" fillId="0" borderId="0" xfId="0" applyNumberFormat="1" applyFont="1"/>
    <xf numFmtId="164" fontId="4" fillId="0" borderId="0" xfId="0" applyFont="1" applyAlignment="1">
      <alignment horizontal="right"/>
    </xf>
    <xf numFmtId="164" fontId="8" fillId="0" borderId="0" xfId="0" applyFont="1"/>
    <xf numFmtId="164" fontId="5" fillId="0" borderId="0" xfId="0" applyFont="1"/>
    <xf numFmtId="164" fontId="5" fillId="4" borderId="0" xfId="0" applyFont="1" applyFill="1"/>
    <xf numFmtId="164" fontId="5" fillId="2" borderId="0" xfId="0" applyFont="1" applyFill="1"/>
    <xf numFmtId="168" fontId="8" fillId="4" borderId="0" xfId="0" applyNumberFormat="1" applyFont="1" applyFill="1"/>
    <xf numFmtId="164" fontId="3" fillId="0" borderId="0" xfId="0" quotePrefix="1" applyFont="1"/>
    <xf numFmtId="166" fontId="4" fillId="2" borderId="0" xfId="0" applyNumberFormat="1" applyFont="1" applyFill="1"/>
    <xf numFmtId="9" fontId="4" fillId="0" borderId="0" xfId="1" applyFont="1"/>
    <xf numFmtId="3" fontId="4" fillId="0" borderId="0" xfId="0" applyNumberFormat="1" applyFont="1"/>
    <xf numFmtId="1" fontId="9" fillId="2" borderId="0" xfId="0" applyNumberFormat="1" applyFont="1" applyFill="1" applyAlignment="1">
      <alignment horizontal="right"/>
    </xf>
    <xf numFmtId="1" fontId="9" fillId="0" borderId="0" xfId="0" applyNumberFormat="1" applyFont="1" applyAlignment="1">
      <alignment horizontal="right"/>
    </xf>
    <xf numFmtId="164" fontId="1" fillId="6" borderId="6" xfId="0" applyFont="1" applyFill="1" applyBorder="1"/>
    <xf numFmtId="164" fontId="1" fillId="6" borderId="8" xfId="0" applyFont="1" applyFill="1" applyBorder="1"/>
    <xf numFmtId="164" fontId="1" fillId="0" borderId="1" xfId="0" applyFont="1" applyBorder="1" applyAlignment="1">
      <alignment horizontal="center" wrapText="1"/>
    </xf>
    <xf numFmtId="1" fontId="1" fillId="0" borderId="0" xfId="0" applyNumberFormat="1" applyFont="1"/>
    <xf numFmtId="1" fontId="1" fillId="5" borderId="0" xfId="0" applyNumberFormat="1" applyFont="1" applyFill="1"/>
    <xf numFmtId="3" fontId="9" fillId="5" borderId="0" xfId="0" applyNumberFormat="1" applyFont="1" applyFill="1" applyAlignment="1">
      <alignment horizontal="right"/>
    </xf>
    <xf numFmtId="1" fontId="1" fillId="2" borderId="0" xfId="0" applyNumberFormat="1" applyFont="1" applyFill="1"/>
    <xf numFmtId="1" fontId="1" fillId="6" borderId="10" xfId="0" applyNumberFormat="1" applyFont="1" applyFill="1" applyBorder="1"/>
    <xf numFmtId="1" fontId="1" fillId="6" borderId="10" xfId="2" applyNumberFormat="1" applyFill="1" applyBorder="1" applyAlignment="1">
      <alignment horizontal="right"/>
    </xf>
    <xf numFmtId="1" fontId="1" fillId="6" borderId="11" xfId="0" applyNumberFormat="1" applyFont="1" applyFill="1" applyBorder="1"/>
    <xf numFmtId="1" fontId="1" fillId="6" borderId="13" xfId="0" applyNumberFormat="1" applyFont="1" applyFill="1" applyBorder="1"/>
    <xf numFmtId="164" fontId="5" fillId="0" borderId="0" xfId="0" applyFont="1" applyAlignment="1">
      <alignment horizontal="center"/>
    </xf>
    <xf numFmtId="1" fontId="1" fillId="2" borderId="2" xfId="0" applyNumberFormat="1" applyFont="1" applyFill="1" applyBorder="1"/>
    <xf numFmtId="1" fontId="1" fillId="6" borderId="14" xfId="0" applyNumberFormat="1" applyFont="1" applyFill="1" applyBorder="1"/>
    <xf numFmtId="1" fontId="1" fillId="2" borderId="14" xfId="0" applyNumberFormat="1" applyFont="1" applyFill="1" applyBorder="1"/>
    <xf numFmtId="1" fontId="1" fillId="2" borderId="15" xfId="0" applyNumberFormat="1" applyFont="1" applyFill="1" applyBorder="1"/>
    <xf numFmtId="1" fontId="1" fillId="2" borderId="16" xfId="0" applyNumberFormat="1" applyFont="1" applyFill="1" applyBorder="1"/>
    <xf numFmtId="164" fontId="1" fillId="0" borderId="0" xfId="0" applyFont="1"/>
    <xf numFmtId="1" fontId="9" fillId="0" borderId="18" xfId="0" applyNumberFormat="1" applyFont="1" applyBorder="1" applyAlignment="1">
      <alignment horizontal="right"/>
    </xf>
    <xf numFmtId="3" fontId="1" fillId="0" borderId="2" xfId="0" applyNumberFormat="1" applyFont="1" applyBorder="1" applyAlignment="1">
      <alignment vertical="center"/>
    </xf>
    <xf numFmtId="164" fontId="1" fillId="0" borderId="0" xfId="0" applyFont="1" applyAlignment="1">
      <alignment vertical="center"/>
    </xf>
    <xf numFmtId="1" fontId="11" fillId="0" borderId="0" xfId="0" applyNumberFormat="1" applyFont="1"/>
    <xf numFmtId="15" fontId="1" fillId="0" borderId="0" xfId="0" applyNumberFormat="1" applyFont="1"/>
    <xf numFmtId="165" fontId="1" fillId="2" borderId="0" xfId="0" applyNumberFormat="1" applyFont="1" applyFill="1" applyAlignment="1">
      <alignment horizontal="center"/>
    </xf>
    <xf numFmtId="3" fontId="1" fillId="2" borderId="0" xfId="0" applyNumberFormat="1" applyFont="1" applyFill="1"/>
    <xf numFmtId="166" fontId="1" fillId="0" borderId="0" xfId="0" applyNumberFormat="1" applyFont="1"/>
    <xf numFmtId="16" fontId="1" fillId="0" borderId="0" xfId="0" applyNumberFormat="1" applyFont="1"/>
    <xf numFmtId="164" fontId="1" fillId="0" borderId="4" xfId="0" applyFont="1" applyBorder="1"/>
    <xf numFmtId="166" fontId="1" fillId="0" borderId="5" xfId="0" applyNumberFormat="1" applyFont="1" applyBorder="1"/>
    <xf numFmtId="164" fontId="1" fillId="0" borderId="6" xfId="0" applyFont="1" applyBorder="1"/>
    <xf numFmtId="164" fontId="1" fillId="0" borderId="7" xfId="0" applyFont="1" applyBorder="1"/>
    <xf numFmtId="3" fontId="1" fillId="0" borderId="0" xfId="0" applyNumberFormat="1" applyFont="1"/>
    <xf numFmtId="9" fontId="1" fillId="0" borderId="0" xfId="1" applyFont="1"/>
    <xf numFmtId="164" fontId="1" fillId="0" borderId="1" xfId="0" applyFont="1" applyBorder="1" applyAlignment="1">
      <alignment horizontal="center"/>
    </xf>
    <xf numFmtId="164" fontId="1" fillId="0" borderId="1" xfId="0" applyFont="1" applyBorder="1"/>
    <xf numFmtId="2" fontId="1" fillId="0" borderId="1" xfId="0" applyNumberFormat="1" applyFont="1" applyBorder="1" applyAlignment="1">
      <alignment horizontal="center" wrapText="1"/>
    </xf>
    <xf numFmtId="2" fontId="1" fillId="0" borderId="1" xfId="3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164" fontId="1" fillId="0" borderId="0" xfId="0" applyFont="1" applyAlignment="1">
      <alignment horizontal="right"/>
    </xf>
    <xf numFmtId="9" fontId="1" fillId="0" borderId="0" xfId="1" applyFont="1" applyAlignment="1">
      <alignment horizontal="right" wrapText="1"/>
    </xf>
    <xf numFmtId="164" fontId="1" fillId="0" borderId="0" xfId="0" applyFont="1" applyAlignment="1">
      <alignment wrapText="1"/>
    </xf>
    <xf numFmtId="16" fontId="1" fillId="0" borderId="0" xfId="0" applyNumberFormat="1" applyFont="1" applyAlignment="1">
      <alignment horizontal="center"/>
    </xf>
    <xf numFmtId="1" fontId="1" fillId="2" borderId="0" xfId="0" applyNumberFormat="1" applyFont="1" applyFill="1" applyAlignment="1">
      <alignment horizontal="right"/>
    </xf>
    <xf numFmtId="1" fontId="1" fillId="2" borderId="0" xfId="2" applyNumberFormat="1" applyFill="1" applyAlignment="1">
      <alignment horizontal="right"/>
    </xf>
    <xf numFmtId="9" fontId="1" fillId="0" borderId="0" xfId="1" applyFont="1" applyAlignment="1">
      <alignment horizontal="right"/>
    </xf>
    <xf numFmtId="3" fontId="1" fillId="0" borderId="0" xfId="0" applyNumberFormat="1" applyFont="1" applyAlignment="1">
      <alignment horizontal="right"/>
    </xf>
    <xf numFmtId="9" fontId="1" fillId="0" borderId="0" xfId="1" applyFont="1" applyAlignment="1">
      <alignment horizontal="center"/>
    </xf>
    <xf numFmtId="16" fontId="1" fillId="0" borderId="0" xfId="1" applyNumberFormat="1" applyFont="1"/>
    <xf numFmtId="1" fontId="1" fillId="2" borderId="9" xfId="2" applyNumberFormat="1" applyFill="1" applyBorder="1" applyAlignment="1">
      <alignment horizontal="right"/>
    </xf>
    <xf numFmtId="1" fontId="1" fillId="0" borderId="0" xfId="2" applyNumberFormat="1" applyAlignment="1">
      <alignment horizontal="right"/>
    </xf>
    <xf numFmtId="1" fontId="1" fillId="0" borderId="19" xfId="0" applyNumberFormat="1" applyFont="1" applyBorder="1"/>
    <xf numFmtId="1" fontId="1" fillId="0" borderId="18" xfId="2" applyNumberFormat="1" applyBorder="1" applyAlignment="1">
      <alignment horizontal="right"/>
    </xf>
    <xf numFmtId="1" fontId="1" fillId="0" borderId="20" xfId="2" applyNumberFormat="1" applyBorder="1" applyAlignment="1">
      <alignment horizontal="right"/>
    </xf>
    <xf numFmtId="1" fontId="1" fillId="0" borderId="14" xfId="2" applyNumberFormat="1" applyBorder="1" applyAlignment="1">
      <alignment horizontal="right"/>
    </xf>
    <xf numFmtId="1" fontId="1" fillId="6" borderId="17" xfId="0" applyNumberFormat="1" applyFont="1" applyFill="1" applyBorder="1"/>
    <xf numFmtId="164" fontId="1" fillId="0" borderId="2" xfId="0" applyFont="1" applyBorder="1" applyAlignment="1">
      <alignment horizontal="left" vertical="top" wrapText="1"/>
    </xf>
    <xf numFmtId="169" fontId="1" fillId="0" borderId="0" xfId="3" applyNumberFormat="1" applyFont="1" applyAlignment="1">
      <alignment vertical="center"/>
    </xf>
    <xf numFmtId="1" fontId="1" fillId="0" borderId="2" xfId="0" applyNumberFormat="1" applyFont="1" applyBorder="1" applyAlignment="1">
      <alignment vertical="center"/>
    </xf>
    <xf numFmtId="164" fontId="1" fillId="0" borderId="2" xfId="0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9" fontId="1" fillId="0" borderId="0" xfId="1" applyFont="1" applyAlignment="1">
      <alignment vertical="center"/>
    </xf>
    <xf numFmtId="164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vertical="center"/>
    </xf>
    <xf numFmtId="164" fontId="1" fillId="0" borderId="3" xfId="0" applyFont="1" applyBorder="1" applyAlignment="1">
      <alignment horizontal="left" vertical="top" wrapText="1"/>
    </xf>
    <xf numFmtId="167" fontId="1" fillId="0" borderId="3" xfId="1" applyNumberFormat="1" applyFont="1" applyBorder="1"/>
    <xf numFmtId="164" fontId="1" fillId="0" borderId="3" xfId="0" applyFont="1" applyBorder="1"/>
    <xf numFmtId="164" fontId="1" fillId="0" borderId="0" xfId="0" applyFont="1" applyAlignment="1">
      <alignment horizontal="center" wrapText="1"/>
    </xf>
    <xf numFmtId="9" fontId="1" fillId="2" borderId="0" xfId="1" applyFont="1" applyFill="1"/>
    <xf numFmtId="9" fontId="1" fillId="3" borderId="0" xfId="1" applyFont="1" applyFill="1"/>
    <xf numFmtId="3" fontId="1" fillId="0" borderId="0" xfId="1" applyNumberFormat="1" applyFont="1"/>
    <xf numFmtId="9" fontId="1" fillId="0" borderId="1" xfId="1" applyFont="1" applyBorder="1" applyAlignment="1">
      <alignment horizontal="center" wrapText="1"/>
    </xf>
    <xf numFmtId="3" fontId="1" fillId="2" borderId="0" xfId="1" applyNumberFormat="1" applyFont="1" applyFill="1"/>
    <xf numFmtId="3" fontId="1" fillId="2" borderId="0" xfId="1" applyNumberFormat="1" applyFont="1" applyFill="1" applyAlignment="1">
      <alignment shrinkToFit="1"/>
    </xf>
    <xf numFmtId="3" fontId="1" fillId="0" borderId="0" xfId="1" applyNumberFormat="1" applyFont="1" applyAlignment="1">
      <alignment shrinkToFit="1"/>
    </xf>
    <xf numFmtId="1" fontId="1" fillId="0" borderId="0" xfId="2" applyNumberFormat="1"/>
    <xf numFmtId="1" fontId="1" fillId="2" borderId="0" xfId="2" applyNumberFormat="1" applyFill="1"/>
    <xf numFmtId="1" fontId="1" fillId="6" borderId="10" xfId="2" applyNumberFormat="1" applyFill="1" applyBorder="1"/>
    <xf numFmtId="1" fontId="1" fillId="2" borderId="10" xfId="2" applyNumberFormat="1" applyFill="1" applyBorder="1"/>
    <xf numFmtId="1" fontId="1" fillId="2" borderId="16" xfId="2" applyNumberFormat="1" applyFill="1" applyBorder="1"/>
    <xf numFmtId="1" fontId="1" fillId="6" borderId="11" xfId="2" applyNumberFormat="1" applyFill="1" applyBorder="1"/>
    <xf numFmtId="1" fontId="1" fillId="2" borderId="13" xfId="2" applyNumberFormat="1" applyFill="1" applyBorder="1"/>
    <xf numFmtId="1" fontId="1" fillId="6" borderId="0" xfId="2" applyNumberFormat="1" applyFill="1"/>
    <xf numFmtId="3" fontId="1" fillId="0" borderId="0" xfId="2" applyNumberFormat="1"/>
    <xf numFmtId="3" fontId="1" fillId="6" borderId="11" xfId="2" applyNumberFormat="1" applyFill="1" applyBorder="1"/>
    <xf numFmtId="3" fontId="1" fillId="6" borderId="10" xfId="2" applyNumberFormat="1" applyFill="1" applyBorder="1"/>
    <xf numFmtId="3" fontId="1" fillId="6" borderId="0" xfId="2" applyNumberFormat="1" applyFill="1"/>
    <xf numFmtId="3" fontId="1" fillId="6" borderId="12" xfId="2" applyNumberFormat="1" applyFill="1" applyBorder="1"/>
    <xf numFmtId="1" fontId="1" fillId="2" borderId="15" xfId="2" applyNumberFormat="1" applyFill="1" applyBorder="1"/>
    <xf numFmtId="1" fontId="1" fillId="6" borderId="0" xfId="0" applyNumberFormat="1" applyFont="1" applyFill="1"/>
    <xf numFmtId="164" fontId="1" fillId="0" borderId="0" xfId="0" applyFont="1" applyAlignment="1">
      <alignment shrinkToFit="1"/>
    </xf>
    <xf numFmtId="1" fontId="1" fillId="2" borderId="3" xfId="0" applyNumberFormat="1" applyFont="1" applyFill="1" applyBorder="1"/>
    <xf numFmtId="1" fontId="15" fillId="0" borderId="0" xfId="0" applyNumberFormat="1" applyFont="1"/>
    <xf numFmtId="14" fontId="0" fillId="0" borderId="0" xfId="0" applyNumberFormat="1"/>
    <xf numFmtId="1" fontId="1" fillId="0" borderId="3" xfId="0" applyNumberFormat="1" applyFont="1" applyBorder="1"/>
  </cellXfs>
  <cellStyles count="11">
    <cellStyle name="Comma" xfId="3" builtinId="3"/>
    <cellStyle name="Normal" xfId="0" builtinId="0"/>
    <cellStyle name="Normal 2" xfId="2" xr:uid="{00000000-0005-0000-0000-000002000000}"/>
    <cellStyle name="Normal 2 2" xfId="7" xr:uid="{00000000-0005-0000-0000-000003000000}"/>
    <cellStyle name="Normal 3" xfId="10" xr:uid="{BD7AD048-5854-462C-8AE8-45B39C837EE5}"/>
    <cellStyle name="Normal 3 2" xfId="4" xr:uid="{00000000-0005-0000-0000-000004000000}"/>
    <cellStyle name="Normal 3 3" xfId="5" xr:uid="{00000000-0005-0000-0000-000005000000}"/>
    <cellStyle name="Normal 5" xfId="8" xr:uid="{FEC005CD-4B2F-4338-BDCD-1935F35E3E0F}"/>
    <cellStyle name="Normal 6" xfId="9" xr:uid="{D477623F-DF62-48E7-86DB-1089E1480D45}"/>
    <cellStyle name="Percent" xfId="1" builtinId="5"/>
    <cellStyle name="Percent 2" xfId="6" xr:uid="{00000000-0005-0000-0000-00000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00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33706606943045"/>
          <c:y val="4.5454545454545463E-2"/>
          <c:w val="0.82306830907054851"/>
          <c:h val="0.619672298966835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'Sockeye w EM Fill-in'!$BG$3</c:f>
              <c:strCache>
                <c:ptCount val="1"/>
                <c:pt idx="0">
                  <c:v>Ave. Cum. Escapement (1953-1955 and 1982-2024)</c:v>
                </c:pt>
              </c:strCache>
            </c:strRef>
          </c:tx>
          <c:spPr>
            <a:solidFill>
              <a:srgbClr val="FF00FF"/>
            </a:solidFill>
            <a:ln w="25400">
              <a:noFill/>
            </a:ln>
          </c:spPr>
          <c:invertIfNegative val="0"/>
          <c:cat>
            <c:numRef>
              <c:f>'[2]Sockeye w EM Fill-in'!$A$9:$A$90</c:f>
              <c:numCache>
                <c:formatCode>General</c:formatCode>
                <c:ptCount val="82"/>
                <c:pt idx="0">
                  <c:v>45092</c:v>
                </c:pt>
                <c:pt idx="1">
                  <c:v>45093</c:v>
                </c:pt>
                <c:pt idx="2">
                  <c:v>45094</c:v>
                </c:pt>
                <c:pt idx="3">
                  <c:v>45095</c:v>
                </c:pt>
                <c:pt idx="4">
                  <c:v>45096</c:v>
                </c:pt>
                <c:pt idx="5">
                  <c:v>45097</c:v>
                </c:pt>
                <c:pt idx="6">
                  <c:v>45098</c:v>
                </c:pt>
                <c:pt idx="7">
                  <c:v>45099</c:v>
                </c:pt>
                <c:pt idx="8">
                  <c:v>45100</c:v>
                </c:pt>
                <c:pt idx="9">
                  <c:v>45101</c:v>
                </c:pt>
                <c:pt idx="10">
                  <c:v>45102</c:v>
                </c:pt>
                <c:pt idx="11">
                  <c:v>45103</c:v>
                </c:pt>
                <c:pt idx="12">
                  <c:v>45104</c:v>
                </c:pt>
                <c:pt idx="13">
                  <c:v>45105</c:v>
                </c:pt>
                <c:pt idx="14">
                  <c:v>45106</c:v>
                </c:pt>
                <c:pt idx="15">
                  <c:v>45107</c:v>
                </c:pt>
                <c:pt idx="16">
                  <c:v>45108</c:v>
                </c:pt>
                <c:pt idx="17">
                  <c:v>45109</c:v>
                </c:pt>
                <c:pt idx="18">
                  <c:v>45110</c:v>
                </c:pt>
                <c:pt idx="19">
                  <c:v>45111</c:v>
                </c:pt>
                <c:pt idx="20">
                  <c:v>45112</c:v>
                </c:pt>
                <c:pt idx="21">
                  <c:v>45113</c:v>
                </c:pt>
                <c:pt idx="22">
                  <c:v>45114</c:v>
                </c:pt>
                <c:pt idx="23">
                  <c:v>45115</c:v>
                </c:pt>
                <c:pt idx="24">
                  <c:v>45116</c:v>
                </c:pt>
                <c:pt idx="25">
                  <c:v>45117</c:v>
                </c:pt>
                <c:pt idx="26">
                  <c:v>45118</c:v>
                </c:pt>
                <c:pt idx="27">
                  <c:v>45119</c:v>
                </c:pt>
                <c:pt idx="28">
                  <c:v>45120</c:v>
                </c:pt>
                <c:pt idx="29">
                  <c:v>45121</c:v>
                </c:pt>
                <c:pt idx="30">
                  <c:v>45122</c:v>
                </c:pt>
                <c:pt idx="31">
                  <c:v>45123</c:v>
                </c:pt>
                <c:pt idx="32">
                  <c:v>45124</c:v>
                </c:pt>
                <c:pt idx="33">
                  <c:v>45125</c:v>
                </c:pt>
                <c:pt idx="34">
                  <c:v>45126</c:v>
                </c:pt>
                <c:pt idx="35">
                  <c:v>45127</c:v>
                </c:pt>
                <c:pt idx="36">
                  <c:v>45128</c:v>
                </c:pt>
                <c:pt idx="37">
                  <c:v>45129</c:v>
                </c:pt>
                <c:pt idx="38">
                  <c:v>45130</c:v>
                </c:pt>
                <c:pt idx="39">
                  <c:v>45131</c:v>
                </c:pt>
                <c:pt idx="40">
                  <c:v>45132</c:v>
                </c:pt>
                <c:pt idx="41">
                  <c:v>45133</c:v>
                </c:pt>
                <c:pt idx="42">
                  <c:v>45134</c:v>
                </c:pt>
                <c:pt idx="43">
                  <c:v>45135</c:v>
                </c:pt>
                <c:pt idx="44">
                  <c:v>45136</c:v>
                </c:pt>
                <c:pt idx="45">
                  <c:v>45137</c:v>
                </c:pt>
                <c:pt idx="46">
                  <c:v>45138</c:v>
                </c:pt>
                <c:pt idx="47">
                  <c:v>45139</c:v>
                </c:pt>
                <c:pt idx="48">
                  <c:v>45140</c:v>
                </c:pt>
                <c:pt idx="49">
                  <c:v>45141</c:v>
                </c:pt>
                <c:pt idx="50">
                  <c:v>45142</c:v>
                </c:pt>
                <c:pt idx="51">
                  <c:v>45143</c:v>
                </c:pt>
                <c:pt idx="52">
                  <c:v>45144</c:v>
                </c:pt>
                <c:pt idx="53">
                  <c:v>45145</c:v>
                </c:pt>
                <c:pt idx="54">
                  <c:v>45146</c:v>
                </c:pt>
                <c:pt idx="55">
                  <c:v>45147</c:v>
                </c:pt>
                <c:pt idx="56">
                  <c:v>45148</c:v>
                </c:pt>
                <c:pt idx="57">
                  <c:v>45149</c:v>
                </c:pt>
                <c:pt idx="58">
                  <c:v>45150</c:v>
                </c:pt>
                <c:pt idx="59">
                  <c:v>45151</c:v>
                </c:pt>
                <c:pt idx="60">
                  <c:v>45152</c:v>
                </c:pt>
                <c:pt idx="61">
                  <c:v>45153</c:v>
                </c:pt>
                <c:pt idx="62">
                  <c:v>45154</c:v>
                </c:pt>
                <c:pt idx="63">
                  <c:v>45155</c:v>
                </c:pt>
                <c:pt idx="64">
                  <c:v>45156</c:v>
                </c:pt>
                <c:pt idx="65">
                  <c:v>45157</c:v>
                </c:pt>
                <c:pt idx="66">
                  <c:v>45158</c:v>
                </c:pt>
                <c:pt idx="67">
                  <c:v>45159</c:v>
                </c:pt>
                <c:pt idx="68">
                  <c:v>45160</c:v>
                </c:pt>
                <c:pt idx="69">
                  <c:v>45161</c:v>
                </c:pt>
                <c:pt idx="70">
                  <c:v>45162</c:v>
                </c:pt>
                <c:pt idx="71">
                  <c:v>45163</c:v>
                </c:pt>
                <c:pt idx="72">
                  <c:v>45164</c:v>
                </c:pt>
                <c:pt idx="73">
                  <c:v>45165</c:v>
                </c:pt>
                <c:pt idx="74">
                  <c:v>45166</c:v>
                </c:pt>
                <c:pt idx="75">
                  <c:v>45167</c:v>
                </c:pt>
                <c:pt idx="76">
                  <c:v>45168</c:v>
                </c:pt>
                <c:pt idx="77">
                  <c:v>45169</c:v>
                </c:pt>
                <c:pt idx="78">
                  <c:v>45170</c:v>
                </c:pt>
                <c:pt idx="79">
                  <c:v>45171</c:v>
                </c:pt>
                <c:pt idx="80">
                  <c:v>45172</c:v>
                </c:pt>
                <c:pt idx="81">
                  <c:v>45173</c:v>
                </c:pt>
              </c:numCache>
            </c:numRef>
          </c:cat>
          <c:val>
            <c:numRef>
              <c:f>'Sockeye w EM Fill-in'!$BG$9:$BG$118</c:f>
              <c:numCache>
                <c:formatCode>#,##0</c:formatCode>
                <c:ptCount val="110"/>
                <c:pt idx="0">
                  <c:v>19.6235026573505</c:v>
                </c:pt>
                <c:pt idx="1">
                  <c:v>41.417797142170187</c:v>
                </c:pt>
                <c:pt idx="2">
                  <c:v>63.594501545057966</c:v>
                </c:pt>
                <c:pt idx="3">
                  <c:v>104.44405313081853</c:v>
                </c:pt>
                <c:pt idx="4">
                  <c:v>140.89496072146451</c:v>
                </c:pt>
                <c:pt idx="5">
                  <c:v>169.97791757380369</c:v>
                </c:pt>
                <c:pt idx="6">
                  <c:v>221.21239302966481</c:v>
                </c:pt>
                <c:pt idx="7">
                  <c:v>295.81794959358285</c:v>
                </c:pt>
                <c:pt idx="8">
                  <c:v>410.74640969561744</c:v>
                </c:pt>
                <c:pt idx="9">
                  <c:v>517.21560786203736</c:v>
                </c:pt>
                <c:pt idx="10">
                  <c:v>637.8021619047679</c:v>
                </c:pt>
                <c:pt idx="11">
                  <c:v>799.38926325123805</c:v>
                </c:pt>
                <c:pt idx="12">
                  <c:v>1057.8613248578961</c:v>
                </c:pt>
                <c:pt idx="13">
                  <c:v>1244.8565524908383</c:v>
                </c:pt>
                <c:pt idx="14">
                  <c:v>1482.2516099393963</c:v>
                </c:pt>
                <c:pt idx="15">
                  <c:v>1674.7209614682545</c:v>
                </c:pt>
                <c:pt idx="16">
                  <c:v>1881.8010302479638</c:v>
                </c:pt>
                <c:pt idx="17">
                  <c:v>2208.0586707565412</c:v>
                </c:pt>
                <c:pt idx="18">
                  <c:v>2535.1804750182646</c:v>
                </c:pt>
                <c:pt idx="19">
                  <c:v>2936.9280308483221</c:v>
                </c:pt>
                <c:pt idx="20">
                  <c:v>3576.2740683255006</c:v>
                </c:pt>
                <c:pt idx="21">
                  <c:v>4033.7109498920254</c:v>
                </c:pt>
                <c:pt idx="22">
                  <c:v>4469.7356360360791</c:v>
                </c:pt>
                <c:pt idx="23">
                  <c:v>5216.8422552936099</c:v>
                </c:pt>
                <c:pt idx="24">
                  <c:v>5756.6466267165433</c:v>
                </c:pt>
                <c:pt idx="25">
                  <c:v>6443.7746902246136</c:v>
                </c:pt>
                <c:pt idx="26">
                  <c:v>7210.6482096087966</c:v>
                </c:pt>
                <c:pt idx="27">
                  <c:v>7827.9849889433062</c:v>
                </c:pt>
                <c:pt idx="28">
                  <c:v>8475.1524818952639</c:v>
                </c:pt>
                <c:pt idx="29">
                  <c:v>9091.4994759114197</c:v>
                </c:pt>
                <c:pt idx="30">
                  <c:v>9664.260455078158</c:v>
                </c:pt>
                <c:pt idx="31">
                  <c:v>10373.717727591607</c:v>
                </c:pt>
                <c:pt idx="32">
                  <c:v>11046.870582137068</c:v>
                </c:pt>
                <c:pt idx="33">
                  <c:v>11865.629982086084</c:v>
                </c:pt>
                <c:pt idx="34">
                  <c:v>12640.229380380413</c:v>
                </c:pt>
                <c:pt idx="35">
                  <c:v>13566.788999113252</c:v>
                </c:pt>
                <c:pt idx="36">
                  <c:v>14421.818925913929</c:v>
                </c:pt>
                <c:pt idx="37">
                  <c:v>15187.767709947693</c:v>
                </c:pt>
                <c:pt idx="38">
                  <c:v>16248.881346311329</c:v>
                </c:pt>
                <c:pt idx="39">
                  <c:v>17284.585891765873</c:v>
                </c:pt>
                <c:pt idx="40">
                  <c:v>18193.577073203072</c:v>
                </c:pt>
                <c:pt idx="41">
                  <c:v>19030.940709566708</c:v>
                </c:pt>
                <c:pt idx="42">
                  <c:v>19699.031618657616</c:v>
                </c:pt>
                <c:pt idx="43">
                  <c:v>20577.815832420441</c:v>
                </c:pt>
                <c:pt idx="44">
                  <c:v>21488.008368005132</c:v>
                </c:pt>
                <c:pt idx="45">
                  <c:v>22329.53109527786</c:v>
                </c:pt>
                <c:pt idx="46">
                  <c:v>23124.590780288698</c:v>
                </c:pt>
                <c:pt idx="47">
                  <c:v>23892.272869088352</c:v>
                </c:pt>
                <c:pt idx="48">
                  <c:v>24719.250141815624</c:v>
                </c:pt>
                <c:pt idx="49">
                  <c:v>25492.54559636108</c:v>
                </c:pt>
                <c:pt idx="50">
                  <c:v>26326.454687270172</c:v>
                </c:pt>
                <c:pt idx="51">
                  <c:v>27068.4774145429</c:v>
                </c:pt>
                <c:pt idx="52">
                  <c:v>27835.181959997444</c:v>
                </c:pt>
                <c:pt idx="53">
                  <c:v>28456.772869088352</c:v>
                </c:pt>
                <c:pt idx="54">
                  <c:v>29199.022869088352</c:v>
                </c:pt>
                <c:pt idx="55">
                  <c:v>29840.591050906532</c:v>
                </c:pt>
                <c:pt idx="56">
                  <c:v>30394.619512196354</c:v>
                </c:pt>
                <c:pt idx="57">
                  <c:v>30912.218625973652</c:v>
                </c:pt>
                <c:pt idx="58">
                  <c:v>31290.96398962304</c:v>
                </c:pt>
                <c:pt idx="59">
                  <c:v>31861.804252269772</c:v>
                </c:pt>
                <c:pt idx="60">
                  <c:v>32270.996885412795</c:v>
                </c:pt>
                <c:pt idx="61">
                  <c:v>32645.110521776431</c:v>
                </c:pt>
                <c:pt idx="62">
                  <c:v>33159.883249049155</c:v>
                </c:pt>
                <c:pt idx="63">
                  <c:v>33507.860521776427</c:v>
                </c:pt>
                <c:pt idx="64">
                  <c:v>33923.776085899925</c:v>
                </c:pt>
                <c:pt idx="65">
                  <c:v>34216.937940256081</c:v>
                </c:pt>
                <c:pt idx="66">
                  <c:v>34485.447133648042</c:v>
                </c:pt>
                <c:pt idx="67">
                  <c:v>34820.906499194025</c:v>
                </c:pt>
                <c:pt idx="68">
                  <c:v>35110.470415694275</c:v>
                </c:pt>
                <c:pt idx="69">
                  <c:v>35341.852682025594</c:v>
                </c:pt>
                <c:pt idx="70">
                  <c:v>35541.300070329402</c:v>
                </c:pt>
                <c:pt idx="71">
                  <c:v>35771.858684970968</c:v>
                </c:pt>
                <c:pt idx="72">
                  <c:v>35950.198459894695</c:v>
                </c:pt>
                <c:pt idx="73">
                  <c:v>36102.918668172882</c:v>
                </c:pt>
                <c:pt idx="74">
                  <c:v>36230.895144974456</c:v>
                </c:pt>
                <c:pt idx="75">
                  <c:v>36382.161633658558</c:v>
                </c:pt>
                <c:pt idx="76">
                  <c:v>36529.170202756672</c:v>
                </c:pt>
                <c:pt idx="77">
                  <c:v>36643.467879916621</c:v>
                </c:pt>
                <c:pt idx="78">
                  <c:v>36789.62519080082</c:v>
                </c:pt>
                <c:pt idx="79">
                  <c:v>36890.521418036013</c:v>
                </c:pt>
                <c:pt idx="80">
                  <c:v>36989.581270545612</c:v>
                </c:pt>
                <c:pt idx="81">
                  <c:v>37111.134099051698</c:v>
                </c:pt>
                <c:pt idx="82">
                  <c:v>37195.549363437887</c:v>
                </c:pt>
                <c:pt idx="83">
                  <c:v>37273.621957810836</c:v>
                </c:pt>
                <c:pt idx="84">
                  <c:v>37314.735324511661</c:v>
                </c:pt>
                <c:pt idx="85">
                  <c:v>37354.246329273497</c:v>
                </c:pt>
                <c:pt idx="86">
                  <c:v>37381.892528217424</c:v>
                </c:pt>
                <c:pt idx="87">
                  <c:v>37393.72807737079</c:v>
                </c:pt>
                <c:pt idx="88">
                  <c:v>37413.589877916282</c:v>
                </c:pt>
                <c:pt idx="89">
                  <c:v>37428.204541747109</c:v>
                </c:pt>
                <c:pt idx="90">
                  <c:v>37450.058675571105</c:v>
                </c:pt>
                <c:pt idx="91">
                  <c:v>37450.058675571105</c:v>
                </c:pt>
                <c:pt idx="92">
                  <c:v>37456.818634529263</c:v>
                </c:pt>
                <c:pt idx="93">
                  <c:v>37458.679206312685</c:v>
                </c:pt>
                <c:pt idx="94">
                  <c:v>37462.400349879528</c:v>
                </c:pt>
                <c:pt idx="95">
                  <c:v>37462.400349879528</c:v>
                </c:pt>
                <c:pt idx="96">
                  <c:v>37467.051779338086</c:v>
                </c:pt>
                <c:pt idx="97">
                  <c:v>37467.051779338086</c:v>
                </c:pt>
                <c:pt idx="98">
                  <c:v>37467.051779338086</c:v>
                </c:pt>
                <c:pt idx="99">
                  <c:v>37469.842637013222</c:v>
                </c:pt>
                <c:pt idx="100">
                  <c:v>37469.842637013222</c:v>
                </c:pt>
                <c:pt idx="101">
                  <c:v>37469.842637013222</c:v>
                </c:pt>
                <c:pt idx="102">
                  <c:v>37469.842637013222</c:v>
                </c:pt>
                <c:pt idx="103">
                  <c:v>37471.703208796644</c:v>
                </c:pt>
                <c:pt idx="104">
                  <c:v>37471.703208796644</c:v>
                </c:pt>
                <c:pt idx="105">
                  <c:v>37471.703208796644</c:v>
                </c:pt>
                <c:pt idx="106">
                  <c:v>37471.703208796644</c:v>
                </c:pt>
                <c:pt idx="107">
                  <c:v>37471.703208796644</c:v>
                </c:pt>
                <c:pt idx="108">
                  <c:v>37471.703208796644</c:v>
                </c:pt>
                <c:pt idx="109">
                  <c:v>37471.703208796644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1FAB-4A29-BABC-B6785E5EA72E}"/>
            </c:ext>
          </c:extLst>
        </c:ser>
        <c:ser>
          <c:idx val="4"/>
          <c:order val="4"/>
          <c:tx>
            <c:v>Cumulative 2025 escapement from weir counts</c:v>
          </c:tx>
          <c:spPr>
            <a:solidFill>
              <a:srgbClr val="0000FF"/>
            </a:solidFill>
            <a:ln w="381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'[2]Sockeye w EM Fill-in'!$A$9:$A$90</c:f>
              <c:numCache>
                <c:formatCode>General</c:formatCode>
                <c:ptCount val="82"/>
                <c:pt idx="0">
                  <c:v>45092</c:v>
                </c:pt>
                <c:pt idx="1">
                  <c:v>45093</c:v>
                </c:pt>
                <c:pt idx="2">
                  <c:v>45094</c:v>
                </c:pt>
                <c:pt idx="3">
                  <c:v>45095</c:v>
                </c:pt>
                <c:pt idx="4">
                  <c:v>45096</c:v>
                </c:pt>
                <c:pt idx="5">
                  <c:v>45097</c:v>
                </c:pt>
                <c:pt idx="6">
                  <c:v>45098</c:v>
                </c:pt>
                <c:pt idx="7">
                  <c:v>45099</c:v>
                </c:pt>
                <c:pt idx="8">
                  <c:v>45100</c:v>
                </c:pt>
                <c:pt idx="9">
                  <c:v>45101</c:v>
                </c:pt>
                <c:pt idx="10">
                  <c:v>45102</c:v>
                </c:pt>
                <c:pt idx="11">
                  <c:v>45103</c:v>
                </c:pt>
                <c:pt idx="12">
                  <c:v>45104</c:v>
                </c:pt>
                <c:pt idx="13">
                  <c:v>45105</c:v>
                </c:pt>
                <c:pt idx="14">
                  <c:v>45106</c:v>
                </c:pt>
                <c:pt idx="15">
                  <c:v>45107</c:v>
                </c:pt>
                <c:pt idx="16">
                  <c:v>45108</c:v>
                </c:pt>
                <c:pt idx="17">
                  <c:v>45109</c:v>
                </c:pt>
                <c:pt idx="18">
                  <c:v>45110</c:v>
                </c:pt>
                <c:pt idx="19">
                  <c:v>45111</c:v>
                </c:pt>
                <c:pt idx="20">
                  <c:v>45112</c:v>
                </c:pt>
                <c:pt idx="21">
                  <c:v>45113</c:v>
                </c:pt>
                <c:pt idx="22">
                  <c:v>45114</c:v>
                </c:pt>
                <c:pt idx="23">
                  <c:v>45115</c:v>
                </c:pt>
                <c:pt idx="24">
                  <c:v>45116</c:v>
                </c:pt>
                <c:pt idx="25">
                  <c:v>45117</c:v>
                </c:pt>
                <c:pt idx="26">
                  <c:v>45118</c:v>
                </c:pt>
                <c:pt idx="27">
                  <c:v>45119</c:v>
                </c:pt>
                <c:pt idx="28">
                  <c:v>45120</c:v>
                </c:pt>
                <c:pt idx="29">
                  <c:v>45121</c:v>
                </c:pt>
                <c:pt idx="30">
                  <c:v>45122</c:v>
                </c:pt>
                <c:pt idx="31">
                  <c:v>45123</c:v>
                </c:pt>
                <c:pt idx="32">
                  <c:v>45124</c:v>
                </c:pt>
                <c:pt idx="33">
                  <c:v>45125</c:v>
                </c:pt>
                <c:pt idx="34">
                  <c:v>45126</c:v>
                </c:pt>
                <c:pt idx="35">
                  <c:v>45127</c:v>
                </c:pt>
                <c:pt idx="36">
                  <c:v>45128</c:v>
                </c:pt>
                <c:pt idx="37">
                  <c:v>45129</c:v>
                </c:pt>
                <c:pt idx="38">
                  <c:v>45130</c:v>
                </c:pt>
                <c:pt idx="39">
                  <c:v>45131</c:v>
                </c:pt>
                <c:pt idx="40">
                  <c:v>45132</c:v>
                </c:pt>
                <c:pt idx="41">
                  <c:v>45133</c:v>
                </c:pt>
                <c:pt idx="42">
                  <c:v>45134</c:v>
                </c:pt>
                <c:pt idx="43">
                  <c:v>45135</c:v>
                </c:pt>
                <c:pt idx="44">
                  <c:v>45136</c:v>
                </c:pt>
                <c:pt idx="45">
                  <c:v>45137</c:v>
                </c:pt>
                <c:pt idx="46">
                  <c:v>45138</c:v>
                </c:pt>
                <c:pt idx="47">
                  <c:v>45139</c:v>
                </c:pt>
                <c:pt idx="48">
                  <c:v>45140</c:v>
                </c:pt>
                <c:pt idx="49">
                  <c:v>45141</c:v>
                </c:pt>
                <c:pt idx="50">
                  <c:v>45142</c:v>
                </c:pt>
                <c:pt idx="51">
                  <c:v>45143</c:v>
                </c:pt>
                <c:pt idx="52">
                  <c:v>45144</c:v>
                </c:pt>
                <c:pt idx="53">
                  <c:v>45145</c:v>
                </c:pt>
                <c:pt idx="54">
                  <c:v>45146</c:v>
                </c:pt>
                <c:pt idx="55">
                  <c:v>45147</c:v>
                </c:pt>
                <c:pt idx="56">
                  <c:v>45148</c:v>
                </c:pt>
                <c:pt idx="57">
                  <c:v>45149</c:v>
                </c:pt>
                <c:pt idx="58">
                  <c:v>45150</c:v>
                </c:pt>
                <c:pt idx="59">
                  <c:v>45151</c:v>
                </c:pt>
                <c:pt idx="60">
                  <c:v>45152</c:v>
                </c:pt>
                <c:pt idx="61">
                  <c:v>45153</c:v>
                </c:pt>
                <c:pt idx="62">
                  <c:v>45154</c:v>
                </c:pt>
                <c:pt idx="63">
                  <c:v>45155</c:v>
                </c:pt>
                <c:pt idx="64">
                  <c:v>45156</c:v>
                </c:pt>
                <c:pt idx="65">
                  <c:v>45157</c:v>
                </c:pt>
                <c:pt idx="66">
                  <c:v>45158</c:v>
                </c:pt>
                <c:pt idx="67">
                  <c:v>45159</c:v>
                </c:pt>
                <c:pt idx="68">
                  <c:v>45160</c:v>
                </c:pt>
                <c:pt idx="69">
                  <c:v>45161</c:v>
                </c:pt>
                <c:pt idx="70">
                  <c:v>45162</c:v>
                </c:pt>
                <c:pt idx="71">
                  <c:v>45163</c:v>
                </c:pt>
                <c:pt idx="72">
                  <c:v>45164</c:v>
                </c:pt>
                <c:pt idx="73">
                  <c:v>45165</c:v>
                </c:pt>
                <c:pt idx="74">
                  <c:v>45166</c:v>
                </c:pt>
                <c:pt idx="75">
                  <c:v>45167</c:v>
                </c:pt>
                <c:pt idx="76">
                  <c:v>45168</c:v>
                </c:pt>
                <c:pt idx="77">
                  <c:v>45169</c:v>
                </c:pt>
                <c:pt idx="78">
                  <c:v>45170</c:v>
                </c:pt>
                <c:pt idx="79">
                  <c:v>45171</c:v>
                </c:pt>
                <c:pt idx="80">
                  <c:v>45172</c:v>
                </c:pt>
                <c:pt idx="81">
                  <c:v>45173</c:v>
                </c:pt>
              </c:numCache>
            </c:numRef>
          </c:cat>
          <c:val>
            <c:numRef>
              <c:f>'Sockeye w EM Fill-in'!$BH$4:$BH$123</c:f>
              <c:numCache>
                <c:formatCode>#,##0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8</c:v>
                </c:pt>
                <c:pt idx="6">
                  <c:v>21</c:v>
                </c:pt>
                <c:pt idx="7">
                  <c:v>28</c:v>
                </c:pt>
                <c:pt idx="8">
                  <c:v>29</c:v>
                </c:pt>
                <c:pt idx="9">
                  <c:v>37</c:v>
                </c:pt>
                <c:pt idx="10">
                  <c:v>586</c:v>
                </c:pt>
                <c:pt idx="11">
                  <c:v>588</c:v>
                </c:pt>
                <c:pt idx="12">
                  <c:v>588</c:v>
                </c:pt>
                <c:pt idx="13">
                  <c:v>1214</c:v>
                </c:pt>
                <c:pt idx="14">
                  <c:v>1731</c:v>
                </c:pt>
                <c:pt idx="15">
                  <c:v>2455</c:v>
                </c:pt>
                <c:pt idx="16">
                  <c:v>3327</c:v>
                </c:pt>
                <c:pt idx="17">
                  <c:v>3639</c:v>
                </c:pt>
                <c:pt idx="18">
                  <c:v>6932</c:v>
                </c:pt>
                <c:pt idx="19">
                  <c:v>8111</c:v>
                </c:pt>
                <c:pt idx="20">
                  <c:v>12802</c:v>
                </c:pt>
                <c:pt idx="21">
                  <c:v>17315</c:v>
                </c:pt>
                <c:pt idx="22">
                  <c:v>22747</c:v>
                </c:pt>
                <c:pt idx="23">
                  <c:v>24748</c:v>
                </c:pt>
                <c:pt idx="24">
                  <c:v>28399</c:v>
                </c:pt>
                <c:pt idx="25">
                  <c:v>34583</c:v>
                </c:pt>
                <c:pt idx="26">
                  <c:v>39921</c:v>
                </c:pt>
                <c:pt idx="27">
                  <c:v>47863</c:v>
                </c:pt>
                <c:pt idx="28">
                  <c:v>53273</c:v>
                </c:pt>
                <c:pt idx="29">
                  <c:v>58706</c:v>
                </c:pt>
                <c:pt idx="30">
                  <c:v>65514</c:v>
                </c:pt>
                <c:pt idx="31">
                  <c:v>70628</c:v>
                </c:pt>
                <c:pt idx="32">
                  <c:v>75918</c:v>
                </c:pt>
                <c:pt idx="33">
                  <c:v>82354</c:v>
                </c:pt>
                <c:pt idx="34">
                  <c:v>87326</c:v>
                </c:pt>
                <c:pt idx="35">
                  <c:v>93005</c:v>
                </c:pt>
                <c:pt idx="36">
                  <c:v>100084</c:v>
                </c:pt>
                <c:pt idx="37">
                  <c:v>101802</c:v>
                </c:pt>
                <c:pt idx="38">
                  <c:v>102945</c:v>
                </c:pt>
                <c:pt idx="39">
                  <c:v>105182</c:v>
                </c:pt>
                <c:pt idx="40">
                  <c:v>110087</c:v>
                </c:pt>
                <c:pt idx="41">
                  <c:v>121498</c:v>
                </c:pt>
                <c:pt idx="42">
                  <c:v>127660</c:v>
                </c:pt>
                <c:pt idx="43">
                  <c:v>129785</c:v>
                </c:pt>
                <c:pt idx="44">
                  <c:v>133051</c:v>
                </c:pt>
                <c:pt idx="45">
                  <c:v>135564</c:v>
                </c:pt>
                <c:pt idx="46">
                  <c:v>139081</c:v>
                </c:pt>
                <c:pt idx="47">
                  <c:v>140220</c:v>
                </c:pt>
                <c:pt idx="48">
                  <c:v>143964</c:v>
                </c:pt>
                <c:pt idx="49">
                  <c:v>146970</c:v>
                </c:pt>
                <c:pt idx="50">
                  <c:v>152861</c:v>
                </c:pt>
                <c:pt idx="51">
                  <c:v>157332</c:v>
                </c:pt>
                <c:pt idx="52">
                  <c:v>164088</c:v>
                </c:pt>
                <c:pt idx="53">
                  <c:v>168035</c:v>
                </c:pt>
                <c:pt idx="54">
                  <c:v>170750</c:v>
                </c:pt>
                <c:pt idx="55">
                  <c:v>176927</c:v>
                </c:pt>
                <c:pt idx="56">
                  <c:v>183389</c:v>
                </c:pt>
                <c:pt idx="57">
                  <c:v>184758</c:v>
                </c:pt>
                <c:pt idx="58">
                  <c:v>189561</c:v>
                </c:pt>
                <c:pt idx="59">
                  <c:v>193273</c:v>
                </c:pt>
                <c:pt idx="60">
                  <c:v>193273</c:v>
                </c:pt>
                <c:pt idx="61">
                  <c:v>197996</c:v>
                </c:pt>
                <c:pt idx="62">
                  <c:v>206016</c:v>
                </c:pt>
                <c:pt idx="63">
                  <c:v>207690</c:v>
                </c:pt>
                <c:pt idx="64">
                  <c:v>210194</c:v>
                </c:pt>
                <c:pt idx="65">
                  <c:v>212696</c:v>
                </c:pt>
                <c:pt idx="66">
                  <c:v>213784</c:v>
                </c:pt>
                <c:pt idx="67">
                  <c:v>216062</c:v>
                </c:pt>
                <c:pt idx="68">
                  <c:v>218211</c:v>
                </c:pt>
                <c:pt idx="69">
                  <c:v>219546</c:v>
                </c:pt>
                <c:pt idx="70">
                  <c:v>220272</c:v>
                </c:pt>
                <c:pt idx="71">
                  <c:v>221305</c:v>
                </c:pt>
                <c:pt idx="72">
                  <c:v>222143</c:v>
                </c:pt>
                <c:pt idx="73">
                  <c:v>223703</c:v>
                </c:pt>
                <c:pt idx="74">
                  <c:v>224927</c:v>
                </c:pt>
                <c:pt idx="75">
                  <c:v>225860</c:v>
                </c:pt>
                <c:pt idx="76">
                  <c:v>226800</c:v>
                </c:pt>
                <c:pt idx="77">
                  <c:v>227367</c:v>
                </c:pt>
                <c:pt idx="78">
                  <c:v>227784</c:v>
                </c:pt>
                <c:pt idx="79">
                  <c:v>228076</c:v>
                </c:pt>
                <c:pt idx="80">
                  <c:v>228363</c:v>
                </c:pt>
                <c:pt idx="81">
                  <c:v>228571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B-4A29-BABC-B6785E5EA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2922952"/>
        <c:axId val="442920600"/>
        <c:extLst/>
      </c:barChart>
      <c:lineChart>
        <c:grouping val="standard"/>
        <c:varyColors val="0"/>
        <c:ser>
          <c:idx val="2"/>
          <c:order val="1"/>
          <c:tx>
            <c:strRef>
              <c:f>'Sockeye w EM Fill-in'!$BK$3</c:f>
              <c:strCache>
                <c:ptCount val="1"/>
                <c:pt idx="0">
                  <c:v>Esc. Prediction for 2025 = (234,489)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numRef>
              <c:f>'Sockeye w EM Fill-in'!$A$4:$A$93</c:f>
              <c:numCache>
                <c:formatCode>d\-mmm</c:formatCode>
                <c:ptCount val="90"/>
                <c:pt idx="0">
                  <c:v>45818</c:v>
                </c:pt>
                <c:pt idx="1">
                  <c:v>45819</c:v>
                </c:pt>
                <c:pt idx="2">
                  <c:v>45820</c:v>
                </c:pt>
                <c:pt idx="3">
                  <c:v>45821</c:v>
                </c:pt>
                <c:pt idx="4">
                  <c:v>45822</c:v>
                </c:pt>
                <c:pt idx="5">
                  <c:v>45823</c:v>
                </c:pt>
                <c:pt idx="6">
                  <c:v>45824</c:v>
                </c:pt>
                <c:pt idx="7">
                  <c:v>45825</c:v>
                </c:pt>
                <c:pt idx="8">
                  <c:v>45826</c:v>
                </c:pt>
                <c:pt idx="9">
                  <c:v>45827</c:v>
                </c:pt>
                <c:pt idx="10">
                  <c:v>45828</c:v>
                </c:pt>
                <c:pt idx="11">
                  <c:v>45829</c:v>
                </c:pt>
                <c:pt idx="12">
                  <c:v>45830</c:v>
                </c:pt>
                <c:pt idx="13">
                  <c:v>45831</c:v>
                </c:pt>
                <c:pt idx="14">
                  <c:v>45832</c:v>
                </c:pt>
                <c:pt idx="15">
                  <c:v>45833</c:v>
                </c:pt>
                <c:pt idx="16">
                  <c:v>45834</c:v>
                </c:pt>
                <c:pt idx="17">
                  <c:v>45835</c:v>
                </c:pt>
                <c:pt idx="18">
                  <c:v>45836</c:v>
                </c:pt>
                <c:pt idx="19">
                  <c:v>45837</c:v>
                </c:pt>
                <c:pt idx="20">
                  <c:v>45838</c:v>
                </c:pt>
                <c:pt idx="21">
                  <c:v>45839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45843</c:v>
                </c:pt>
                <c:pt idx="26">
                  <c:v>45844</c:v>
                </c:pt>
                <c:pt idx="27">
                  <c:v>45845</c:v>
                </c:pt>
                <c:pt idx="28">
                  <c:v>45846</c:v>
                </c:pt>
                <c:pt idx="29">
                  <c:v>45847</c:v>
                </c:pt>
                <c:pt idx="30">
                  <c:v>45848</c:v>
                </c:pt>
                <c:pt idx="31">
                  <c:v>45849</c:v>
                </c:pt>
                <c:pt idx="32">
                  <c:v>45850</c:v>
                </c:pt>
                <c:pt idx="33">
                  <c:v>45851</c:v>
                </c:pt>
                <c:pt idx="34">
                  <c:v>45852</c:v>
                </c:pt>
                <c:pt idx="35">
                  <c:v>45853</c:v>
                </c:pt>
                <c:pt idx="36">
                  <c:v>45854</c:v>
                </c:pt>
                <c:pt idx="37">
                  <c:v>45855</c:v>
                </c:pt>
                <c:pt idx="38">
                  <c:v>45856</c:v>
                </c:pt>
                <c:pt idx="39">
                  <c:v>45857</c:v>
                </c:pt>
                <c:pt idx="40">
                  <c:v>45858</c:v>
                </c:pt>
                <c:pt idx="41">
                  <c:v>45859</c:v>
                </c:pt>
                <c:pt idx="42">
                  <c:v>45860</c:v>
                </c:pt>
                <c:pt idx="43">
                  <c:v>45861</c:v>
                </c:pt>
                <c:pt idx="44">
                  <c:v>45862</c:v>
                </c:pt>
                <c:pt idx="45">
                  <c:v>45863</c:v>
                </c:pt>
                <c:pt idx="46">
                  <c:v>45864</c:v>
                </c:pt>
                <c:pt idx="47">
                  <c:v>45865</c:v>
                </c:pt>
                <c:pt idx="48">
                  <c:v>45866</c:v>
                </c:pt>
                <c:pt idx="49">
                  <c:v>45867</c:v>
                </c:pt>
                <c:pt idx="50">
                  <c:v>45868</c:v>
                </c:pt>
                <c:pt idx="51">
                  <c:v>45869</c:v>
                </c:pt>
                <c:pt idx="52">
                  <c:v>45870</c:v>
                </c:pt>
                <c:pt idx="53">
                  <c:v>45871</c:v>
                </c:pt>
                <c:pt idx="54">
                  <c:v>45872</c:v>
                </c:pt>
                <c:pt idx="55">
                  <c:v>45873</c:v>
                </c:pt>
                <c:pt idx="56">
                  <c:v>45874</c:v>
                </c:pt>
                <c:pt idx="57">
                  <c:v>45875</c:v>
                </c:pt>
                <c:pt idx="58">
                  <c:v>45876</c:v>
                </c:pt>
                <c:pt idx="59">
                  <c:v>45877</c:v>
                </c:pt>
                <c:pt idx="60">
                  <c:v>45878</c:v>
                </c:pt>
                <c:pt idx="61">
                  <c:v>45879</c:v>
                </c:pt>
                <c:pt idx="62">
                  <c:v>45880</c:v>
                </c:pt>
                <c:pt idx="63">
                  <c:v>45881</c:v>
                </c:pt>
                <c:pt idx="64">
                  <c:v>45882</c:v>
                </c:pt>
                <c:pt idx="65">
                  <c:v>45883</c:v>
                </c:pt>
                <c:pt idx="66">
                  <c:v>45884</c:v>
                </c:pt>
                <c:pt idx="67">
                  <c:v>45885</c:v>
                </c:pt>
                <c:pt idx="68">
                  <c:v>45886</c:v>
                </c:pt>
                <c:pt idx="69">
                  <c:v>45887</c:v>
                </c:pt>
                <c:pt idx="70">
                  <c:v>45888</c:v>
                </c:pt>
                <c:pt idx="71">
                  <c:v>45889</c:v>
                </c:pt>
                <c:pt idx="72">
                  <c:v>45890</c:v>
                </c:pt>
                <c:pt idx="73">
                  <c:v>45891</c:v>
                </c:pt>
                <c:pt idx="74">
                  <c:v>45892</c:v>
                </c:pt>
                <c:pt idx="75">
                  <c:v>45893</c:v>
                </c:pt>
                <c:pt idx="76">
                  <c:v>45894</c:v>
                </c:pt>
                <c:pt idx="77">
                  <c:v>45895</c:v>
                </c:pt>
                <c:pt idx="78">
                  <c:v>45896</c:v>
                </c:pt>
                <c:pt idx="79">
                  <c:v>45897</c:v>
                </c:pt>
                <c:pt idx="80">
                  <c:v>45898</c:v>
                </c:pt>
                <c:pt idx="81">
                  <c:v>45899</c:v>
                </c:pt>
                <c:pt idx="82">
                  <c:v>45900</c:v>
                </c:pt>
                <c:pt idx="83">
                  <c:v>45901</c:v>
                </c:pt>
                <c:pt idx="84">
                  <c:v>45902</c:v>
                </c:pt>
                <c:pt idx="85">
                  <c:v>45903</c:v>
                </c:pt>
                <c:pt idx="86">
                  <c:v>45904</c:v>
                </c:pt>
                <c:pt idx="87">
                  <c:v>45905</c:v>
                </c:pt>
                <c:pt idx="88">
                  <c:v>45906</c:v>
                </c:pt>
                <c:pt idx="89">
                  <c:v>45907</c:v>
                </c:pt>
              </c:numCache>
            </c:numRef>
          </c:cat>
          <c:val>
            <c:numRef>
              <c:f>'Sockeye w EM Fill-in'!$BK$9:$BK$93</c:f>
              <c:numCache>
                <c:formatCode>#,##0</c:formatCode>
                <c:ptCount val="85"/>
                <c:pt idx="0">
                  <c:v>15277.575326365555</c:v>
                </c:pt>
                <c:pt idx="1">
                  <c:v>19000.860664740623</c:v>
                </c:pt>
                <c:pt idx="2">
                  <c:v>16499.828830459115</c:v>
                </c:pt>
                <c:pt idx="3">
                  <c:v>10405.315573041455</c:v>
                </c:pt>
                <c:pt idx="4">
                  <c:v>9841.1814409005037</c:v>
                </c:pt>
                <c:pt idx="5">
                  <c:v>129195.11322139554</c:v>
                </c:pt>
                <c:pt idx="6">
                  <c:v>99611.354903309402</c:v>
                </c:pt>
                <c:pt idx="7">
                  <c:v>74489.280388029278</c:v>
                </c:pt>
                <c:pt idx="8">
                  <c:v>110760.7495119935</c:v>
                </c:pt>
                <c:pt idx="9">
                  <c:v>125419.89159771663</c:v>
                </c:pt>
                <c:pt idx="10">
                  <c:v>144246.89870490093</c:v>
                </c:pt>
                <c:pt idx="11">
                  <c:v>155967.98635569456</c:v>
                </c:pt>
                <c:pt idx="12">
                  <c:v>128912.28042820664</c:v>
                </c:pt>
                <c:pt idx="13">
                  <c:v>208679.70763622745</c:v>
                </c:pt>
                <c:pt idx="14">
                  <c:v>205065.89879496917</c:v>
                </c:pt>
                <c:pt idx="15">
                  <c:v>286468.14899127232</c:v>
                </c:pt>
                <c:pt idx="16">
                  <c:v>344817.8734039939</c:v>
                </c:pt>
                <c:pt idx="17">
                  <c:v>386059.72222537518</c:v>
                </c:pt>
                <c:pt idx="18">
                  <c:v>365824.00589414587</c:v>
                </c:pt>
                <c:pt idx="19">
                  <c:v>362368.73390549415</c:v>
                </c:pt>
                <c:pt idx="20">
                  <c:v>362387.19734036643</c:v>
                </c:pt>
                <c:pt idx="21">
                  <c:v>370883.58541318739</c:v>
                </c:pt>
                <c:pt idx="22">
                  <c:v>401290.66213785566</c:v>
                </c:pt>
                <c:pt idx="23">
                  <c:v>382684.10548072844</c:v>
                </c:pt>
                <c:pt idx="24">
                  <c:v>382167.62590628001</c:v>
                </c:pt>
                <c:pt idx="25">
                  <c:v>381008.57045650022</c:v>
                </c:pt>
                <c:pt idx="26">
                  <c:v>367065.50674510305</c:v>
                </c:pt>
                <c:pt idx="27">
                  <c:v>363442.53200203972</c:v>
                </c:pt>
                <c:pt idx="28">
                  <c:v>364148.18746804056</c:v>
                </c:pt>
                <c:pt idx="29">
                  <c:v>359955.67481331871</c:v>
                </c:pt>
                <c:pt idx="30">
                  <c:v>360643.94617523294</c:v>
                </c:pt>
                <c:pt idx="31">
                  <c:v>361552.36182872328</c:v>
                </c:pt>
                <c:pt idx="32">
                  <c:v>345348.85406753694</c:v>
                </c:pt>
                <c:pt idx="33">
                  <c:v>325128.79313423444</c:v>
                </c:pt>
                <c:pt idx="34">
                  <c:v>311836.85703898594</c:v>
                </c:pt>
                <c:pt idx="35">
                  <c:v>304088.46157118719</c:v>
                </c:pt>
                <c:pt idx="36">
                  <c:v>315711.25580481091</c:v>
                </c:pt>
                <c:pt idx="37">
                  <c:v>314993.70092767611</c:v>
                </c:pt>
                <c:pt idx="38">
                  <c:v>299324.32325298642</c:v>
                </c:pt>
                <c:pt idx="39">
                  <c:v>288469.65764965501</c:v>
                </c:pt>
                <c:pt idx="40">
                  <c:v>279233.32970092533</c:v>
                </c:pt>
                <c:pt idx="41">
                  <c:v>273872.56140627142</c:v>
                </c:pt>
                <c:pt idx="42">
                  <c:v>266751.00275653088</c:v>
                </c:pt>
                <c:pt idx="43">
                  <c:v>262177.61235070159</c:v>
                </c:pt>
                <c:pt idx="44">
                  <c:v>256314.69446455425</c:v>
                </c:pt>
                <c:pt idx="45">
                  <c:v>256541.75904243908</c:v>
                </c:pt>
                <c:pt idx="46">
                  <c:v>254967.00502596269</c:v>
                </c:pt>
                <c:pt idx="47">
                  <c:v>257371.42711104217</c:v>
                </c:pt>
                <c:pt idx="48">
                  <c:v>254744.8618858463</c:v>
                </c:pt>
                <c:pt idx="49">
                  <c:v>251008.5314157262</c:v>
                </c:pt>
                <c:pt idx="50">
                  <c:v>251850.43830573122</c:v>
                </c:pt>
                <c:pt idx="51">
                  <c:v>253892.82615429221</c:v>
                </c:pt>
                <c:pt idx="52">
                  <c:v>248742.59621177614</c:v>
                </c:pt>
                <c:pt idx="53">
                  <c:v>249634.33514662366</c:v>
                </c:pt>
                <c:pt idx="54">
                  <c:v>248052.63500197246</c:v>
                </c:pt>
                <c:pt idx="55">
                  <c:v>242719.54097035844</c:v>
                </c:pt>
                <c:pt idx="56">
                  <c:v>244118.49316353854</c:v>
                </c:pt>
                <c:pt idx="57">
                  <c:v>249753.59575046133</c:v>
                </c:pt>
                <c:pt idx="58">
                  <c:v>248735.41162843432</c:v>
                </c:pt>
                <c:pt idx="59">
                  <c:v>247224.16853317071</c:v>
                </c:pt>
                <c:pt idx="60">
                  <c:v>246994.86039046515</c:v>
                </c:pt>
                <c:pt idx="61">
                  <c:v>245413.26341877316</c:v>
                </c:pt>
                <c:pt idx="62">
                  <c:v>244177.91118329926</c:v>
                </c:pt>
                <c:pt idx="63">
                  <c:v>244045.56277047098</c:v>
                </c:pt>
                <c:pt idx="64">
                  <c:v>242528.24053779239</c:v>
                </c:pt>
                <c:pt idx="65">
                  <c:v>241245.44835603458</c:v>
                </c:pt>
                <c:pt idx="66">
                  <c:v>240489.62213629225</c:v>
                </c:pt>
                <c:pt idx="67">
                  <c:v>239074.65339483164</c:v>
                </c:pt>
                <c:pt idx="68">
                  <c:v>238768.00747005222</c:v>
                </c:pt>
                <c:pt idx="69">
                  <c:v>238502.6746603114</c:v>
                </c:pt>
                <c:pt idx="70">
                  <c:v>238148.02769508213</c:v>
                </c:pt>
                <c:pt idx="71">
                  <c:v>237597.85685921423</c:v>
                </c:pt>
                <c:pt idx="72">
                  <c:v>237010.24241420219</c:v>
                </c:pt>
                <c:pt idx="73">
                  <c:v>236440.50447275367</c:v>
                </c:pt>
                <c:pt idx="74">
                  <c:v>235907.36447033921</c:v>
                </c:pt>
                <c:pt idx="75">
                  <c:v>235222.15036923272</c:v>
                </c:pt>
                <c:pt idx="76">
                  <c:v>234488.90393749322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AB-4A29-BABC-B6785E5EA72E}"/>
            </c:ext>
          </c:extLst>
        </c:ser>
        <c:ser>
          <c:idx val="0"/>
          <c:order val="2"/>
          <c:tx>
            <c:strRef>
              <c:f>'Sockeye w EM Fill-in'!$BI$2</c:f>
              <c:strCache>
                <c:ptCount val="1"/>
                <c:pt idx="0">
                  <c:v>Upper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numRef>
              <c:f>'Sockeye w EM Fill-in'!$A$4:$A$93</c:f>
              <c:numCache>
                <c:formatCode>d\-mmm</c:formatCode>
                <c:ptCount val="90"/>
                <c:pt idx="0">
                  <c:v>45818</c:v>
                </c:pt>
                <c:pt idx="1">
                  <c:v>45819</c:v>
                </c:pt>
                <c:pt idx="2">
                  <c:v>45820</c:v>
                </c:pt>
                <c:pt idx="3">
                  <c:v>45821</c:v>
                </c:pt>
                <c:pt idx="4">
                  <c:v>45822</c:v>
                </c:pt>
                <c:pt idx="5">
                  <c:v>45823</c:v>
                </c:pt>
                <c:pt idx="6">
                  <c:v>45824</c:v>
                </c:pt>
                <c:pt idx="7">
                  <c:v>45825</c:v>
                </c:pt>
                <c:pt idx="8">
                  <c:v>45826</c:v>
                </c:pt>
                <c:pt idx="9">
                  <c:v>45827</c:v>
                </c:pt>
                <c:pt idx="10">
                  <c:v>45828</c:v>
                </c:pt>
                <c:pt idx="11">
                  <c:v>45829</c:v>
                </c:pt>
                <c:pt idx="12">
                  <c:v>45830</c:v>
                </c:pt>
                <c:pt idx="13">
                  <c:v>45831</c:v>
                </c:pt>
                <c:pt idx="14">
                  <c:v>45832</c:v>
                </c:pt>
                <c:pt idx="15">
                  <c:v>45833</c:v>
                </c:pt>
                <c:pt idx="16">
                  <c:v>45834</c:v>
                </c:pt>
                <c:pt idx="17">
                  <c:v>45835</c:v>
                </c:pt>
                <c:pt idx="18">
                  <c:v>45836</c:v>
                </c:pt>
                <c:pt idx="19">
                  <c:v>45837</c:v>
                </c:pt>
                <c:pt idx="20">
                  <c:v>45838</c:v>
                </c:pt>
                <c:pt idx="21">
                  <c:v>45839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45843</c:v>
                </c:pt>
                <c:pt idx="26">
                  <c:v>45844</c:v>
                </c:pt>
                <c:pt idx="27">
                  <c:v>45845</c:v>
                </c:pt>
                <c:pt idx="28">
                  <c:v>45846</c:v>
                </c:pt>
                <c:pt idx="29">
                  <c:v>45847</c:v>
                </c:pt>
                <c:pt idx="30">
                  <c:v>45848</c:v>
                </c:pt>
                <c:pt idx="31">
                  <c:v>45849</c:v>
                </c:pt>
                <c:pt idx="32">
                  <c:v>45850</c:v>
                </c:pt>
                <c:pt idx="33">
                  <c:v>45851</c:v>
                </c:pt>
                <c:pt idx="34">
                  <c:v>45852</c:v>
                </c:pt>
                <c:pt idx="35">
                  <c:v>45853</c:v>
                </c:pt>
                <c:pt idx="36">
                  <c:v>45854</c:v>
                </c:pt>
                <c:pt idx="37">
                  <c:v>45855</c:v>
                </c:pt>
                <c:pt idx="38">
                  <c:v>45856</c:v>
                </c:pt>
                <c:pt idx="39">
                  <c:v>45857</c:v>
                </c:pt>
                <c:pt idx="40">
                  <c:v>45858</c:v>
                </c:pt>
                <c:pt idx="41">
                  <c:v>45859</c:v>
                </c:pt>
                <c:pt idx="42">
                  <c:v>45860</c:v>
                </c:pt>
                <c:pt idx="43">
                  <c:v>45861</c:v>
                </c:pt>
                <c:pt idx="44">
                  <c:v>45862</c:v>
                </c:pt>
                <c:pt idx="45">
                  <c:v>45863</c:v>
                </c:pt>
                <c:pt idx="46">
                  <c:v>45864</c:v>
                </c:pt>
                <c:pt idx="47">
                  <c:v>45865</c:v>
                </c:pt>
                <c:pt idx="48">
                  <c:v>45866</c:v>
                </c:pt>
                <c:pt idx="49">
                  <c:v>45867</c:v>
                </c:pt>
                <c:pt idx="50">
                  <c:v>45868</c:v>
                </c:pt>
                <c:pt idx="51">
                  <c:v>45869</c:v>
                </c:pt>
                <c:pt idx="52">
                  <c:v>45870</c:v>
                </c:pt>
                <c:pt idx="53">
                  <c:v>45871</c:v>
                </c:pt>
                <c:pt idx="54">
                  <c:v>45872</c:v>
                </c:pt>
                <c:pt idx="55">
                  <c:v>45873</c:v>
                </c:pt>
                <c:pt idx="56">
                  <c:v>45874</c:v>
                </c:pt>
                <c:pt idx="57">
                  <c:v>45875</c:v>
                </c:pt>
                <c:pt idx="58">
                  <c:v>45876</c:v>
                </c:pt>
                <c:pt idx="59">
                  <c:v>45877</c:v>
                </c:pt>
                <c:pt idx="60">
                  <c:v>45878</c:v>
                </c:pt>
                <c:pt idx="61">
                  <c:v>45879</c:v>
                </c:pt>
                <c:pt idx="62">
                  <c:v>45880</c:v>
                </c:pt>
                <c:pt idx="63">
                  <c:v>45881</c:v>
                </c:pt>
                <c:pt idx="64">
                  <c:v>45882</c:v>
                </c:pt>
                <c:pt idx="65">
                  <c:v>45883</c:v>
                </c:pt>
                <c:pt idx="66">
                  <c:v>45884</c:v>
                </c:pt>
                <c:pt idx="67">
                  <c:v>45885</c:v>
                </c:pt>
                <c:pt idx="68">
                  <c:v>45886</c:v>
                </c:pt>
                <c:pt idx="69">
                  <c:v>45887</c:v>
                </c:pt>
                <c:pt idx="70">
                  <c:v>45888</c:v>
                </c:pt>
                <c:pt idx="71">
                  <c:v>45889</c:v>
                </c:pt>
                <c:pt idx="72">
                  <c:v>45890</c:v>
                </c:pt>
                <c:pt idx="73">
                  <c:v>45891</c:v>
                </c:pt>
                <c:pt idx="74">
                  <c:v>45892</c:v>
                </c:pt>
                <c:pt idx="75">
                  <c:v>45893</c:v>
                </c:pt>
                <c:pt idx="76">
                  <c:v>45894</c:v>
                </c:pt>
                <c:pt idx="77">
                  <c:v>45895</c:v>
                </c:pt>
                <c:pt idx="78">
                  <c:v>45896</c:v>
                </c:pt>
                <c:pt idx="79">
                  <c:v>45897</c:v>
                </c:pt>
                <c:pt idx="80">
                  <c:v>45898</c:v>
                </c:pt>
                <c:pt idx="81">
                  <c:v>45899</c:v>
                </c:pt>
                <c:pt idx="82">
                  <c:v>45900</c:v>
                </c:pt>
                <c:pt idx="83">
                  <c:v>45901</c:v>
                </c:pt>
                <c:pt idx="84">
                  <c:v>45902</c:v>
                </c:pt>
                <c:pt idx="85">
                  <c:v>45903</c:v>
                </c:pt>
                <c:pt idx="86">
                  <c:v>45904</c:v>
                </c:pt>
                <c:pt idx="87">
                  <c:v>45905</c:v>
                </c:pt>
                <c:pt idx="88">
                  <c:v>45906</c:v>
                </c:pt>
                <c:pt idx="89">
                  <c:v>45907</c:v>
                </c:pt>
              </c:numCache>
            </c:numRef>
          </c:cat>
          <c:val>
            <c:numRef>
              <c:f>'Sockeye w EM Fill-in'!$BI$9:$BI$93</c:f>
              <c:numCache>
                <c:formatCode>#,##0</c:formatCode>
                <c:ptCount val="85"/>
                <c:pt idx="0">
                  <c:v>25974.872459032813</c:v>
                </c:pt>
                <c:pt idx="1">
                  <c:v>27225.636216498493</c:v>
                </c:pt>
                <c:pt idx="2">
                  <c:v>26397.763809832562</c:v>
                </c:pt>
                <c:pt idx="3">
                  <c:v>16702.771473088378</c:v>
                </c:pt>
                <c:pt idx="4">
                  <c:v>16038.109919636954</c:v>
                </c:pt>
                <c:pt idx="5">
                  <c:v>213754.0637845195</c:v>
                </c:pt>
                <c:pt idx="6">
                  <c:v>156024.47557582764</c:v>
                </c:pt>
                <c:pt idx="7">
                  <c:v>114352.9106262498</c:v>
                </c:pt>
                <c:pt idx="8">
                  <c:v>177146.19564020322</c:v>
                </c:pt>
                <c:pt idx="9">
                  <c:v>202383.92959912299</c:v>
                </c:pt>
                <c:pt idx="10">
                  <c:v>237579.34058367976</c:v>
                </c:pt>
                <c:pt idx="11">
                  <c:v>249386.76661192742</c:v>
                </c:pt>
                <c:pt idx="12">
                  <c:v>213559.1954459275</c:v>
                </c:pt>
                <c:pt idx="13">
                  <c:v>351189.42062030203</c:v>
                </c:pt>
                <c:pt idx="14">
                  <c:v>348188.88060867088</c:v>
                </c:pt>
                <c:pt idx="15">
                  <c:v>468546.74258887221</c:v>
                </c:pt>
                <c:pt idx="16">
                  <c:v>547678.29648876074</c:v>
                </c:pt>
                <c:pt idx="17">
                  <c:v>581181.10500169604</c:v>
                </c:pt>
                <c:pt idx="18">
                  <c:v>567556.59034691344</c:v>
                </c:pt>
                <c:pt idx="19">
                  <c:v>524936.17474727146</c:v>
                </c:pt>
                <c:pt idx="20">
                  <c:v>530383.63283337641</c:v>
                </c:pt>
                <c:pt idx="21">
                  <c:v>519566.98264926317</c:v>
                </c:pt>
                <c:pt idx="22">
                  <c:v>537724.99817658949</c:v>
                </c:pt>
                <c:pt idx="23">
                  <c:v>499839.48244541383</c:v>
                </c:pt>
                <c:pt idx="24">
                  <c:v>488093.60815649771</c:v>
                </c:pt>
                <c:pt idx="25">
                  <c:v>505341.48602665577</c:v>
                </c:pt>
                <c:pt idx="26">
                  <c:v>488589.13340222766</c:v>
                </c:pt>
                <c:pt idx="27">
                  <c:v>464921.95676461561</c:v>
                </c:pt>
                <c:pt idx="28">
                  <c:v>470493.58478549734</c:v>
                </c:pt>
                <c:pt idx="29">
                  <c:v>467621.09957274189</c:v>
                </c:pt>
                <c:pt idx="30">
                  <c:v>465761.06100611336</c:v>
                </c:pt>
                <c:pt idx="31">
                  <c:v>456632.80836696061</c:v>
                </c:pt>
                <c:pt idx="32">
                  <c:v>439204.87950246432</c:v>
                </c:pt>
                <c:pt idx="33">
                  <c:v>407277.21921963885</c:v>
                </c:pt>
                <c:pt idx="34">
                  <c:v>375999.70199581672</c:v>
                </c:pt>
                <c:pt idx="35">
                  <c:v>362531.72710360389</c:v>
                </c:pt>
                <c:pt idx="36">
                  <c:v>373609.11320762814</c:v>
                </c:pt>
                <c:pt idx="37">
                  <c:v>358210.50031947292</c:v>
                </c:pt>
                <c:pt idx="38">
                  <c:v>343154.84117298928</c:v>
                </c:pt>
                <c:pt idx="39">
                  <c:v>334881.68528446619</c:v>
                </c:pt>
                <c:pt idx="40">
                  <c:v>319009.05844624329</c:v>
                </c:pt>
                <c:pt idx="41">
                  <c:v>310384.37526038656</c:v>
                </c:pt>
                <c:pt idx="42">
                  <c:v>297809.72498035268</c:v>
                </c:pt>
                <c:pt idx="43">
                  <c:v>291415.392353212</c:v>
                </c:pt>
                <c:pt idx="44">
                  <c:v>288082.35332654428</c:v>
                </c:pt>
                <c:pt idx="45">
                  <c:v>284403.22614995937</c:v>
                </c:pt>
                <c:pt idx="46">
                  <c:v>281105.01574666222</c:v>
                </c:pt>
                <c:pt idx="47">
                  <c:v>281097.28352885437</c:v>
                </c:pt>
                <c:pt idx="48">
                  <c:v>276874.40487499948</c:v>
                </c:pt>
                <c:pt idx="49">
                  <c:v>270267.03817204043</c:v>
                </c:pt>
                <c:pt idx="50">
                  <c:v>271462.40909607534</c:v>
                </c:pt>
                <c:pt idx="51">
                  <c:v>272200.19967300468</c:v>
                </c:pt>
                <c:pt idx="52">
                  <c:v>265469.21299218707</c:v>
                </c:pt>
                <c:pt idx="53">
                  <c:v>265369.93813243025</c:v>
                </c:pt>
                <c:pt idx="54">
                  <c:v>262200.09569621104</c:v>
                </c:pt>
                <c:pt idx="55">
                  <c:v>255664.45015234564</c:v>
                </c:pt>
                <c:pt idx="56">
                  <c:v>256148.86311785909</c:v>
                </c:pt>
                <c:pt idx="57">
                  <c:v>261885.71092823491</c:v>
                </c:pt>
                <c:pt idx="58">
                  <c:v>262093.73938343377</c:v>
                </c:pt>
                <c:pt idx="59">
                  <c:v>260781.1161323564</c:v>
                </c:pt>
                <c:pt idx="60">
                  <c:v>258685.76033361783</c:v>
                </c:pt>
                <c:pt idx="61">
                  <c:v>255717.92214557304</c:v>
                </c:pt>
                <c:pt idx="62">
                  <c:v>252403.00127923163</c:v>
                </c:pt>
                <c:pt idx="63">
                  <c:v>252037.01450238071</c:v>
                </c:pt>
                <c:pt idx="64">
                  <c:v>248684.59183578196</c:v>
                </c:pt>
                <c:pt idx="65">
                  <c:v>247055.29035997679</c:v>
                </c:pt>
                <c:pt idx="66">
                  <c:v>245655.83577386674</c:v>
                </c:pt>
                <c:pt idx="67">
                  <c:v>243845.10772219085</c:v>
                </c:pt>
                <c:pt idx="68">
                  <c:v>242937.92278086938</c:v>
                </c:pt>
                <c:pt idx="69">
                  <c:v>242319.02466726038</c:v>
                </c:pt>
                <c:pt idx="70">
                  <c:v>241587.80217035167</c:v>
                </c:pt>
                <c:pt idx="71">
                  <c:v>240535.28069294203</c:v>
                </c:pt>
                <c:pt idx="72">
                  <c:v>239459.21596441692</c:v>
                </c:pt>
                <c:pt idx="73">
                  <c:v>238773.04538714702</c:v>
                </c:pt>
                <c:pt idx="74">
                  <c:v>237995.46083832503</c:v>
                </c:pt>
                <c:pt idx="75">
                  <c:v>236560.03786622043</c:v>
                </c:pt>
                <c:pt idx="76">
                  <c:v>235533.33838296312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AB-4A29-BABC-B6785E5EA72E}"/>
            </c:ext>
          </c:extLst>
        </c:ser>
        <c:ser>
          <c:idx val="1"/>
          <c:order val="3"/>
          <c:tx>
            <c:strRef>
              <c:f>'Sockeye w EM Fill-in'!$BJ$2</c:f>
              <c:strCache>
                <c:ptCount val="1"/>
                <c:pt idx="0">
                  <c:v>Lower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numRef>
              <c:f>'Sockeye w EM Fill-in'!$A$4:$A$93</c:f>
              <c:numCache>
                <c:formatCode>d\-mmm</c:formatCode>
                <c:ptCount val="90"/>
                <c:pt idx="0">
                  <c:v>45818</c:v>
                </c:pt>
                <c:pt idx="1">
                  <c:v>45819</c:v>
                </c:pt>
                <c:pt idx="2">
                  <c:v>45820</c:v>
                </c:pt>
                <c:pt idx="3">
                  <c:v>45821</c:v>
                </c:pt>
                <c:pt idx="4">
                  <c:v>45822</c:v>
                </c:pt>
                <c:pt idx="5">
                  <c:v>45823</c:v>
                </c:pt>
                <c:pt idx="6">
                  <c:v>45824</c:v>
                </c:pt>
                <c:pt idx="7">
                  <c:v>45825</c:v>
                </c:pt>
                <c:pt idx="8">
                  <c:v>45826</c:v>
                </c:pt>
                <c:pt idx="9">
                  <c:v>45827</c:v>
                </c:pt>
                <c:pt idx="10">
                  <c:v>45828</c:v>
                </c:pt>
                <c:pt idx="11">
                  <c:v>45829</c:v>
                </c:pt>
                <c:pt idx="12">
                  <c:v>45830</c:v>
                </c:pt>
                <c:pt idx="13">
                  <c:v>45831</c:v>
                </c:pt>
                <c:pt idx="14">
                  <c:v>45832</c:v>
                </c:pt>
                <c:pt idx="15">
                  <c:v>45833</c:v>
                </c:pt>
                <c:pt idx="16">
                  <c:v>45834</c:v>
                </c:pt>
                <c:pt idx="17">
                  <c:v>45835</c:v>
                </c:pt>
                <c:pt idx="18">
                  <c:v>45836</c:v>
                </c:pt>
                <c:pt idx="19">
                  <c:v>45837</c:v>
                </c:pt>
                <c:pt idx="20">
                  <c:v>45838</c:v>
                </c:pt>
                <c:pt idx="21">
                  <c:v>45839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45843</c:v>
                </c:pt>
                <c:pt idx="26">
                  <c:v>45844</c:v>
                </c:pt>
                <c:pt idx="27">
                  <c:v>45845</c:v>
                </c:pt>
                <c:pt idx="28">
                  <c:v>45846</c:v>
                </c:pt>
                <c:pt idx="29">
                  <c:v>45847</c:v>
                </c:pt>
                <c:pt idx="30">
                  <c:v>45848</c:v>
                </c:pt>
                <c:pt idx="31">
                  <c:v>45849</c:v>
                </c:pt>
                <c:pt idx="32">
                  <c:v>45850</c:v>
                </c:pt>
                <c:pt idx="33">
                  <c:v>45851</c:v>
                </c:pt>
                <c:pt idx="34">
                  <c:v>45852</c:v>
                </c:pt>
                <c:pt idx="35">
                  <c:v>45853</c:v>
                </c:pt>
                <c:pt idx="36">
                  <c:v>45854</c:v>
                </c:pt>
                <c:pt idx="37">
                  <c:v>45855</c:v>
                </c:pt>
                <c:pt idx="38">
                  <c:v>45856</c:v>
                </c:pt>
                <c:pt idx="39">
                  <c:v>45857</c:v>
                </c:pt>
                <c:pt idx="40">
                  <c:v>45858</c:v>
                </c:pt>
                <c:pt idx="41">
                  <c:v>45859</c:v>
                </c:pt>
                <c:pt idx="42">
                  <c:v>45860</c:v>
                </c:pt>
                <c:pt idx="43">
                  <c:v>45861</c:v>
                </c:pt>
                <c:pt idx="44">
                  <c:v>45862</c:v>
                </c:pt>
                <c:pt idx="45">
                  <c:v>45863</c:v>
                </c:pt>
                <c:pt idx="46">
                  <c:v>45864</c:v>
                </c:pt>
                <c:pt idx="47">
                  <c:v>45865</c:v>
                </c:pt>
                <c:pt idx="48">
                  <c:v>45866</c:v>
                </c:pt>
                <c:pt idx="49">
                  <c:v>45867</c:v>
                </c:pt>
                <c:pt idx="50">
                  <c:v>45868</c:v>
                </c:pt>
                <c:pt idx="51">
                  <c:v>45869</c:v>
                </c:pt>
                <c:pt idx="52">
                  <c:v>45870</c:v>
                </c:pt>
                <c:pt idx="53">
                  <c:v>45871</c:v>
                </c:pt>
                <c:pt idx="54">
                  <c:v>45872</c:v>
                </c:pt>
                <c:pt idx="55">
                  <c:v>45873</c:v>
                </c:pt>
                <c:pt idx="56">
                  <c:v>45874</c:v>
                </c:pt>
                <c:pt idx="57">
                  <c:v>45875</c:v>
                </c:pt>
                <c:pt idx="58">
                  <c:v>45876</c:v>
                </c:pt>
                <c:pt idx="59">
                  <c:v>45877</c:v>
                </c:pt>
                <c:pt idx="60">
                  <c:v>45878</c:v>
                </c:pt>
                <c:pt idx="61">
                  <c:v>45879</c:v>
                </c:pt>
                <c:pt idx="62">
                  <c:v>45880</c:v>
                </c:pt>
                <c:pt idx="63">
                  <c:v>45881</c:v>
                </c:pt>
                <c:pt idx="64">
                  <c:v>45882</c:v>
                </c:pt>
                <c:pt idx="65">
                  <c:v>45883</c:v>
                </c:pt>
                <c:pt idx="66">
                  <c:v>45884</c:v>
                </c:pt>
                <c:pt idx="67">
                  <c:v>45885</c:v>
                </c:pt>
                <c:pt idx="68">
                  <c:v>45886</c:v>
                </c:pt>
                <c:pt idx="69">
                  <c:v>45887</c:v>
                </c:pt>
                <c:pt idx="70">
                  <c:v>45888</c:v>
                </c:pt>
                <c:pt idx="71">
                  <c:v>45889</c:v>
                </c:pt>
                <c:pt idx="72">
                  <c:v>45890</c:v>
                </c:pt>
                <c:pt idx="73">
                  <c:v>45891</c:v>
                </c:pt>
                <c:pt idx="74">
                  <c:v>45892</c:v>
                </c:pt>
                <c:pt idx="75">
                  <c:v>45893</c:v>
                </c:pt>
                <c:pt idx="76">
                  <c:v>45894</c:v>
                </c:pt>
                <c:pt idx="77">
                  <c:v>45895</c:v>
                </c:pt>
                <c:pt idx="78">
                  <c:v>45896</c:v>
                </c:pt>
                <c:pt idx="79">
                  <c:v>45897</c:v>
                </c:pt>
                <c:pt idx="80">
                  <c:v>45898</c:v>
                </c:pt>
                <c:pt idx="81">
                  <c:v>45899</c:v>
                </c:pt>
                <c:pt idx="82">
                  <c:v>45900</c:v>
                </c:pt>
                <c:pt idx="83">
                  <c:v>45901</c:v>
                </c:pt>
                <c:pt idx="84">
                  <c:v>45902</c:v>
                </c:pt>
                <c:pt idx="85">
                  <c:v>45903</c:v>
                </c:pt>
                <c:pt idx="86">
                  <c:v>45904</c:v>
                </c:pt>
                <c:pt idx="87">
                  <c:v>45905</c:v>
                </c:pt>
                <c:pt idx="88">
                  <c:v>45906</c:v>
                </c:pt>
                <c:pt idx="89">
                  <c:v>45907</c:v>
                </c:pt>
              </c:numCache>
            </c:numRef>
          </c:cat>
          <c:val>
            <c:numRef>
              <c:f>'Sockeye w EM Fill-in'!$BJ$9:$BJ$93</c:f>
              <c:numCache>
                <c:formatCode>#,##0</c:formatCode>
                <c:ptCount val="85"/>
                <c:pt idx="0">
                  <c:v>4580.2781936982992</c:v>
                </c:pt>
                <c:pt idx="1">
                  <c:v>10776.085112982752</c:v>
                </c:pt>
                <c:pt idx="2">
                  <c:v>6601.8938510856688</c:v>
                </c:pt>
                <c:pt idx="3">
                  <c:v>4107.8596729945284</c:v>
                </c:pt>
                <c:pt idx="4">
                  <c:v>3644.2529621640533</c:v>
                </c:pt>
                <c:pt idx="5">
                  <c:v>44636.162658271569</c:v>
                </c:pt>
                <c:pt idx="6">
                  <c:v>43198.234230791153</c:v>
                </c:pt>
                <c:pt idx="7">
                  <c:v>34625.650149808745</c:v>
                </c:pt>
                <c:pt idx="8">
                  <c:v>44375.303383783787</c:v>
                </c:pt>
                <c:pt idx="9">
                  <c:v>48455.853596310269</c:v>
                </c:pt>
                <c:pt idx="10">
                  <c:v>50914.456826122107</c:v>
                </c:pt>
                <c:pt idx="11">
                  <c:v>62549.206099461706</c:v>
                </c:pt>
                <c:pt idx="12">
                  <c:v>44265.365410485778</c:v>
                </c:pt>
                <c:pt idx="13">
                  <c:v>66169.994652152891</c:v>
                </c:pt>
                <c:pt idx="14">
                  <c:v>61942.916981267408</c:v>
                </c:pt>
                <c:pt idx="15">
                  <c:v>104389.55539367246</c:v>
                </c:pt>
                <c:pt idx="16">
                  <c:v>141957.45031922703</c:v>
                </c:pt>
                <c:pt idx="17">
                  <c:v>190938.33944905436</c:v>
                </c:pt>
                <c:pt idx="18">
                  <c:v>164091.42144137825</c:v>
                </c:pt>
                <c:pt idx="19">
                  <c:v>199801.29306371688</c:v>
                </c:pt>
                <c:pt idx="20">
                  <c:v>194390.76184735642</c:v>
                </c:pt>
                <c:pt idx="21">
                  <c:v>222200.18817711165</c:v>
                </c:pt>
                <c:pt idx="22">
                  <c:v>264856.32609912188</c:v>
                </c:pt>
                <c:pt idx="23">
                  <c:v>265528.72851604305</c:v>
                </c:pt>
                <c:pt idx="24">
                  <c:v>276241.64365606231</c:v>
                </c:pt>
                <c:pt idx="25">
                  <c:v>256675.65488634465</c:v>
                </c:pt>
                <c:pt idx="26">
                  <c:v>245541.88008797847</c:v>
                </c:pt>
                <c:pt idx="27">
                  <c:v>261963.10723946383</c:v>
                </c:pt>
                <c:pt idx="28">
                  <c:v>257802.79015058381</c:v>
                </c:pt>
                <c:pt idx="29">
                  <c:v>252290.25005389549</c:v>
                </c:pt>
                <c:pt idx="30">
                  <c:v>255526.83134435257</c:v>
                </c:pt>
                <c:pt idx="31">
                  <c:v>266471.91529048595</c:v>
                </c:pt>
                <c:pt idx="32">
                  <c:v>251492.8286326096</c:v>
                </c:pt>
                <c:pt idx="33">
                  <c:v>242980.36704883003</c:v>
                </c:pt>
                <c:pt idx="34">
                  <c:v>247674.01208215515</c:v>
                </c:pt>
                <c:pt idx="35">
                  <c:v>245645.19603877052</c:v>
                </c:pt>
                <c:pt idx="36">
                  <c:v>257813.39840199365</c:v>
                </c:pt>
                <c:pt idx="37">
                  <c:v>271776.90153587924</c:v>
                </c:pt>
                <c:pt idx="38">
                  <c:v>255493.80533298355</c:v>
                </c:pt>
                <c:pt idx="39">
                  <c:v>242057.6300148438</c:v>
                </c:pt>
                <c:pt idx="40">
                  <c:v>239457.60095560734</c:v>
                </c:pt>
                <c:pt idx="41">
                  <c:v>237360.74755215622</c:v>
                </c:pt>
                <c:pt idx="42">
                  <c:v>235692.28053270906</c:v>
                </c:pt>
                <c:pt idx="43">
                  <c:v>232939.83234819115</c:v>
                </c:pt>
                <c:pt idx="44">
                  <c:v>224547.0356025642</c:v>
                </c:pt>
                <c:pt idx="45">
                  <c:v>228680.29193491876</c:v>
                </c:pt>
                <c:pt idx="46">
                  <c:v>228828.99430526316</c:v>
                </c:pt>
                <c:pt idx="47">
                  <c:v>233645.57069322994</c:v>
                </c:pt>
                <c:pt idx="48">
                  <c:v>232615.31889669312</c:v>
                </c:pt>
                <c:pt idx="49">
                  <c:v>231750.02465941201</c:v>
                </c:pt>
                <c:pt idx="50">
                  <c:v>232238.46751538711</c:v>
                </c:pt>
                <c:pt idx="51">
                  <c:v>235585.45263557974</c:v>
                </c:pt>
                <c:pt idx="52">
                  <c:v>232015.97943136521</c:v>
                </c:pt>
                <c:pt idx="53">
                  <c:v>233898.73216081708</c:v>
                </c:pt>
                <c:pt idx="54">
                  <c:v>233905.17430773386</c:v>
                </c:pt>
                <c:pt idx="55">
                  <c:v>229774.63178837122</c:v>
                </c:pt>
                <c:pt idx="56">
                  <c:v>232088.123209218</c:v>
                </c:pt>
                <c:pt idx="57">
                  <c:v>237621.48057268772</c:v>
                </c:pt>
                <c:pt idx="58">
                  <c:v>235377.08387343484</c:v>
                </c:pt>
                <c:pt idx="59">
                  <c:v>233667.22093398502</c:v>
                </c:pt>
                <c:pt idx="60">
                  <c:v>235303.96044731245</c:v>
                </c:pt>
                <c:pt idx="61">
                  <c:v>235108.60469197325</c:v>
                </c:pt>
                <c:pt idx="62">
                  <c:v>235952.8210873669</c:v>
                </c:pt>
                <c:pt idx="63">
                  <c:v>236054.11103856127</c:v>
                </c:pt>
                <c:pt idx="64">
                  <c:v>236371.88923980278</c:v>
                </c:pt>
                <c:pt idx="65">
                  <c:v>235435.60635209241</c:v>
                </c:pt>
                <c:pt idx="66">
                  <c:v>235323.40849871776</c:v>
                </c:pt>
                <c:pt idx="67">
                  <c:v>234304.19906747242</c:v>
                </c:pt>
                <c:pt idx="68">
                  <c:v>234598.09215923509</c:v>
                </c:pt>
                <c:pt idx="69">
                  <c:v>234686.32465336242</c:v>
                </c:pt>
                <c:pt idx="70">
                  <c:v>234708.25321981261</c:v>
                </c:pt>
                <c:pt idx="71">
                  <c:v>234660.43302548645</c:v>
                </c:pt>
                <c:pt idx="72">
                  <c:v>234561.26886398744</c:v>
                </c:pt>
                <c:pt idx="73">
                  <c:v>234107.96355836029</c:v>
                </c:pt>
                <c:pt idx="74">
                  <c:v>233819.26810235341</c:v>
                </c:pt>
                <c:pt idx="75">
                  <c:v>233884.26287224502</c:v>
                </c:pt>
                <c:pt idx="76">
                  <c:v>233444.46949202332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AB-4A29-BABC-B6785E5EA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5400">
              <a:solidFill>
                <a:srgbClr val="000000"/>
              </a:solidFill>
              <a:prstDash val="solid"/>
            </a:ln>
          </c:spPr>
        </c:hiLowLines>
        <c:marker val="1"/>
        <c:smooth val="0"/>
        <c:axId val="442921384"/>
        <c:axId val="442921776"/>
      </c:lineChart>
      <c:dateAx>
        <c:axId val="442922952"/>
        <c:scaling>
          <c:orientation val="minMax"/>
          <c:max val="45173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2920600"/>
        <c:crosses val="autoZero"/>
        <c:auto val="0"/>
        <c:lblOffset val="100"/>
        <c:baseTimeUnit val="days"/>
        <c:majorUnit val="7"/>
        <c:majorTimeUnit val="days"/>
        <c:minorUnit val="1"/>
        <c:minorTimeUnit val="days"/>
      </c:dateAx>
      <c:valAx>
        <c:axId val="44292060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Sockeye Salmon</a:t>
                </a:r>
              </a:p>
            </c:rich>
          </c:tx>
          <c:layout>
            <c:manualLayout>
              <c:xMode val="edge"/>
              <c:yMode val="edge"/>
              <c:x val="2.6149996708912611E-2"/>
              <c:y val="0.2151082311502361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2922952"/>
        <c:crosses val="autoZero"/>
        <c:crossBetween val="between"/>
      </c:valAx>
      <c:dateAx>
        <c:axId val="442921384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one"/>
        <c:crossAx val="442921776"/>
        <c:crosses val="autoZero"/>
        <c:auto val="1"/>
        <c:lblOffset val="100"/>
        <c:baseTimeUnit val="days"/>
      </c:dateAx>
      <c:valAx>
        <c:axId val="442921776"/>
        <c:scaling>
          <c:orientation val="minMax"/>
          <c:max val="25000"/>
        </c:scaling>
        <c:delete val="1"/>
        <c:axPos val="r"/>
        <c:numFmt formatCode="#,##0" sourceLinked="1"/>
        <c:majorTickMark val="out"/>
        <c:minorTickMark val="none"/>
        <c:tickLblPos val="none"/>
        <c:crossAx val="442921384"/>
        <c:crosses val="max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2"/>
        <c:txPr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0.57572145079332815"/>
          <c:y val="0.79687501165622876"/>
          <c:w val="0.36435966998304031"/>
          <c:h val="0.1519644009444342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33706606943045"/>
          <c:y val="4.5454545454545463E-2"/>
          <c:w val="0.82306830907054851"/>
          <c:h val="0.5909090909090909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'Coho w EM Fill-in'!$BD$3</c:f>
              <c:strCache>
                <c:ptCount val="1"/>
                <c:pt idx="0">
                  <c:v>Ave. Cum. Escapement (1953-1955 and 1982-2024)</c:v>
                </c:pt>
              </c:strCache>
            </c:strRef>
          </c:tx>
          <c:spPr>
            <a:solidFill>
              <a:srgbClr val="FF00FF"/>
            </a:solidFill>
            <a:ln w="25400">
              <a:noFill/>
            </a:ln>
          </c:spPr>
          <c:invertIfNegative val="0"/>
          <c:cat>
            <c:numRef>
              <c:f>'Coho w EM Fill-in'!$A$56:$A$123</c:f>
              <c:numCache>
                <c:formatCode>d\-mmm</c:formatCode>
                <c:ptCount val="68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  <c:pt idx="31">
                  <c:v>45901</c:v>
                </c:pt>
                <c:pt idx="32">
                  <c:v>45902</c:v>
                </c:pt>
                <c:pt idx="33">
                  <c:v>45903</c:v>
                </c:pt>
                <c:pt idx="34">
                  <c:v>45904</c:v>
                </c:pt>
                <c:pt idx="35">
                  <c:v>45905</c:v>
                </c:pt>
                <c:pt idx="36">
                  <c:v>45906</c:v>
                </c:pt>
                <c:pt idx="37">
                  <c:v>45907</c:v>
                </c:pt>
                <c:pt idx="38">
                  <c:v>45908</c:v>
                </c:pt>
                <c:pt idx="39">
                  <c:v>45909</c:v>
                </c:pt>
                <c:pt idx="40">
                  <c:v>45910</c:v>
                </c:pt>
                <c:pt idx="41">
                  <c:v>45911</c:v>
                </c:pt>
                <c:pt idx="42">
                  <c:v>45912</c:v>
                </c:pt>
                <c:pt idx="43">
                  <c:v>45913</c:v>
                </c:pt>
                <c:pt idx="44">
                  <c:v>45914</c:v>
                </c:pt>
                <c:pt idx="45">
                  <c:v>45915</c:v>
                </c:pt>
                <c:pt idx="46">
                  <c:v>45916</c:v>
                </c:pt>
                <c:pt idx="47">
                  <c:v>45917</c:v>
                </c:pt>
                <c:pt idx="48">
                  <c:v>45918</c:v>
                </c:pt>
                <c:pt idx="49">
                  <c:v>45919</c:v>
                </c:pt>
                <c:pt idx="50">
                  <c:v>45920</c:v>
                </c:pt>
                <c:pt idx="51">
                  <c:v>45921</c:v>
                </c:pt>
                <c:pt idx="52">
                  <c:v>45922</c:v>
                </c:pt>
                <c:pt idx="53">
                  <c:v>45923</c:v>
                </c:pt>
                <c:pt idx="54">
                  <c:v>45924</c:v>
                </c:pt>
                <c:pt idx="55">
                  <c:v>45925</c:v>
                </c:pt>
                <c:pt idx="56">
                  <c:v>45926</c:v>
                </c:pt>
                <c:pt idx="57">
                  <c:v>45927</c:v>
                </c:pt>
                <c:pt idx="58">
                  <c:v>45928</c:v>
                </c:pt>
                <c:pt idx="59">
                  <c:v>45929</c:v>
                </c:pt>
                <c:pt idx="60">
                  <c:v>45930</c:v>
                </c:pt>
                <c:pt idx="61">
                  <c:v>45931</c:v>
                </c:pt>
                <c:pt idx="62">
                  <c:v>45932</c:v>
                </c:pt>
                <c:pt idx="63">
                  <c:v>45933</c:v>
                </c:pt>
                <c:pt idx="64">
                  <c:v>45934</c:v>
                </c:pt>
                <c:pt idx="65">
                  <c:v>45935</c:v>
                </c:pt>
                <c:pt idx="66">
                  <c:v>45936</c:v>
                </c:pt>
                <c:pt idx="67">
                  <c:v>45937</c:v>
                </c:pt>
              </c:numCache>
            </c:numRef>
          </c:cat>
          <c:val>
            <c:numRef>
              <c:f>'Coho w EM Fill-in'!$BD$56:$BD$123</c:f>
              <c:numCache>
                <c:formatCode>#,##0</c:formatCode>
                <c:ptCount val="68"/>
                <c:pt idx="0">
                  <c:v>87.926555389253053</c:v>
                </c:pt>
                <c:pt idx="1">
                  <c:v>95.862708974040984</c:v>
                </c:pt>
                <c:pt idx="2">
                  <c:v>105.94420058703058</c:v>
                </c:pt>
                <c:pt idx="3">
                  <c:v>122.34504173725418</c:v>
                </c:pt>
                <c:pt idx="4">
                  <c:v>137.23766696994227</c:v>
                </c:pt>
                <c:pt idx="5">
                  <c:v>157.08708504118258</c:v>
                </c:pt>
                <c:pt idx="6">
                  <c:v>175.64332582584586</c:v>
                </c:pt>
                <c:pt idx="7">
                  <c:v>202.73211849129626</c:v>
                </c:pt>
                <c:pt idx="8">
                  <c:v>229.42373759445266</c:v>
                </c:pt>
                <c:pt idx="9">
                  <c:v>257.4010850232608</c:v>
                </c:pt>
                <c:pt idx="10">
                  <c:v>285.83866947837845</c:v>
                </c:pt>
                <c:pt idx="11">
                  <c:v>321.05330419786299</c:v>
                </c:pt>
                <c:pt idx="12">
                  <c:v>368.38350481934958</c:v>
                </c:pt>
                <c:pt idx="13">
                  <c:v>402.70791555366282</c:v>
                </c:pt>
                <c:pt idx="14">
                  <c:v>436.37724647400654</c:v>
                </c:pt>
                <c:pt idx="15">
                  <c:v>483.42602696181143</c:v>
                </c:pt>
                <c:pt idx="16">
                  <c:v>530.9296241381179</c:v>
                </c:pt>
                <c:pt idx="17">
                  <c:v>619.00531320291714</c:v>
                </c:pt>
                <c:pt idx="18">
                  <c:v>673.27224988151875</c:v>
                </c:pt>
                <c:pt idx="19">
                  <c:v>733.79519174088</c:v>
                </c:pt>
                <c:pt idx="20">
                  <c:v>784.10046973079557</c:v>
                </c:pt>
                <c:pt idx="21">
                  <c:v>864.91345542520617</c:v>
                </c:pt>
                <c:pt idx="22">
                  <c:v>951.51912051359284</c:v>
                </c:pt>
                <c:pt idx="23">
                  <c:v>1041.2478842079577</c:v>
                </c:pt>
                <c:pt idx="24">
                  <c:v>1110.8864040453341</c:v>
                </c:pt>
                <c:pt idx="25">
                  <c:v>1231.1710515670184</c:v>
                </c:pt>
                <c:pt idx="26">
                  <c:v>1334.4176552812191</c:v>
                </c:pt>
                <c:pt idx="27">
                  <c:v>1426.9538807315819</c:v>
                </c:pt>
                <c:pt idx="28">
                  <c:v>1560.4108025551359</c:v>
                </c:pt>
                <c:pt idx="29">
                  <c:v>1713.3713148584629</c:v>
                </c:pt>
                <c:pt idx="30">
                  <c:v>1861.8617034815511</c:v>
                </c:pt>
                <c:pt idx="31">
                  <c:v>1999.9348418636796</c:v>
                </c:pt>
                <c:pt idx="32">
                  <c:v>2162.8795776405368</c:v>
                </c:pt>
                <c:pt idx="33">
                  <c:v>2325.6997178989191</c:v>
                </c:pt>
                <c:pt idx="34">
                  <c:v>2485.2618650815552</c:v>
                </c:pt>
                <c:pt idx="35">
                  <c:v>2611.3583730935552</c:v>
                </c:pt>
                <c:pt idx="36">
                  <c:v>2719.9915460707175</c:v>
                </c:pt>
                <c:pt idx="37">
                  <c:v>2842.6689017269391</c:v>
                </c:pt>
                <c:pt idx="38">
                  <c:v>3011.864941473319</c:v>
                </c:pt>
                <c:pt idx="39">
                  <c:v>3143.3303117394807</c:v>
                </c:pt>
                <c:pt idx="40">
                  <c:v>3213.8867068703958</c:v>
                </c:pt>
                <c:pt idx="41">
                  <c:v>3341.2323956854098</c:v>
                </c:pt>
                <c:pt idx="42">
                  <c:v>3490.1192699563303</c:v>
                </c:pt>
                <c:pt idx="43">
                  <c:v>3736.8255400211879</c:v>
                </c:pt>
                <c:pt idx="44">
                  <c:v>3816.241595142355</c:v>
                </c:pt>
                <c:pt idx="45">
                  <c:v>3877.5129224454672</c:v>
                </c:pt>
                <c:pt idx="46">
                  <c:v>3997.7294966562617</c:v>
                </c:pt>
                <c:pt idx="47">
                  <c:v>4115.8263831872791</c:v>
                </c:pt>
                <c:pt idx="48">
                  <c:v>4238.768270219176</c:v>
                </c:pt>
                <c:pt idx="49">
                  <c:v>4308.1123395132181</c:v>
                </c:pt>
                <c:pt idx="50">
                  <c:v>4403.1954738452359</c:v>
                </c:pt>
                <c:pt idx="51">
                  <c:v>4479.2014188141547</c:v>
                </c:pt>
                <c:pt idx="52">
                  <c:v>4597.2983054427959</c:v>
                </c:pt>
                <c:pt idx="53">
                  <c:v>4670.5789376659832</c:v>
                </c:pt>
                <c:pt idx="54">
                  <c:v>4729.5325449466263</c:v>
                </c:pt>
                <c:pt idx="55">
                  <c:v>4789.7922383968389</c:v>
                </c:pt>
                <c:pt idx="56">
                  <c:v>4846.4181814928506</c:v>
                </c:pt>
                <c:pt idx="57">
                  <c:v>4882.1500600256595</c:v>
                </c:pt>
                <c:pt idx="58">
                  <c:v>4929.3888146994432</c:v>
                </c:pt>
                <c:pt idx="59">
                  <c:v>4988.2943002008042</c:v>
                </c:pt>
                <c:pt idx="60">
                  <c:v>5012.4408872553822</c:v>
                </c:pt>
                <c:pt idx="61">
                  <c:v>5069.8229550352862</c:v>
                </c:pt>
                <c:pt idx="62">
                  <c:v>5126.1894110007734</c:v>
                </c:pt>
                <c:pt idx="63">
                  <c:v>5137.8689469210876</c:v>
                </c:pt>
                <c:pt idx="64">
                  <c:v>5176.3891200282351</c:v>
                </c:pt>
                <c:pt idx="65">
                  <c:v>5190.6077792148099</c:v>
                </c:pt>
                <c:pt idx="66">
                  <c:v>5267.1697924812397</c:v>
                </c:pt>
                <c:pt idx="67">
                  <c:v>5338.2630905757705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D-49D1-AF67-9C45AB962965}"/>
            </c:ext>
          </c:extLst>
        </c:ser>
        <c:ser>
          <c:idx val="4"/>
          <c:order val="4"/>
          <c:tx>
            <c:strRef>
              <c:f>'Coho w EM Fill-in'!$BE$3</c:f>
              <c:strCache>
                <c:ptCount val="1"/>
                <c:pt idx="0">
                  <c:v>Cumulative 2025 Escapement = (0)</c:v>
                </c:pt>
              </c:strCache>
            </c:strRef>
          </c:tx>
          <c:spPr>
            <a:solidFill>
              <a:srgbClr val="0000FF"/>
            </a:solidFill>
            <a:ln w="381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'Coho w EM Fill-in'!$A$56:$A$123</c:f>
              <c:numCache>
                <c:formatCode>d\-mmm</c:formatCode>
                <c:ptCount val="68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  <c:pt idx="31">
                  <c:v>45901</c:v>
                </c:pt>
                <c:pt idx="32">
                  <c:v>45902</c:v>
                </c:pt>
                <c:pt idx="33">
                  <c:v>45903</c:v>
                </c:pt>
                <c:pt idx="34">
                  <c:v>45904</c:v>
                </c:pt>
                <c:pt idx="35">
                  <c:v>45905</c:v>
                </c:pt>
                <c:pt idx="36">
                  <c:v>45906</c:v>
                </c:pt>
                <c:pt idx="37">
                  <c:v>45907</c:v>
                </c:pt>
                <c:pt idx="38">
                  <c:v>45908</c:v>
                </c:pt>
                <c:pt idx="39">
                  <c:v>45909</c:v>
                </c:pt>
                <c:pt idx="40">
                  <c:v>45910</c:v>
                </c:pt>
                <c:pt idx="41">
                  <c:v>45911</c:v>
                </c:pt>
                <c:pt idx="42">
                  <c:v>45912</c:v>
                </c:pt>
                <c:pt idx="43">
                  <c:v>45913</c:v>
                </c:pt>
                <c:pt idx="44">
                  <c:v>45914</c:v>
                </c:pt>
                <c:pt idx="45">
                  <c:v>45915</c:v>
                </c:pt>
                <c:pt idx="46">
                  <c:v>45916</c:v>
                </c:pt>
                <c:pt idx="47">
                  <c:v>45917</c:v>
                </c:pt>
                <c:pt idx="48">
                  <c:v>45918</c:v>
                </c:pt>
                <c:pt idx="49">
                  <c:v>45919</c:v>
                </c:pt>
                <c:pt idx="50">
                  <c:v>45920</c:v>
                </c:pt>
                <c:pt idx="51">
                  <c:v>45921</c:v>
                </c:pt>
                <c:pt idx="52">
                  <c:v>45922</c:v>
                </c:pt>
                <c:pt idx="53">
                  <c:v>45923</c:v>
                </c:pt>
                <c:pt idx="54">
                  <c:v>45924</c:v>
                </c:pt>
                <c:pt idx="55">
                  <c:v>45925</c:v>
                </c:pt>
                <c:pt idx="56">
                  <c:v>45926</c:v>
                </c:pt>
                <c:pt idx="57">
                  <c:v>45927</c:v>
                </c:pt>
                <c:pt idx="58">
                  <c:v>45928</c:v>
                </c:pt>
                <c:pt idx="59">
                  <c:v>45929</c:v>
                </c:pt>
                <c:pt idx="60">
                  <c:v>45930</c:v>
                </c:pt>
                <c:pt idx="61">
                  <c:v>45931</c:v>
                </c:pt>
                <c:pt idx="62">
                  <c:v>45932</c:v>
                </c:pt>
                <c:pt idx="63">
                  <c:v>45933</c:v>
                </c:pt>
                <c:pt idx="64">
                  <c:v>45934</c:v>
                </c:pt>
                <c:pt idx="65">
                  <c:v>45935</c:v>
                </c:pt>
                <c:pt idx="66">
                  <c:v>45936</c:v>
                </c:pt>
                <c:pt idx="67">
                  <c:v>45937</c:v>
                </c:pt>
              </c:numCache>
            </c:numRef>
          </c:cat>
          <c:val>
            <c:numRef>
              <c:f>'Coho w EM Fill-in'!$BE$56:$BE$123</c:f>
              <c:numCache>
                <c:formatCode>#,##0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AD-49D1-AF67-9C45AB962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8961784"/>
        <c:axId val="528961392"/>
      </c:barChart>
      <c:lineChart>
        <c:grouping val="standard"/>
        <c:varyColors val="0"/>
        <c:ser>
          <c:idx val="2"/>
          <c:order val="1"/>
          <c:tx>
            <c:strRef>
              <c:f>'Coho w EM Fill-in'!$BH$3</c:f>
              <c:strCache>
                <c:ptCount val="1"/>
                <c:pt idx="0">
                  <c:v>#VALUE!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Ref>
              <c:f>'Coho w EM Fill-in'!$BH$56:$BH$123</c:f>
              <c:numCache>
                <c:formatCode>#,##0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AD-49D1-AF67-9C45AB962965}"/>
            </c:ext>
          </c:extLst>
        </c:ser>
        <c:ser>
          <c:idx val="0"/>
          <c:order val="2"/>
          <c:tx>
            <c:strRef>
              <c:f>'Coho w EM Fill-in'!$BF$3</c:f>
              <c:strCache>
                <c:ptCount val="1"/>
                <c:pt idx="0">
                  <c:v>(w/ Mean Absolute % Error)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'Coho w EM Fill-in'!$BF$56:$BF$123</c:f>
              <c:numCache>
                <c:formatCode>#,##0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AD-49D1-AF67-9C45AB962965}"/>
            </c:ext>
          </c:extLst>
        </c:ser>
        <c:ser>
          <c:idx val="1"/>
          <c:order val="3"/>
          <c:tx>
            <c:strRef>
              <c:f>'Coho w EM Fill-in'!$BG$3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'Coho w EM Fill-in'!$BG$56:$BG$123</c:f>
              <c:numCache>
                <c:formatCode>#,##0</c:formatCode>
                <c:ptCount val="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AD-49D1-AF67-9C45AB962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5400">
              <a:solidFill>
                <a:srgbClr val="000000"/>
              </a:solidFill>
              <a:prstDash val="solid"/>
            </a:ln>
          </c:spPr>
        </c:hiLowLines>
        <c:marker val="1"/>
        <c:smooth val="0"/>
        <c:axId val="528959824"/>
        <c:axId val="528959040"/>
      </c:lineChart>
      <c:dateAx>
        <c:axId val="528961784"/>
        <c:scaling>
          <c:orientation val="minMax"/>
        </c:scaling>
        <c:delete val="0"/>
        <c:axPos val="b"/>
        <c:numFmt formatCode="d\-mmm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8961392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528961392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Coho Salmon</a:t>
                </a:r>
              </a:p>
            </c:rich>
          </c:tx>
          <c:layout>
            <c:manualLayout>
              <c:xMode val="edge"/>
              <c:yMode val="edge"/>
              <c:x val="1.4557670772676366E-2"/>
              <c:y val="0.23437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28961784"/>
        <c:crosses val="autoZero"/>
        <c:crossBetween val="between"/>
      </c:valAx>
      <c:catAx>
        <c:axId val="528959824"/>
        <c:scaling>
          <c:orientation val="minMax"/>
        </c:scaling>
        <c:delete val="1"/>
        <c:axPos val="b"/>
        <c:majorTickMark val="out"/>
        <c:minorTickMark val="none"/>
        <c:tickLblPos val="none"/>
        <c:crossAx val="528959040"/>
        <c:crosses val="autoZero"/>
        <c:auto val="1"/>
        <c:lblAlgn val="ctr"/>
        <c:lblOffset val="100"/>
        <c:noMultiLvlLbl val="0"/>
      </c:catAx>
      <c:valAx>
        <c:axId val="528959040"/>
        <c:scaling>
          <c:orientation val="minMax"/>
          <c:max val="25000"/>
        </c:scaling>
        <c:delete val="1"/>
        <c:axPos val="r"/>
        <c:numFmt formatCode="#,##0" sourceLinked="1"/>
        <c:majorTickMark val="out"/>
        <c:minorTickMark val="none"/>
        <c:tickLblPos val="none"/>
        <c:crossAx val="528959824"/>
        <c:crosses val="max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2"/>
        <c:txPr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0.26875699888017918"/>
          <c:y val="0.74857954545454564"/>
          <c:w val="0.5543113101903695"/>
          <c:h val="0.2471590909090909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" r="0.750000000000006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On average (1953-2001), about 35% of the Redoubt Lake sockeye escapement has passed through the weir by the time the median absolute percent error in the escapement forecast falls below 20%</a:t>
            </a:r>
          </a:p>
        </c:rich>
      </c:tx>
      <c:layout>
        <c:manualLayout>
          <c:xMode val="edge"/>
          <c:yMode val="edge"/>
          <c:x val="0.11875693673695981"/>
          <c:y val="1.9575856443719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263041065482792E-2"/>
          <c:y val="0.16965742251223667"/>
          <c:w val="0.91120976692563749"/>
          <c:h val="0.7177814029363860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'Sockeye w EM Fill-in'!$AZ$263</c:f>
              <c:strCache>
                <c:ptCount val="1"/>
                <c:pt idx="0">
                  <c:v>Median Cum. % of Run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'Sockeye w EM Fill-in'!$A$276:$A$351</c:f>
              <c:numCache>
                <c:formatCode>d\-mmm</c:formatCode>
                <c:ptCount val="76"/>
                <c:pt idx="0">
                  <c:v>19532</c:v>
                </c:pt>
                <c:pt idx="1">
                  <c:v>19533</c:v>
                </c:pt>
                <c:pt idx="2">
                  <c:v>19534</c:v>
                </c:pt>
                <c:pt idx="3">
                  <c:v>19535</c:v>
                </c:pt>
                <c:pt idx="4">
                  <c:v>19536</c:v>
                </c:pt>
                <c:pt idx="5">
                  <c:v>19537</c:v>
                </c:pt>
                <c:pt idx="6">
                  <c:v>19538</c:v>
                </c:pt>
                <c:pt idx="7">
                  <c:v>19539</c:v>
                </c:pt>
                <c:pt idx="8">
                  <c:v>19540</c:v>
                </c:pt>
                <c:pt idx="9">
                  <c:v>19541</c:v>
                </c:pt>
                <c:pt idx="10">
                  <c:v>19542</c:v>
                </c:pt>
                <c:pt idx="11">
                  <c:v>19543</c:v>
                </c:pt>
                <c:pt idx="12">
                  <c:v>19544</c:v>
                </c:pt>
                <c:pt idx="13">
                  <c:v>19545</c:v>
                </c:pt>
                <c:pt idx="14">
                  <c:v>19546</c:v>
                </c:pt>
                <c:pt idx="15">
                  <c:v>19547</c:v>
                </c:pt>
                <c:pt idx="16">
                  <c:v>19548</c:v>
                </c:pt>
                <c:pt idx="17">
                  <c:v>19549</c:v>
                </c:pt>
                <c:pt idx="18">
                  <c:v>19550</c:v>
                </c:pt>
                <c:pt idx="19">
                  <c:v>19551</c:v>
                </c:pt>
                <c:pt idx="20">
                  <c:v>19552</c:v>
                </c:pt>
                <c:pt idx="21">
                  <c:v>19553</c:v>
                </c:pt>
                <c:pt idx="22">
                  <c:v>19554</c:v>
                </c:pt>
                <c:pt idx="23">
                  <c:v>19555</c:v>
                </c:pt>
                <c:pt idx="24">
                  <c:v>19556</c:v>
                </c:pt>
                <c:pt idx="25">
                  <c:v>19557</c:v>
                </c:pt>
                <c:pt idx="26">
                  <c:v>19558</c:v>
                </c:pt>
                <c:pt idx="27">
                  <c:v>19559</c:v>
                </c:pt>
                <c:pt idx="28">
                  <c:v>19560</c:v>
                </c:pt>
                <c:pt idx="29">
                  <c:v>19561</c:v>
                </c:pt>
                <c:pt idx="30">
                  <c:v>19562</c:v>
                </c:pt>
                <c:pt idx="31">
                  <c:v>19563</c:v>
                </c:pt>
                <c:pt idx="32">
                  <c:v>19564</c:v>
                </c:pt>
                <c:pt idx="33">
                  <c:v>19565</c:v>
                </c:pt>
                <c:pt idx="34">
                  <c:v>19566</c:v>
                </c:pt>
                <c:pt idx="35">
                  <c:v>19567</c:v>
                </c:pt>
                <c:pt idx="36">
                  <c:v>19568</c:v>
                </c:pt>
                <c:pt idx="37">
                  <c:v>19569</c:v>
                </c:pt>
                <c:pt idx="38">
                  <c:v>19570</c:v>
                </c:pt>
                <c:pt idx="39">
                  <c:v>19571</c:v>
                </c:pt>
                <c:pt idx="40">
                  <c:v>19572</c:v>
                </c:pt>
                <c:pt idx="41">
                  <c:v>19573</c:v>
                </c:pt>
                <c:pt idx="42">
                  <c:v>19574</c:v>
                </c:pt>
                <c:pt idx="43">
                  <c:v>19575</c:v>
                </c:pt>
                <c:pt idx="44">
                  <c:v>19576</c:v>
                </c:pt>
                <c:pt idx="45">
                  <c:v>19577</c:v>
                </c:pt>
                <c:pt idx="46">
                  <c:v>19578</c:v>
                </c:pt>
                <c:pt idx="47">
                  <c:v>19579</c:v>
                </c:pt>
                <c:pt idx="48">
                  <c:v>19580</c:v>
                </c:pt>
                <c:pt idx="49">
                  <c:v>19581</c:v>
                </c:pt>
                <c:pt idx="50">
                  <c:v>19582</c:v>
                </c:pt>
                <c:pt idx="51">
                  <c:v>19583</c:v>
                </c:pt>
                <c:pt idx="52">
                  <c:v>19584</c:v>
                </c:pt>
                <c:pt idx="53">
                  <c:v>19585</c:v>
                </c:pt>
                <c:pt idx="54">
                  <c:v>19586</c:v>
                </c:pt>
                <c:pt idx="55">
                  <c:v>19587</c:v>
                </c:pt>
                <c:pt idx="56">
                  <c:v>19588</c:v>
                </c:pt>
                <c:pt idx="57">
                  <c:v>19589</c:v>
                </c:pt>
                <c:pt idx="58">
                  <c:v>19590</c:v>
                </c:pt>
                <c:pt idx="59">
                  <c:v>19591</c:v>
                </c:pt>
                <c:pt idx="60">
                  <c:v>19592</c:v>
                </c:pt>
                <c:pt idx="61">
                  <c:v>19593</c:v>
                </c:pt>
                <c:pt idx="62">
                  <c:v>19594</c:v>
                </c:pt>
                <c:pt idx="63">
                  <c:v>19595</c:v>
                </c:pt>
                <c:pt idx="64">
                  <c:v>19596</c:v>
                </c:pt>
                <c:pt idx="65">
                  <c:v>19597</c:v>
                </c:pt>
                <c:pt idx="66">
                  <c:v>19598</c:v>
                </c:pt>
                <c:pt idx="67">
                  <c:v>19599</c:v>
                </c:pt>
                <c:pt idx="68">
                  <c:v>19600</c:v>
                </c:pt>
                <c:pt idx="69">
                  <c:v>19601</c:v>
                </c:pt>
                <c:pt idx="70">
                  <c:v>19602</c:v>
                </c:pt>
                <c:pt idx="71">
                  <c:v>19603</c:v>
                </c:pt>
                <c:pt idx="72">
                  <c:v>19604</c:v>
                </c:pt>
                <c:pt idx="73">
                  <c:v>19605</c:v>
                </c:pt>
                <c:pt idx="74">
                  <c:v>19606</c:v>
                </c:pt>
                <c:pt idx="75">
                  <c:v>19607</c:v>
                </c:pt>
              </c:numCache>
            </c:numRef>
          </c:cat>
          <c:val>
            <c:numRef>
              <c:f>'Sockeye w EM Fill-in'!$AZ$276:$AZ$351</c:f>
              <c:numCache>
                <c:formatCode>0%</c:formatCode>
                <c:ptCount val="76"/>
                <c:pt idx="0">
                  <c:v>5.2509255124356616E-3</c:v>
                </c:pt>
                <c:pt idx="1">
                  <c:v>7.001147994704175E-3</c:v>
                </c:pt>
                <c:pt idx="2">
                  <c:v>1.059503168096651E-2</c:v>
                </c:pt>
                <c:pt idx="3">
                  <c:v>1.3994868420548336E-2</c:v>
                </c:pt>
                <c:pt idx="4">
                  <c:v>1.6327700031222629E-2</c:v>
                </c:pt>
                <c:pt idx="5">
                  <c:v>2.1586387183232428E-2</c:v>
                </c:pt>
                <c:pt idx="6">
                  <c:v>2.7062473662240297E-2</c:v>
                </c:pt>
                <c:pt idx="7">
                  <c:v>3.0504980978200522E-2</c:v>
                </c:pt>
                <c:pt idx="8">
                  <c:v>4.2736743465412175E-2</c:v>
                </c:pt>
                <c:pt idx="9">
                  <c:v>4.9778850541265282E-2</c:v>
                </c:pt>
                <c:pt idx="10">
                  <c:v>5.3502759485437021E-2</c:v>
                </c:pt>
                <c:pt idx="11">
                  <c:v>5.9461905740099012E-2</c:v>
                </c:pt>
                <c:pt idx="12">
                  <c:v>6.890824576905763E-2</c:v>
                </c:pt>
                <c:pt idx="13">
                  <c:v>8.0867493696702E-2</c:v>
                </c:pt>
                <c:pt idx="14">
                  <c:v>9.7743613768368959E-2</c:v>
                </c:pt>
                <c:pt idx="15">
                  <c:v>0.10695314931500249</c:v>
                </c:pt>
                <c:pt idx="16">
                  <c:v>0.12558181073157415</c:v>
                </c:pt>
                <c:pt idx="17">
                  <c:v>0.14353298116489827</c:v>
                </c:pt>
                <c:pt idx="18">
                  <c:v>0.16263545730805951</c:v>
                </c:pt>
                <c:pt idx="19">
                  <c:v>0.18641384651993495</c:v>
                </c:pt>
                <c:pt idx="20">
                  <c:v>0.20816300722668088</c:v>
                </c:pt>
                <c:pt idx="21">
                  <c:v>0.22627341605221105</c:v>
                </c:pt>
                <c:pt idx="22">
                  <c:v>0.25434229898368205</c:v>
                </c:pt>
                <c:pt idx="23">
                  <c:v>0.26421468162175216</c:v>
                </c:pt>
                <c:pt idx="24">
                  <c:v>0.27164936837062659</c:v>
                </c:pt>
                <c:pt idx="25">
                  <c:v>0.29823351127202552</c:v>
                </c:pt>
                <c:pt idx="26">
                  <c:v>0.31416471782001182</c:v>
                </c:pt>
                <c:pt idx="27">
                  <c:v>0.33466209181314122</c:v>
                </c:pt>
                <c:pt idx="28">
                  <c:v>0.37156828331361641</c:v>
                </c:pt>
                <c:pt idx="29">
                  <c:v>0.38857125189615527</c:v>
                </c:pt>
                <c:pt idx="30">
                  <c:v>0.42567931677288895</c:v>
                </c:pt>
                <c:pt idx="31">
                  <c:v>0.44438920191012077</c:v>
                </c:pt>
                <c:pt idx="32">
                  <c:v>0.46753867581905884</c:v>
                </c:pt>
                <c:pt idx="33">
                  <c:v>0.49712339615096046</c:v>
                </c:pt>
                <c:pt idx="34">
                  <c:v>0.51346557434891915</c:v>
                </c:pt>
                <c:pt idx="35">
                  <c:v>0.54516232822388666</c:v>
                </c:pt>
                <c:pt idx="36">
                  <c:v>0.56622089714408474</c:v>
                </c:pt>
                <c:pt idx="37">
                  <c:v>0.59513466160737127</c:v>
                </c:pt>
                <c:pt idx="38">
                  <c:v>0.61870842534996506</c:v>
                </c:pt>
                <c:pt idx="39">
                  <c:v>0.63969021862303732</c:v>
                </c:pt>
                <c:pt idx="40">
                  <c:v>0.65699466618395386</c:v>
                </c:pt>
                <c:pt idx="41">
                  <c:v>0.6772599018245431</c:v>
                </c:pt>
                <c:pt idx="42">
                  <c:v>0.70178150136893902</c:v>
                </c:pt>
                <c:pt idx="43">
                  <c:v>0.72036153191594932</c:v>
                </c:pt>
                <c:pt idx="44">
                  <c:v>0.73767325768188585</c:v>
                </c:pt>
                <c:pt idx="45">
                  <c:v>0.75915172972336997</c:v>
                </c:pt>
                <c:pt idx="46">
                  <c:v>0.77704005677241139</c:v>
                </c:pt>
                <c:pt idx="47">
                  <c:v>0.79158120100680518</c:v>
                </c:pt>
                <c:pt idx="48">
                  <c:v>0.8042943552827877</c:v>
                </c:pt>
                <c:pt idx="49">
                  <c:v>0.81635046728242644</c:v>
                </c:pt>
                <c:pt idx="50">
                  <c:v>0.82912721161305325</c:v>
                </c:pt>
                <c:pt idx="51">
                  <c:v>0.84121642949499342</c:v>
                </c:pt>
                <c:pt idx="52">
                  <c:v>0.85563974599045811</c:v>
                </c:pt>
                <c:pt idx="53">
                  <c:v>0.86717815557891598</c:v>
                </c:pt>
                <c:pt idx="54">
                  <c:v>0.87931765717106192</c:v>
                </c:pt>
                <c:pt idx="55">
                  <c:v>0.89023435043576593</c:v>
                </c:pt>
                <c:pt idx="56">
                  <c:v>0.89703245918664809</c:v>
                </c:pt>
                <c:pt idx="57">
                  <c:v>0.91016237972940028</c:v>
                </c:pt>
                <c:pt idx="58">
                  <c:v>0.91570275702038817</c:v>
                </c:pt>
                <c:pt idx="59">
                  <c:v>0.92488032570889844</c:v>
                </c:pt>
                <c:pt idx="60">
                  <c:v>0.93929449941172138</c:v>
                </c:pt>
                <c:pt idx="61">
                  <c:v>0.94714115375892916</c:v>
                </c:pt>
                <c:pt idx="62">
                  <c:v>0.95073281288407974</c:v>
                </c:pt>
                <c:pt idx="63">
                  <c:v>0.95840978531602761</c:v>
                </c:pt>
                <c:pt idx="64">
                  <c:v>0.96279672716078146</c:v>
                </c:pt>
                <c:pt idx="65">
                  <c:v>0.96808895373598847</c:v>
                </c:pt>
                <c:pt idx="66">
                  <c:v>0.97083382683362185</c:v>
                </c:pt>
                <c:pt idx="67">
                  <c:v>0.97478648932542078</c:v>
                </c:pt>
                <c:pt idx="68">
                  <c:v>0.97780428915287732</c:v>
                </c:pt>
                <c:pt idx="69">
                  <c:v>0.9811905097878264</c:v>
                </c:pt>
                <c:pt idx="70">
                  <c:v>0.98339290770550358</c:v>
                </c:pt>
                <c:pt idx="71">
                  <c:v>0.98644266540553716</c:v>
                </c:pt>
                <c:pt idx="72">
                  <c:v>0.98898224808389257</c:v>
                </c:pt>
                <c:pt idx="73">
                  <c:v>0.9908542273386135</c:v>
                </c:pt>
                <c:pt idx="74">
                  <c:v>0.99257199365178195</c:v>
                </c:pt>
                <c:pt idx="75">
                  <c:v>0.99414463385012997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F-4DFA-A47D-E7C843F37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8956296"/>
        <c:axId val="528958256"/>
      </c:barChart>
      <c:stockChart>
        <c:ser>
          <c:idx val="0"/>
          <c:order val="1"/>
          <c:tx>
            <c:strRef>
              <c:f>'Sockeye w EM Fill-in'!$BA$263</c:f>
              <c:strCache>
                <c:ptCount val="1"/>
                <c:pt idx="0">
                  <c:v>Upper 80th Percentile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'Sockeye w EM Fill-in'!$BA$276:$BA$351</c:f>
              <c:numCache>
                <c:formatCode>0%</c:formatCode>
                <c:ptCount val="76"/>
                <c:pt idx="0">
                  <c:v>1.9625318356073167</c:v>
                </c:pt>
                <c:pt idx="1">
                  <c:v>1.4396011729681624</c:v>
                </c:pt>
                <c:pt idx="2">
                  <c:v>1.2973730194088358</c:v>
                </c:pt>
                <c:pt idx="3">
                  <c:v>1.1297818164146214</c:v>
                </c:pt>
                <c:pt idx="4">
                  <c:v>1.4615697322668202</c:v>
                </c:pt>
                <c:pt idx="5">
                  <c:v>1.6788186067935078</c:v>
                </c:pt>
                <c:pt idx="6">
                  <c:v>1.4875540651606944</c:v>
                </c:pt>
                <c:pt idx="7">
                  <c:v>1.1746117736921717</c:v>
                </c:pt>
                <c:pt idx="8">
                  <c:v>0.99933902731592517</c:v>
                </c:pt>
                <c:pt idx="9">
                  <c:v>0.88218764816994188</c:v>
                </c:pt>
                <c:pt idx="10">
                  <c:v>1.2084290001075508</c:v>
                </c:pt>
                <c:pt idx="11">
                  <c:v>1.0891536575236966</c:v>
                </c:pt>
                <c:pt idx="12">
                  <c:v>1.209171839859416</c:v>
                </c:pt>
                <c:pt idx="13">
                  <c:v>1.1017258601445532</c:v>
                </c:pt>
                <c:pt idx="14">
                  <c:v>1.0879359766454277</c:v>
                </c:pt>
                <c:pt idx="15">
                  <c:v>0.94651237226266904</c:v>
                </c:pt>
                <c:pt idx="16">
                  <c:v>0.90101478683653868</c:v>
                </c:pt>
                <c:pt idx="17">
                  <c:v>0.97224066211364824</c:v>
                </c:pt>
                <c:pt idx="18">
                  <c:v>0.84635614796382297</c:v>
                </c:pt>
                <c:pt idx="19">
                  <c:v>0.74392462931336256</c:v>
                </c:pt>
                <c:pt idx="20">
                  <c:v>0.7151038613810885</c:v>
                </c:pt>
                <c:pt idx="21">
                  <c:v>0.67876189010734</c:v>
                </c:pt>
                <c:pt idx="22">
                  <c:v>0.61170349443660732</c:v>
                </c:pt>
                <c:pt idx="23">
                  <c:v>0.63648143401381441</c:v>
                </c:pt>
                <c:pt idx="24">
                  <c:v>0.6527520263110137</c:v>
                </c:pt>
                <c:pt idx="25">
                  <c:v>0.56741309154124242</c:v>
                </c:pt>
                <c:pt idx="26">
                  <c:v>0.53785872053177963</c:v>
                </c:pt>
                <c:pt idx="27">
                  <c:v>0.49454756066307248</c:v>
                </c:pt>
                <c:pt idx="28">
                  <c:v>0.45124567444005093</c:v>
                </c:pt>
                <c:pt idx="29">
                  <c:v>0.39907539439931189</c:v>
                </c:pt>
                <c:pt idx="30">
                  <c:v>0.40750673365031975</c:v>
                </c:pt>
                <c:pt idx="31">
                  <c:v>0.37068041393265405</c:v>
                </c:pt>
                <c:pt idx="32">
                  <c:v>0.34867362260013368</c:v>
                </c:pt>
                <c:pt idx="33">
                  <c:v>0.33107705794343717</c:v>
                </c:pt>
                <c:pt idx="34">
                  <c:v>0.3212525057283584</c:v>
                </c:pt>
                <c:pt idx="35">
                  <c:v>0.32241317789309881</c:v>
                </c:pt>
                <c:pt idx="36">
                  <c:v>0.31133657599371362</c:v>
                </c:pt>
                <c:pt idx="37">
                  <c:v>0.30478882574135274</c:v>
                </c:pt>
                <c:pt idx="38">
                  <c:v>0.3102891523922634</c:v>
                </c:pt>
                <c:pt idx="39">
                  <c:v>0.27884184433323117</c:v>
                </c:pt>
                <c:pt idx="40">
                  <c:v>0.26622700178557379</c:v>
                </c:pt>
                <c:pt idx="41">
                  <c:v>0.23717982755043715</c:v>
                </c:pt>
                <c:pt idx="42">
                  <c:v>0.23580175963181588</c:v>
                </c:pt>
                <c:pt idx="43">
                  <c:v>0.19181610225213924</c:v>
                </c:pt>
                <c:pt idx="44">
                  <c:v>0.18831969550947592</c:v>
                </c:pt>
                <c:pt idx="45">
                  <c:v>0.17987366440233019</c:v>
                </c:pt>
                <c:pt idx="46">
                  <c:v>0.18480064209296895</c:v>
                </c:pt>
                <c:pt idx="47">
                  <c:v>0.16248809034299089</c:v>
                </c:pt>
                <c:pt idx="48">
                  <c:v>0.15370916205120128</c:v>
                </c:pt>
                <c:pt idx="49">
                  <c:v>0.14741885189187359</c:v>
                </c:pt>
                <c:pt idx="50">
                  <c:v>0.13935172005577723</c:v>
                </c:pt>
                <c:pt idx="51">
                  <c:v>0.13185714488301645</c:v>
                </c:pt>
                <c:pt idx="52">
                  <c:v>0.11347447336846891</c:v>
                </c:pt>
                <c:pt idx="53">
                  <c:v>0.11067467170652778</c:v>
                </c:pt>
                <c:pt idx="54">
                  <c:v>9.815799200784503E-2</c:v>
                </c:pt>
                <c:pt idx="55">
                  <c:v>7.6698467746658727E-2</c:v>
                </c:pt>
                <c:pt idx="56">
                  <c:v>7.0382900714537081E-2</c:v>
                </c:pt>
                <c:pt idx="57">
                  <c:v>6.1584973939197818E-2</c:v>
                </c:pt>
                <c:pt idx="58">
                  <c:v>5.3491156308650617E-2</c:v>
                </c:pt>
                <c:pt idx="59">
                  <c:v>5.0512431815914E-2</c:v>
                </c:pt>
                <c:pt idx="60">
                  <c:v>4.4578409559885908E-2</c:v>
                </c:pt>
                <c:pt idx="61">
                  <c:v>4.1802022697316699E-2</c:v>
                </c:pt>
                <c:pt idx="62">
                  <c:v>4.0330777145728643E-2</c:v>
                </c:pt>
                <c:pt idx="63">
                  <c:v>3.6653524142986615E-2</c:v>
                </c:pt>
                <c:pt idx="64">
                  <c:v>3.2912587751707273E-2</c:v>
                </c:pt>
                <c:pt idx="65">
                  <c:v>3.0222763239269573E-2</c:v>
                </c:pt>
                <c:pt idx="66">
                  <c:v>2.7509668978800601E-2</c:v>
                </c:pt>
                <c:pt idx="67">
                  <c:v>2.3330275898564398E-2</c:v>
                </c:pt>
                <c:pt idx="68">
                  <c:v>2.2801187692315067E-2</c:v>
                </c:pt>
                <c:pt idx="69">
                  <c:v>1.9501749640535755E-2</c:v>
                </c:pt>
                <c:pt idx="70">
                  <c:v>1.6700463220300769E-2</c:v>
                </c:pt>
                <c:pt idx="71">
                  <c:v>1.3836797146629543E-2</c:v>
                </c:pt>
                <c:pt idx="72">
                  <c:v>1.2878057998863546E-2</c:v>
                </c:pt>
                <c:pt idx="73">
                  <c:v>9.6979626015458714E-3</c:v>
                </c:pt>
                <c:pt idx="74">
                  <c:v>7.2402726244406605E-3</c:v>
                </c:pt>
                <c:pt idx="75">
                  <c:v>4.9804890206621719E-3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2F-4DFA-A47D-E7C843F37A40}"/>
            </c:ext>
          </c:extLst>
        </c:ser>
        <c:ser>
          <c:idx val="1"/>
          <c:order val="2"/>
          <c:tx>
            <c:strRef>
              <c:f>'Sockeye w EM Fill-in'!$BB$263</c:f>
              <c:strCache>
                <c:ptCount val="1"/>
                <c:pt idx="0">
                  <c:v>Lower 80th Percentile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'Sockeye w EM Fill-in'!$BB$276:$BB$351</c:f>
              <c:numCache>
                <c:formatCode>0%</c:formatCode>
                <c:ptCount val="76"/>
                <c:pt idx="0">
                  <c:v>0.16408468423166625</c:v>
                </c:pt>
                <c:pt idx="1">
                  <c:v>0.16830616416794714</c:v>
                </c:pt>
                <c:pt idx="2">
                  <c:v>0.2256283181853346</c:v>
                </c:pt>
                <c:pt idx="3">
                  <c:v>0.25916243067876915</c:v>
                </c:pt>
                <c:pt idx="4">
                  <c:v>0.26193040693158509</c:v>
                </c:pt>
                <c:pt idx="5">
                  <c:v>0.17850810998565778</c:v>
                </c:pt>
                <c:pt idx="6">
                  <c:v>0.16252562437882001</c:v>
                </c:pt>
                <c:pt idx="7">
                  <c:v>0.12254166118743509</c:v>
                </c:pt>
                <c:pt idx="8">
                  <c:v>0.26475570359904649</c:v>
                </c:pt>
                <c:pt idx="9">
                  <c:v>0.26858571490556366</c:v>
                </c:pt>
                <c:pt idx="10">
                  <c:v>0.16508224643611319</c:v>
                </c:pt>
                <c:pt idx="11">
                  <c:v>0.17148829442920391</c:v>
                </c:pt>
                <c:pt idx="12">
                  <c:v>9.2282537305625773E-2</c:v>
                </c:pt>
                <c:pt idx="13">
                  <c:v>7.9891564375769011E-2</c:v>
                </c:pt>
                <c:pt idx="14">
                  <c:v>0.14005458010696709</c:v>
                </c:pt>
                <c:pt idx="15">
                  <c:v>0.12866597740562924</c:v>
                </c:pt>
                <c:pt idx="16">
                  <c:v>5.2824897117305418E-2</c:v>
                </c:pt>
                <c:pt idx="17">
                  <c:v>3.9250514952413121E-2</c:v>
                </c:pt>
                <c:pt idx="18">
                  <c:v>8.2029627037030053E-2</c:v>
                </c:pt>
                <c:pt idx="19">
                  <c:v>6.0106550932743488E-2</c:v>
                </c:pt>
                <c:pt idx="20">
                  <c:v>8.4584425930706683E-2</c:v>
                </c:pt>
                <c:pt idx="21">
                  <c:v>3.7411004473201434E-2</c:v>
                </c:pt>
                <c:pt idx="22">
                  <c:v>7.51018530351302E-2</c:v>
                </c:pt>
                <c:pt idx="23">
                  <c:v>4.7164955692466516E-2</c:v>
                </c:pt>
                <c:pt idx="24">
                  <c:v>1.524303547871934E-2</c:v>
                </c:pt>
                <c:pt idx="25">
                  <c:v>2.7413461374161178E-2</c:v>
                </c:pt>
                <c:pt idx="26">
                  <c:v>2.6408061724703988E-2</c:v>
                </c:pt>
                <c:pt idx="27">
                  <c:v>3.2766675998792169E-2</c:v>
                </c:pt>
                <c:pt idx="28">
                  <c:v>3.2226675879769788E-2</c:v>
                </c:pt>
                <c:pt idx="29">
                  <c:v>3.3611162346745854E-2</c:v>
                </c:pt>
                <c:pt idx="30">
                  <c:v>4.5941463491901646E-2</c:v>
                </c:pt>
                <c:pt idx="31">
                  <c:v>4.3310079608210456E-2</c:v>
                </c:pt>
                <c:pt idx="32">
                  <c:v>3.6280454627210808E-2</c:v>
                </c:pt>
                <c:pt idx="33">
                  <c:v>4.0444734859600755E-2</c:v>
                </c:pt>
                <c:pt idx="34">
                  <c:v>4.0196476025755226E-2</c:v>
                </c:pt>
                <c:pt idx="35">
                  <c:v>2.678207776893482E-2</c:v>
                </c:pt>
                <c:pt idx="36">
                  <c:v>2.2067542936962781E-2</c:v>
                </c:pt>
                <c:pt idx="37">
                  <c:v>3.0121042841728882E-2</c:v>
                </c:pt>
                <c:pt idx="38">
                  <c:v>3.8719390909849057E-2</c:v>
                </c:pt>
                <c:pt idx="39">
                  <c:v>3.1028133995404359E-2</c:v>
                </c:pt>
                <c:pt idx="40">
                  <c:v>1.66048487467669E-2</c:v>
                </c:pt>
                <c:pt idx="41">
                  <c:v>1.8641878508865388E-2</c:v>
                </c:pt>
                <c:pt idx="42">
                  <c:v>1.2632635546183914E-2</c:v>
                </c:pt>
                <c:pt idx="43">
                  <c:v>1.2207976910605245E-2</c:v>
                </c:pt>
                <c:pt idx="44">
                  <c:v>1.3832706193383684E-2</c:v>
                </c:pt>
                <c:pt idx="45">
                  <c:v>8.4655761799905596E-3</c:v>
                </c:pt>
                <c:pt idx="46">
                  <c:v>9.4803650556890273E-3</c:v>
                </c:pt>
                <c:pt idx="47">
                  <c:v>9.701797594913443E-3</c:v>
                </c:pt>
                <c:pt idx="48">
                  <c:v>1.5601811776415469E-2</c:v>
                </c:pt>
                <c:pt idx="49">
                  <c:v>1.3020974863427976E-2</c:v>
                </c:pt>
                <c:pt idx="50">
                  <c:v>1.0094689017362133E-2</c:v>
                </c:pt>
                <c:pt idx="51">
                  <c:v>1.1449169197932381E-2</c:v>
                </c:pt>
                <c:pt idx="52">
                  <c:v>1.0160692794322204E-2</c:v>
                </c:pt>
                <c:pt idx="53">
                  <c:v>7.7307401032677622E-3</c:v>
                </c:pt>
                <c:pt idx="54">
                  <c:v>5.2683242892143404E-3</c:v>
                </c:pt>
                <c:pt idx="55">
                  <c:v>7.9019185266631427E-3</c:v>
                </c:pt>
                <c:pt idx="56">
                  <c:v>9.0721454979589417E-3</c:v>
                </c:pt>
                <c:pt idx="57">
                  <c:v>6.6644786451507633E-3</c:v>
                </c:pt>
                <c:pt idx="58">
                  <c:v>2.9226576049763984E-3</c:v>
                </c:pt>
                <c:pt idx="59">
                  <c:v>5.2529416184694585E-3</c:v>
                </c:pt>
                <c:pt idx="60">
                  <c:v>3.398094220024594E-3</c:v>
                </c:pt>
                <c:pt idx="61">
                  <c:v>1.8534585235808021E-3</c:v>
                </c:pt>
                <c:pt idx="62">
                  <c:v>2.2138260686101439E-3</c:v>
                </c:pt>
                <c:pt idx="63">
                  <c:v>1.7950957594849006E-3</c:v>
                </c:pt>
                <c:pt idx="64">
                  <c:v>2.9617859726972133E-3</c:v>
                </c:pt>
                <c:pt idx="65">
                  <c:v>2.309044642778937E-3</c:v>
                </c:pt>
                <c:pt idx="66">
                  <c:v>1.5717847113709488E-3</c:v>
                </c:pt>
                <c:pt idx="67">
                  <c:v>1.171131392321373E-3</c:v>
                </c:pt>
                <c:pt idx="68">
                  <c:v>1.0809788890342466E-3</c:v>
                </c:pt>
                <c:pt idx="69">
                  <c:v>9.8959668336366397E-4</c:v>
                </c:pt>
                <c:pt idx="70">
                  <c:v>2.2051954099908816E-5</c:v>
                </c:pt>
                <c:pt idx="71">
                  <c:v>2.0218311069391913E-4</c:v>
                </c:pt>
                <c:pt idx="72">
                  <c:v>9.4967941768073601E-5</c:v>
                </c:pt>
                <c:pt idx="73">
                  <c:v>2.110102802619308E-4</c:v>
                </c:pt>
                <c:pt idx="74">
                  <c:v>3.2253895516405119E-4</c:v>
                </c:pt>
                <c:pt idx="75">
                  <c:v>3.6385334683578392E-4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2F-4DFA-A47D-E7C843F37A40}"/>
            </c:ext>
          </c:extLst>
        </c:ser>
        <c:ser>
          <c:idx val="2"/>
          <c:order val="3"/>
          <c:tx>
            <c:strRef>
              <c:f>'Sockeye w EM Fill-in'!$BC$263</c:f>
              <c:strCache>
                <c:ptCount val="1"/>
                <c:pt idx="0">
                  <c:v>Median Abs. % Error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val>
            <c:numRef>
              <c:f>'Sockeye w EM Fill-in'!$BC$276:$BC$351</c:f>
              <c:numCache>
                <c:formatCode>0%</c:formatCode>
                <c:ptCount val="76"/>
                <c:pt idx="0">
                  <c:v>0.53515928776010535</c:v>
                </c:pt>
                <c:pt idx="1">
                  <c:v>0.59935894638399234</c:v>
                </c:pt>
                <c:pt idx="2">
                  <c:v>0.61365096892499271</c:v>
                </c:pt>
                <c:pt idx="3">
                  <c:v>0.64703257204660969</c:v>
                </c:pt>
                <c:pt idx="4">
                  <c:v>0.59896125120949884</c:v>
                </c:pt>
                <c:pt idx="5">
                  <c:v>0.65662413803052777</c:v>
                </c:pt>
                <c:pt idx="6">
                  <c:v>0.68291121642023245</c:v>
                </c:pt>
                <c:pt idx="7">
                  <c:v>0.69793652993860411</c:v>
                </c:pt>
                <c:pt idx="8">
                  <c:v>0.63559803852101948</c:v>
                </c:pt>
                <c:pt idx="9">
                  <c:v>0.58831179799978783</c:v>
                </c:pt>
                <c:pt idx="10">
                  <c:v>0.5054176116886191</c:v>
                </c:pt>
                <c:pt idx="11">
                  <c:v>0.55144709259769187</c:v>
                </c:pt>
                <c:pt idx="12">
                  <c:v>0.4486243586461709</c:v>
                </c:pt>
                <c:pt idx="13">
                  <c:v>0.46358270028844878</c:v>
                </c:pt>
                <c:pt idx="14">
                  <c:v>0.40088966749615834</c:v>
                </c:pt>
                <c:pt idx="15">
                  <c:v>0.33998881337504044</c:v>
                </c:pt>
                <c:pt idx="16">
                  <c:v>0.30614121487359552</c:v>
                </c:pt>
                <c:pt idx="17">
                  <c:v>0.2771715212637979</c:v>
                </c:pt>
                <c:pt idx="18">
                  <c:v>0.32632577115309452</c:v>
                </c:pt>
                <c:pt idx="19">
                  <c:v>0.33106795496726632</c:v>
                </c:pt>
                <c:pt idx="20">
                  <c:v>0.27921725122145685</c:v>
                </c:pt>
                <c:pt idx="21">
                  <c:v>0.2920387934837384</c:v>
                </c:pt>
                <c:pt idx="22">
                  <c:v>0.29910745209187484</c:v>
                </c:pt>
                <c:pt idx="23">
                  <c:v>0.29147062066530605</c:v>
                </c:pt>
                <c:pt idx="24">
                  <c:v>0.26297835825860089</c:v>
                </c:pt>
                <c:pt idx="25">
                  <c:v>0.27177164287498323</c:v>
                </c:pt>
                <c:pt idx="26">
                  <c:v>0.25266426050272378</c:v>
                </c:pt>
                <c:pt idx="27">
                  <c:v>0.20575773359853083</c:v>
                </c:pt>
                <c:pt idx="28">
                  <c:v>0.19219165775132535</c:v>
                </c:pt>
                <c:pt idx="29">
                  <c:v>0.18338863863191726</c:v>
                </c:pt>
                <c:pt idx="30">
                  <c:v>0.13719893211997791</c:v>
                </c:pt>
                <c:pt idx="31">
                  <c:v>0.14643152766091</c:v>
                </c:pt>
                <c:pt idx="32">
                  <c:v>0.16089050062651095</c:v>
                </c:pt>
                <c:pt idx="33">
                  <c:v>0.14244620722003359</c:v>
                </c:pt>
                <c:pt idx="34">
                  <c:v>0.13331680131312015</c:v>
                </c:pt>
                <c:pt idx="35">
                  <c:v>0.11643338507773018</c:v>
                </c:pt>
                <c:pt idx="36">
                  <c:v>0.11151898035977434</c:v>
                </c:pt>
                <c:pt idx="37">
                  <c:v>0.12394006097993415</c:v>
                </c:pt>
                <c:pt idx="38">
                  <c:v>0.10860402303124175</c:v>
                </c:pt>
                <c:pt idx="39">
                  <c:v>0.10251526748740669</c:v>
                </c:pt>
                <c:pt idx="40">
                  <c:v>9.2185277457298181E-2</c:v>
                </c:pt>
                <c:pt idx="41">
                  <c:v>8.686943801468959E-2</c:v>
                </c:pt>
                <c:pt idx="42">
                  <c:v>7.6724510707637347E-2</c:v>
                </c:pt>
                <c:pt idx="43">
                  <c:v>7.7871497553386765E-2</c:v>
                </c:pt>
                <c:pt idx="44">
                  <c:v>7.2106698704385463E-2</c:v>
                </c:pt>
                <c:pt idx="45">
                  <c:v>6.7244681993148037E-2</c:v>
                </c:pt>
                <c:pt idx="46">
                  <c:v>6.3034610109079098E-2</c:v>
                </c:pt>
                <c:pt idx="47">
                  <c:v>5.7034107676889254E-2</c:v>
                </c:pt>
                <c:pt idx="48">
                  <c:v>5.3332785363037961E-2</c:v>
                </c:pt>
                <c:pt idx="49">
                  <c:v>4.9280862741771972E-2</c:v>
                </c:pt>
                <c:pt idx="50">
                  <c:v>4.8576338375905762E-2</c:v>
                </c:pt>
                <c:pt idx="51">
                  <c:v>5.37049697409165E-2</c:v>
                </c:pt>
                <c:pt idx="52">
                  <c:v>5.4836659698854262E-2</c:v>
                </c:pt>
                <c:pt idx="53">
                  <c:v>4.7332563619627427E-2</c:v>
                </c:pt>
                <c:pt idx="54">
                  <c:v>4.1989004926828416E-2</c:v>
                </c:pt>
                <c:pt idx="55">
                  <c:v>3.3684824544829337E-2</c:v>
                </c:pt>
                <c:pt idx="56">
                  <c:v>3.2745736661583223E-2</c:v>
                </c:pt>
                <c:pt idx="57">
                  <c:v>2.5384059540193172E-2</c:v>
                </c:pt>
                <c:pt idx="58">
                  <c:v>2.4082701014810071E-2</c:v>
                </c:pt>
                <c:pt idx="59">
                  <c:v>2.1482064763055107E-2</c:v>
                </c:pt>
                <c:pt idx="60">
                  <c:v>1.9953827223502505E-2</c:v>
                </c:pt>
                <c:pt idx="61">
                  <c:v>1.746429664091477E-2</c:v>
                </c:pt>
                <c:pt idx="62">
                  <c:v>1.6001288087793671E-2</c:v>
                </c:pt>
                <c:pt idx="63">
                  <c:v>1.4443850358793271E-2</c:v>
                </c:pt>
                <c:pt idx="64">
                  <c:v>1.2363006436831346E-2</c:v>
                </c:pt>
                <c:pt idx="65">
                  <c:v>1.0332775179964108E-2</c:v>
                </c:pt>
                <c:pt idx="66">
                  <c:v>9.8652340452190859E-3</c:v>
                </c:pt>
                <c:pt idx="67">
                  <c:v>8.8513403245126313E-3</c:v>
                </c:pt>
                <c:pt idx="68">
                  <c:v>5.687761526232021E-3</c:v>
                </c:pt>
                <c:pt idx="69">
                  <c:v>4.4540889907025245E-3</c:v>
                </c:pt>
                <c:pt idx="70">
                  <c:v>4.4375948075644099E-3</c:v>
                </c:pt>
                <c:pt idx="71">
                  <c:v>3.0687057704078639E-3</c:v>
                </c:pt>
                <c:pt idx="72">
                  <c:v>3.8353377316833652E-3</c:v>
                </c:pt>
                <c:pt idx="73">
                  <c:v>2.4048752820425364E-3</c:v>
                </c:pt>
                <c:pt idx="74">
                  <c:v>2.39658970688429E-3</c:v>
                </c:pt>
                <c:pt idx="75">
                  <c:v>1.8586099509978003E-3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2F-4DFA-A47D-E7C843F37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lt1"/>
              </a:solidFill>
              <a:round/>
            </a:ln>
            <a:effectLst/>
          </c:spPr>
        </c:hiLowLines>
        <c:axId val="528956688"/>
        <c:axId val="528960216"/>
      </c:stockChart>
      <c:dateAx>
        <c:axId val="528956296"/>
        <c:scaling>
          <c:orientation val="minMax"/>
        </c:scaling>
        <c:delete val="0"/>
        <c:axPos val="b"/>
        <c:numFmt formatCode="d\-mmm" sourceLinked="0"/>
        <c:majorTickMark val="cross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958256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5289582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956296"/>
        <c:crosses val="autoZero"/>
        <c:crossBetween val="between"/>
      </c:valAx>
      <c:catAx>
        <c:axId val="528956688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960216"/>
        <c:crosses val="autoZero"/>
        <c:auto val="1"/>
        <c:lblAlgn val="ctr"/>
        <c:lblOffset val="100"/>
        <c:noMultiLvlLbl val="0"/>
      </c:catAx>
      <c:valAx>
        <c:axId val="528960216"/>
        <c:scaling>
          <c:orientation val="minMax"/>
          <c:max val="1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95668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Chart9"/>
  <sheetViews>
    <sheetView zoomScale="95" workbookViewId="0"/>
  </sheetViews>
  <pageMargins left="0.75" right="0.75" top="1" bottom="1" header="0.5" footer="0.5"/>
  <pageSetup orientation="landscape" r:id="rId1"/>
  <headerFooter alignWithMargins="0">
    <oddHeader xml:space="preserve">&amp;L&amp;"Arial,Regular"&amp;7bvanalen [C:\Documents and Settings\bvanalen\My Documents\Fish\Data\Redoubt\2012\Redoubt 2012 Daily Sockeye Coho Prediction Model.xlsx]&amp;A; Last Saved 5/4/2012 10:10:55 AM; Printed &amp;D &amp;T; Page &amp;P of &amp;N&amp;8  </oddHead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130969</xdr:colOff>
      <xdr:row>0</xdr:row>
      <xdr:rowOff>23812</xdr:rowOff>
    </xdr:from>
    <xdr:to>
      <xdr:col>15</xdr:col>
      <xdr:colOff>357187</xdr:colOff>
      <xdr:row>43</xdr:row>
      <xdr:rowOff>106362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2C15E4-5740-494A-946D-38F59BBA9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0.45166</cdr:x>
      <cdr:y>0.04784</cdr:y>
    </cdr:from>
    <cdr:to>
      <cdr:x>0.45166</cdr:x>
      <cdr:y>0.6613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AC483F8-745E-345F-5376-81B8498E05F9}"/>
            </a:ext>
          </a:extLst>
        </cdr:cNvPr>
        <cdr:cNvCxnSpPr/>
      </cdr:nvCxnSpPr>
      <cdr:spPr bwMode="auto">
        <a:xfrm xmlns:a="http://schemas.openxmlformats.org/drawingml/2006/main" flipV="1">
          <a:off x="4968875" y="320675"/>
          <a:ext cx="0" cy="4111625"/>
        </a:xfrm>
        <a:prstGeom xmlns:a="http://schemas.openxmlformats.org/drawingml/2006/main" prst="line">
          <a:avLst/>
        </a:prstGeom>
        <a:solidFill xmlns:a="http://schemas.openxmlformats.org/drawingml/2006/main">
          <a:srgbClr val="FFFFFF"/>
        </a:solidFill>
        <a:ln xmlns:a="http://schemas.openxmlformats.org/drawingml/2006/main" w="9525" cap="flat" cmpd="sng" algn="ctr">
          <a:solidFill>
            <a:srgbClr val="FF0000"/>
          </a:solidFill>
          <a:prstDash val="lgDash"/>
          <a:round/>
          <a:headEnd type="none" w="med" len="med"/>
          <a:tailEnd type="none" w="med" len="med"/>
        </a:ln>
        <a:effectLst xmlns:a="http://schemas.openxmlformats.org/drawingml/2006/main"/>
      </cdr:spPr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76200</xdr:rowOff>
    </xdr:from>
    <xdr:to>
      <xdr:col>11</xdr:col>
      <xdr:colOff>628650</xdr:colOff>
      <xdr:row>44</xdr:row>
      <xdr:rowOff>104775</xdr:rowOff>
    </xdr:to>
    <xdr:graphicFrame macro="">
      <xdr:nvGraphicFramePr>
        <xdr:cNvPr id="24577" name="Chart 1">
          <a:extLst>
            <a:ext uri="{FF2B5EF4-FFF2-40B4-BE49-F238E27FC236}">
              <a16:creationId xmlns:a16="http://schemas.microsoft.com/office/drawing/2014/main" id="{00000000-0008-0000-0500-0000016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8463" cy="5815263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Library" Target="daniels.xla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erio\Desktop\FInal%20prediction%20Model%202023.xlsx" TargetMode="External"/><Relationship Id="rId1" Type="http://schemas.openxmlformats.org/officeDocument/2006/relationships/externalLinkPath" Target="file:///C:\Users\jserio\Desktop\FInal%20prediction%20Model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niels"/>
    </sheetNames>
    <definedNames>
      <definedName name="daniels"/>
    </defined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Currentyear"/>
      <sheetName val="Sockeye w EM Fill-in"/>
      <sheetName val="Coho w EM Fill-in"/>
      <sheetName val="sockeye prediction figure"/>
      <sheetName val="coho prediction figure"/>
      <sheetName val="ann coho esc figure"/>
      <sheetName val="sockeyemape chart"/>
      <sheetName val="CurrentYr.Report layout"/>
    </sheetNames>
    <sheetDataSet>
      <sheetData sheetId="0"/>
      <sheetData sheetId="1"/>
      <sheetData sheetId="2">
        <row r="3">
          <cell r="BF3" t="str">
            <v>Ave. Cum. Escapement (1953-1955 and 1982-2024)</v>
          </cell>
        </row>
        <row r="9">
          <cell r="A9">
            <v>45092</v>
          </cell>
        </row>
        <row r="10">
          <cell r="A10">
            <v>45093</v>
          </cell>
        </row>
        <row r="11">
          <cell r="A11">
            <v>45094</v>
          </cell>
        </row>
        <row r="12">
          <cell r="A12">
            <v>45095</v>
          </cell>
        </row>
        <row r="13">
          <cell r="A13">
            <v>45096</v>
          </cell>
        </row>
        <row r="14">
          <cell r="A14">
            <v>45097</v>
          </cell>
        </row>
        <row r="15">
          <cell r="A15">
            <v>45098</v>
          </cell>
        </row>
        <row r="16">
          <cell r="A16">
            <v>45099</v>
          </cell>
        </row>
        <row r="17">
          <cell r="A17">
            <v>45100</v>
          </cell>
        </row>
        <row r="18">
          <cell r="A18">
            <v>45101</v>
          </cell>
        </row>
        <row r="19">
          <cell r="A19">
            <v>45102</v>
          </cell>
        </row>
        <row r="20">
          <cell r="A20">
            <v>45103</v>
          </cell>
        </row>
        <row r="21">
          <cell r="A21">
            <v>45104</v>
          </cell>
        </row>
        <row r="22">
          <cell r="A22">
            <v>45105</v>
          </cell>
        </row>
        <row r="23">
          <cell r="A23">
            <v>45106</v>
          </cell>
        </row>
        <row r="24">
          <cell r="A24">
            <v>45107</v>
          </cell>
        </row>
        <row r="25">
          <cell r="A25">
            <v>45108</v>
          </cell>
        </row>
        <row r="26">
          <cell r="A26">
            <v>45109</v>
          </cell>
        </row>
        <row r="27">
          <cell r="A27">
            <v>45110</v>
          </cell>
        </row>
        <row r="28">
          <cell r="A28">
            <v>45111</v>
          </cell>
        </row>
        <row r="29">
          <cell r="A29">
            <v>45112</v>
          </cell>
        </row>
        <row r="30">
          <cell r="A30">
            <v>45113</v>
          </cell>
        </row>
        <row r="31">
          <cell r="A31">
            <v>45114</v>
          </cell>
        </row>
        <row r="32">
          <cell r="A32">
            <v>45115</v>
          </cell>
        </row>
        <row r="33">
          <cell r="A33">
            <v>45116</v>
          </cell>
        </row>
        <row r="34">
          <cell r="A34">
            <v>45117</v>
          </cell>
        </row>
        <row r="35">
          <cell r="A35">
            <v>45118</v>
          </cell>
        </row>
        <row r="36">
          <cell r="A36">
            <v>45119</v>
          </cell>
        </row>
        <row r="37">
          <cell r="A37">
            <v>45120</v>
          </cell>
        </row>
        <row r="38">
          <cell r="A38">
            <v>45121</v>
          </cell>
        </row>
        <row r="39">
          <cell r="A39">
            <v>45122</v>
          </cell>
        </row>
        <row r="40">
          <cell r="A40">
            <v>45123</v>
          </cell>
        </row>
        <row r="41">
          <cell r="A41">
            <v>45124</v>
          </cell>
        </row>
        <row r="42">
          <cell r="A42">
            <v>45125</v>
          </cell>
        </row>
        <row r="43">
          <cell r="A43">
            <v>45126</v>
          </cell>
        </row>
        <row r="44">
          <cell r="A44">
            <v>45127</v>
          </cell>
        </row>
        <row r="45">
          <cell r="A45">
            <v>45128</v>
          </cell>
        </row>
        <row r="46">
          <cell r="A46">
            <v>45129</v>
          </cell>
        </row>
        <row r="47">
          <cell r="A47">
            <v>45130</v>
          </cell>
        </row>
        <row r="48">
          <cell r="A48">
            <v>45131</v>
          </cell>
        </row>
        <row r="49">
          <cell r="A49">
            <v>45132</v>
          </cell>
        </row>
        <row r="50">
          <cell r="A50">
            <v>45133</v>
          </cell>
        </row>
        <row r="51">
          <cell r="A51">
            <v>45134</v>
          </cell>
        </row>
        <row r="52">
          <cell r="A52">
            <v>45135</v>
          </cell>
        </row>
        <row r="53">
          <cell r="A53">
            <v>45136</v>
          </cell>
        </row>
        <row r="54">
          <cell r="A54">
            <v>45137</v>
          </cell>
        </row>
        <row r="55">
          <cell r="A55">
            <v>45138</v>
          </cell>
        </row>
        <row r="56">
          <cell r="A56">
            <v>45139</v>
          </cell>
        </row>
        <row r="57">
          <cell r="A57">
            <v>45140</v>
          </cell>
        </row>
        <row r="58">
          <cell r="A58">
            <v>45141</v>
          </cell>
        </row>
        <row r="59">
          <cell r="A59">
            <v>45142</v>
          </cell>
        </row>
        <row r="60">
          <cell r="A60">
            <v>45143</v>
          </cell>
        </row>
        <row r="61">
          <cell r="A61">
            <v>45144</v>
          </cell>
        </row>
        <row r="62">
          <cell r="A62">
            <v>45145</v>
          </cell>
        </row>
        <row r="63">
          <cell r="A63">
            <v>45146</v>
          </cell>
        </row>
        <row r="64">
          <cell r="A64">
            <v>45147</v>
          </cell>
        </row>
        <row r="65">
          <cell r="A65">
            <v>45148</v>
          </cell>
        </row>
        <row r="66">
          <cell r="A66">
            <v>45149</v>
          </cell>
        </row>
        <row r="67">
          <cell r="A67">
            <v>45150</v>
          </cell>
        </row>
        <row r="68">
          <cell r="A68">
            <v>45151</v>
          </cell>
        </row>
        <row r="69">
          <cell r="A69">
            <v>45152</v>
          </cell>
        </row>
        <row r="70">
          <cell r="A70">
            <v>45153</v>
          </cell>
        </row>
        <row r="71">
          <cell r="A71">
            <v>45154</v>
          </cell>
        </row>
        <row r="72">
          <cell r="A72">
            <v>45155</v>
          </cell>
        </row>
        <row r="73">
          <cell r="A73">
            <v>45156</v>
          </cell>
        </row>
        <row r="74">
          <cell r="A74">
            <v>45157</v>
          </cell>
        </row>
        <row r="75">
          <cell r="A75">
            <v>45158</v>
          </cell>
        </row>
        <row r="76">
          <cell r="A76">
            <v>45159</v>
          </cell>
        </row>
        <row r="77">
          <cell r="A77">
            <v>45160</v>
          </cell>
        </row>
        <row r="78">
          <cell r="A78">
            <v>45161</v>
          </cell>
        </row>
        <row r="79">
          <cell r="A79">
            <v>45162</v>
          </cell>
        </row>
        <row r="80">
          <cell r="A80">
            <v>45163</v>
          </cell>
        </row>
        <row r="81">
          <cell r="A81">
            <v>45164</v>
          </cell>
        </row>
        <row r="82">
          <cell r="A82">
            <v>45165</v>
          </cell>
        </row>
        <row r="83">
          <cell r="A83">
            <v>45166</v>
          </cell>
        </row>
        <row r="84">
          <cell r="A84">
            <v>45167</v>
          </cell>
        </row>
        <row r="85">
          <cell r="A85">
            <v>45168</v>
          </cell>
        </row>
        <row r="86">
          <cell r="A86">
            <v>45169</v>
          </cell>
        </row>
        <row r="87">
          <cell r="A87">
            <v>45170</v>
          </cell>
        </row>
        <row r="88">
          <cell r="A88">
            <v>45171</v>
          </cell>
        </row>
        <row r="89">
          <cell r="A89">
            <v>45172</v>
          </cell>
        </row>
        <row r="90">
          <cell r="A90">
            <v>45173</v>
          </cell>
        </row>
      </sheetData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C21"/>
  <sheetViews>
    <sheetView workbookViewId="0">
      <selection activeCell="J32" sqref="J32"/>
    </sheetView>
  </sheetViews>
  <sheetFormatPr defaultColWidth="9" defaultRowHeight="13.2" x14ac:dyDescent="0.25"/>
  <cols>
    <col min="1" max="1" width="3.6640625" style="1" customWidth="1"/>
    <col min="2" max="2" width="4.21875" style="1" customWidth="1"/>
    <col min="3" max="16384" width="9" style="1"/>
  </cols>
  <sheetData>
    <row r="1" spans="1:3" x14ac:dyDescent="0.25">
      <c r="A1" s="36" t="s">
        <v>0</v>
      </c>
      <c r="B1" s="36"/>
      <c r="C1" s="36"/>
    </row>
    <row r="3" spans="1:3" x14ac:dyDescent="0.25">
      <c r="A3" s="36" t="s">
        <v>1</v>
      </c>
      <c r="B3" s="36"/>
      <c r="C3" s="36"/>
    </row>
    <row r="4" spans="1:3" x14ac:dyDescent="0.25">
      <c r="A4" s="36" t="s">
        <v>2</v>
      </c>
      <c r="B4" s="36" t="s">
        <v>3</v>
      </c>
      <c r="C4" s="36"/>
    </row>
    <row r="5" spans="1:3" x14ac:dyDescent="0.25">
      <c r="A5" s="36" t="s">
        <v>4</v>
      </c>
      <c r="B5" s="36" t="s">
        <v>5</v>
      </c>
      <c r="C5" s="36"/>
    </row>
    <row r="6" spans="1:3" x14ac:dyDescent="0.25">
      <c r="A6" s="36" t="s">
        <v>6</v>
      </c>
      <c r="B6" s="36"/>
      <c r="C6" s="36"/>
    </row>
    <row r="9" spans="1:3" x14ac:dyDescent="0.25">
      <c r="A9" s="36" t="s">
        <v>7</v>
      </c>
      <c r="B9" s="36"/>
      <c r="C9" s="36"/>
    </row>
    <row r="10" spans="1:3" x14ac:dyDescent="0.25">
      <c r="A10" s="36" t="s">
        <v>2</v>
      </c>
      <c r="B10" s="36"/>
      <c r="C10" s="36"/>
    </row>
    <row r="11" spans="1:3" x14ac:dyDescent="0.25">
      <c r="A11" s="36" t="s">
        <v>4</v>
      </c>
      <c r="B11" s="36" t="s">
        <v>8</v>
      </c>
      <c r="C11" s="36"/>
    </row>
    <row r="12" spans="1:3" x14ac:dyDescent="0.25">
      <c r="A12" s="36"/>
      <c r="B12" s="36" t="s">
        <v>9</v>
      </c>
      <c r="C12" s="36"/>
    </row>
    <row r="13" spans="1:3" x14ac:dyDescent="0.25">
      <c r="A13" s="36"/>
      <c r="B13" s="36" t="s">
        <v>10</v>
      </c>
      <c r="C13" s="36"/>
    </row>
    <row r="14" spans="1:3" x14ac:dyDescent="0.25">
      <c r="A14" s="36"/>
      <c r="B14" s="36"/>
      <c r="C14" s="41" t="s">
        <v>11</v>
      </c>
    </row>
    <row r="15" spans="1:3" x14ac:dyDescent="0.25">
      <c r="A15" s="36"/>
      <c r="B15" s="36"/>
      <c r="C15" s="36" t="s">
        <v>12</v>
      </c>
    </row>
    <row r="16" spans="1:3" x14ac:dyDescent="0.25">
      <c r="A16" s="36"/>
      <c r="B16" s="36"/>
      <c r="C16" s="36" t="s">
        <v>13</v>
      </c>
    </row>
    <row r="17" spans="1:3" x14ac:dyDescent="0.25">
      <c r="A17" s="36"/>
      <c r="B17" s="36"/>
      <c r="C17" s="36" t="s">
        <v>14</v>
      </c>
    </row>
    <row r="18" spans="1:3" x14ac:dyDescent="0.25">
      <c r="A18" s="36"/>
      <c r="B18" s="36"/>
      <c r="C18" s="36" t="s">
        <v>15</v>
      </c>
    </row>
    <row r="19" spans="1:3" x14ac:dyDescent="0.25">
      <c r="A19" s="36"/>
      <c r="B19" s="36" t="s">
        <v>16</v>
      </c>
      <c r="C19" s="36"/>
    </row>
    <row r="20" spans="1:3" x14ac:dyDescent="0.25">
      <c r="A20" s="36"/>
      <c r="B20" s="36" t="s">
        <v>17</v>
      </c>
      <c r="C20" s="36"/>
    </row>
    <row r="21" spans="1:3" x14ac:dyDescent="0.25">
      <c r="A21" s="36" t="s">
        <v>6</v>
      </c>
      <c r="B21" s="36"/>
      <c r="C21" s="36"/>
    </row>
  </sheetData>
  <phoneticPr fontId="0" type="noConversion"/>
  <printOptions horizontalCentered="1"/>
  <pageMargins left="0.75" right="0.75" top="1" bottom="1" header="0.5" footer="0.5"/>
  <pageSetup scale="72" orientation="portrait" r:id="rId1"/>
  <headerFooter alignWithMargins="0">
    <oddHeader>&amp;L&amp;"Arial,Regular"&amp;7bvanalen [C:\Documents and Settings\bvanalen\My Documents\Fish\Data\Redoubt\2012\Redoubt 2012 Daily Sockeye Coho Prediction Model.xlsx]&amp;A; Last Saved 5/4/2012 10:10:55 AM; Printed &amp;D &amp;T; 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Q126"/>
  <sheetViews>
    <sheetView zoomScaleNormal="100" workbookViewId="0">
      <pane ySplit="6" topLeftCell="A76" activePane="bottomLeft" state="frozen"/>
      <selection pane="bottomLeft" activeCell="G102" sqref="G102"/>
    </sheetView>
  </sheetViews>
  <sheetFormatPr defaultColWidth="9" defaultRowHeight="13.2" x14ac:dyDescent="0.25"/>
  <cols>
    <col min="1" max="10" width="9" style="1"/>
    <col min="11" max="11" width="12.6640625" style="1" bestFit="1" customWidth="1"/>
    <col min="12" max="14" width="9" style="1"/>
    <col min="15" max="15" width="50.109375" style="1" bestFit="1" customWidth="1"/>
    <col min="16" max="16384" width="9" style="1"/>
  </cols>
  <sheetData>
    <row r="1" spans="1:17" s="8" customFormat="1" ht="24.6" x14ac:dyDescent="0.4">
      <c r="A1" s="8" t="s">
        <v>18</v>
      </c>
      <c r="J1" s="8" t="s">
        <v>19</v>
      </c>
      <c r="K1" s="12">
        <v>45818</v>
      </c>
      <c r="L1" s="13" t="s">
        <v>20</v>
      </c>
    </row>
    <row r="2" spans="1:17" s="9" customFormat="1" ht="15" x14ac:dyDescent="0.25">
      <c r="A2" s="10" t="s">
        <v>21</v>
      </c>
      <c r="B2" s="10"/>
      <c r="C2" s="10"/>
      <c r="D2" s="10"/>
      <c r="F2" s="11" t="s">
        <v>22</v>
      </c>
      <c r="G2" s="11"/>
      <c r="H2" s="11"/>
      <c r="I2" s="11"/>
    </row>
    <row r="3" spans="1:17" s="9" customFormat="1" ht="15" x14ac:dyDescent="0.25"/>
    <row r="4" spans="1:17" s="2" customFormat="1" ht="17.399999999999999" x14ac:dyDescent="0.3">
      <c r="B4" s="7" t="s">
        <v>23</v>
      </c>
      <c r="C4" s="14">
        <f>VLOOKUP(MAX(C7:C126),C7:N126,12)</f>
        <v>45899</v>
      </c>
    </row>
    <row r="5" spans="1:17" ht="17.399999999999999" x14ac:dyDescent="0.3">
      <c r="A5" s="30" t="s">
        <v>24</v>
      </c>
      <c r="B5" s="2" t="s">
        <v>25</v>
      </c>
      <c r="C5" s="2"/>
      <c r="D5" s="2" t="s">
        <v>26</v>
      </c>
      <c r="E5" s="2"/>
      <c r="F5" s="2" t="s">
        <v>27</v>
      </c>
      <c r="G5" s="2"/>
      <c r="H5" s="2" t="s">
        <v>28</v>
      </c>
      <c r="I5" s="2"/>
      <c r="J5" s="2" t="s">
        <v>29</v>
      </c>
      <c r="K5" s="2"/>
      <c r="L5" s="2" t="s">
        <v>30</v>
      </c>
      <c r="M5" s="2"/>
      <c r="N5" s="36"/>
      <c r="O5" s="36"/>
      <c r="P5" s="36"/>
      <c r="Q5" s="36"/>
    </row>
    <row r="6" spans="1:17" ht="15" x14ac:dyDescent="0.25">
      <c r="A6" s="30" t="s">
        <v>31</v>
      </c>
      <c r="B6" s="36" t="s">
        <v>32</v>
      </c>
      <c r="C6" s="36" t="s">
        <v>33</v>
      </c>
      <c r="D6" s="36" t="s">
        <v>32</v>
      </c>
      <c r="E6" s="36" t="s">
        <v>33</v>
      </c>
      <c r="F6" s="36" t="s">
        <v>32</v>
      </c>
      <c r="G6" s="36" t="s">
        <v>33</v>
      </c>
      <c r="H6" s="36" t="s">
        <v>32</v>
      </c>
      <c r="I6" s="36" t="s">
        <v>33</v>
      </c>
      <c r="J6" s="36" t="s">
        <v>32</v>
      </c>
      <c r="K6" s="36" t="s">
        <v>33</v>
      </c>
      <c r="L6" s="36" t="s">
        <v>32</v>
      </c>
      <c r="M6" s="36" t="s">
        <v>33</v>
      </c>
      <c r="N6" s="36"/>
      <c r="O6" s="36"/>
      <c r="P6" s="36"/>
      <c r="Q6" s="36"/>
    </row>
    <row r="7" spans="1:17" x14ac:dyDescent="0.25">
      <c r="A7" s="42">
        <f>K1</f>
        <v>45818</v>
      </c>
      <c r="B7" s="23"/>
      <c r="C7" s="43" t="str">
        <f>IF(B7="","",SUM(B$7:B7))</f>
        <v/>
      </c>
      <c r="D7" s="23"/>
      <c r="E7" s="43" t="str">
        <f>IF(D7="","",SUM(D$7:D7))</f>
        <v/>
      </c>
      <c r="F7" s="23"/>
      <c r="G7" s="43" t="str">
        <f>IF(F7="","",SUM(F$7:F7))</f>
        <v/>
      </c>
      <c r="H7" s="23"/>
      <c r="I7" s="43" t="str">
        <f>IF(H7="","",SUM(H$7:H7))</f>
        <v/>
      </c>
      <c r="J7" s="23"/>
      <c r="K7" s="43" t="str">
        <f>IF(J7="","",SUM(J$7:J7))</f>
        <v/>
      </c>
      <c r="L7" s="23"/>
      <c r="M7" s="43" t="str">
        <f>IF(L7="","",SUM(L$7:L7))</f>
        <v/>
      </c>
      <c r="N7" s="44">
        <f>A7</f>
        <v>45818</v>
      </c>
      <c r="O7" s="36"/>
      <c r="P7" s="44"/>
      <c r="Q7" s="45"/>
    </row>
    <row r="8" spans="1:17" x14ac:dyDescent="0.25">
      <c r="A8" s="42">
        <f>A7+1</f>
        <v>45819</v>
      </c>
      <c r="B8" s="23"/>
      <c r="C8" s="43" t="str">
        <f>IF(B8="","",SUM(B$7:B8))</f>
        <v/>
      </c>
      <c r="D8" s="23"/>
      <c r="E8" s="43" t="str">
        <f>IF(D8="","",SUM(D$7:D8))</f>
        <v/>
      </c>
      <c r="F8" s="23"/>
      <c r="G8" s="43" t="str">
        <f>IF(F8="","",SUM(F$7:F8))</f>
        <v/>
      </c>
      <c r="H8" s="23"/>
      <c r="I8" s="43" t="str">
        <f>IF(H8="","",SUM(H$7:H8))</f>
        <v/>
      </c>
      <c r="J8" s="23"/>
      <c r="K8" s="43" t="str">
        <f>IF(J8="","",SUM(J$7:J8))</f>
        <v/>
      </c>
      <c r="L8" s="23"/>
      <c r="M8" s="43" t="str">
        <f>IF(L8="","",SUM(L$7:L8))</f>
        <v/>
      </c>
      <c r="N8" s="44">
        <f>A8</f>
        <v>45819</v>
      </c>
      <c r="O8" s="36"/>
      <c r="P8" s="36"/>
      <c r="Q8" s="36"/>
    </row>
    <row r="9" spans="1:17" x14ac:dyDescent="0.25">
      <c r="A9" s="42">
        <f>A8+1</f>
        <v>45820</v>
      </c>
      <c r="B9" s="23"/>
      <c r="C9" s="43" t="str">
        <f>IF(B9="","",SUM(B$7:B9))</f>
        <v/>
      </c>
      <c r="D9" s="23"/>
      <c r="E9" s="43" t="str">
        <f>IF(D9="","",SUM(D$7:D9))</f>
        <v/>
      </c>
      <c r="F9" s="23"/>
      <c r="G9" s="43" t="str">
        <f>IF(F9="","",SUM(F$7:F9))</f>
        <v/>
      </c>
      <c r="H9" s="23"/>
      <c r="I9" s="43" t="str">
        <f>IF(H9="","",SUM(H$7:H9))</f>
        <v/>
      </c>
      <c r="J9" s="23"/>
      <c r="K9" s="43" t="str">
        <f>IF(J9="","",SUM(J$7:J9))</f>
        <v/>
      </c>
      <c r="L9" s="23"/>
      <c r="M9" s="43" t="str">
        <f>IF(L9="","",SUM(L$7:L9))</f>
        <v/>
      </c>
      <c r="N9" s="44">
        <f>A9</f>
        <v>45820</v>
      </c>
      <c r="O9" s="36"/>
      <c r="P9" s="36"/>
      <c r="Q9" s="36"/>
    </row>
    <row r="10" spans="1:17" x14ac:dyDescent="0.25">
      <c r="A10" s="42">
        <f>A9+1</f>
        <v>45821</v>
      </c>
      <c r="B10" s="23"/>
      <c r="C10" s="43" t="str">
        <f>IF(B10="","",SUM(B$7:B10))</f>
        <v/>
      </c>
      <c r="D10" s="23"/>
      <c r="E10" s="43"/>
      <c r="F10" s="23"/>
      <c r="G10" s="43" t="str">
        <f>IF(F10="","",SUM(F$7:F10))</f>
        <v/>
      </c>
      <c r="H10" s="23"/>
      <c r="I10" s="43" t="str">
        <f>IF(H10="","",SUM(H$7:H10))</f>
        <v/>
      </c>
      <c r="J10" s="23"/>
      <c r="K10" s="43" t="str">
        <f>IF(J10="","",SUM(J$7:J10))</f>
        <v/>
      </c>
      <c r="L10" s="23"/>
      <c r="M10" s="43" t="str">
        <f>IF(L10="","",SUM(L$7:L10))</f>
        <v/>
      </c>
      <c r="N10" s="44">
        <f>A10</f>
        <v>45821</v>
      </c>
      <c r="O10" s="36"/>
      <c r="P10" s="36"/>
      <c r="Q10" s="36"/>
    </row>
    <row r="11" spans="1:17" x14ac:dyDescent="0.25">
      <c r="A11" s="42">
        <f>A10+1</f>
        <v>45822</v>
      </c>
      <c r="B11" s="23">
        <v>1</v>
      </c>
      <c r="C11" s="43">
        <f>IF(B11="","",SUM(B$7:B11))</f>
        <v>1</v>
      </c>
      <c r="D11" s="23"/>
      <c r="E11" s="43"/>
      <c r="F11" s="23"/>
      <c r="G11" s="43" t="str">
        <f>IF(F11="","",SUM(F$7:F11))</f>
        <v/>
      </c>
      <c r="H11" s="23"/>
      <c r="I11" s="43" t="str">
        <f>IF(H11="","",SUM(H$7:H11))</f>
        <v/>
      </c>
      <c r="J11" s="23"/>
      <c r="K11" s="43" t="str">
        <f>IF(J11="","",SUM(J$7:J11))</f>
        <v/>
      </c>
      <c r="L11" s="23"/>
      <c r="M11" s="43" t="str">
        <f>IF(L11="","",SUM(L$7:L11))</f>
        <v/>
      </c>
      <c r="N11" s="44">
        <f t="shared" ref="N11:N74" si="0">A11</f>
        <v>45822</v>
      </c>
      <c r="O11" s="36"/>
      <c r="P11" s="36"/>
      <c r="Q11" s="36"/>
    </row>
    <row r="12" spans="1:17" x14ac:dyDescent="0.25">
      <c r="A12" s="42">
        <f>A11+1</f>
        <v>45823</v>
      </c>
      <c r="B12" s="23">
        <v>7</v>
      </c>
      <c r="C12" s="43">
        <f>IF(B12="","",SUM(B$7:B12))</f>
        <v>8</v>
      </c>
      <c r="D12" s="23"/>
      <c r="E12" s="43" t="str">
        <f>IF(D12="","",SUM(D$7:D12))</f>
        <v/>
      </c>
      <c r="F12" s="23"/>
      <c r="G12" s="43" t="str">
        <f>IF(F12="","",SUM(F$7:F12))</f>
        <v/>
      </c>
      <c r="H12" s="23"/>
      <c r="I12" s="43" t="str">
        <f>IF(H12="","",SUM(H$7:H12))</f>
        <v/>
      </c>
      <c r="J12" s="23"/>
      <c r="K12" s="43" t="str">
        <f>IF(J12="","",SUM(J$7:J12))</f>
        <v/>
      </c>
      <c r="L12" s="23"/>
      <c r="M12" s="43" t="str">
        <f>IF(L12="","",SUM(L$7:L12))</f>
        <v/>
      </c>
      <c r="N12" s="44">
        <f t="shared" si="0"/>
        <v>45823</v>
      </c>
      <c r="O12" s="36"/>
      <c r="P12" s="36"/>
      <c r="Q12" s="36"/>
    </row>
    <row r="13" spans="1:17" x14ac:dyDescent="0.25">
      <c r="A13" s="42">
        <f t="shared" ref="A13:A76" si="1">A12+1</f>
        <v>45824</v>
      </c>
      <c r="B13" s="23">
        <v>13</v>
      </c>
      <c r="C13" s="43">
        <f>IF(B13="","",SUM(B$7:B13))</f>
        <v>21</v>
      </c>
      <c r="D13" s="23"/>
      <c r="E13" s="43" t="str">
        <f>IF(D13="","",SUM(D$7:D13))</f>
        <v/>
      </c>
      <c r="F13" s="23"/>
      <c r="G13" s="43"/>
      <c r="H13" s="23"/>
      <c r="I13" s="43"/>
      <c r="J13" s="23"/>
      <c r="K13" s="43"/>
      <c r="L13" s="23"/>
      <c r="M13" s="43"/>
      <c r="N13" s="44">
        <f t="shared" si="0"/>
        <v>45824</v>
      </c>
      <c r="O13" s="36"/>
      <c r="P13" s="36"/>
      <c r="Q13" s="36"/>
    </row>
    <row r="14" spans="1:17" x14ac:dyDescent="0.25">
      <c r="A14" s="42">
        <f t="shared" si="1"/>
        <v>45825</v>
      </c>
      <c r="B14" s="23">
        <v>7</v>
      </c>
      <c r="C14" s="43">
        <f>IF(B14="","",SUM(B$7:B14))</f>
        <v>28</v>
      </c>
      <c r="D14" s="23"/>
      <c r="E14" s="43" t="str">
        <f>IF(D14="","",SUM(D$7:D14))</f>
        <v/>
      </c>
      <c r="F14" s="23"/>
      <c r="G14" s="43"/>
      <c r="H14" s="23"/>
      <c r="I14" s="43"/>
      <c r="J14" s="23"/>
      <c r="K14" s="43"/>
      <c r="L14" s="23"/>
      <c r="M14" s="43"/>
      <c r="N14" s="44">
        <f t="shared" si="0"/>
        <v>45825</v>
      </c>
      <c r="O14" s="36"/>
      <c r="P14" s="36"/>
      <c r="Q14" s="36"/>
    </row>
    <row r="15" spans="1:17" x14ac:dyDescent="0.25">
      <c r="A15" s="42">
        <f t="shared" si="1"/>
        <v>45826</v>
      </c>
      <c r="B15" s="23">
        <v>1</v>
      </c>
      <c r="C15" s="43">
        <f>IF(B15="","",SUM(B$7:B15))</f>
        <v>29</v>
      </c>
      <c r="D15" s="23"/>
      <c r="E15" s="43" t="str">
        <f>IF(D15="","",SUM(D$7:D15))</f>
        <v/>
      </c>
      <c r="F15" s="23"/>
      <c r="G15" s="43"/>
      <c r="H15" s="23"/>
      <c r="I15" s="43"/>
      <c r="J15" s="23"/>
      <c r="K15" s="43"/>
      <c r="L15" s="23"/>
      <c r="M15" s="43"/>
      <c r="N15" s="44">
        <f t="shared" si="0"/>
        <v>45826</v>
      </c>
      <c r="O15" s="36"/>
      <c r="P15" s="36"/>
      <c r="Q15" s="36"/>
    </row>
    <row r="16" spans="1:17" x14ac:dyDescent="0.25">
      <c r="A16" s="42">
        <f t="shared" si="1"/>
        <v>45827</v>
      </c>
      <c r="B16" s="23">
        <v>8</v>
      </c>
      <c r="C16" s="43">
        <f>IF(B16="","",SUM(B$7:B16))</f>
        <v>37</v>
      </c>
      <c r="D16" s="23"/>
      <c r="E16" s="43" t="str">
        <f>IF(D16="","",SUM(D$7:D16))</f>
        <v/>
      </c>
      <c r="F16" s="23"/>
      <c r="G16" s="43"/>
      <c r="H16" s="23"/>
      <c r="I16" s="43"/>
      <c r="J16" s="23"/>
      <c r="K16" s="43"/>
      <c r="L16" s="23"/>
      <c r="M16" s="43"/>
      <c r="N16" s="44">
        <f t="shared" si="0"/>
        <v>45827</v>
      </c>
      <c r="O16" s="36"/>
      <c r="P16" s="36"/>
      <c r="Q16" s="36"/>
    </row>
    <row r="17" spans="1:15" x14ac:dyDescent="0.25">
      <c r="A17" s="42">
        <f t="shared" si="1"/>
        <v>45828</v>
      </c>
      <c r="B17" s="23">
        <v>549</v>
      </c>
      <c r="C17" s="43">
        <f>IF(B17="","",SUM(B$7:B17))</f>
        <v>586</v>
      </c>
      <c r="D17" s="23"/>
      <c r="E17" s="43" t="str">
        <f>IF(D17="","",SUM(D$7:D17))</f>
        <v/>
      </c>
      <c r="F17" s="23"/>
      <c r="G17" s="43"/>
      <c r="H17" s="23"/>
      <c r="I17" s="43"/>
      <c r="J17" s="23"/>
      <c r="K17" s="43"/>
      <c r="L17" s="23"/>
      <c r="M17" s="43"/>
      <c r="N17" s="44">
        <f t="shared" si="0"/>
        <v>45828</v>
      </c>
      <c r="O17" s="36"/>
    </row>
    <row r="18" spans="1:15" x14ac:dyDescent="0.25">
      <c r="A18" s="42">
        <f t="shared" si="1"/>
        <v>45829</v>
      </c>
      <c r="B18" s="23">
        <v>2</v>
      </c>
      <c r="C18" s="43">
        <f>IF(B18="","",SUM(B$7:B18))</f>
        <v>588</v>
      </c>
      <c r="D18" s="23"/>
      <c r="E18" s="43" t="str">
        <f>IF(D18="","",SUM(D$7:D18))</f>
        <v/>
      </c>
      <c r="F18" s="23"/>
      <c r="G18" s="43"/>
      <c r="H18" s="23"/>
      <c r="I18" s="43"/>
      <c r="J18" s="23"/>
      <c r="K18" s="43"/>
      <c r="L18" s="23"/>
      <c r="M18" s="43"/>
      <c r="N18" s="44">
        <f t="shared" si="0"/>
        <v>45829</v>
      </c>
      <c r="O18" s="36"/>
    </row>
    <row r="19" spans="1:15" x14ac:dyDescent="0.25">
      <c r="A19" s="42">
        <f t="shared" si="1"/>
        <v>45830</v>
      </c>
      <c r="B19" s="23">
        <v>0</v>
      </c>
      <c r="C19" s="43">
        <f>IF(B19="","",SUM(B$7:B19))</f>
        <v>588</v>
      </c>
      <c r="D19" s="23"/>
      <c r="E19" s="43" t="str">
        <f>IF(D19="","",SUM(D$7:D19))</f>
        <v/>
      </c>
      <c r="F19" s="23"/>
      <c r="G19" s="43"/>
      <c r="H19" s="23"/>
      <c r="I19" s="43"/>
      <c r="J19" s="23"/>
      <c r="K19" s="43"/>
      <c r="L19" s="23"/>
      <c r="M19" s="43"/>
      <c r="N19" s="44">
        <f t="shared" si="0"/>
        <v>45830</v>
      </c>
      <c r="O19" s="36"/>
    </row>
    <row r="20" spans="1:15" x14ac:dyDescent="0.25">
      <c r="A20" s="42">
        <f t="shared" si="1"/>
        <v>45831</v>
      </c>
      <c r="B20" s="23">
        <v>626</v>
      </c>
      <c r="C20" s="43">
        <f>IF(B20="","",SUM(B$7:B20))</f>
        <v>1214</v>
      </c>
      <c r="D20" s="23"/>
      <c r="E20" s="43" t="str">
        <f>IF(D20="","",SUM(D$7:D20))</f>
        <v/>
      </c>
      <c r="F20" s="23"/>
      <c r="G20" s="43"/>
      <c r="H20" s="23"/>
      <c r="I20" s="43"/>
      <c r="J20" s="23"/>
      <c r="K20" s="43"/>
      <c r="L20" s="23"/>
      <c r="M20" s="43"/>
      <c r="N20" s="44">
        <f t="shared" si="0"/>
        <v>45831</v>
      </c>
      <c r="O20" s="36"/>
    </row>
    <row r="21" spans="1:15" x14ac:dyDescent="0.25">
      <c r="A21" s="42">
        <f t="shared" si="1"/>
        <v>45832</v>
      </c>
      <c r="B21" s="23">
        <v>517</v>
      </c>
      <c r="C21" s="43">
        <f>IF(B21="","",SUM(B$7:B21))</f>
        <v>1731</v>
      </c>
      <c r="D21" s="23"/>
      <c r="E21" s="43" t="str">
        <f>IF(D21="","",SUM(D$7:D21))</f>
        <v/>
      </c>
      <c r="F21" s="23"/>
      <c r="G21" s="43"/>
      <c r="H21" s="23"/>
      <c r="I21" s="43"/>
      <c r="J21" s="23"/>
      <c r="K21" s="43"/>
      <c r="L21" s="23"/>
      <c r="M21" s="43"/>
      <c r="N21" s="44">
        <f t="shared" si="0"/>
        <v>45832</v>
      </c>
      <c r="O21" s="36"/>
    </row>
    <row r="22" spans="1:15" x14ac:dyDescent="0.25">
      <c r="A22" s="42">
        <f t="shared" si="1"/>
        <v>45833</v>
      </c>
      <c r="B22" s="23">
        <v>724</v>
      </c>
      <c r="C22" s="43">
        <f>IF(B22="","",SUM(B$7:B22))</f>
        <v>2455</v>
      </c>
      <c r="D22" s="23"/>
      <c r="E22" s="43" t="str">
        <f>IF(D22="","",SUM(D$7:D22))</f>
        <v/>
      </c>
      <c r="F22" s="23"/>
      <c r="G22" s="43"/>
      <c r="H22" s="23"/>
      <c r="I22" s="43"/>
      <c r="J22" s="23"/>
      <c r="K22" s="43"/>
      <c r="L22" s="23"/>
      <c r="M22" s="43"/>
      <c r="N22" s="44">
        <f t="shared" si="0"/>
        <v>45833</v>
      </c>
      <c r="O22" s="36"/>
    </row>
    <row r="23" spans="1:15" x14ac:dyDescent="0.25">
      <c r="A23" s="42">
        <f t="shared" si="1"/>
        <v>45834</v>
      </c>
      <c r="B23" s="23">
        <v>872</v>
      </c>
      <c r="C23" s="43">
        <f>IF(B23="","",SUM(B$7:B23))</f>
        <v>3327</v>
      </c>
      <c r="D23" s="23"/>
      <c r="E23" s="43" t="str">
        <f>IF(D23="","",SUM(D$7:D23))</f>
        <v/>
      </c>
      <c r="F23" s="23"/>
      <c r="G23" s="43"/>
      <c r="H23" s="23"/>
      <c r="I23" s="43"/>
      <c r="J23" s="23"/>
      <c r="K23" s="43"/>
      <c r="L23" s="23"/>
      <c r="M23" s="43"/>
      <c r="N23" s="44">
        <f t="shared" si="0"/>
        <v>45834</v>
      </c>
      <c r="O23" s="36"/>
    </row>
    <row r="24" spans="1:15" x14ac:dyDescent="0.25">
      <c r="A24" s="42">
        <f t="shared" si="1"/>
        <v>45835</v>
      </c>
      <c r="B24" s="23">
        <v>312</v>
      </c>
      <c r="C24" s="43">
        <f>IF(B24="","",SUM(B$7:B24))</f>
        <v>3639</v>
      </c>
      <c r="D24" s="23"/>
      <c r="E24" s="43" t="str">
        <f>IF(D24="","",SUM(D$7:D24))</f>
        <v/>
      </c>
      <c r="F24" s="23"/>
      <c r="G24" s="43"/>
      <c r="H24" s="23"/>
      <c r="I24" s="43"/>
      <c r="J24" s="23"/>
      <c r="K24" s="43"/>
      <c r="L24" s="23"/>
      <c r="M24" s="43"/>
      <c r="N24" s="44">
        <f t="shared" si="0"/>
        <v>45835</v>
      </c>
      <c r="O24" s="36"/>
    </row>
    <row r="25" spans="1:15" x14ac:dyDescent="0.25">
      <c r="A25" s="42">
        <f t="shared" si="1"/>
        <v>45836</v>
      </c>
      <c r="B25" s="23">
        <v>3293</v>
      </c>
      <c r="C25" s="43">
        <f>IF(B25="","",SUM(B$7:B25))</f>
        <v>6932</v>
      </c>
      <c r="D25" s="23"/>
      <c r="E25" s="43" t="str">
        <f>IF(D25="","",SUM(D$7:D25))</f>
        <v/>
      </c>
      <c r="F25" s="23"/>
      <c r="G25" s="43"/>
      <c r="H25" s="23"/>
      <c r="I25" s="43"/>
      <c r="J25" s="23"/>
      <c r="K25" s="43"/>
      <c r="L25" s="23"/>
      <c r="M25" s="43"/>
      <c r="N25" s="44">
        <f t="shared" si="0"/>
        <v>45836</v>
      </c>
      <c r="O25" s="36"/>
    </row>
    <row r="26" spans="1:15" x14ac:dyDescent="0.25">
      <c r="A26" s="42">
        <f t="shared" si="1"/>
        <v>45837</v>
      </c>
      <c r="B26" s="23">
        <v>1179</v>
      </c>
      <c r="C26" s="43">
        <f>IF(B26="","",SUM(B$7:B26))</f>
        <v>8111</v>
      </c>
      <c r="D26" s="23"/>
      <c r="E26" s="43" t="str">
        <f>IF(D26="","",SUM(D$7:D26))</f>
        <v/>
      </c>
      <c r="F26" s="23"/>
      <c r="G26" s="43"/>
      <c r="H26" s="23"/>
      <c r="I26" s="43"/>
      <c r="J26" s="23"/>
      <c r="K26" s="43"/>
      <c r="L26" s="23"/>
      <c r="M26" s="43"/>
      <c r="N26" s="44">
        <f t="shared" si="0"/>
        <v>45837</v>
      </c>
      <c r="O26" s="36"/>
    </row>
    <row r="27" spans="1:15" x14ac:dyDescent="0.25">
      <c r="A27" s="42">
        <f t="shared" si="1"/>
        <v>45838</v>
      </c>
      <c r="B27" s="23">
        <v>4691</v>
      </c>
      <c r="C27" s="43">
        <f>IF(B27="","",SUM(B$7:B27))</f>
        <v>12802</v>
      </c>
      <c r="D27" s="23"/>
      <c r="E27" s="43" t="str">
        <f>IF(D27="","",SUM(D$7:D27))</f>
        <v/>
      </c>
      <c r="F27" s="23"/>
      <c r="G27" s="43"/>
      <c r="H27" s="23"/>
      <c r="I27" s="43"/>
      <c r="J27" s="23"/>
      <c r="K27" s="43"/>
      <c r="L27" s="23"/>
      <c r="M27" s="43"/>
      <c r="N27" s="44">
        <f t="shared" si="0"/>
        <v>45838</v>
      </c>
      <c r="O27" s="36"/>
    </row>
    <row r="28" spans="1:15" x14ac:dyDescent="0.25">
      <c r="A28" s="42">
        <f t="shared" si="1"/>
        <v>45839</v>
      </c>
      <c r="B28" s="23">
        <v>4513</v>
      </c>
      <c r="C28" s="43">
        <f>IF(B28="","",SUM(B$7:B28))</f>
        <v>17315</v>
      </c>
      <c r="D28" s="23"/>
      <c r="E28" s="43" t="str">
        <f>IF(D28="","",SUM(D$7:D28))</f>
        <v/>
      </c>
      <c r="F28" s="23"/>
      <c r="G28" s="43"/>
      <c r="H28" s="23"/>
      <c r="I28" s="43"/>
      <c r="J28" s="23"/>
      <c r="K28" s="43"/>
      <c r="L28" s="23"/>
      <c r="M28" s="43"/>
      <c r="N28" s="44">
        <f t="shared" si="0"/>
        <v>45839</v>
      </c>
      <c r="O28" s="36"/>
    </row>
    <row r="29" spans="1:15" x14ac:dyDescent="0.25">
      <c r="A29" s="42">
        <f t="shared" si="1"/>
        <v>45840</v>
      </c>
      <c r="B29" s="23">
        <v>5432</v>
      </c>
      <c r="C29" s="43">
        <f>IF(B29="","",SUM(B$7:B29))</f>
        <v>22747</v>
      </c>
      <c r="D29" s="23"/>
      <c r="E29" s="43" t="str">
        <f>IF(D29="","",SUM(D$7:D29))</f>
        <v/>
      </c>
      <c r="F29" s="23"/>
      <c r="G29" s="43"/>
      <c r="H29" s="23"/>
      <c r="I29" s="43"/>
      <c r="J29" s="23"/>
      <c r="K29" s="43"/>
      <c r="L29" s="23"/>
      <c r="M29" s="43"/>
      <c r="N29" s="44">
        <f t="shared" si="0"/>
        <v>45840</v>
      </c>
      <c r="O29" s="36"/>
    </row>
    <row r="30" spans="1:15" x14ac:dyDescent="0.25">
      <c r="A30" s="42">
        <f t="shared" si="1"/>
        <v>45841</v>
      </c>
      <c r="B30" s="23">
        <v>2001</v>
      </c>
      <c r="C30" s="43">
        <f>IF(B30="","",SUM(B$7:B30))</f>
        <v>24748</v>
      </c>
      <c r="D30" s="23"/>
      <c r="E30" s="43" t="str">
        <f>IF(D30="","",SUM(D$7:D30))</f>
        <v/>
      </c>
      <c r="F30" s="23"/>
      <c r="G30" s="43"/>
      <c r="H30" s="23"/>
      <c r="I30" s="43"/>
      <c r="J30" s="23"/>
      <c r="K30" s="43"/>
      <c r="L30" s="23"/>
      <c r="M30" s="43"/>
      <c r="N30" s="44">
        <f t="shared" si="0"/>
        <v>45841</v>
      </c>
      <c r="O30" s="36"/>
    </row>
    <row r="31" spans="1:15" x14ac:dyDescent="0.25">
      <c r="A31" s="42">
        <f t="shared" si="1"/>
        <v>45842</v>
      </c>
      <c r="B31" s="23">
        <v>3651</v>
      </c>
      <c r="C31" s="43">
        <f>IF(B31="","",SUM(B$7:B31))</f>
        <v>28399</v>
      </c>
      <c r="D31" s="23"/>
      <c r="E31" s="43" t="str">
        <f>IF(D31="","",SUM(D$7:D31))</f>
        <v/>
      </c>
      <c r="F31" s="23"/>
      <c r="G31" s="43"/>
      <c r="H31" s="23"/>
      <c r="I31" s="43"/>
      <c r="J31" s="23"/>
      <c r="K31" s="43"/>
      <c r="L31" s="23"/>
      <c r="M31" s="43"/>
      <c r="N31" s="44">
        <f t="shared" si="0"/>
        <v>45842</v>
      </c>
      <c r="O31" s="36"/>
    </row>
    <row r="32" spans="1:15" x14ac:dyDescent="0.25">
      <c r="A32" s="42">
        <f t="shared" si="1"/>
        <v>45843</v>
      </c>
      <c r="B32" s="23">
        <v>6184</v>
      </c>
      <c r="C32" s="43">
        <f>IF(B32="","",SUM(B$7:B32))</f>
        <v>34583</v>
      </c>
      <c r="D32" s="23"/>
      <c r="E32" s="43" t="str">
        <f>IF(D32="","",SUM(D$7:D32))</f>
        <v/>
      </c>
      <c r="F32" s="23"/>
      <c r="G32" s="43"/>
      <c r="H32" s="23"/>
      <c r="I32" s="43"/>
      <c r="J32" s="23"/>
      <c r="K32" s="43"/>
      <c r="L32" s="23"/>
      <c r="M32" s="43"/>
      <c r="N32" s="44">
        <f t="shared" si="0"/>
        <v>45843</v>
      </c>
      <c r="O32" s="46"/>
    </row>
    <row r="33" spans="1:15" x14ac:dyDescent="0.25">
      <c r="A33" s="42">
        <f t="shared" si="1"/>
        <v>45844</v>
      </c>
      <c r="B33" s="23">
        <v>5338</v>
      </c>
      <c r="C33" s="43">
        <f>IF(B33="","",SUM(B$7:B33))</f>
        <v>39921</v>
      </c>
      <c r="D33" s="23"/>
      <c r="E33" s="43" t="str">
        <f>IF(D33="","",SUM(D$7:D33))</f>
        <v/>
      </c>
      <c r="F33" s="23"/>
      <c r="G33" s="43"/>
      <c r="H33" s="23"/>
      <c r="I33" s="43"/>
      <c r="J33" s="23"/>
      <c r="K33" s="43"/>
      <c r="L33" s="23"/>
      <c r="M33" s="43"/>
      <c r="N33" s="47">
        <f t="shared" si="0"/>
        <v>45844</v>
      </c>
      <c r="O33" s="19"/>
    </row>
    <row r="34" spans="1:15" x14ac:dyDescent="0.25">
      <c r="A34" s="42">
        <f t="shared" si="1"/>
        <v>45845</v>
      </c>
      <c r="B34" s="23">
        <v>7942</v>
      </c>
      <c r="C34" s="43">
        <f>IF(B34="","",SUM(B$7:B34))</f>
        <v>47863</v>
      </c>
      <c r="D34" s="23"/>
      <c r="E34" s="43" t="str">
        <f>IF(D34="","",SUM(D$7:D34))</f>
        <v/>
      </c>
      <c r="F34" s="23"/>
      <c r="G34" s="43"/>
      <c r="H34" s="23"/>
      <c r="I34" s="43"/>
      <c r="J34" s="23"/>
      <c r="K34" s="43"/>
      <c r="L34" s="23"/>
      <c r="M34" s="43"/>
      <c r="N34" s="44">
        <f t="shared" si="0"/>
        <v>45845</v>
      </c>
      <c r="O34" s="36"/>
    </row>
    <row r="35" spans="1:15" x14ac:dyDescent="0.25">
      <c r="A35" s="42">
        <f t="shared" si="1"/>
        <v>45846</v>
      </c>
      <c r="B35" s="23">
        <v>5410</v>
      </c>
      <c r="C35" s="43">
        <f>IF(B35="","",SUM(B$7:B35))</f>
        <v>53273</v>
      </c>
      <c r="D35" s="23"/>
      <c r="E35" s="43" t="str">
        <f>IF(D35="","",SUM(D$7:D35))</f>
        <v/>
      </c>
      <c r="F35" s="23"/>
      <c r="G35" s="43"/>
      <c r="H35" s="23"/>
      <c r="I35" s="43"/>
      <c r="J35" s="23"/>
      <c r="K35" s="43"/>
      <c r="L35" s="23"/>
      <c r="M35" s="43"/>
      <c r="N35" s="44">
        <f t="shared" si="0"/>
        <v>45846</v>
      </c>
      <c r="O35" s="36"/>
    </row>
    <row r="36" spans="1:15" x14ac:dyDescent="0.25">
      <c r="A36" s="42">
        <f t="shared" si="1"/>
        <v>45847</v>
      </c>
      <c r="B36" s="23">
        <v>5433</v>
      </c>
      <c r="C36" s="43">
        <f>IF(B36="","",SUM(B$7:B36))</f>
        <v>58706</v>
      </c>
      <c r="D36" s="23"/>
      <c r="E36" s="43" t="str">
        <f>IF(D36="","",SUM(D$7:D36))</f>
        <v/>
      </c>
      <c r="F36" s="23"/>
      <c r="G36" s="43"/>
      <c r="H36" s="23"/>
      <c r="I36" s="43"/>
      <c r="J36" s="23"/>
      <c r="K36" s="43"/>
      <c r="L36" s="23"/>
      <c r="M36" s="43"/>
      <c r="N36" s="44">
        <f t="shared" si="0"/>
        <v>45847</v>
      </c>
      <c r="O36" s="36"/>
    </row>
    <row r="37" spans="1:15" x14ac:dyDescent="0.25">
      <c r="A37" s="42">
        <f t="shared" si="1"/>
        <v>45848</v>
      </c>
      <c r="B37" s="23">
        <v>6808</v>
      </c>
      <c r="C37" s="43">
        <f>IF(B37="","",SUM(B$7:B37))</f>
        <v>65514</v>
      </c>
      <c r="D37" s="23"/>
      <c r="E37" s="43" t="str">
        <f>IF(D37="","",SUM(D$7:D37))</f>
        <v/>
      </c>
      <c r="F37" s="23"/>
      <c r="G37" s="43"/>
      <c r="H37" s="23"/>
      <c r="I37" s="43"/>
      <c r="J37" s="23"/>
      <c r="K37" s="43"/>
      <c r="L37" s="23"/>
      <c r="M37" s="43"/>
      <c r="N37" s="44">
        <f t="shared" si="0"/>
        <v>45848</v>
      </c>
      <c r="O37" s="36"/>
    </row>
    <row r="38" spans="1:15" x14ac:dyDescent="0.25">
      <c r="A38" s="42">
        <f t="shared" si="1"/>
        <v>45849</v>
      </c>
      <c r="B38" s="23">
        <v>5114</v>
      </c>
      <c r="C38" s="43">
        <f>IF(B38="","",SUM(B$7:B38))</f>
        <v>70628</v>
      </c>
      <c r="D38" s="23"/>
      <c r="E38" s="43" t="str">
        <f>IF(D38="","",SUM(D$7:D38))</f>
        <v/>
      </c>
      <c r="F38" s="23"/>
      <c r="G38" s="43"/>
      <c r="H38" s="23"/>
      <c r="I38" s="43"/>
      <c r="J38" s="23"/>
      <c r="K38" s="43"/>
      <c r="L38" s="23"/>
      <c r="M38" s="43"/>
      <c r="N38" s="44">
        <f t="shared" si="0"/>
        <v>45849</v>
      </c>
      <c r="O38" s="36"/>
    </row>
    <row r="39" spans="1:15" x14ac:dyDescent="0.25">
      <c r="A39" s="42">
        <f t="shared" si="1"/>
        <v>45850</v>
      </c>
      <c r="B39" s="23">
        <v>5290</v>
      </c>
      <c r="C39" s="43">
        <f>IF(B39="","",SUM(B$7:B39))</f>
        <v>75918</v>
      </c>
      <c r="D39" s="23"/>
      <c r="E39" s="43" t="str">
        <f>IF(D39="","",SUM(D$7:D39))</f>
        <v/>
      </c>
      <c r="F39" s="23"/>
      <c r="G39" s="43"/>
      <c r="H39" s="23"/>
      <c r="I39" s="43"/>
      <c r="J39" s="24"/>
      <c r="K39" s="43"/>
      <c r="L39" s="24"/>
      <c r="M39" s="43"/>
      <c r="N39" s="44">
        <f t="shared" si="0"/>
        <v>45850</v>
      </c>
      <c r="O39" s="36"/>
    </row>
    <row r="40" spans="1:15" x14ac:dyDescent="0.25">
      <c r="A40" s="42">
        <f t="shared" si="1"/>
        <v>45851</v>
      </c>
      <c r="B40" s="23">
        <v>6436</v>
      </c>
      <c r="C40" s="43">
        <f>IF(B40="","",SUM(B$7:B40))</f>
        <v>82354</v>
      </c>
      <c r="D40" s="23"/>
      <c r="E40" s="43" t="str">
        <f>IF(D40="","",SUM(D$7:D40))</f>
        <v/>
      </c>
      <c r="F40" s="23"/>
      <c r="G40" s="43"/>
      <c r="H40" s="23"/>
      <c r="I40" s="43"/>
      <c r="J40" s="24"/>
      <c r="K40" s="43"/>
      <c r="L40" s="24"/>
      <c r="M40" s="43"/>
      <c r="N40" s="44">
        <f t="shared" si="0"/>
        <v>45851</v>
      </c>
      <c r="O40" s="36"/>
    </row>
    <row r="41" spans="1:15" x14ac:dyDescent="0.25">
      <c r="A41" s="42">
        <f t="shared" si="1"/>
        <v>45852</v>
      </c>
      <c r="B41" s="23">
        <v>4972</v>
      </c>
      <c r="C41" s="43">
        <f>IF(B41="","",SUM(B$7:B41))</f>
        <v>87326</v>
      </c>
      <c r="D41" s="23"/>
      <c r="E41" s="43" t="str">
        <f>IF(D41="","",SUM(D$7:D41))</f>
        <v/>
      </c>
      <c r="F41" s="23"/>
      <c r="G41" s="43"/>
      <c r="H41" s="23"/>
      <c r="I41" s="43"/>
      <c r="J41" s="24"/>
      <c r="K41" s="43"/>
      <c r="L41" s="24"/>
      <c r="M41" s="43"/>
      <c r="N41" s="44">
        <f t="shared" si="0"/>
        <v>45852</v>
      </c>
      <c r="O41" s="36"/>
    </row>
    <row r="42" spans="1:15" x14ac:dyDescent="0.25">
      <c r="A42" s="42">
        <f t="shared" si="1"/>
        <v>45853</v>
      </c>
      <c r="B42" s="23">
        <v>5679</v>
      </c>
      <c r="C42" s="43">
        <f>IF(B42="","",SUM(B$7:B42))</f>
        <v>93005</v>
      </c>
      <c r="D42" s="23"/>
      <c r="E42" s="43" t="str">
        <f>IF(D42="","",SUM(D$7:D42))</f>
        <v/>
      </c>
      <c r="F42" s="23"/>
      <c r="G42" s="43"/>
      <c r="H42" s="23"/>
      <c r="I42" s="43"/>
      <c r="J42" s="24"/>
      <c r="K42" s="43"/>
      <c r="L42" s="24"/>
      <c r="M42" s="43"/>
      <c r="N42" s="44">
        <f t="shared" si="0"/>
        <v>45853</v>
      </c>
      <c r="O42" s="36"/>
    </row>
    <row r="43" spans="1:15" x14ac:dyDescent="0.25">
      <c r="A43" s="42">
        <f t="shared" si="1"/>
        <v>45854</v>
      </c>
      <c r="B43" s="23">
        <v>7079</v>
      </c>
      <c r="C43" s="43">
        <f>IF(B43="","",SUM(B$7:B43))</f>
        <v>100084</v>
      </c>
      <c r="D43" s="23"/>
      <c r="E43" s="43" t="str">
        <f>IF(D43="","",SUM(D$7:D43))</f>
        <v/>
      </c>
      <c r="F43" s="23"/>
      <c r="G43" s="43"/>
      <c r="H43" s="23"/>
      <c r="I43" s="43"/>
      <c r="J43" s="24"/>
      <c r="K43" s="43"/>
      <c r="L43" s="24"/>
      <c r="M43" s="43"/>
      <c r="N43" s="44">
        <f t="shared" si="0"/>
        <v>45854</v>
      </c>
      <c r="O43" s="36"/>
    </row>
    <row r="44" spans="1:15" x14ac:dyDescent="0.25">
      <c r="A44" s="42">
        <f t="shared" si="1"/>
        <v>45855</v>
      </c>
      <c r="B44" s="23">
        <v>1718</v>
      </c>
      <c r="C44" s="43">
        <f>IF(B44="","",SUM(B$7:B44))</f>
        <v>101802</v>
      </c>
      <c r="D44" s="23"/>
      <c r="E44" s="43" t="str">
        <f>IF(D44="","",SUM(D$7:D44))</f>
        <v/>
      </c>
      <c r="F44" s="23"/>
      <c r="G44" s="43"/>
      <c r="H44" s="23"/>
      <c r="I44" s="43"/>
      <c r="J44" s="24"/>
      <c r="K44" s="43"/>
      <c r="L44" s="24"/>
      <c r="M44" s="43"/>
      <c r="N44" s="44">
        <f t="shared" si="0"/>
        <v>45855</v>
      </c>
      <c r="O44" s="36"/>
    </row>
    <row r="45" spans="1:15" x14ac:dyDescent="0.25">
      <c r="A45" s="42">
        <f t="shared" si="1"/>
        <v>45856</v>
      </c>
      <c r="B45" s="23">
        <v>1143</v>
      </c>
      <c r="C45" s="43">
        <f>IF(B45="","",SUM(B$7:B45))</f>
        <v>102945</v>
      </c>
      <c r="D45" s="23"/>
      <c r="E45" s="43" t="str">
        <f>IF(D45="","",SUM(D$7:D45))</f>
        <v/>
      </c>
      <c r="F45" s="23"/>
      <c r="G45" s="43"/>
      <c r="H45" s="23"/>
      <c r="I45" s="43"/>
      <c r="J45" s="24"/>
      <c r="K45" s="43"/>
      <c r="L45" s="24"/>
      <c r="M45" s="43"/>
      <c r="N45" s="44">
        <f t="shared" si="0"/>
        <v>45856</v>
      </c>
      <c r="O45" s="36"/>
    </row>
    <row r="46" spans="1:15" x14ac:dyDescent="0.25">
      <c r="A46" s="42">
        <f t="shared" si="1"/>
        <v>45857</v>
      </c>
      <c r="B46" s="23">
        <v>2237</v>
      </c>
      <c r="C46" s="43">
        <f>IF(B46="","",SUM(B$7:B46))</f>
        <v>105182</v>
      </c>
      <c r="D46" s="23"/>
      <c r="E46" s="43" t="str">
        <f>IF(D46="","",SUM(D$7:D46))</f>
        <v/>
      </c>
      <c r="F46" s="23"/>
      <c r="G46" s="43"/>
      <c r="H46" s="23"/>
      <c r="I46" s="43"/>
      <c r="J46" s="24"/>
      <c r="K46" s="43"/>
      <c r="L46" s="24"/>
      <c r="M46" s="43"/>
      <c r="N46" s="44">
        <f t="shared" si="0"/>
        <v>45857</v>
      </c>
      <c r="O46" s="36"/>
    </row>
    <row r="47" spans="1:15" x14ac:dyDescent="0.25">
      <c r="A47" s="42">
        <f t="shared" si="1"/>
        <v>45858</v>
      </c>
      <c r="B47" s="23">
        <v>4905</v>
      </c>
      <c r="C47" s="43">
        <f>IF(B47="","",SUM(B$7:B47))</f>
        <v>110087</v>
      </c>
      <c r="D47" s="23"/>
      <c r="E47" s="43" t="str">
        <f>IF(D47="","",SUM(D$7:D47))</f>
        <v/>
      </c>
      <c r="F47" s="23"/>
      <c r="G47" s="43"/>
      <c r="H47" s="23"/>
      <c r="I47" s="43"/>
      <c r="J47" s="24"/>
      <c r="K47" s="43"/>
      <c r="L47" s="24"/>
      <c r="M47" s="43"/>
      <c r="N47" s="44">
        <f t="shared" si="0"/>
        <v>45858</v>
      </c>
      <c r="O47" s="36"/>
    </row>
    <row r="48" spans="1:15" x14ac:dyDescent="0.25">
      <c r="A48" s="42">
        <f t="shared" si="1"/>
        <v>45859</v>
      </c>
      <c r="B48" s="23">
        <v>11411</v>
      </c>
      <c r="C48" s="43">
        <f>IF(B48="","",SUM(B$7:B48))</f>
        <v>121498</v>
      </c>
      <c r="D48" s="23"/>
      <c r="E48" s="43" t="str">
        <f>IF(D48="","",SUM(D$7:D48))</f>
        <v/>
      </c>
      <c r="F48" s="23"/>
      <c r="G48" s="43"/>
      <c r="H48" s="23"/>
      <c r="I48" s="43"/>
      <c r="J48" s="24"/>
      <c r="K48" s="43"/>
      <c r="L48" s="24"/>
      <c r="M48" s="43"/>
      <c r="N48" s="44">
        <f t="shared" si="0"/>
        <v>45859</v>
      </c>
      <c r="O48" s="36"/>
    </row>
    <row r="49" spans="1:15" x14ac:dyDescent="0.25">
      <c r="A49" s="42">
        <f t="shared" si="1"/>
        <v>45860</v>
      </c>
      <c r="B49" s="23">
        <v>6162</v>
      </c>
      <c r="C49" s="43">
        <f>IF(B49="","",SUM(B$7:B49))</f>
        <v>127660</v>
      </c>
      <c r="D49" s="23"/>
      <c r="E49" s="43" t="str">
        <f>IF(D49="","",SUM(D$7:D49))</f>
        <v/>
      </c>
      <c r="F49" s="23"/>
      <c r="G49" s="43"/>
      <c r="H49" s="23"/>
      <c r="I49" s="43"/>
      <c r="J49" s="23"/>
      <c r="K49" s="43"/>
      <c r="L49" s="23"/>
      <c r="M49" s="43"/>
      <c r="N49" s="44">
        <f t="shared" si="0"/>
        <v>45860</v>
      </c>
      <c r="O49" s="36"/>
    </row>
    <row r="50" spans="1:15" x14ac:dyDescent="0.25">
      <c r="A50" s="42">
        <f t="shared" si="1"/>
        <v>45861</v>
      </c>
      <c r="B50" s="23">
        <v>2125</v>
      </c>
      <c r="C50" s="43">
        <f>IF(B50="","",SUM(B$7:B50))</f>
        <v>129785</v>
      </c>
      <c r="D50" s="23"/>
      <c r="E50" s="43" t="str">
        <f>IF(D50="","",SUM(D$7:D50))</f>
        <v/>
      </c>
      <c r="F50" s="23"/>
      <c r="G50" s="43"/>
      <c r="H50" s="23"/>
      <c r="I50" s="43"/>
      <c r="J50" s="23"/>
      <c r="K50" s="43"/>
      <c r="L50" s="23"/>
      <c r="M50" s="43"/>
      <c r="N50" s="44">
        <f t="shared" si="0"/>
        <v>45861</v>
      </c>
      <c r="O50" s="36"/>
    </row>
    <row r="51" spans="1:15" x14ac:dyDescent="0.25">
      <c r="A51" s="42">
        <f t="shared" si="1"/>
        <v>45862</v>
      </c>
      <c r="B51" s="23">
        <v>3266</v>
      </c>
      <c r="C51" s="43">
        <f>IF(B51="","",SUM(B$7:B51))</f>
        <v>133051</v>
      </c>
      <c r="D51" s="23"/>
      <c r="E51" s="43" t="str">
        <f>IF(D51="","",SUM(D$7:D51))</f>
        <v/>
      </c>
      <c r="F51" s="23"/>
      <c r="G51" s="43"/>
      <c r="H51" s="23"/>
      <c r="I51" s="43"/>
      <c r="J51" s="23"/>
      <c r="K51" s="43"/>
      <c r="L51" s="23"/>
      <c r="M51" s="43"/>
      <c r="N51" s="44">
        <f t="shared" si="0"/>
        <v>45862</v>
      </c>
      <c r="O51" s="36"/>
    </row>
    <row r="52" spans="1:15" x14ac:dyDescent="0.25">
      <c r="A52" s="42">
        <f t="shared" si="1"/>
        <v>45863</v>
      </c>
      <c r="B52" s="23">
        <v>2513</v>
      </c>
      <c r="C52" s="43">
        <f>IF(B52="","",SUM(B$7:B52))</f>
        <v>135564</v>
      </c>
      <c r="D52" s="23"/>
      <c r="E52" s="43" t="str">
        <f>IF(D52="","",SUM(D$7:D52))</f>
        <v/>
      </c>
      <c r="F52" s="23"/>
      <c r="G52" s="43"/>
      <c r="H52" s="23"/>
      <c r="I52" s="43"/>
      <c r="J52" s="23"/>
      <c r="K52" s="43"/>
      <c r="L52" s="23"/>
      <c r="M52" s="43"/>
      <c r="N52" s="44">
        <f t="shared" si="0"/>
        <v>45863</v>
      </c>
      <c r="O52" s="19"/>
    </row>
    <row r="53" spans="1:15" x14ac:dyDescent="0.25">
      <c r="A53" s="42">
        <f t="shared" si="1"/>
        <v>45864</v>
      </c>
      <c r="B53" s="23">
        <v>3517</v>
      </c>
      <c r="C53" s="43">
        <f>IF(B53="","",SUM(B$7:B53))</f>
        <v>139081</v>
      </c>
      <c r="D53" s="23"/>
      <c r="E53" s="43" t="str">
        <f>IF(D53="","",SUM(D$7:D53))</f>
        <v/>
      </c>
      <c r="F53" s="23"/>
      <c r="G53" s="43"/>
      <c r="H53" s="23"/>
      <c r="I53" s="43"/>
      <c r="J53" s="23"/>
      <c r="K53" s="43"/>
      <c r="L53" s="23"/>
      <c r="M53" s="43"/>
      <c r="N53" s="44">
        <f t="shared" si="0"/>
        <v>45864</v>
      </c>
      <c r="O53" s="19"/>
    </row>
    <row r="54" spans="1:15" x14ac:dyDescent="0.25">
      <c r="A54" s="42">
        <f t="shared" si="1"/>
        <v>45865</v>
      </c>
      <c r="B54" s="23">
        <v>1139</v>
      </c>
      <c r="C54" s="43">
        <f>IF(B54="","",SUM(B$7:B54))</f>
        <v>140220</v>
      </c>
      <c r="D54" s="23"/>
      <c r="E54" s="43" t="str">
        <f>IF(D54="","",SUM(D$7:D54))</f>
        <v/>
      </c>
      <c r="F54" s="23"/>
      <c r="G54" s="43"/>
      <c r="H54" s="23"/>
      <c r="I54" s="43"/>
      <c r="J54" s="23"/>
      <c r="K54" s="43"/>
      <c r="L54" s="23"/>
      <c r="M54" s="43"/>
      <c r="N54" s="44">
        <f t="shared" si="0"/>
        <v>45865</v>
      </c>
      <c r="O54" s="36"/>
    </row>
    <row r="55" spans="1:15" x14ac:dyDescent="0.25">
      <c r="A55" s="42">
        <f t="shared" si="1"/>
        <v>45866</v>
      </c>
      <c r="B55" s="23">
        <v>3744</v>
      </c>
      <c r="C55" s="43">
        <f>IF(B55="","",SUM(B$7:B55))</f>
        <v>143964</v>
      </c>
      <c r="D55" s="23"/>
      <c r="E55" s="43" t="str">
        <f>IF(D55="","",SUM(D$7:D55))</f>
        <v/>
      </c>
      <c r="F55" s="23"/>
      <c r="G55" s="43"/>
      <c r="H55" s="23"/>
      <c r="I55" s="43"/>
      <c r="J55" s="23"/>
      <c r="K55" s="43"/>
      <c r="L55" s="23"/>
      <c r="M55" s="43"/>
      <c r="N55" s="44">
        <f t="shared" si="0"/>
        <v>45866</v>
      </c>
      <c r="O55" s="36"/>
    </row>
    <row r="56" spans="1:15" x14ac:dyDescent="0.25">
      <c r="A56" s="42">
        <f t="shared" si="1"/>
        <v>45867</v>
      </c>
      <c r="B56" s="23">
        <v>3006</v>
      </c>
      <c r="C56" s="43">
        <f>IF(B56="","",SUM(B$7:B56))</f>
        <v>146970</v>
      </c>
      <c r="D56" s="23"/>
      <c r="E56" s="43" t="str">
        <f>IF(D56="","",SUM(D$7:D56))</f>
        <v/>
      </c>
      <c r="F56" s="23"/>
      <c r="G56" s="43"/>
      <c r="H56" s="23"/>
      <c r="I56" s="43"/>
      <c r="J56" s="23"/>
      <c r="K56" s="43"/>
      <c r="L56" s="23"/>
      <c r="M56" s="43"/>
      <c r="N56" s="44">
        <f t="shared" si="0"/>
        <v>45867</v>
      </c>
      <c r="O56" s="36"/>
    </row>
    <row r="57" spans="1:15" x14ac:dyDescent="0.25">
      <c r="A57" s="42">
        <f t="shared" si="1"/>
        <v>45868</v>
      </c>
      <c r="B57" s="23">
        <v>5891</v>
      </c>
      <c r="C57" s="43">
        <f>IF(B57="","",SUM(B$7:B57))</f>
        <v>152861</v>
      </c>
      <c r="D57" s="23"/>
      <c r="E57" s="43" t="str">
        <f>IF(D57="","",SUM(D$7:D57))</f>
        <v/>
      </c>
      <c r="F57" s="23"/>
      <c r="G57" s="43"/>
      <c r="H57" s="23"/>
      <c r="I57" s="43"/>
      <c r="J57" s="23"/>
      <c r="K57" s="43"/>
      <c r="L57" s="23"/>
      <c r="M57" s="43"/>
      <c r="N57" s="44">
        <f t="shared" si="0"/>
        <v>45868</v>
      </c>
      <c r="O57" s="36"/>
    </row>
    <row r="58" spans="1:15" x14ac:dyDescent="0.25">
      <c r="A58" s="42">
        <f t="shared" si="1"/>
        <v>45869</v>
      </c>
      <c r="B58" s="23">
        <v>4471</v>
      </c>
      <c r="C58" s="43">
        <f>IF(B58="","",SUM(B$7:B58))</f>
        <v>157332</v>
      </c>
      <c r="D58" s="23"/>
      <c r="E58" s="43" t="str">
        <f>IF(D58="","",SUM(D$7:D58))</f>
        <v/>
      </c>
      <c r="F58" s="23"/>
      <c r="G58" s="43"/>
      <c r="H58" s="23"/>
      <c r="I58" s="43"/>
      <c r="J58" s="23"/>
      <c r="K58" s="43"/>
      <c r="L58" s="23"/>
      <c r="M58" s="43"/>
      <c r="N58" s="44">
        <f t="shared" si="0"/>
        <v>45869</v>
      </c>
      <c r="O58" s="36"/>
    </row>
    <row r="59" spans="1:15" x14ac:dyDescent="0.25">
      <c r="A59" s="42">
        <f t="shared" si="1"/>
        <v>45870</v>
      </c>
      <c r="B59" s="23">
        <v>6756</v>
      </c>
      <c r="C59" s="43">
        <f>IF(B59="","",SUM(B$7:B59))</f>
        <v>164088</v>
      </c>
      <c r="D59" s="23"/>
      <c r="E59" s="43" t="str">
        <f>IF(D59="","",SUM(D$7:D59))</f>
        <v/>
      </c>
      <c r="F59" s="23"/>
      <c r="G59" s="43"/>
      <c r="H59" s="23"/>
      <c r="I59" s="43"/>
      <c r="J59" s="23"/>
      <c r="K59" s="43"/>
      <c r="L59" s="23"/>
      <c r="M59" s="43"/>
      <c r="N59" s="44">
        <f t="shared" si="0"/>
        <v>45870</v>
      </c>
      <c r="O59" s="36"/>
    </row>
    <row r="60" spans="1:15" x14ac:dyDescent="0.25">
      <c r="A60" s="42">
        <f t="shared" si="1"/>
        <v>45871</v>
      </c>
      <c r="B60" s="23">
        <v>3947</v>
      </c>
      <c r="C60" s="43">
        <f>IF(B60="","",SUM(B$7:B60))</f>
        <v>168035</v>
      </c>
      <c r="D60" s="23"/>
      <c r="E60" s="43" t="str">
        <f>IF(D60="","",SUM(D$7:D60))</f>
        <v/>
      </c>
      <c r="F60" s="23"/>
      <c r="G60" s="43"/>
      <c r="H60" s="23"/>
      <c r="I60" s="43"/>
      <c r="J60" s="23"/>
      <c r="K60" s="43"/>
      <c r="L60" s="23"/>
      <c r="M60" s="43"/>
      <c r="N60" s="44">
        <f t="shared" si="0"/>
        <v>45871</v>
      </c>
      <c r="O60" s="36"/>
    </row>
    <row r="61" spans="1:15" x14ac:dyDescent="0.25">
      <c r="A61" s="42">
        <f t="shared" si="1"/>
        <v>45872</v>
      </c>
      <c r="B61" s="23">
        <v>2715</v>
      </c>
      <c r="C61" s="43">
        <f>IF(B61="","",SUM(B$7:B61))</f>
        <v>170750</v>
      </c>
      <c r="D61" s="23"/>
      <c r="E61" s="43" t="str">
        <f>IF(D61="","",SUM(D$7:D61))</f>
        <v/>
      </c>
      <c r="F61" s="23"/>
      <c r="G61" s="43"/>
      <c r="H61" s="23"/>
      <c r="I61" s="43"/>
      <c r="J61" s="23"/>
      <c r="K61" s="43"/>
      <c r="L61" s="23"/>
      <c r="M61" s="43"/>
      <c r="N61" s="44">
        <f t="shared" si="0"/>
        <v>45872</v>
      </c>
      <c r="O61" s="36"/>
    </row>
    <row r="62" spans="1:15" x14ac:dyDescent="0.25">
      <c r="A62" s="42">
        <f t="shared" si="1"/>
        <v>45873</v>
      </c>
      <c r="B62" s="23">
        <v>6177</v>
      </c>
      <c r="C62" s="43">
        <f>IF(B62="","",SUM(B$7:B62))</f>
        <v>176927</v>
      </c>
      <c r="D62" s="23"/>
      <c r="E62" s="43" t="str">
        <f>IF(D62="","",SUM(D$7:D62))</f>
        <v/>
      </c>
      <c r="F62" s="23"/>
      <c r="G62" s="43"/>
      <c r="H62" s="23"/>
      <c r="I62" s="43"/>
      <c r="J62" s="23"/>
      <c r="K62" s="43"/>
      <c r="L62" s="23"/>
      <c r="M62" s="43"/>
      <c r="N62" s="44">
        <f t="shared" si="0"/>
        <v>45873</v>
      </c>
      <c r="O62" s="36"/>
    </row>
    <row r="63" spans="1:15" x14ac:dyDescent="0.25">
      <c r="A63" s="42">
        <f t="shared" si="1"/>
        <v>45874</v>
      </c>
      <c r="B63" s="23">
        <v>6462</v>
      </c>
      <c r="C63" s="43">
        <f>IF(B63="","",SUM(B$7:B63))</f>
        <v>183389</v>
      </c>
      <c r="D63" s="23"/>
      <c r="E63" s="43" t="str">
        <f>IF(D63="","",SUM(D$7:D63))</f>
        <v/>
      </c>
      <c r="F63" s="23"/>
      <c r="G63" s="43"/>
      <c r="H63" s="23"/>
      <c r="I63" s="43"/>
      <c r="J63" s="23"/>
      <c r="K63" s="43"/>
      <c r="L63" s="23"/>
      <c r="M63" s="43"/>
      <c r="N63" s="44">
        <f t="shared" si="0"/>
        <v>45874</v>
      </c>
      <c r="O63" s="36"/>
    </row>
    <row r="64" spans="1:15" x14ac:dyDescent="0.25">
      <c r="A64" s="42">
        <f t="shared" si="1"/>
        <v>45875</v>
      </c>
      <c r="B64" s="23">
        <v>1369</v>
      </c>
      <c r="C64" s="43">
        <f>IF(B64="","",SUM(B$7:B64))</f>
        <v>184758</v>
      </c>
      <c r="D64" s="23"/>
      <c r="E64" s="43" t="str">
        <f>IF(D64="","",SUM(D$7:D64))</f>
        <v/>
      </c>
      <c r="F64" s="23"/>
      <c r="G64" s="43"/>
      <c r="H64" s="23"/>
      <c r="I64" s="43"/>
      <c r="J64" s="23"/>
      <c r="K64" s="43"/>
      <c r="L64" s="23"/>
      <c r="M64" s="43"/>
      <c r="N64" s="44">
        <f t="shared" si="0"/>
        <v>45875</v>
      </c>
      <c r="O64" s="36"/>
    </row>
    <row r="65" spans="1:15" x14ac:dyDescent="0.25">
      <c r="A65" s="42">
        <f t="shared" si="1"/>
        <v>45876</v>
      </c>
      <c r="B65" s="23">
        <v>4803</v>
      </c>
      <c r="C65" s="43">
        <f>IF(B65="","",SUM(B$7:B65))</f>
        <v>189561</v>
      </c>
      <c r="D65" s="23"/>
      <c r="E65" s="43" t="str">
        <f>IF(D65="","",SUM(D$7:D65))</f>
        <v/>
      </c>
      <c r="F65" s="23"/>
      <c r="G65" s="43"/>
      <c r="H65" s="23"/>
      <c r="I65" s="43"/>
      <c r="J65" s="23"/>
      <c r="K65" s="43"/>
      <c r="L65" s="23"/>
      <c r="M65" s="43"/>
      <c r="N65" s="44">
        <f t="shared" si="0"/>
        <v>45876</v>
      </c>
      <c r="O65" s="36"/>
    </row>
    <row r="66" spans="1:15" x14ac:dyDescent="0.25">
      <c r="A66" s="42">
        <f t="shared" si="1"/>
        <v>45877</v>
      </c>
      <c r="B66" s="23">
        <v>3712</v>
      </c>
      <c r="C66" s="43">
        <f>IF(B66="","",SUM(B$7:B66))</f>
        <v>193273</v>
      </c>
      <c r="D66" s="23"/>
      <c r="E66" s="43" t="str">
        <f>IF(D66="","",SUM(D$7:D66))</f>
        <v/>
      </c>
      <c r="F66" s="23"/>
      <c r="G66" s="43"/>
      <c r="H66" s="23"/>
      <c r="I66" s="43"/>
      <c r="J66" s="23"/>
      <c r="K66" s="43"/>
      <c r="L66" s="23"/>
      <c r="M66" s="43"/>
      <c r="N66" s="44">
        <f t="shared" si="0"/>
        <v>45877</v>
      </c>
      <c r="O66" s="19"/>
    </row>
    <row r="67" spans="1:15" x14ac:dyDescent="0.25">
      <c r="A67" s="42">
        <f t="shared" si="1"/>
        <v>45878</v>
      </c>
      <c r="B67" s="23">
        <v>0</v>
      </c>
      <c r="C67" s="43">
        <f>IF(B67="","",SUM(B$7:B67))</f>
        <v>193273</v>
      </c>
      <c r="D67" s="23"/>
      <c r="E67" s="43" t="str">
        <f>IF(D67="","",SUM(D$7:D67))</f>
        <v/>
      </c>
      <c r="F67" s="23"/>
      <c r="G67" s="43"/>
      <c r="H67" s="23"/>
      <c r="I67" s="43"/>
      <c r="J67" s="23"/>
      <c r="K67" s="43"/>
      <c r="L67" s="23"/>
      <c r="M67" s="43"/>
      <c r="N67" s="44">
        <f t="shared" si="0"/>
        <v>45878</v>
      </c>
      <c r="O67" s="46"/>
    </row>
    <row r="68" spans="1:15" x14ac:dyDescent="0.25">
      <c r="A68" s="42">
        <f t="shared" si="1"/>
        <v>45879</v>
      </c>
      <c r="B68" s="23">
        <v>4723</v>
      </c>
      <c r="C68" s="43">
        <f>IF(B68="","",SUM(B$7:B68))</f>
        <v>197996</v>
      </c>
      <c r="D68" s="23"/>
      <c r="E68" s="43" t="str">
        <f>IF(D68="","",SUM(D$7:D68))</f>
        <v/>
      </c>
      <c r="F68" s="23"/>
      <c r="G68" s="43"/>
      <c r="H68" s="23"/>
      <c r="I68" s="43"/>
      <c r="J68" s="23"/>
      <c r="K68" s="43"/>
      <c r="L68" s="23"/>
      <c r="M68" s="43"/>
      <c r="N68" s="44">
        <f t="shared" si="0"/>
        <v>45879</v>
      </c>
      <c r="O68" s="48"/>
    </row>
    <row r="69" spans="1:15" x14ac:dyDescent="0.25">
      <c r="A69" s="42">
        <f t="shared" si="1"/>
        <v>45880</v>
      </c>
      <c r="B69" s="23">
        <v>8020</v>
      </c>
      <c r="C69" s="43">
        <f>IF(B69="","",SUM(B$7:B69))</f>
        <v>206016</v>
      </c>
      <c r="D69" s="23"/>
      <c r="E69" s="43" t="str">
        <f>IF(D69="","",SUM(D$7:D69))</f>
        <v/>
      </c>
      <c r="F69" s="23"/>
      <c r="G69" s="43"/>
      <c r="H69" s="23"/>
      <c r="I69" s="43"/>
      <c r="J69" s="23"/>
      <c r="K69" s="43"/>
      <c r="L69" s="23"/>
      <c r="M69" s="43"/>
      <c r="N69" s="44">
        <f t="shared" si="0"/>
        <v>45880</v>
      </c>
      <c r="O69" s="19"/>
    </row>
    <row r="70" spans="1:15" x14ac:dyDescent="0.25">
      <c r="A70" s="42">
        <f t="shared" si="1"/>
        <v>45881</v>
      </c>
      <c r="B70" s="23">
        <v>1674</v>
      </c>
      <c r="C70" s="43">
        <f>IF(B70="","",SUM(B$7:B70))</f>
        <v>207690</v>
      </c>
      <c r="D70" s="23"/>
      <c r="E70" s="43" t="str">
        <f>IF(D70="","",SUM(D$7:D70))</f>
        <v/>
      </c>
      <c r="F70" s="23"/>
      <c r="G70" s="43"/>
      <c r="H70" s="23"/>
      <c r="I70" s="43"/>
      <c r="J70" s="23"/>
      <c r="K70" s="43"/>
      <c r="L70" s="23"/>
      <c r="M70" s="43"/>
      <c r="N70" s="44">
        <f t="shared" si="0"/>
        <v>45881</v>
      </c>
      <c r="O70" s="48"/>
    </row>
    <row r="71" spans="1:15" x14ac:dyDescent="0.25">
      <c r="A71" s="42">
        <f t="shared" si="1"/>
        <v>45882</v>
      </c>
      <c r="B71" s="23">
        <v>2504</v>
      </c>
      <c r="C71" s="43">
        <f>IF(B71="","",SUM(B$7:B71))</f>
        <v>210194</v>
      </c>
      <c r="D71" s="23"/>
      <c r="E71" s="43" t="str">
        <f>IF(D71="","",SUM(D$7:D71))</f>
        <v/>
      </c>
      <c r="F71" s="23"/>
      <c r="G71" s="43"/>
      <c r="H71" s="23"/>
      <c r="I71" s="43"/>
      <c r="J71" s="23"/>
      <c r="K71" s="43"/>
      <c r="L71" s="23"/>
      <c r="M71" s="43"/>
      <c r="N71" s="44">
        <f t="shared" si="0"/>
        <v>45882</v>
      </c>
      <c r="O71" s="49"/>
    </row>
    <row r="72" spans="1:15" x14ac:dyDescent="0.25">
      <c r="A72" s="42">
        <f t="shared" si="1"/>
        <v>45883</v>
      </c>
      <c r="B72" s="23">
        <v>2502</v>
      </c>
      <c r="C72" s="43">
        <f>IF(B72="","",SUM(B$7:B72))</f>
        <v>212696</v>
      </c>
      <c r="D72" s="23"/>
      <c r="E72" s="43" t="str">
        <f>IF(D72="","",SUM(D$7:D72))</f>
        <v/>
      </c>
      <c r="F72" s="23"/>
      <c r="G72" s="43"/>
      <c r="H72" s="23"/>
      <c r="I72" s="43"/>
      <c r="J72" s="23"/>
      <c r="K72" s="43"/>
      <c r="L72" s="23"/>
      <c r="M72" s="43"/>
      <c r="N72" s="44">
        <f t="shared" si="0"/>
        <v>45883</v>
      </c>
      <c r="O72" s="49"/>
    </row>
    <row r="73" spans="1:15" x14ac:dyDescent="0.25">
      <c r="A73" s="42">
        <f t="shared" si="1"/>
        <v>45884</v>
      </c>
      <c r="B73" s="23">
        <v>1088</v>
      </c>
      <c r="C73" s="43">
        <f>IF(B73="","",SUM(B$7:B73))</f>
        <v>213784</v>
      </c>
      <c r="D73" s="23"/>
      <c r="E73" s="43" t="str">
        <f>IF(D73="","",SUM(D$7:D73))</f>
        <v/>
      </c>
      <c r="F73" s="23"/>
      <c r="G73" s="43"/>
      <c r="H73" s="23"/>
      <c r="I73" s="43"/>
      <c r="J73" s="23"/>
      <c r="K73" s="43"/>
      <c r="L73" s="23"/>
      <c r="M73" s="43"/>
      <c r="N73" s="47">
        <f t="shared" si="0"/>
        <v>45884</v>
      </c>
      <c r="O73" s="20"/>
    </row>
    <row r="74" spans="1:15" x14ac:dyDescent="0.25">
      <c r="A74" s="42">
        <f t="shared" si="1"/>
        <v>45885</v>
      </c>
      <c r="B74" s="23">
        <v>2278</v>
      </c>
      <c r="C74" s="43">
        <f>IF(B74="","",SUM(B$7:B74))</f>
        <v>216062</v>
      </c>
      <c r="D74" s="23"/>
      <c r="E74" s="43" t="str">
        <f>IF(D74="","",SUM(D$7:D74))</f>
        <v/>
      </c>
      <c r="F74" s="23"/>
      <c r="G74" s="43"/>
      <c r="H74" s="23"/>
      <c r="I74" s="43"/>
      <c r="J74" s="23"/>
      <c r="K74" s="43"/>
      <c r="L74" s="23"/>
      <c r="M74" s="43"/>
      <c r="N74" s="44">
        <f t="shared" si="0"/>
        <v>45885</v>
      </c>
      <c r="O74" s="36"/>
    </row>
    <row r="75" spans="1:15" x14ac:dyDescent="0.25">
      <c r="A75" s="42">
        <f t="shared" si="1"/>
        <v>45886</v>
      </c>
      <c r="B75" s="23">
        <v>2149</v>
      </c>
      <c r="C75" s="43">
        <f>IF(B75="","",SUM(B$7:B75))</f>
        <v>218211</v>
      </c>
      <c r="D75" s="23"/>
      <c r="E75" s="43" t="str">
        <f>IF(D75="","",SUM(D$7:D75))</f>
        <v/>
      </c>
      <c r="F75" s="23"/>
      <c r="G75" s="43"/>
      <c r="H75" s="23"/>
      <c r="I75" s="43"/>
      <c r="J75" s="23"/>
      <c r="K75" s="43"/>
      <c r="L75" s="23"/>
      <c r="M75" s="43"/>
      <c r="N75" s="44">
        <f t="shared" ref="N75:N126" si="2">A75</f>
        <v>45886</v>
      </c>
      <c r="O75" s="36"/>
    </row>
    <row r="76" spans="1:15" x14ac:dyDescent="0.25">
      <c r="A76" s="42">
        <f t="shared" si="1"/>
        <v>45887</v>
      </c>
      <c r="B76" s="23">
        <v>1335</v>
      </c>
      <c r="C76" s="43">
        <f>IF(B76="","",SUM(B$7:B76))</f>
        <v>219546</v>
      </c>
      <c r="D76" s="23"/>
      <c r="E76" s="43" t="str">
        <f>IF(D76="","",SUM(D$7:D76))</f>
        <v/>
      </c>
      <c r="F76" s="23"/>
      <c r="G76" s="43"/>
      <c r="H76" s="23"/>
      <c r="I76" s="43"/>
      <c r="J76" s="23"/>
      <c r="K76" s="43"/>
      <c r="L76" s="23"/>
      <c r="M76" s="43"/>
      <c r="N76" s="44">
        <f t="shared" si="2"/>
        <v>45887</v>
      </c>
      <c r="O76" s="36"/>
    </row>
    <row r="77" spans="1:15" x14ac:dyDescent="0.25">
      <c r="A77" s="42">
        <f t="shared" ref="A77:A126" si="3">A76+1</f>
        <v>45888</v>
      </c>
      <c r="B77" s="23">
        <v>726</v>
      </c>
      <c r="C77" s="43">
        <f>IF(B77="","",SUM(B$7:B77))</f>
        <v>220272</v>
      </c>
      <c r="D77" s="23"/>
      <c r="E77" s="43" t="str">
        <f>IF(D77="","",SUM(D$7:D77))</f>
        <v/>
      </c>
      <c r="F77" s="23"/>
      <c r="G77" s="43"/>
      <c r="H77" s="23"/>
      <c r="I77" s="43"/>
      <c r="J77" s="23"/>
      <c r="K77" s="43"/>
      <c r="L77" s="23"/>
      <c r="M77" s="43"/>
      <c r="N77" s="44">
        <f t="shared" si="2"/>
        <v>45888</v>
      </c>
      <c r="O77" s="36"/>
    </row>
    <row r="78" spans="1:15" x14ac:dyDescent="0.25">
      <c r="A78" s="42">
        <f t="shared" si="3"/>
        <v>45889</v>
      </c>
      <c r="B78" s="23">
        <v>1033</v>
      </c>
      <c r="C78" s="43">
        <f>IF(B78="","",SUM(B$7:B78))</f>
        <v>221305</v>
      </c>
      <c r="D78" s="23"/>
      <c r="E78" s="43" t="str">
        <f>IF(D78="","",SUM(D$7:D78))</f>
        <v/>
      </c>
      <c r="F78" s="23"/>
      <c r="G78" s="43"/>
      <c r="H78" s="23"/>
      <c r="I78" s="43"/>
      <c r="J78" s="23"/>
      <c r="K78" s="43"/>
      <c r="L78" s="23"/>
      <c r="M78" s="43"/>
      <c r="N78" s="44">
        <f t="shared" si="2"/>
        <v>45889</v>
      </c>
      <c r="O78" s="36"/>
    </row>
    <row r="79" spans="1:15" x14ac:dyDescent="0.25">
      <c r="A79" s="42">
        <f t="shared" si="3"/>
        <v>45890</v>
      </c>
      <c r="B79" s="23">
        <v>838</v>
      </c>
      <c r="C79" s="43">
        <f>IF(B79="","",SUM(B$7:B79))</f>
        <v>222143</v>
      </c>
      <c r="D79" s="23"/>
      <c r="E79" s="43" t="str">
        <f>IF(D79="","",SUM(D$7:D79))</f>
        <v/>
      </c>
      <c r="F79" s="23"/>
      <c r="G79" s="43"/>
      <c r="H79" s="23"/>
      <c r="I79" s="43"/>
      <c r="J79" s="23"/>
      <c r="K79" s="43"/>
      <c r="L79" s="23"/>
      <c r="M79" s="43"/>
      <c r="N79" s="44">
        <f t="shared" si="2"/>
        <v>45890</v>
      </c>
      <c r="O79" s="36"/>
    </row>
    <row r="80" spans="1:15" x14ac:dyDescent="0.25">
      <c r="A80" s="42">
        <f t="shared" si="3"/>
        <v>45891</v>
      </c>
      <c r="B80" s="23">
        <v>1560</v>
      </c>
      <c r="C80" s="43">
        <f>IF(B80="","",SUM(B$7:B80))</f>
        <v>223703</v>
      </c>
      <c r="D80" s="23"/>
      <c r="E80" s="43" t="str">
        <f>IF(D80="","",SUM(D$7:D80))</f>
        <v/>
      </c>
      <c r="F80" s="23"/>
      <c r="G80" s="43"/>
      <c r="H80" s="23"/>
      <c r="I80" s="43"/>
      <c r="J80" s="23"/>
      <c r="K80" s="43"/>
      <c r="L80" s="23"/>
      <c r="M80" s="43"/>
      <c r="N80" s="44">
        <f t="shared" si="2"/>
        <v>45891</v>
      </c>
      <c r="O80" s="36"/>
    </row>
    <row r="81" spans="1:14" x14ac:dyDescent="0.25">
      <c r="A81" s="42">
        <f t="shared" si="3"/>
        <v>45892</v>
      </c>
      <c r="B81" s="23">
        <v>1224</v>
      </c>
      <c r="C81" s="43">
        <f>IF(B81="","",SUM(B$7:B81))</f>
        <v>224927</v>
      </c>
      <c r="D81" s="23"/>
      <c r="E81" s="43" t="str">
        <f>IF(D81="","",SUM(D$7:D81))</f>
        <v/>
      </c>
      <c r="F81" s="23"/>
      <c r="G81" s="43"/>
      <c r="H81" s="23"/>
      <c r="I81" s="43"/>
      <c r="J81" s="23"/>
      <c r="K81" s="43"/>
      <c r="L81" s="23"/>
      <c r="M81" s="43"/>
      <c r="N81" s="44">
        <f t="shared" si="2"/>
        <v>45892</v>
      </c>
    </row>
    <row r="82" spans="1:14" x14ac:dyDescent="0.25">
      <c r="A82" s="42">
        <f t="shared" si="3"/>
        <v>45893</v>
      </c>
      <c r="B82" s="23">
        <v>933</v>
      </c>
      <c r="C82" s="43">
        <f>IF(B82="","",SUM(B$7:B82))</f>
        <v>225860</v>
      </c>
      <c r="D82" s="23"/>
      <c r="E82" s="43" t="str">
        <f>IF(D82="","",SUM(D$7:D82))</f>
        <v/>
      </c>
      <c r="F82" s="23"/>
      <c r="G82" s="43"/>
      <c r="H82" s="23"/>
      <c r="I82" s="43"/>
      <c r="J82" s="23"/>
      <c r="K82" s="43"/>
      <c r="L82" s="23"/>
      <c r="M82" s="43"/>
      <c r="N82" s="44">
        <f t="shared" si="2"/>
        <v>45893</v>
      </c>
    </row>
    <row r="83" spans="1:14" x14ac:dyDescent="0.25">
      <c r="A83" s="42">
        <f t="shared" si="3"/>
        <v>45894</v>
      </c>
      <c r="B83" s="23">
        <v>940</v>
      </c>
      <c r="C83" s="43">
        <f>IF(B83="","",SUM(B$7:B83))</f>
        <v>226800</v>
      </c>
      <c r="D83" s="23"/>
      <c r="E83" s="43" t="str">
        <f>IF(D83="","",SUM(D$7:D83))</f>
        <v/>
      </c>
      <c r="F83" s="23"/>
      <c r="G83" s="43"/>
      <c r="H83" s="23"/>
      <c r="I83" s="43"/>
      <c r="J83" s="23"/>
      <c r="K83" s="43"/>
      <c r="L83" s="23"/>
      <c r="M83" s="43"/>
      <c r="N83" s="44">
        <f t="shared" si="2"/>
        <v>45894</v>
      </c>
    </row>
    <row r="84" spans="1:14" x14ac:dyDescent="0.25">
      <c r="A84" s="42">
        <f t="shared" si="3"/>
        <v>45895</v>
      </c>
      <c r="B84" s="23">
        <v>567</v>
      </c>
      <c r="C84" s="43">
        <f>IF(B84="","",SUM(B$7:B84))</f>
        <v>227367</v>
      </c>
      <c r="D84" s="23"/>
      <c r="E84" s="43" t="str">
        <f>IF(D84="","",SUM(D$7:D84))</f>
        <v/>
      </c>
      <c r="F84" s="23"/>
      <c r="G84" s="43"/>
      <c r="H84" s="23"/>
      <c r="I84" s="43"/>
      <c r="J84" s="23"/>
      <c r="K84" s="43"/>
      <c r="L84" s="23"/>
      <c r="M84" s="43"/>
      <c r="N84" s="44">
        <f t="shared" si="2"/>
        <v>45895</v>
      </c>
    </row>
    <row r="85" spans="1:14" x14ac:dyDescent="0.25">
      <c r="A85" s="42">
        <f t="shared" si="3"/>
        <v>45896</v>
      </c>
      <c r="B85" s="23">
        <v>417</v>
      </c>
      <c r="C85" s="43">
        <f>IF(B85="","",SUM(B$7:B85))</f>
        <v>227784</v>
      </c>
      <c r="D85" s="23"/>
      <c r="E85" s="43" t="str">
        <f>IF(D85="","",SUM(D$7:D85))</f>
        <v/>
      </c>
      <c r="F85" s="23"/>
      <c r="G85" s="43"/>
      <c r="H85" s="23"/>
      <c r="I85" s="43"/>
      <c r="J85" s="23"/>
      <c r="K85" s="43"/>
      <c r="L85" s="23"/>
      <c r="M85" s="43"/>
      <c r="N85" s="44">
        <f t="shared" si="2"/>
        <v>45896</v>
      </c>
    </row>
    <row r="86" spans="1:14" x14ac:dyDescent="0.25">
      <c r="A86" s="42">
        <f t="shared" si="3"/>
        <v>45897</v>
      </c>
      <c r="B86" s="23">
        <v>292</v>
      </c>
      <c r="C86" s="43">
        <f>IF(B86="","",SUM(B$7:B86))</f>
        <v>228076</v>
      </c>
      <c r="D86" s="23"/>
      <c r="E86" s="43" t="str">
        <f>IF(D86="","",SUM(D$7:D86))</f>
        <v/>
      </c>
      <c r="F86" s="23"/>
      <c r="G86" s="43"/>
      <c r="H86" s="23"/>
      <c r="I86" s="43"/>
      <c r="J86" s="23"/>
      <c r="K86" s="43"/>
      <c r="L86" s="23"/>
      <c r="M86" s="43"/>
      <c r="N86" s="44">
        <f t="shared" si="2"/>
        <v>45897</v>
      </c>
    </row>
    <row r="87" spans="1:14" x14ac:dyDescent="0.25">
      <c r="A87" s="42">
        <f t="shared" si="3"/>
        <v>45898</v>
      </c>
      <c r="B87" s="23">
        <v>287</v>
      </c>
      <c r="C87" s="43">
        <f>IF(B87="","",SUM(B$7:B87))</f>
        <v>228363</v>
      </c>
      <c r="D87" s="23"/>
      <c r="E87" s="43" t="str">
        <f>IF(D87="","",SUM(D$7:D87))</f>
        <v/>
      </c>
      <c r="F87" s="23"/>
      <c r="G87" s="43"/>
      <c r="H87" s="23"/>
      <c r="I87" s="43"/>
      <c r="J87" s="23"/>
      <c r="K87" s="43"/>
      <c r="L87" s="23"/>
      <c r="M87" s="43"/>
      <c r="N87" s="44">
        <f t="shared" si="2"/>
        <v>45898</v>
      </c>
    </row>
    <row r="88" spans="1:14" x14ac:dyDescent="0.25">
      <c r="A88" s="42">
        <f t="shared" si="3"/>
        <v>45899</v>
      </c>
      <c r="B88" s="23">
        <v>208</v>
      </c>
      <c r="C88" s="43">
        <f>IF(B88="","",SUM(B$7:B88))</f>
        <v>228571</v>
      </c>
      <c r="D88" s="23"/>
      <c r="E88" s="43" t="str">
        <f>IF(D88="","",SUM(D$7:D88))</f>
        <v/>
      </c>
      <c r="F88" s="23"/>
      <c r="G88" s="43"/>
      <c r="H88" s="23"/>
      <c r="I88" s="43"/>
      <c r="J88" s="23"/>
      <c r="K88" s="43"/>
      <c r="L88" s="23"/>
      <c r="M88" s="43"/>
      <c r="N88" s="44">
        <f t="shared" si="2"/>
        <v>45899</v>
      </c>
    </row>
    <row r="89" spans="1:14" x14ac:dyDescent="0.25">
      <c r="A89" s="42">
        <f t="shared" si="3"/>
        <v>45900</v>
      </c>
      <c r="B89" s="23"/>
      <c r="C89" s="43" t="str">
        <f>IF(B89="","",SUM(B$7:B89))</f>
        <v/>
      </c>
      <c r="D89" s="23"/>
      <c r="E89" s="43" t="str">
        <f>IF(D89="","",SUM(D$7:D89))</f>
        <v/>
      </c>
      <c r="F89" s="23"/>
      <c r="G89" s="43"/>
      <c r="H89" s="23"/>
      <c r="I89" s="43"/>
      <c r="J89" s="23"/>
      <c r="K89" s="43"/>
      <c r="L89" s="23"/>
      <c r="M89" s="43"/>
      <c r="N89" s="44">
        <f t="shared" si="2"/>
        <v>45900</v>
      </c>
    </row>
    <row r="90" spans="1:14" x14ac:dyDescent="0.25">
      <c r="A90" s="42">
        <f t="shared" si="3"/>
        <v>45901</v>
      </c>
      <c r="B90" s="23"/>
      <c r="C90" s="43" t="str">
        <f>IF(B90="","",SUM(B$7:B90))</f>
        <v/>
      </c>
      <c r="D90" s="23"/>
      <c r="E90" s="43" t="str">
        <f>IF(D90="","",SUM(D$7:D90))</f>
        <v/>
      </c>
      <c r="F90" s="23"/>
      <c r="G90" s="43"/>
      <c r="H90" s="23"/>
      <c r="I90" s="43"/>
      <c r="J90" s="23"/>
      <c r="K90" s="43"/>
      <c r="L90" s="23"/>
      <c r="M90" s="43"/>
      <c r="N90" s="44">
        <f t="shared" si="2"/>
        <v>45901</v>
      </c>
    </row>
    <row r="91" spans="1:14" x14ac:dyDescent="0.25">
      <c r="A91" s="42">
        <f t="shared" si="3"/>
        <v>45902</v>
      </c>
      <c r="B91" s="23"/>
      <c r="C91" s="43" t="str">
        <f>IF(B91="","",SUM(B$7:B91))</f>
        <v/>
      </c>
      <c r="D91" s="23"/>
      <c r="E91" s="43" t="str">
        <f>IF(D91="","",SUM(D$7:D91))</f>
        <v/>
      </c>
      <c r="F91" s="23"/>
      <c r="G91" s="43" t="str">
        <f>IF(F91="","",SUM(F$7:F91))</f>
        <v/>
      </c>
      <c r="H91" s="23"/>
      <c r="I91" s="43" t="str">
        <f>IF(H91="","",SUM(H$7:H91))</f>
        <v/>
      </c>
      <c r="J91" s="23"/>
      <c r="K91" s="43" t="str">
        <f>IF(J91="","",SUM(J$7:J91))</f>
        <v/>
      </c>
      <c r="L91" s="23"/>
      <c r="M91" s="43" t="str">
        <f>IF(L91="","",SUM(L$7:L91))</f>
        <v/>
      </c>
      <c r="N91" s="44">
        <f t="shared" si="2"/>
        <v>45902</v>
      </c>
    </row>
    <row r="92" spans="1:14" x14ac:dyDescent="0.25">
      <c r="A92" s="42">
        <f t="shared" si="3"/>
        <v>45903</v>
      </c>
      <c r="B92" s="23"/>
      <c r="C92" s="43" t="str">
        <f>IF(B92="","",SUM(B$7:B92))</f>
        <v/>
      </c>
      <c r="D92" s="23"/>
      <c r="E92" s="43" t="str">
        <f>IF(D92="","",SUM(D$7:D92))</f>
        <v/>
      </c>
      <c r="F92" s="23"/>
      <c r="G92" s="43" t="str">
        <f>IF(F92="","",SUM(F$7:F92))</f>
        <v/>
      </c>
      <c r="H92" s="23"/>
      <c r="I92" s="43" t="str">
        <f>IF(H92="","",SUM(H$7:H92))</f>
        <v/>
      </c>
      <c r="J92" s="23"/>
      <c r="K92" s="43" t="str">
        <f>IF(J92="","",SUM(J$7:J92))</f>
        <v/>
      </c>
      <c r="L92" s="23"/>
      <c r="M92" s="43" t="str">
        <f>IF(L92="","",SUM(L$7:L92))</f>
        <v/>
      </c>
      <c r="N92" s="44">
        <f t="shared" si="2"/>
        <v>45903</v>
      </c>
    </row>
    <row r="93" spans="1:14" x14ac:dyDescent="0.25">
      <c r="A93" s="42">
        <f t="shared" si="3"/>
        <v>45904</v>
      </c>
      <c r="B93" s="23"/>
      <c r="C93" s="43" t="str">
        <f>IF(B93="","",SUM(B$7:B93))</f>
        <v/>
      </c>
      <c r="D93" s="23"/>
      <c r="E93" s="43" t="str">
        <f>IF(D93="","",SUM(D$7:D93))</f>
        <v/>
      </c>
      <c r="F93" s="23"/>
      <c r="G93" s="43" t="str">
        <f>IF(F93="","",SUM(F$7:F93))</f>
        <v/>
      </c>
      <c r="H93" s="23"/>
      <c r="I93" s="43" t="str">
        <f>IF(H93="","",SUM(H$7:H93))</f>
        <v/>
      </c>
      <c r="J93" s="23"/>
      <c r="K93" s="43" t="str">
        <f>IF(J93="","",SUM(J$7:J93))</f>
        <v/>
      </c>
      <c r="L93" s="23"/>
      <c r="M93" s="43" t="str">
        <f>IF(L93="","",SUM(L$7:L93))</f>
        <v/>
      </c>
      <c r="N93" s="44">
        <f t="shared" si="2"/>
        <v>45904</v>
      </c>
    </row>
    <row r="94" spans="1:14" x14ac:dyDescent="0.25">
      <c r="A94" s="42">
        <f t="shared" si="3"/>
        <v>45905</v>
      </c>
      <c r="B94" s="23"/>
      <c r="C94" s="43" t="str">
        <f>IF(B94="","",SUM(B$7:B94))</f>
        <v/>
      </c>
      <c r="D94" s="23"/>
      <c r="E94" s="43" t="str">
        <f>IF(D94="","",SUM(D$7:D94))</f>
        <v/>
      </c>
      <c r="F94" s="23"/>
      <c r="G94" s="43" t="str">
        <f>IF(F94="","",SUM(F$7:F94))</f>
        <v/>
      </c>
      <c r="H94" s="23"/>
      <c r="I94" s="43" t="str">
        <f>IF(H94="","",SUM(H$7:H94))</f>
        <v/>
      </c>
      <c r="J94" s="23"/>
      <c r="K94" s="43" t="str">
        <f>IF(J94="","",SUM(J$7:J94))</f>
        <v/>
      </c>
      <c r="L94" s="23"/>
      <c r="M94" s="43" t="str">
        <f>IF(L94="","",SUM(L$7:L94))</f>
        <v/>
      </c>
      <c r="N94" s="44">
        <f t="shared" si="2"/>
        <v>45905</v>
      </c>
    </row>
    <row r="95" spans="1:14" x14ac:dyDescent="0.25">
      <c r="A95" s="42">
        <f t="shared" si="3"/>
        <v>45906</v>
      </c>
      <c r="B95" s="23"/>
      <c r="C95" s="43" t="str">
        <f>IF(B95="","",SUM(B$7:B95))</f>
        <v/>
      </c>
      <c r="D95" s="23"/>
      <c r="E95" s="43" t="str">
        <f>IF(D95="","",SUM(D$7:D95))</f>
        <v/>
      </c>
      <c r="F95" s="23"/>
      <c r="G95" s="43" t="str">
        <f>IF(F95="","",SUM(F$7:F95))</f>
        <v/>
      </c>
      <c r="H95" s="23"/>
      <c r="I95" s="43" t="str">
        <f>IF(H95="","",SUM(H$7:H95))</f>
        <v/>
      </c>
      <c r="J95" s="23"/>
      <c r="K95" s="43" t="str">
        <f>IF(J95="","",SUM(J$7:J95))</f>
        <v/>
      </c>
      <c r="L95" s="23"/>
      <c r="M95" s="43" t="str">
        <f>IF(L95="","",SUM(L$7:L95))</f>
        <v/>
      </c>
      <c r="N95" s="44">
        <f t="shared" si="2"/>
        <v>45906</v>
      </c>
    </row>
    <row r="96" spans="1:14" x14ac:dyDescent="0.25">
      <c r="A96" s="42">
        <f t="shared" si="3"/>
        <v>45907</v>
      </c>
      <c r="B96" s="23"/>
      <c r="C96" s="43" t="str">
        <f>IF(B96="","",SUM(B$7:B96))</f>
        <v/>
      </c>
      <c r="D96" s="23"/>
      <c r="E96" s="43" t="str">
        <f>IF(D96="","",SUM(D$7:D96))</f>
        <v/>
      </c>
      <c r="F96" s="23"/>
      <c r="G96" s="43" t="str">
        <f>IF(F96="","",SUM(F$7:F96))</f>
        <v/>
      </c>
      <c r="H96" s="23"/>
      <c r="I96" s="43" t="str">
        <f>IF(H96="","",SUM(H$7:H96))</f>
        <v/>
      </c>
      <c r="J96" s="23"/>
      <c r="K96" s="43" t="str">
        <f>IF(J96="","",SUM(J$7:J96))</f>
        <v/>
      </c>
      <c r="L96" s="23"/>
      <c r="M96" s="43" t="str">
        <f>IF(L96="","",SUM(L$7:L96))</f>
        <v/>
      </c>
      <c r="N96" s="44">
        <f t="shared" si="2"/>
        <v>45907</v>
      </c>
    </row>
    <row r="97" spans="1:14" x14ac:dyDescent="0.25">
      <c r="A97" s="42">
        <f t="shared" si="3"/>
        <v>45908</v>
      </c>
      <c r="B97" s="23"/>
      <c r="C97" s="43" t="str">
        <f>IF(B97="","",SUM(B$7:B97))</f>
        <v/>
      </c>
      <c r="D97" s="23"/>
      <c r="E97" s="43" t="str">
        <f>IF(D97="","",SUM(D$7:D97))</f>
        <v/>
      </c>
      <c r="F97" s="23"/>
      <c r="G97" s="43" t="str">
        <f>IF(F97="","",SUM(F$7:F97))</f>
        <v/>
      </c>
      <c r="H97" s="23"/>
      <c r="I97" s="43" t="str">
        <f t="shared" ref="I97:I126" si="4">IF(H97="","",IF(ISERROR(H97+I96),H97,H97+I96))</f>
        <v/>
      </c>
      <c r="J97" s="23"/>
      <c r="K97" s="43" t="str">
        <f t="shared" ref="K97:K126" si="5">IF(J97="","",IF(ISERROR(J97+K96),J97,J97+K96))</f>
        <v/>
      </c>
      <c r="L97" s="23"/>
      <c r="M97" s="43" t="str">
        <f>IF(L97="","",SUM(L$7:L97))</f>
        <v/>
      </c>
      <c r="N97" s="44">
        <f t="shared" si="2"/>
        <v>45908</v>
      </c>
    </row>
    <row r="98" spans="1:14" x14ac:dyDescent="0.25">
      <c r="A98" s="42">
        <f t="shared" si="3"/>
        <v>45909</v>
      </c>
      <c r="B98" s="23"/>
      <c r="C98" s="43" t="str">
        <f>IF(B98="","",SUM(B$7:B98))</f>
        <v/>
      </c>
      <c r="D98" s="23"/>
      <c r="E98" s="43" t="str">
        <f>IF(D98="","",SUM(D$7:D98))</f>
        <v/>
      </c>
      <c r="F98" s="23"/>
      <c r="G98" s="43" t="str">
        <f>IF(F98="","",SUM(F$7:F98))</f>
        <v/>
      </c>
      <c r="H98" s="23"/>
      <c r="I98" s="43" t="str">
        <f t="shared" si="4"/>
        <v/>
      </c>
      <c r="J98" s="23"/>
      <c r="K98" s="43" t="str">
        <f t="shared" si="5"/>
        <v/>
      </c>
      <c r="L98" s="23"/>
      <c r="M98" s="43" t="str">
        <f>IF(L98="","",SUM(L$7:L98))</f>
        <v/>
      </c>
      <c r="N98" s="44">
        <f t="shared" si="2"/>
        <v>45909</v>
      </c>
    </row>
    <row r="99" spans="1:14" x14ac:dyDescent="0.25">
      <c r="A99" s="42">
        <f t="shared" si="3"/>
        <v>45910</v>
      </c>
      <c r="B99" s="23"/>
      <c r="C99" s="43" t="str">
        <f>IF(B99="","",SUM(B$7:B99))</f>
        <v/>
      </c>
      <c r="D99" s="23"/>
      <c r="E99" s="43" t="str">
        <f>IF(D99="","",SUM(D$7:D99))</f>
        <v/>
      </c>
      <c r="F99" s="23"/>
      <c r="G99" s="43" t="str">
        <f>IF(F99="","",SUM(F$7:F99))</f>
        <v/>
      </c>
      <c r="H99" s="23"/>
      <c r="I99" s="43" t="str">
        <f t="shared" si="4"/>
        <v/>
      </c>
      <c r="J99" s="23"/>
      <c r="K99" s="43" t="str">
        <f t="shared" si="5"/>
        <v/>
      </c>
      <c r="L99" s="23"/>
      <c r="M99" s="43" t="str">
        <f>IF(L99="","",SUM(L$7:L99))</f>
        <v/>
      </c>
      <c r="N99" s="44">
        <f t="shared" si="2"/>
        <v>45910</v>
      </c>
    </row>
    <row r="100" spans="1:14" x14ac:dyDescent="0.25">
      <c r="A100" s="42">
        <f t="shared" si="3"/>
        <v>45911</v>
      </c>
      <c r="B100" s="23"/>
      <c r="C100" s="43" t="str">
        <f>IF(B100="","",SUM(B$7:B100))</f>
        <v/>
      </c>
      <c r="D100" s="23"/>
      <c r="E100" s="43" t="str">
        <f>IF(D100="","",SUM(D$7:D100))</f>
        <v/>
      </c>
      <c r="F100" s="23"/>
      <c r="G100" s="43" t="str">
        <f>IF(F100="","",SUM(F$7:F100))</f>
        <v/>
      </c>
      <c r="H100" s="23"/>
      <c r="I100" s="43" t="str">
        <f t="shared" si="4"/>
        <v/>
      </c>
      <c r="J100" s="23"/>
      <c r="K100" s="43" t="str">
        <f t="shared" si="5"/>
        <v/>
      </c>
      <c r="L100" s="23"/>
      <c r="M100" s="43" t="str">
        <f>IF(L100="","",SUM(L$7:L100))</f>
        <v/>
      </c>
      <c r="N100" s="44">
        <f t="shared" si="2"/>
        <v>45911</v>
      </c>
    </row>
    <row r="101" spans="1:14" x14ac:dyDescent="0.25">
      <c r="A101" s="42">
        <f t="shared" si="3"/>
        <v>45912</v>
      </c>
      <c r="B101" s="23"/>
      <c r="C101" s="43" t="str">
        <f>IF(B101="","",SUM(B$7:B101))</f>
        <v/>
      </c>
      <c r="D101" s="23"/>
      <c r="E101" s="43" t="str">
        <f>IF(D101="","",SUM(D$7:D101))</f>
        <v/>
      </c>
      <c r="F101" s="23"/>
      <c r="G101" s="43" t="str">
        <f>IF(F101="","",SUM(F$7:F101))</f>
        <v/>
      </c>
      <c r="H101" s="23"/>
      <c r="I101" s="43" t="str">
        <f t="shared" si="4"/>
        <v/>
      </c>
      <c r="J101" s="23"/>
      <c r="K101" s="43" t="str">
        <f t="shared" si="5"/>
        <v/>
      </c>
      <c r="L101" s="23"/>
      <c r="M101" s="43" t="str">
        <f>IF(L101="","",SUM(L$7:L101))</f>
        <v/>
      </c>
      <c r="N101" s="44">
        <f t="shared" si="2"/>
        <v>45912</v>
      </c>
    </row>
    <row r="102" spans="1:14" x14ac:dyDescent="0.25">
      <c r="A102" s="42">
        <f t="shared" si="3"/>
        <v>45913</v>
      </c>
      <c r="B102" s="23"/>
      <c r="C102" s="43" t="str">
        <f>IF(B102="","",SUM(B$7:B102))</f>
        <v/>
      </c>
      <c r="D102" s="23"/>
      <c r="E102" s="43" t="str">
        <f>IF(D102="","",SUM(D$7:D102))</f>
        <v/>
      </c>
      <c r="F102" s="23"/>
      <c r="G102" s="43" t="str">
        <f>IF(F102="","",SUM(F$7:F102))</f>
        <v/>
      </c>
      <c r="H102" s="23"/>
      <c r="I102" s="43" t="str">
        <f t="shared" si="4"/>
        <v/>
      </c>
      <c r="J102" s="23"/>
      <c r="K102" s="43" t="str">
        <f t="shared" si="5"/>
        <v/>
      </c>
      <c r="L102" s="23"/>
      <c r="M102" s="43" t="str">
        <f>IF(L102="","",SUM(L$7:L102))</f>
        <v/>
      </c>
      <c r="N102" s="44">
        <f t="shared" si="2"/>
        <v>45913</v>
      </c>
    </row>
    <row r="103" spans="1:14" x14ac:dyDescent="0.25">
      <c r="A103" s="42">
        <f t="shared" si="3"/>
        <v>45914</v>
      </c>
      <c r="B103" s="23"/>
      <c r="C103" s="43" t="str">
        <f>IF(B103="","",SUM(B$7:B103))</f>
        <v/>
      </c>
      <c r="D103" s="23"/>
      <c r="E103" s="43" t="str">
        <f>IF(D103="","",SUM(D$7:D103))</f>
        <v/>
      </c>
      <c r="F103" s="23"/>
      <c r="G103" s="43" t="str">
        <f>IF(F103="","",SUM(F$7:F103))</f>
        <v/>
      </c>
      <c r="H103" s="23"/>
      <c r="I103" s="43" t="str">
        <f t="shared" si="4"/>
        <v/>
      </c>
      <c r="J103" s="23"/>
      <c r="K103" s="43" t="str">
        <f t="shared" si="5"/>
        <v/>
      </c>
      <c r="L103" s="23"/>
      <c r="M103" s="43" t="str">
        <f>IF(L103="","",SUM(L$7:L103))</f>
        <v/>
      </c>
      <c r="N103" s="44">
        <f t="shared" si="2"/>
        <v>45914</v>
      </c>
    </row>
    <row r="104" spans="1:14" x14ac:dyDescent="0.25">
      <c r="A104" s="42">
        <f t="shared" si="3"/>
        <v>45915</v>
      </c>
      <c r="B104" s="23"/>
      <c r="C104" s="43" t="str">
        <f>IF(B104="","",SUM(B$7:B104))</f>
        <v/>
      </c>
      <c r="D104" s="23"/>
      <c r="E104" s="43" t="str">
        <f>IF(D104="","",SUM(D$7:D104))</f>
        <v/>
      </c>
      <c r="F104" s="23"/>
      <c r="G104" s="43" t="str">
        <f>IF(F104="","",SUM(F$7:F104))</f>
        <v/>
      </c>
      <c r="H104" s="23"/>
      <c r="I104" s="43" t="str">
        <f t="shared" si="4"/>
        <v/>
      </c>
      <c r="J104" s="23"/>
      <c r="K104" s="43" t="str">
        <f t="shared" si="5"/>
        <v/>
      </c>
      <c r="L104" s="23"/>
      <c r="M104" s="43" t="str">
        <f>IF(L104="","",SUM(L$7:L104))</f>
        <v/>
      </c>
      <c r="N104" s="44">
        <f t="shared" si="2"/>
        <v>45915</v>
      </c>
    </row>
    <row r="105" spans="1:14" x14ac:dyDescent="0.25">
      <c r="A105" s="42">
        <f t="shared" si="3"/>
        <v>45916</v>
      </c>
      <c r="B105" s="23"/>
      <c r="C105" s="43" t="str">
        <f>IF(B105="","",SUM(B$7:B105))</f>
        <v/>
      </c>
      <c r="D105" s="23"/>
      <c r="E105" s="43" t="str">
        <f>IF(D105="","",SUM(D$7:D105))</f>
        <v/>
      </c>
      <c r="F105" s="23"/>
      <c r="G105" s="43" t="str">
        <f>IF(F105="","",SUM(F$7:F105))</f>
        <v/>
      </c>
      <c r="H105" s="23"/>
      <c r="I105" s="43" t="str">
        <f t="shared" si="4"/>
        <v/>
      </c>
      <c r="J105" s="23"/>
      <c r="K105" s="43" t="str">
        <f t="shared" si="5"/>
        <v/>
      </c>
      <c r="L105" s="23"/>
      <c r="M105" s="43" t="str">
        <f>IF(L105="","",SUM(L$7:L105))</f>
        <v/>
      </c>
      <c r="N105" s="44">
        <f t="shared" si="2"/>
        <v>45916</v>
      </c>
    </row>
    <row r="106" spans="1:14" x14ac:dyDescent="0.25">
      <c r="A106" s="42">
        <f t="shared" si="3"/>
        <v>45917</v>
      </c>
      <c r="B106" s="23"/>
      <c r="C106" s="43" t="str">
        <f>IF(B106="","",SUM(B$7:B106))</f>
        <v/>
      </c>
      <c r="D106" s="23"/>
      <c r="E106" s="43" t="str">
        <f>IF(D106="","",SUM(D$7:D106))</f>
        <v/>
      </c>
      <c r="F106" s="23"/>
      <c r="G106" s="43" t="str">
        <f>IF(F106="","",SUM(F$7:F106))</f>
        <v/>
      </c>
      <c r="H106" s="23"/>
      <c r="I106" s="43" t="str">
        <f t="shared" si="4"/>
        <v/>
      </c>
      <c r="J106" s="23"/>
      <c r="K106" s="43" t="str">
        <f t="shared" si="5"/>
        <v/>
      </c>
      <c r="L106" s="23"/>
      <c r="M106" s="43" t="str">
        <f>IF(L106="","",SUM(L$7:L106))</f>
        <v/>
      </c>
      <c r="N106" s="44">
        <f t="shared" si="2"/>
        <v>45917</v>
      </c>
    </row>
    <row r="107" spans="1:14" x14ac:dyDescent="0.25">
      <c r="A107" s="42">
        <f t="shared" si="3"/>
        <v>45918</v>
      </c>
      <c r="B107" s="23"/>
      <c r="C107" s="43" t="str">
        <f>IF(B107="","",SUM(B$7:B107))</f>
        <v/>
      </c>
      <c r="D107" s="23"/>
      <c r="E107" s="43" t="str">
        <f>IF(D107="","",SUM(D$7:D107))</f>
        <v/>
      </c>
      <c r="F107" s="23"/>
      <c r="G107" s="43" t="str">
        <f>IF(F107="","",SUM(F$7:F107))</f>
        <v/>
      </c>
      <c r="H107" s="23"/>
      <c r="I107" s="43" t="str">
        <f t="shared" si="4"/>
        <v/>
      </c>
      <c r="J107" s="23"/>
      <c r="K107" s="43" t="str">
        <f t="shared" si="5"/>
        <v/>
      </c>
      <c r="L107" s="23"/>
      <c r="M107" s="43" t="str">
        <f>IF(L107="","",SUM(L$7:L107))</f>
        <v/>
      </c>
      <c r="N107" s="44">
        <f t="shared" si="2"/>
        <v>45918</v>
      </c>
    </row>
    <row r="108" spans="1:14" x14ac:dyDescent="0.25">
      <c r="A108" s="42">
        <f t="shared" si="3"/>
        <v>45919</v>
      </c>
      <c r="B108" s="23"/>
      <c r="C108" s="43" t="str">
        <f>IF(B108="","",SUM(B$7:B108))</f>
        <v/>
      </c>
      <c r="D108" s="23"/>
      <c r="E108" s="43" t="str">
        <f>IF(D108="","",SUM(D$7:D108))</f>
        <v/>
      </c>
      <c r="F108" s="23"/>
      <c r="G108" s="43" t="str">
        <f>IF(F108="","",SUM(F$7:F108))</f>
        <v/>
      </c>
      <c r="H108" s="23"/>
      <c r="I108" s="43" t="str">
        <f t="shared" si="4"/>
        <v/>
      </c>
      <c r="J108" s="23"/>
      <c r="K108" s="43" t="str">
        <f t="shared" si="5"/>
        <v/>
      </c>
      <c r="L108" s="23"/>
      <c r="M108" s="43" t="str">
        <f>IF(L108="","",SUM(L$7:L108))</f>
        <v/>
      </c>
      <c r="N108" s="44">
        <f t="shared" si="2"/>
        <v>45919</v>
      </c>
    </row>
    <row r="109" spans="1:14" x14ac:dyDescent="0.25">
      <c r="A109" s="42">
        <f t="shared" si="3"/>
        <v>45920</v>
      </c>
      <c r="B109" s="23"/>
      <c r="C109" s="43" t="str">
        <f>IF(B109="","",SUM(B$7:B109))</f>
        <v/>
      </c>
      <c r="D109" s="23"/>
      <c r="E109" s="43" t="str">
        <f>IF(D109="","",SUM(D$7:D109))</f>
        <v/>
      </c>
      <c r="F109" s="23"/>
      <c r="G109" s="43" t="str">
        <f>IF(F109="","",SUM(F$7:F109))</f>
        <v/>
      </c>
      <c r="H109" s="23"/>
      <c r="I109" s="43" t="str">
        <f t="shared" si="4"/>
        <v/>
      </c>
      <c r="J109" s="23"/>
      <c r="K109" s="43" t="str">
        <f t="shared" si="5"/>
        <v/>
      </c>
      <c r="L109" s="23"/>
      <c r="M109" s="43" t="str">
        <f>IF(L109="","",SUM(L$7:L109))</f>
        <v/>
      </c>
      <c r="N109" s="44">
        <f t="shared" si="2"/>
        <v>45920</v>
      </c>
    </row>
    <row r="110" spans="1:14" x14ac:dyDescent="0.25">
      <c r="A110" s="42">
        <f t="shared" si="3"/>
        <v>45921</v>
      </c>
      <c r="B110" s="23"/>
      <c r="C110" s="43" t="str">
        <f>IF(B110="","",SUM(B$7:B110))</f>
        <v/>
      </c>
      <c r="D110" s="23"/>
      <c r="E110" s="43" t="str">
        <f>IF(D110="","",SUM(D$7:D110))</f>
        <v/>
      </c>
      <c r="F110" s="23"/>
      <c r="G110" s="43" t="str">
        <f>IF(F110="","",SUM(F$7:F110))</f>
        <v/>
      </c>
      <c r="H110" s="23"/>
      <c r="I110" s="43" t="str">
        <f t="shared" si="4"/>
        <v/>
      </c>
      <c r="J110" s="23"/>
      <c r="K110" s="43" t="str">
        <f t="shared" si="5"/>
        <v/>
      </c>
      <c r="L110" s="23"/>
      <c r="M110" s="43" t="str">
        <f>IF(L110="","",SUM(L$7:L110))</f>
        <v/>
      </c>
      <c r="N110" s="44">
        <f t="shared" si="2"/>
        <v>45921</v>
      </c>
    </row>
    <row r="111" spans="1:14" x14ac:dyDescent="0.25">
      <c r="A111" s="42">
        <f t="shared" si="3"/>
        <v>45922</v>
      </c>
      <c r="B111" s="23"/>
      <c r="C111" s="43" t="str">
        <f>IF(B111="","",SUM(B$7:B111))</f>
        <v/>
      </c>
      <c r="D111" s="23"/>
      <c r="E111" s="43" t="str">
        <f>IF(D111="","",SUM(D$7:D111))</f>
        <v/>
      </c>
      <c r="F111" s="23"/>
      <c r="G111" s="43" t="str">
        <f>IF(F111="","",SUM(F$7:F111))</f>
        <v/>
      </c>
      <c r="H111" s="23"/>
      <c r="I111" s="43" t="str">
        <f t="shared" si="4"/>
        <v/>
      </c>
      <c r="J111" s="23"/>
      <c r="K111" s="43" t="str">
        <f t="shared" si="5"/>
        <v/>
      </c>
      <c r="L111" s="23"/>
      <c r="M111" s="43" t="str">
        <f>IF(L111="","",SUM(L$7:L111))</f>
        <v/>
      </c>
      <c r="N111" s="44">
        <f t="shared" si="2"/>
        <v>45922</v>
      </c>
    </row>
    <row r="112" spans="1:14" x14ac:dyDescent="0.25">
      <c r="A112" s="42">
        <f t="shared" si="3"/>
        <v>45923</v>
      </c>
      <c r="B112" s="23"/>
      <c r="C112" s="43" t="str">
        <f>IF(B112="","",SUM(B$7:B112))</f>
        <v/>
      </c>
      <c r="D112" s="23"/>
      <c r="E112" s="43" t="str">
        <f>IF(D112="","",SUM(D$7:D112))</f>
        <v/>
      </c>
      <c r="F112" s="23"/>
      <c r="G112" s="43" t="str">
        <f>IF(F112="","",SUM(F$7:F112))</f>
        <v/>
      </c>
      <c r="H112" s="23"/>
      <c r="I112" s="43" t="str">
        <f t="shared" si="4"/>
        <v/>
      </c>
      <c r="J112" s="23"/>
      <c r="K112" s="43" t="str">
        <f t="shared" si="5"/>
        <v/>
      </c>
      <c r="L112" s="23"/>
      <c r="M112" s="43" t="str">
        <f>IF(L112="","",SUM(L$7:L112))</f>
        <v/>
      </c>
      <c r="N112" s="44">
        <f t="shared" si="2"/>
        <v>45923</v>
      </c>
    </row>
    <row r="113" spans="1:14" x14ac:dyDescent="0.25">
      <c r="A113" s="42">
        <f t="shared" si="3"/>
        <v>45924</v>
      </c>
      <c r="B113" s="23"/>
      <c r="C113" s="43" t="str">
        <f>IF(B113="","",SUM(B$7:B113))</f>
        <v/>
      </c>
      <c r="D113" s="23"/>
      <c r="E113" s="43" t="str">
        <f>IF(D113="","",SUM(D$7:D113))</f>
        <v/>
      </c>
      <c r="F113" s="23"/>
      <c r="G113" s="43" t="str">
        <f>IF(F113="","",SUM(F$7:F113))</f>
        <v/>
      </c>
      <c r="H113" s="23"/>
      <c r="I113" s="43" t="str">
        <f t="shared" si="4"/>
        <v/>
      </c>
      <c r="J113" s="23"/>
      <c r="K113" s="43" t="str">
        <f t="shared" si="5"/>
        <v/>
      </c>
      <c r="L113" s="23"/>
      <c r="M113" s="43" t="str">
        <f>IF(L113="","",SUM(L$7:L113))</f>
        <v/>
      </c>
      <c r="N113" s="44">
        <f t="shared" si="2"/>
        <v>45924</v>
      </c>
    </row>
    <row r="114" spans="1:14" x14ac:dyDescent="0.25">
      <c r="A114" s="42">
        <f t="shared" si="3"/>
        <v>45925</v>
      </c>
      <c r="B114" s="23"/>
      <c r="C114" s="43" t="str">
        <f>IF(B114="","",SUM(B$7:B114))</f>
        <v/>
      </c>
      <c r="D114" s="23"/>
      <c r="E114" s="43" t="str">
        <f>IF(D114="","",SUM(D$7:D114))</f>
        <v/>
      </c>
      <c r="F114" s="23"/>
      <c r="G114" s="43" t="str">
        <f>IF(F114="","",SUM(F$7:F114))</f>
        <v/>
      </c>
      <c r="H114" s="23"/>
      <c r="I114" s="43" t="str">
        <f t="shared" si="4"/>
        <v/>
      </c>
      <c r="J114" s="23"/>
      <c r="K114" s="43" t="str">
        <f t="shared" si="5"/>
        <v/>
      </c>
      <c r="L114" s="23"/>
      <c r="M114" s="43" t="str">
        <f>IF(L114="","",SUM(L$7:L114))</f>
        <v/>
      </c>
      <c r="N114" s="44">
        <f t="shared" si="2"/>
        <v>45925</v>
      </c>
    </row>
    <row r="115" spans="1:14" x14ac:dyDescent="0.25">
      <c r="A115" s="42">
        <f t="shared" si="3"/>
        <v>45926</v>
      </c>
      <c r="B115" s="23"/>
      <c r="C115" s="43" t="str">
        <f>IF(B115="","",SUM(B$7:B115))</f>
        <v/>
      </c>
      <c r="D115" s="23"/>
      <c r="E115" s="43" t="str">
        <f>IF(D115="","",SUM(D$7:D115))</f>
        <v/>
      </c>
      <c r="F115" s="23"/>
      <c r="G115" s="43" t="str">
        <f>IF(F115="","",SUM(F$7:F115))</f>
        <v/>
      </c>
      <c r="H115" s="23"/>
      <c r="I115" s="43" t="str">
        <f t="shared" si="4"/>
        <v/>
      </c>
      <c r="J115" s="23"/>
      <c r="K115" s="43" t="str">
        <f t="shared" si="5"/>
        <v/>
      </c>
      <c r="L115" s="23"/>
      <c r="M115" s="43" t="str">
        <f>IF(L115="","",SUM(L$7:L115))</f>
        <v/>
      </c>
      <c r="N115" s="44">
        <f t="shared" si="2"/>
        <v>45926</v>
      </c>
    </row>
    <row r="116" spans="1:14" x14ac:dyDescent="0.25">
      <c r="A116" s="42">
        <f t="shared" si="3"/>
        <v>45927</v>
      </c>
      <c r="B116" s="23"/>
      <c r="C116" s="43" t="str">
        <f>IF(B116="","",SUM(B$7:B116))</f>
        <v/>
      </c>
      <c r="D116" s="23"/>
      <c r="E116" s="43" t="str">
        <f>IF(D116="","",SUM(D$7:D116))</f>
        <v/>
      </c>
      <c r="F116" s="23"/>
      <c r="G116" s="43" t="str">
        <f>IF(F116="","",SUM(F$7:F116))</f>
        <v/>
      </c>
      <c r="H116" s="23"/>
      <c r="I116" s="43" t="str">
        <f t="shared" si="4"/>
        <v/>
      </c>
      <c r="J116" s="23"/>
      <c r="K116" s="43" t="str">
        <f t="shared" si="5"/>
        <v/>
      </c>
      <c r="L116" s="23"/>
      <c r="M116" s="43" t="str">
        <f>IF(L116="","",SUM(L$7:L116))</f>
        <v/>
      </c>
      <c r="N116" s="44">
        <f t="shared" si="2"/>
        <v>45927</v>
      </c>
    </row>
    <row r="117" spans="1:14" x14ac:dyDescent="0.25">
      <c r="A117" s="42">
        <f t="shared" si="3"/>
        <v>45928</v>
      </c>
      <c r="B117" s="23"/>
      <c r="C117" s="43" t="str">
        <f>IF(B117="","",SUM(B$7:B117))</f>
        <v/>
      </c>
      <c r="D117" s="23"/>
      <c r="E117" s="43" t="str">
        <f>IF(D117="","",SUM(D$7:D117))</f>
        <v/>
      </c>
      <c r="F117" s="23"/>
      <c r="G117" s="43" t="str">
        <f>IF(F117="","",SUM(F$7:F117))</f>
        <v/>
      </c>
      <c r="H117" s="23"/>
      <c r="I117" s="43" t="str">
        <f t="shared" si="4"/>
        <v/>
      </c>
      <c r="J117" s="23"/>
      <c r="K117" s="43" t="str">
        <f t="shared" si="5"/>
        <v/>
      </c>
      <c r="L117" s="23"/>
      <c r="M117" s="43" t="str">
        <f>IF(L117="","",SUM(L$7:L117))</f>
        <v/>
      </c>
      <c r="N117" s="44">
        <f t="shared" si="2"/>
        <v>45928</v>
      </c>
    </row>
    <row r="118" spans="1:14" x14ac:dyDescent="0.25">
      <c r="A118" s="42">
        <f t="shared" si="3"/>
        <v>45929</v>
      </c>
      <c r="B118" s="23"/>
      <c r="C118" s="43" t="str">
        <f>IF(B118="","",SUM(B$7:B118))</f>
        <v/>
      </c>
      <c r="D118" s="23"/>
      <c r="E118" s="43" t="str">
        <f>IF(D118="","",SUM(D$7:D118))</f>
        <v/>
      </c>
      <c r="F118" s="23"/>
      <c r="G118" s="43" t="str">
        <f>IF(F118="","",SUM(F$7:F118))</f>
        <v/>
      </c>
      <c r="H118" s="23"/>
      <c r="I118" s="43" t="str">
        <f t="shared" si="4"/>
        <v/>
      </c>
      <c r="J118" s="23"/>
      <c r="K118" s="43" t="str">
        <f t="shared" si="5"/>
        <v/>
      </c>
      <c r="L118" s="23"/>
      <c r="M118" s="43" t="str">
        <f>IF(L118="","",SUM(L$7:L118))</f>
        <v/>
      </c>
      <c r="N118" s="44">
        <f t="shared" si="2"/>
        <v>45929</v>
      </c>
    </row>
    <row r="119" spans="1:14" x14ac:dyDescent="0.25">
      <c r="A119" s="42">
        <f t="shared" si="3"/>
        <v>45930</v>
      </c>
      <c r="B119" s="23"/>
      <c r="C119" s="43" t="str">
        <f>IF(B119="","",SUM(B$7:B119))</f>
        <v/>
      </c>
      <c r="D119" s="23"/>
      <c r="E119" s="43" t="str">
        <f>IF(D119="","",SUM(D$7:D119))</f>
        <v/>
      </c>
      <c r="F119" s="23"/>
      <c r="G119" s="43" t="str">
        <f>IF(F119="","",SUM(F$7:F119))</f>
        <v/>
      </c>
      <c r="H119" s="23"/>
      <c r="I119" s="43" t="str">
        <f t="shared" si="4"/>
        <v/>
      </c>
      <c r="J119" s="23"/>
      <c r="K119" s="43" t="str">
        <f t="shared" si="5"/>
        <v/>
      </c>
      <c r="L119" s="23"/>
      <c r="M119" s="43" t="str">
        <f>IF(L119="","",SUM(L$7:L119))</f>
        <v/>
      </c>
      <c r="N119" s="44">
        <f t="shared" si="2"/>
        <v>45930</v>
      </c>
    </row>
    <row r="120" spans="1:14" x14ac:dyDescent="0.25">
      <c r="A120" s="42">
        <f t="shared" si="3"/>
        <v>45931</v>
      </c>
      <c r="B120" s="23"/>
      <c r="C120" s="43" t="str">
        <f>IF(B120="","",SUM(B$7:B120))</f>
        <v/>
      </c>
      <c r="D120" s="23"/>
      <c r="E120" s="43" t="str">
        <f>IF(D120="","",SUM(D$7:D120))</f>
        <v/>
      </c>
      <c r="F120" s="23"/>
      <c r="G120" s="43" t="str">
        <f>IF(F120="","",SUM(F$7:F120))</f>
        <v/>
      </c>
      <c r="H120" s="23"/>
      <c r="I120" s="43" t="str">
        <f t="shared" si="4"/>
        <v/>
      </c>
      <c r="J120" s="23"/>
      <c r="K120" s="43" t="str">
        <f t="shared" si="5"/>
        <v/>
      </c>
      <c r="L120" s="23"/>
      <c r="M120" s="43" t="str">
        <f>IF(L120="","",SUM(L$7:L120))</f>
        <v/>
      </c>
      <c r="N120" s="44">
        <f t="shared" si="2"/>
        <v>45931</v>
      </c>
    </row>
    <row r="121" spans="1:14" x14ac:dyDescent="0.25">
      <c r="A121" s="42">
        <f t="shared" si="3"/>
        <v>45932</v>
      </c>
      <c r="B121" s="23"/>
      <c r="C121" s="43" t="str">
        <f>IF(B121="","",SUM(B$7:B121))</f>
        <v/>
      </c>
      <c r="D121" s="23"/>
      <c r="E121" s="43" t="str">
        <f>IF(D121="","",SUM(D$7:D121))</f>
        <v/>
      </c>
      <c r="F121" s="23"/>
      <c r="G121" s="43" t="str">
        <f>IF(F121="","",SUM(F$7:F121))</f>
        <v/>
      </c>
      <c r="H121" s="23"/>
      <c r="I121" s="43" t="str">
        <f t="shared" si="4"/>
        <v/>
      </c>
      <c r="J121" s="23"/>
      <c r="K121" s="43" t="str">
        <f t="shared" si="5"/>
        <v/>
      </c>
      <c r="L121" s="23"/>
      <c r="M121" s="43" t="str">
        <f>IF(L121="","",SUM(L$7:L121))</f>
        <v/>
      </c>
      <c r="N121" s="44">
        <f t="shared" si="2"/>
        <v>45932</v>
      </c>
    </row>
    <row r="122" spans="1:14" x14ac:dyDescent="0.25">
      <c r="A122" s="42">
        <f t="shared" si="3"/>
        <v>45933</v>
      </c>
      <c r="B122" s="23"/>
      <c r="C122" s="43" t="str">
        <f>IF(B122="","",SUM(B$7:B122))</f>
        <v/>
      </c>
      <c r="D122" s="23"/>
      <c r="E122" s="43" t="str">
        <f>IF(D122="","",SUM(D$7:D122))</f>
        <v/>
      </c>
      <c r="F122" s="23"/>
      <c r="G122" s="43" t="str">
        <f>IF(F122="","",SUM(F$7:F122))</f>
        <v/>
      </c>
      <c r="H122" s="23"/>
      <c r="I122" s="43" t="str">
        <f t="shared" si="4"/>
        <v/>
      </c>
      <c r="J122" s="23"/>
      <c r="K122" s="43" t="str">
        <f t="shared" si="5"/>
        <v/>
      </c>
      <c r="L122" s="23"/>
      <c r="M122" s="43" t="str">
        <f>IF(L122="","",SUM(L$7:L122))</f>
        <v/>
      </c>
      <c r="N122" s="44">
        <f t="shared" si="2"/>
        <v>45933</v>
      </c>
    </row>
    <row r="123" spans="1:14" x14ac:dyDescent="0.25">
      <c r="A123" s="42">
        <f t="shared" si="3"/>
        <v>45934</v>
      </c>
      <c r="B123" s="23"/>
      <c r="C123" s="43" t="str">
        <f>IF(B123="","",SUM(B$7:B123))</f>
        <v/>
      </c>
      <c r="D123" s="23"/>
      <c r="E123" s="43" t="str">
        <f>IF(D123="","",SUM(D$7:D123))</f>
        <v/>
      </c>
      <c r="F123" s="23"/>
      <c r="G123" s="43" t="str">
        <f>IF(F123="","",SUM(F$7:F123))</f>
        <v/>
      </c>
      <c r="H123" s="23"/>
      <c r="I123" s="43" t="str">
        <f t="shared" si="4"/>
        <v/>
      </c>
      <c r="J123" s="23"/>
      <c r="K123" s="43" t="str">
        <f t="shared" si="5"/>
        <v/>
      </c>
      <c r="L123" s="23"/>
      <c r="M123" s="43" t="str">
        <f>IF(L123="","",SUM(L$7:L123))</f>
        <v/>
      </c>
      <c r="N123" s="44">
        <f t="shared" si="2"/>
        <v>45934</v>
      </c>
    </row>
    <row r="124" spans="1:14" x14ac:dyDescent="0.25">
      <c r="A124" s="42">
        <f t="shared" si="3"/>
        <v>45935</v>
      </c>
      <c r="B124" s="23"/>
      <c r="C124" s="43" t="str">
        <f>IF(B124="","",SUM(B$7:B124))</f>
        <v/>
      </c>
      <c r="D124" s="23"/>
      <c r="E124" s="43" t="str">
        <f>IF(D124="","",SUM(D$7:D124))</f>
        <v/>
      </c>
      <c r="F124" s="23"/>
      <c r="G124" s="43" t="str">
        <f>IF(F124="","",SUM(F$7:F124))</f>
        <v/>
      </c>
      <c r="H124" s="23"/>
      <c r="I124" s="43" t="str">
        <f t="shared" si="4"/>
        <v/>
      </c>
      <c r="J124" s="23"/>
      <c r="K124" s="43" t="str">
        <f t="shared" si="5"/>
        <v/>
      </c>
      <c r="L124" s="23"/>
      <c r="M124" s="43" t="str">
        <f>IF(L124="","",SUM(L$7:L124))</f>
        <v/>
      </c>
      <c r="N124" s="44">
        <f t="shared" si="2"/>
        <v>45935</v>
      </c>
    </row>
    <row r="125" spans="1:14" x14ac:dyDescent="0.25">
      <c r="A125" s="42">
        <f t="shared" si="3"/>
        <v>45936</v>
      </c>
      <c r="B125" s="23"/>
      <c r="C125" s="43" t="str">
        <f>IF(B125="","",SUM(B$7:B125))</f>
        <v/>
      </c>
      <c r="D125" s="23"/>
      <c r="E125" s="43" t="str">
        <f>IF(D125="","",SUM(D$7:D125))</f>
        <v/>
      </c>
      <c r="F125" s="23"/>
      <c r="G125" s="43" t="str">
        <f>IF(F125="","",SUM(F$7:F125))</f>
        <v/>
      </c>
      <c r="H125" s="23"/>
      <c r="I125" s="43" t="str">
        <f t="shared" si="4"/>
        <v/>
      </c>
      <c r="J125" s="23"/>
      <c r="K125" s="43" t="str">
        <f t="shared" si="5"/>
        <v/>
      </c>
      <c r="L125" s="23"/>
      <c r="M125" s="43" t="str">
        <f>IF(L125="","",SUM(L$7:L125))</f>
        <v/>
      </c>
      <c r="N125" s="44">
        <f t="shared" si="2"/>
        <v>45936</v>
      </c>
    </row>
    <row r="126" spans="1:14" x14ac:dyDescent="0.25">
      <c r="A126" s="42">
        <f t="shared" si="3"/>
        <v>45937</v>
      </c>
      <c r="B126" s="23"/>
      <c r="C126" s="43" t="str">
        <f>IF(B126="","",SUM(B$7:B126))</f>
        <v/>
      </c>
      <c r="D126" s="23"/>
      <c r="E126" s="43" t="str">
        <f>IF(D126="","",SUM(D$7:D126))</f>
        <v/>
      </c>
      <c r="F126" s="23"/>
      <c r="G126" s="43" t="str">
        <f>IF(F126="","",SUM(F$7:F126))</f>
        <v/>
      </c>
      <c r="H126" s="23"/>
      <c r="I126" s="43" t="str">
        <f t="shared" si="4"/>
        <v/>
      </c>
      <c r="J126" s="23"/>
      <c r="K126" s="43" t="str">
        <f t="shared" si="5"/>
        <v/>
      </c>
      <c r="L126" s="23"/>
      <c r="M126" s="43" t="str">
        <f>IF(L126="","",SUM(L$7:L126))</f>
        <v/>
      </c>
      <c r="N126" s="44">
        <f t="shared" si="2"/>
        <v>45937</v>
      </c>
    </row>
  </sheetData>
  <phoneticPr fontId="0" type="noConversion"/>
  <pageMargins left="0.75" right="0.75" top="0.4" bottom="0.32" header="0.25" footer="0.2"/>
  <pageSetup scale="45" orientation="portrait" r:id="rId1"/>
  <headerFooter alignWithMargins="0">
    <oddHeader xml:space="preserve">&amp;L&amp;"Arial,Regular"&amp;7bvanalen [C:\Documents and Settings\bvanalen\My Documents\Fish\Data\Redoubt\2012\Redoubt 2012 Daily Sockeye Coho Prediction Model.xlsx]&amp;A; Last Saved 5/4/2012 10:10:55 AM; Printed &amp;D &amp;T; Page &amp;P of &amp;N&amp;8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P636"/>
  <sheetViews>
    <sheetView tabSelected="1" view="pageBreakPreview" zoomScale="80" zoomScaleSheetLayoutView="80" workbookViewId="0">
      <pane xSplit="1" ySplit="3" topLeftCell="AJ8" activePane="bottomRight" state="frozen"/>
      <selection pane="topRight" activeCell="B1" sqref="B1"/>
      <selection pane="bottomLeft" activeCell="A4" sqref="A4"/>
      <selection pane="bottomRight" activeCell="BL26" sqref="BL26"/>
    </sheetView>
  </sheetViews>
  <sheetFormatPr defaultColWidth="9" defaultRowHeight="13.2" x14ac:dyDescent="0.25"/>
  <cols>
    <col min="1" max="1" width="9.88671875" style="1" customWidth="1"/>
    <col min="2" max="3" width="7.21875" style="1" customWidth="1"/>
    <col min="4" max="4" width="7.33203125" style="1" customWidth="1"/>
    <col min="5" max="5" width="6.77734375" style="1" customWidth="1"/>
    <col min="6" max="6" width="7.33203125" style="1" customWidth="1"/>
    <col min="7" max="7" width="6.44140625" style="1" customWidth="1"/>
    <col min="8" max="8" width="7.33203125" style="1" customWidth="1"/>
    <col min="9" max="10" width="6.77734375" style="1" customWidth="1"/>
    <col min="11" max="11" width="6.21875" style="1" customWidth="1"/>
    <col min="12" max="12" width="7" style="1" customWidth="1"/>
    <col min="13" max="13" width="6.77734375" style="1" customWidth="1"/>
    <col min="14" max="14" width="7.33203125" style="1" customWidth="1"/>
    <col min="15" max="15" width="7" style="1" customWidth="1"/>
    <col min="16" max="18" width="7.33203125" style="1" customWidth="1"/>
    <col min="19" max="19" width="7.21875" style="1" customWidth="1"/>
    <col min="20" max="20" width="7.109375" style="1" customWidth="1"/>
    <col min="21" max="21" width="7.33203125" style="1" customWidth="1"/>
    <col min="22" max="22" width="6.109375" style="1" bestFit="1" customWidth="1"/>
    <col min="23" max="23" width="6.109375" style="1" customWidth="1"/>
    <col min="24" max="24" width="7.109375" style="1" customWidth="1"/>
    <col min="25" max="25" width="7.6640625" style="1" customWidth="1"/>
    <col min="26" max="27" width="7" style="1" customWidth="1"/>
    <col min="28" max="28" width="8" style="1" customWidth="1"/>
    <col min="29" max="36" width="7.21875" style="1" customWidth="1"/>
    <col min="37" max="41" width="10.33203125" style="1" customWidth="1"/>
    <col min="42" max="47" width="9" style="36"/>
    <col min="50" max="50" width="8.88671875"/>
    <col min="51" max="52" width="9" style="1"/>
    <col min="53" max="53" width="7.77734375" style="1" customWidth="1"/>
    <col min="54" max="54" width="7.33203125" style="1" customWidth="1"/>
    <col min="55" max="55" width="7.109375" style="1" customWidth="1"/>
    <col min="56" max="56" width="8.21875" style="1" bestFit="1" customWidth="1"/>
    <col min="57" max="57" width="8.44140625" style="1" bestFit="1" customWidth="1"/>
    <col min="58" max="58" width="8.44140625" style="1" customWidth="1"/>
    <col min="59" max="59" width="10.21875" style="1" customWidth="1"/>
    <col min="60" max="60" width="10.33203125" style="5" customWidth="1"/>
    <col min="61" max="61" width="9.44140625" style="1" customWidth="1"/>
    <col min="62" max="62" width="9" style="1"/>
    <col min="63" max="63" width="10.33203125" style="1" customWidth="1"/>
    <col min="64" max="64" width="13.77734375" style="1" customWidth="1"/>
    <col min="65" max="65" width="12.33203125" style="1" customWidth="1"/>
    <col min="66" max="66" width="9" style="1"/>
    <col min="67" max="67" width="9" style="3"/>
    <col min="68" max="16384" width="9" style="1"/>
  </cols>
  <sheetData>
    <row r="1" spans="1:68" s="2" customFormat="1" ht="17.399999999999999" x14ac:dyDescent="0.3">
      <c r="A1" s="2" t="str">
        <f>"Table 1.    Daily weir counts and escapement estimates for Redoubt Lake sockeye salmon, 1953 through "&amp;MAX(B3:AU3)&amp;"."</f>
        <v>Table 1.    Daily weir counts and escapement estimates for Redoubt Lake sockeye salmon, 1953 through 2025.</v>
      </c>
      <c r="V1" s="7"/>
      <c r="AP1" s="36"/>
      <c r="AQ1" s="36"/>
      <c r="AR1" s="36"/>
      <c r="AS1" s="36"/>
      <c r="AT1" s="36"/>
      <c r="AU1" s="36"/>
      <c r="BH1" s="16"/>
      <c r="BO1" s="15"/>
    </row>
    <row r="2" spans="1:68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Y2" s="36"/>
      <c r="AZ2" s="36"/>
      <c r="BA2" s="36"/>
      <c r="BB2" s="36"/>
      <c r="BC2" s="36"/>
      <c r="BD2" s="36"/>
      <c r="BE2" s="36"/>
      <c r="BF2" s="36" t="str">
        <f>"Data for Charting "&amp;MAX(B3:AN3)+1&amp;" esc. prediction"</f>
        <v>Data for Charting 2019 esc. prediction</v>
      </c>
      <c r="BG2" s="36"/>
      <c r="BH2" s="50"/>
      <c r="BI2" s="36" t="s">
        <v>34</v>
      </c>
      <c r="BJ2" s="36" t="s">
        <v>35</v>
      </c>
      <c r="BK2" s="36"/>
      <c r="BL2" s="36" t="s">
        <v>36</v>
      </c>
      <c r="BM2" s="36"/>
      <c r="BN2" s="36"/>
      <c r="BO2" s="51"/>
      <c r="BP2" s="36"/>
    </row>
    <row r="3" spans="1:68" ht="92.4" x14ac:dyDescent="0.25">
      <c r="A3" s="52" t="s">
        <v>24</v>
      </c>
      <c r="B3" s="53">
        <v>1953</v>
      </c>
      <c r="C3" s="53">
        <v>1954</v>
      </c>
      <c r="D3" s="53">
        <v>1955</v>
      </c>
      <c r="E3" s="53">
        <v>1982</v>
      </c>
      <c r="F3" s="53">
        <v>1983</v>
      </c>
      <c r="G3" s="53">
        <v>1984</v>
      </c>
      <c r="H3" s="53">
        <v>1985</v>
      </c>
      <c r="I3" s="53">
        <v>1986</v>
      </c>
      <c r="J3" s="53">
        <v>1987</v>
      </c>
      <c r="K3" s="53">
        <v>1988</v>
      </c>
      <c r="L3" s="53">
        <v>1989</v>
      </c>
      <c r="M3" s="53">
        <v>1990</v>
      </c>
      <c r="N3" s="53">
        <v>1991</v>
      </c>
      <c r="O3" s="53">
        <v>1992</v>
      </c>
      <c r="P3" s="53">
        <v>1993</v>
      </c>
      <c r="Q3" s="53">
        <v>1994</v>
      </c>
      <c r="R3" s="53">
        <v>1995</v>
      </c>
      <c r="S3" s="53">
        <v>1996</v>
      </c>
      <c r="T3" s="53">
        <v>1997</v>
      </c>
      <c r="U3" s="53">
        <v>1999</v>
      </c>
      <c r="V3" s="53">
        <v>2000</v>
      </c>
      <c r="W3" s="53">
        <v>2001</v>
      </c>
      <c r="X3" s="53">
        <v>2002</v>
      </c>
      <c r="Y3" s="53">
        <v>2003</v>
      </c>
      <c r="Z3" s="53">
        <v>2004</v>
      </c>
      <c r="AA3" s="53">
        <v>2005</v>
      </c>
      <c r="AB3" s="53">
        <v>2006</v>
      </c>
      <c r="AC3" s="53">
        <v>2007</v>
      </c>
      <c r="AD3" s="53">
        <v>2008</v>
      </c>
      <c r="AE3" s="53">
        <v>2009</v>
      </c>
      <c r="AF3" s="53">
        <v>2010</v>
      </c>
      <c r="AG3" s="53">
        <v>2011</v>
      </c>
      <c r="AH3" s="53">
        <v>2012</v>
      </c>
      <c r="AI3" s="53">
        <v>2013</v>
      </c>
      <c r="AJ3" s="53">
        <v>2014</v>
      </c>
      <c r="AK3" s="53">
        <v>2015</v>
      </c>
      <c r="AL3" s="53">
        <v>2016</v>
      </c>
      <c r="AM3" s="53">
        <v>2017</v>
      </c>
      <c r="AN3" s="53">
        <v>2018</v>
      </c>
      <c r="AO3" s="36">
        <v>2019</v>
      </c>
      <c r="AP3" s="36">
        <v>2020</v>
      </c>
      <c r="AQ3" s="36">
        <v>2021</v>
      </c>
      <c r="AR3" s="36">
        <v>2022</v>
      </c>
      <c r="AS3" s="36">
        <v>2023</v>
      </c>
      <c r="AT3" s="36">
        <v>2024</v>
      </c>
      <c r="AU3" s="36">
        <v>2025</v>
      </c>
      <c r="AY3" s="21" t="s">
        <v>37</v>
      </c>
      <c r="AZ3" s="21" t="s">
        <v>38</v>
      </c>
      <c r="BA3" s="21" t="str">
        <f>"Avg. 1953-"&amp;MAX(B3:AT3)</f>
        <v>Avg. 1953-2024</v>
      </c>
      <c r="BB3" s="21" t="str">
        <f>"Min. 1953-"&amp;MAX(B3:AT3)</f>
        <v>Min. 1953-2024</v>
      </c>
      <c r="BC3" s="21" t="str">
        <f>"Max. 1953-"&amp;MAX(B3:AT3)</f>
        <v>Max. 1953-2024</v>
      </c>
      <c r="BD3" s="21" t="s">
        <v>39</v>
      </c>
      <c r="BE3" s="21" t="s">
        <v>40</v>
      </c>
      <c r="BF3" s="21" t="str">
        <f t="shared" ref="BF3:BF34" si="0">A3</f>
        <v>Date</v>
      </c>
      <c r="BG3" s="54" t="str">
        <f>"Ave. Cum. Escapement (1953-1955 and 1982-"&amp;MAX(B3:AT3)&amp;")"</f>
        <v>Ave. Cum. Escapement (1953-1955 and 1982-2024)</v>
      </c>
      <c r="BH3" s="55" t="str">
        <f>"Cumulative "&amp;MAX(B3:AT3)+1&amp;" Escapement = ("&amp;ROUND(MAX(BH4:BH123),0)&amp;")"</f>
        <v>Cumulative 2025 Escapement = (228571)</v>
      </c>
      <c r="BI3" s="54" t="s">
        <v>41</v>
      </c>
      <c r="BJ3" s="54"/>
      <c r="BK3" s="56" t="str">
        <f>"Esc. Prediction for "&amp;MAX(B3:AT3)+1&amp;" = ("&amp;FIXED(VLOOKUP(Currentyear!C4,'Sockeye w EM Fill-in'!BF4:BK123,6),0)&amp;")"</f>
        <v>Esc. Prediction for 2025 = (234,489)</v>
      </c>
      <c r="BL3" s="57" t="s">
        <v>42</v>
      </c>
      <c r="BM3" s="57" t="s">
        <v>43</v>
      </c>
      <c r="BN3" s="57" t="s">
        <v>44</v>
      </c>
      <c r="BO3" s="58" t="s">
        <v>45</v>
      </c>
      <c r="BP3" s="59" t="s">
        <v>46</v>
      </c>
    </row>
    <row r="4" spans="1:68" x14ac:dyDescent="0.25">
      <c r="A4" s="60">
        <f>Currentyear!K1</f>
        <v>45818</v>
      </c>
      <c r="B4" s="25">
        <v>0</v>
      </c>
      <c r="C4" s="25">
        <v>0</v>
      </c>
      <c r="D4" s="25">
        <v>0</v>
      </c>
      <c r="E4" s="25">
        <v>0</v>
      </c>
      <c r="F4" s="25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2">
        <v>0</v>
      </c>
      <c r="S4" s="25">
        <v>0</v>
      </c>
      <c r="T4" s="25">
        <v>0</v>
      </c>
      <c r="U4" s="25">
        <v>0</v>
      </c>
      <c r="V4" s="22">
        <v>0</v>
      </c>
      <c r="W4" s="25">
        <v>0</v>
      </c>
      <c r="X4" s="22">
        <v>3</v>
      </c>
      <c r="Y4" s="22">
        <v>2</v>
      </c>
      <c r="Z4" s="22">
        <v>6</v>
      </c>
      <c r="AA4" s="22">
        <v>0</v>
      </c>
      <c r="AB4" s="25">
        <v>1.5711179549169878</v>
      </c>
      <c r="AC4" s="25">
        <v>1.0116903049698054</v>
      </c>
      <c r="AD4" s="22">
        <v>0</v>
      </c>
      <c r="AE4" s="61">
        <v>0.18996116475558406</v>
      </c>
      <c r="AF4" s="61">
        <v>0.25646272691570465</v>
      </c>
      <c r="AG4" s="61">
        <v>0.33962964789192557</v>
      </c>
      <c r="AH4" s="62">
        <v>0.61205624029286954</v>
      </c>
      <c r="AI4" s="62">
        <v>0.73434235178031049</v>
      </c>
      <c r="AJ4" s="62">
        <v>0.29801843264023425</v>
      </c>
      <c r="AK4" s="62">
        <v>0.22451597892657385</v>
      </c>
      <c r="AL4" s="25">
        <v>0.3407709515657753</v>
      </c>
      <c r="AM4" s="25">
        <v>0.83346801323694863</v>
      </c>
      <c r="AN4" s="31">
        <v>1.1044092165856678</v>
      </c>
      <c r="AO4" s="61">
        <v>0.89886671532571749</v>
      </c>
      <c r="AP4" s="25">
        <v>0.62244180741120747</v>
      </c>
      <c r="AQ4" s="25">
        <v>0.91682935886260675</v>
      </c>
      <c r="AR4" s="25">
        <v>1.3467390475757037</v>
      </c>
      <c r="AS4" s="25">
        <v>2.3710339803886495</v>
      </c>
      <c r="AT4" s="25">
        <v>3.3387604097268517</v>
      </c>
      <c r="AU4" s="22"/>
      <c r="AY4" s="57">
        <v>1</v>
      </c>
      <c r="AZ4" s="63">
        <v>0.05</v>
      </c>
      <c r="BA4" s="64">
        <f>AVERAGE(B4:AS4)</f>
        <v>0.56073531577368807</v>
      </c>
      <c r="BB4" s="64">
        <f>MIN(B4:AS4)</f>
        <v>0</v>
      </c>
      <c r="BC4" s="64">
        <f>MAX(B4:AS4)</f>
        <v>6</v>
      </c>
      <c r="BD4" s="65">
        <f>SUM(B4:AS4)/SUM($B$4:$AS$123)</f>
        <v>1.4962939989727633E-5</v>
      </c>
      <c r="BE4" s="51">
        <f>BD4</f>
        <v>1.4962939989727633E-5</v>
      </c>
      <c r="BF4" s="66">
        <f t="shared" si="0"/>
        <v>45818</v>
      </c>
      <c r="BG4" s="50">
        <f>BA4</f>
        <v>0.56073531577368807</v>
      </c>
      <c r="BH4" s="50" t="str">
        <f>Currentyear!C7</f>
        <v/>
      </c>
      <c r="BI4" s="50" t="str">
        <f>IF(ISERR(BJ4/BC4),"",($BH4/$BE4)*(1+$BC264))</f>
        <v/>
      </c>
      <c r="BJ4" s="50" t="str">
        <f t="shared" ref="BJ4:BJ17" si="1">IF(ISERR(BK4/BD4),"",($BH4/$BE4)*(1-$BC264))</f>
        <v/>
      </c>
      <c r="BK4" s="50" t="str">
        <f t="shared" ref="BK4:BK17" si="2">IF(ISERR(BH4/BE4),"",$BH4/$BE4)</f>
        <v/>
      </c>
      <c r="BL4" s="36"/>
      <c r="BM4" s="36"/>
      <c r="BN4" s="36"/>
      <c r="BO4" s="51"/>
      <c r="BP4" s="36"/>
    </row>
    <row r="5" spans="1:68" x14ac:dyDescent="0.25">
      <c r="A5" s="60">
        <f t="shared" ref="A5:A68" si="3">A4+1</f>
        <v>45819</v>
      </c>
      <c r="B5" s="25">
        <v>0</v>
      </c>
      <c r="C5" s="25">
        <v>0</v>
      </c>
      <c r="D5" s="25">
        <v>0</v>
      </c>
      <c r="E5" s="25">
        <v>0</v>
      </c>
      <c r="F5" s="25">
        <v>0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2">
        <v>0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2">
        <v>0</v>
      </c>
      <c r="W5" s="25">
        <v>0</v>
      </c>
      <c r="X5" s="22">
        <v>2</v>
      </c>
      <c r="Y5" s="22">
        <v>0</v>
      </c>
      <c r="Z5" s="22">
        <v>29</v>
      </c>
      <c r="AA5" s="22">
        <v>0</v>
      </c>
      <c r="AB5" s="25">
        <v>4.4276960547692825</v>
      </c>
      <c r="AC5" s="25">
        <v>2.8511272230975444</v>
      </c>
      <c r="AD5" s="22">
        <v>0</v>
      </c>
      <c r="AE5" s="61">
        <v>0.53534510067526198</v>
      </c>
      <c r="AF5" s="61">
        <v>0.722758594036783</v>
      </c>
      <c r="AG5" s="61">
        <v>0.9571380986087723</v>
      </c>
      <c r="AH5" s="62">
        <v>1.7248857681364909</v>
      </c>
      <c r="AI5" s="62">
        <v>2.0695102641486165</v>
      </c>
      <c r="AJ5" s="62">
        <v>0.83987012836304542</v>
      </c>
      <c r="AK5" s="62">
        <v>0.63272684970416915</v>
      </c>
      <c r="AL5" s="25">
        <v>0.96035449987328525</v>
      </c>
      <c r="AM5" s="25">
        <v>2.3488644009479502</v>
      </c>
      <c r="AN5" s="25">
        <v>3.1124259740220261</v>
      </c>
      <c r="AO5" s="61">
        <v>2.5331698341077109</v>
      </c>
      <c r="AP5" s="25">
        <v>1.7541541845303306</v>
      </c>
      <c r="AQ5" s="25">
        <v>2.5837918295286286</v>
      </c>
      <c r="AR5" s="25">
        <v>3.7953554977340591</v>
      </c>
      <c r="AS5" s="25">
        <v>6.6820048538440773</v>
      </c>
      <c r="AT5" s="25">
        <v>9.4092338819887225</v>
      </c>
      <c r="AU5" s="22"/>
      <c r="AY5" s="57">
        <v>1</v>
      </c>
      <c r="AZ5" s="63">
        <v>0.05</v>
      </c>
      <c r="BA5" s="64">
        <f t="shared" ref="BA5:BA68" si="4">AVERAGE(B5:AS5)</f>
        <v>1.5802540717301825</v>
      </c>
      <c r="BB5" s="64">
        <f t="shared" ref="BB5:BB68" si="5">MIN(B5:AS5)</f>
        <v>0</v>
      </c>
      <c r="BC5" s="64">
        <f t="shared" ref="BC5:BC68" si="6">MAX(B5:AS5)</f>
        <v>29</v>
      </c>
      <c r="BD5" s="65">
        <f t="shared" ref="BD5:BD68" si="7">SUM(B5:AS5)/SUM($B$4:$AS$123)</f>
        <v>4.2168285425711718E-5</v>
      </c>
      <c r="BE5" s="51">
        <f>BD5+BE4</f>
        <v>5.7131225415439352E-5</v>
      </c>
      <c r="BF5" s="66">
        <f t="shared" si="0"/>
        <v>45819</v>
      </c>
      <c r="BG5" s="50">
        <f>BA5+BG4</f>
        <v>2.1409893875038706</v>
      </c>
      <c r="BH5" s="50" t="str">
        <f>Currentyear!C8</f>
        <v/>
      </c>
      <c r="BI5" s="50" t="str">
        <f>IF(ISERR(BJ5/BC5),"",($BH5/$BE5)*(1+$BC265))</f>
        <v/>
      </c>
      <c r="BJ5" s="50" t="str">
        <f t="shared" si="1"/>
        <v/>
      </c>
      <c r="BK5" s="50" t="str">
        <f t="shared" si="2"/>
        <v/>
      </c>
      <c r="BL5" s="36"/>
      <c r="BM5" s="36"/>
      <c r="BN5" s="36"/>
      <c r="BO5" s="51"/>
      <c r="BP5" s="36"/>
    </row>
    <row r="6" spans="1:68" x14ac:dyDescent="0.25">
      <c r="A6" s="60">
        <f t="shared" si="3"/>
        <v>45820</v>
      </c>
      <c r="B6" s="25">
        <v>0</v>
      </c>
      <c r="C6" s="25">
        <v>0</v>
      </c>
      <c r="D6" s="25">
        <v>0</v>
      </c>
      <c r="E6" s="25">
        <v>0</v>
      </c>
      <c r="F6" s="25">
        <v>0</v>
      </c>
      <c r="G6" s="25">
        <v>0</v>
      </c>
      <c r="H6" s="25">
        <v>0</v>
      </c>
      <c r="I6" s="25">
        <v>0</v>
      </c>
      <c r="J6" s="25">
        <v>0</v>
      </c>
      <c r="K6" s="25">
        <v>0</v>
      </c>
      <c r="L6" s="25">
        <v>0</v>
      </c>
      <c r="M6" s="25">
        <v>0</v>
      </c>
      <c r="N6" s="25">
        <v>0</v>
      </c>
      <c r="O6" s="25">
        <v>0</v>
      </c>
      <c r="P6" s="22">
        <v>0</v>
      </c>
      <c r="Q6" s="25">
        <v>0</v>
      </c>
      <c r="R6" s="25">
        <v>0</v>
      </c>
      <c r="S6" s="22">
        <v>0</v>
      </c>
      <c r="T6" s="25">
        <v>0</v>
      </c>
      <c r="U6" s="25">
        <v>0</v>
      </c>
      <c r="V6" s="22">
        <v>0</v>
      </c>
      <c r="W6" s="25">
        <v>0</v>
      </c>
      <c r="X6" s="22">
        <v>1</v>
      </c>
      <c r="Y6" s="22">
        <v>2</v>
      </c>
      <c r="Z6" s="22">
        <v>18</v>
      </c>
      <c r="AA6" s="22">
        <v>0</v>
      </c>
      <c r="AB6" s="25">
        <v>2.9994070048451809</v>
      </c>
      <c r="AC6" s="25">
        <v>1.9314087640341884</v>
      </c>
      <c r="AD6" s="22">
        <v>0</v>
      </c>
      <c r="AE6" s="61">
        <v>0.36265313271569544</v>
      </c>
      <c r="AF6" s="61">
        <v>0.48961066047726159</v>
      </c>
      <c r="AG6" s="61">
        <v>0.64838387325304925</v>
      </c>
      <c r="AH6" s="62">
        <v>1.1684710042390025</v>
      </c>
      <c r="AI6" s="62">
        <v>1.4019263079900852</v>
      </c>
      <c r="AJ6" s="62">
        <v>0.56894428051008072</v>
      </c>
      <c r="AK6" s="67">
        <v>0.42862141431664347</v>
      </c>
      <c r="AL6" s="25">
        <v>0.65056272572338414</v>
      </c>
      <c r="AM6" s="25">
        <v>1.5911662070971608</v>
      </c>
      <c r="AN6" s="25">
        <v>2.1084175953088313</v>
      </c>
      <c r="AO6" s="61">
        <v>1.7160182747217438</v>
      </c>
      <c r="AP6" s="25">
        <v>1.1882979959757176</v>
      </c>
      <c r="AQ6" s="25">
        <v>1.7503105941998827</v>
      </c>
      <c r="AR6" s="25">
        <v>2.5710472726680078</v>
      </c>
      <c r="AS6" s="25">
        <v>4.526519417129987</v>
      </c>
      <c r="AT6" s="25">
        <v>6.3739971458775715</v>
      </c>
      <c r="AU6" s="22"/>
      <c r="AY6" s="57">
        <v>2</v>
      </c>
      <c r="AZ6" s="63">
        <v>0.1</v>
      </c>
      <c r="BA6" s="64">
        <f t="shared" si="4"/>
        <v>1.0704946937546795</v>
      </c>
      <c r="BB6" s="64">
        <f t="shared" si="5"/>
        <v>0</v>
      </c>
      <c r="BC6" s="64">
        <f t="shared" si="6"/>
        <v>18</v>
      </c>
      <c r="BD6" s="65">
        <f t="shared" si="7"/>
        <v>2.8565612707792907E-5</v>
      </c>
      <c r="BE6" s="51">
        <f t="shared" ref="BE6:BE36" si="8">BD6+BE5</f>
        <v>8.5696838123232262E-5</v>
      </c>
      <c r="BF6" s="66">
        <f t="shared" si="0"/>
        <v>45820</v>
      </c>
      <c r="BG6" s="50">
        <f t="shared" ref="BG6:BG69" si="9">BA6+BG5</f>
        <v>3.2114840812585501</v>
      </c>
      <c r="BH6" s="50" t="str">
        <f>Currentyear!C9</f>
        <v/>
      </c>
      <c r="BI6" s="50" t="str">
        <f t="shared" ref="BI6:BI17" si="10">IF(ISERR(BJ6/BC6),"",($BH6/$BE6)*(1+$BC266))</f>
        <v/>
      </c>
      <c r="BJ6" s="50" t="str">
        <f t="shared" si="1"/>
        <v/>
      </c>
      <c r="BK6" s="50" t="str">
        <f t="shared" si="2"/>
        <v/>
      </c>
      <c r="BL6" s="36"/>
      <c r="BM6" s="36"/>
      <c r="BN6" s="36"/>
      <c r="BO6" s="51"/>
      <c r="BP6" s="36"/>
    </row>
    <row r="7" spans="1:68" x14ac:dyDescent="0.25">
      <c r="A7" s="60">
        <f t="shared" si="3"/>
        <v>45821</v>
      </c>
      <c r="B7" s="25">
        <v>2.4607930519200787</v>
      </c>
      <c r="C7" s="25">
        <v>2.078382618109206</v>
      </c>
      <c r="D7" s="25">
        <v>2.4812371416974854</v>
      </c>
      <c r="E7" s="25">
        <v>4.8876057072198782E-2</v>
      </c>
      <c r="F7" s="25">
        <v>0.27232025636927459</v>
      </c>
      <c r="G7" s="25">
        <v>1.2415643188365684</v>
      </c>
      <c r="H7" s="25">
        <v>1.1785130407539677</v>
      </c>
      <c r="I7" s="25">
        <v>1.0505770106071497</v>
      </c>
      <c r="J7" s="25">
        <v>1.5280556366142632</v>
      </c>
      <c r="K7" s="25">
        <v>0.34868843133423111</v>
      </c>
      <c r="L7" s="25">
        <v>3.385041664960311</v>
      </c>
      <c r="M7" s="25">
        <v>7.8465492279787217</v>
      </c>
      <c r="N7" s="25">
        <v>4.8796415495727627</v>
      </c>
      <c r="O7" s="25">
        <v>1.107152157175999</v>
      </c>
      <c r="P7" s="22">
        <v>0</v>
      </c>
      <c r="Q7" s="22">
        <v>0</v>
      </c>
      <c r="R7" s="25">
        <v>3.7310616598572737</v>
      </c>
      <c r="S7" s="22">
        <v>9</v>
      </c>
      <c r="T7" s="25">
        <v>3.0985377762824893</v>
      </c>
      <c r="U7" s="25">
        <v>6.1924391744873004</v>
      </c>
      <c r="V7" s="22">
        <v>1</v>
      </c>
      <c r="W7" s="22">
        <v>11</v>
      </c>
      <c r="X7" s="22">
        <v>4</v>
      </c>
      <c r="Y7" s="22">
        <v>3</v>
      </c>
      <c r="Z7" s="22">
        <v>29</v>
      </c>
      <c r="AA7" s="22">
        <v>0</v>
      </c>
      <c r="AB7" s="25">
        <v>14.272811173966659</v>
      </c>
      <c r="AC7" s="25">
        <v>9.1906942086329622</v>
      </c>
      <c r="AD7" s="22">
        <v>1</v>
      </c>
      <c r="AE7" s="61">
        <v>1.7257010057446533</v>
      </c>
      <c r="AF7" s="61">
        <v>2.3484550277811591</v>
      </c>
      <c r="AG7" s="61">
        <v>3.1100229018713978</v>
      </c>
      <c r="AH7" s="62">
        <v>5.6046606546913296</v>
      </c>
      <c r="AI7" s="62">
        <v>6.7244468973520322</v>
      </c>
      <c r="AJ7" s="62">
        <v>2.7289848118245073</v>
      </c>
      <c r="AK7" s="62">
        <v>2.0559154379700422</v>
      </c>
      <c r="AL7" s="28">
        <v>1</v>
      </c>
      <c r="AM7" s="25">
        <v>7.525546216966462</v>
      </c>
      <c r="AN7" s="25">
        <v>9.9719275003205556</v>
      </c>
      <c r="AO7" s="22">
        <v>26</v>
      </c>
      <c r="AP7" s="25">
        <v>6.1934968386329885</v>
      </c>
      <c r="AQ7" s="36">
        <v>3</v>
      </c>
      <c r="AR7" s="25">
        <v>13.006982555477567</v>
      </c>
      <c r="AS7" s="22">
        <v>0</v>
      </c>
      <c r="AT7" s="25">
        <v>29.147300770045117</v>
      </c>
      <c r="AU7" s="22"/>
      <c r="AY7" s="57">
        <v>3</v>
      </c>
      <c r="AZ7" s="63">
        <v>0.15</v>
      </c>
      <c r="BA7" s="64">
        <f t="shared" si="4"/>
        <v>4.8952062728377648</v>
      </c>
      <c r="BB7" s="64">
        <f t="shared" si="5"/>
        <v>0</v>
      </c>
      <c r="BC7" s="64">
        <f t="shared" si="6"/>
        <v>29</v>
      </c>
      <c r="BD7" s="65">
        <f t="shared" si="7"/>
        <v>1.3062611830814665E-4</v>
      </c>
      <c r="BE7" s="51">
        <f t="shared" si="8"/>
        <v>2.1632295643137891E-4</v>
      </c>
      <c r="BF7" s="66">
        <f t="shared" si="0"/>
        <v>45821</v>
      </c>
      <c r="BG7" s="50">
        <f t="shared" si="9"/>
        <v>8.1066903540963153</v>
      </c>
      <c r="BH7" s="50" t="str">
        <f>Currentyear!C10</f>
        <v/>
      </c>
      <c r="BI7" s="50" t="str">
        <f t="shared" si="10"/>
        <v/>
      </c>
      <c r="BJ7" s="50" t="str">
        <f t="shared" si="1"/>
        <v/>
      </c>
      <c r="BK7" s="50" t="str">
        <f t="shared" si="2"/>
        <v/>
      </c>
      <c r="BL7" s="36"/>
      <c r="BM7" s="36"/>
      <c r="BN7" s="36"/>
      <c r="BO7" s="51"/>
      <c r="BP7" s="36"/>
    </row>
    <row r="8" spans="1:68" x14ac:dyDescent="0.25">
      <c r="A8" s="60">
        <f t="shared" si="3"/>
        <v>45822</v>
      </c>
      <c r="B8" s="25">
        <v>1.7396143431693618</v>
      </c>
      <c r="C8" s="25">
        <v>1.4692760166221999</v>
      </c>
      <c r="D8" s="25">
        <v>1.7540669326637162</v>
      </c>
      <c r="E8" s="25">
        <v>3.4552068429330722E-2</v>
      </c>
      <c r="F8" s="25">
        <v>0.1925120129650586</v>
      </c>
      <c r="G8" s="25">
        <v>0.87770204622863057</v>
      </c>
      <c r="H8" s="25">
        <v>0.8331290547606891</v>
      </c>
      <c r="I8" s="25">
        <v>0.74268692965882632</v>
      </c>
      <c r="J8" s="25">
        <v>1.0802320416749458</v>
      </c>
      <c r="K8" s="25">
        <v>0.24649915033407618</v>
      </c>
      <c r="L8" s="25">
        <v>2.3929956352878508</v>
      </c>
      <c r="M8" s="25">
        <v>5.546979893627249</v>
      </c>
      <c r="N8" s="25">
        <v>3.4495767218377216</v>
      </c>
      <c r="O8" s="25">
        <v>0.78268173391981322</v>
      </c>
      <c r="P8" s="22">
        <v>0</v>
      </c>
      <c r="Q8" s="22">
        <v>0</v>
      </c>
      <c r="R8" s="22">
        <v>6</v>
      </c>
      <c r="S8" s="22">
        <v>3</v>
      </c>
      <c r="T8" s="25">
        <v>2.1904567530653734</v>
      </c>
      <c r="U8" s="25">
        <v>4.3776359002396115</v>
      </c>
      <c r="V8" s="22">
        <v>0</v>
      </c>
      <c r="W8" s="22">
        <v>6</v>
      </c>
      <c r="X8" s="22">
        <v>24</v>
      </c>
      <c r="Y8" s="22">
        <v>3</v>
      </c>
      <c r="Z8" s="22">
        <v>24</v>
      </c>
      <c r="AA8" s="22">
        <v>5</v>
      </c>
      <c r="AB8" s="25">
        <v>14.098726514232995</v>
      </c>
      <c r="AC8" s="25">
        <v>9.0785958381916352</v>
      </c>
      <c r="AD8" s="22">
        <v>0</v>
      </c>
      <c r="AE8" s="61">
        <v>1.7046527294991574</v>
      </c>
      <c r="AF8" s="61">
        <v>2.3014171766048981</v>
      </c>
      <c r="AG8" s="61">
        <v>3.0477313984663916</v>
      </c>
      <c r="AH8" s="62">
        <v>5.492403366441879</v>
      </c>
      <c r="AI8" s="68">
        <v>41</v>
      </c>
      <c r="AJ8" s="62">
        <v>3.3268683716793528</v>
      </c>
      <c r="AK8" s="62">
        <v>2.50633862653262</v>
      </c>
      <c r="AL8" s="28">
        <v>3</v>
      </c>
      <c r="AM8" s="25">
        <v>9.2638246733945433</v>
      </c>
      <c r="AN8" s="25">
        <v>12.275280139841731</v>
      </c>
      <c r="AO8" s="22">
        <v>7</v>
      </c>
      <c r="AP8" s="22">
        <v>1</v>
      </c>
      <c r="AQ8" s="22">
        <v>4</v>
      </c>
      <c r="AR8" s="25">
        <v>13.99829632241045</v>
      </c>
      <c r="AS8" s="22">
        <v>0</v>
      </c>
      <c r="AT8" s="25">
        <v>31.368732250855867</v>
      </c>
      <c r="AU8" s="22">
        <v>1</v>
      </c>
      <c r="AY8" s="57">
        <v>4</v>
      </c>
      <c r="AZ8" s="63">
        <v>0.2</v>
      </c>
      <c r="BA8" s="64">
        <f t="shared" si="4"/>
        <v>5.2682893725404574</v>
      </c>
      <c r="BB8" s="64">
        <f t="shared" si="5"/>
        <v>0</v>
      </c>
      <c r="BC8" s="64">
        <f t="shared" si="6"/>
        <v>41</v>
      </c>
      <c r="BD8" s="65">
        <f t="shared" si="7"/>
        <v>1.4058165325484513E-4</v>
      </c>
      <c r="BE8" s="51">
        <f t="shared" si="8"/>
        <v>3.5690460968622404E-4</v>
      </c>
      <c r="BF8" s="66">
        <f t="shared" si="0"/>
        <v>45822</v>
      </c>
      <c r="BG8" s="50">
        <f t="shared" si="9"/>
        <v>13.374979726636774</v>
      </c>
      <c r="BH8" s="50">
        <f>Currentyear!C11</f>
        <v>1</v>
      </c>
      <c r="BI8" s="50">
        <f t="shared" si="10"/>
        <v>5256.0620810714945</v>
      </c>
      <c r="BJ8" s="50">
        <f t="shared" si="1"/>
        <v>347.6761327843538</v>
      </c>
      <c r="BK8" s="50">
        <f t="shared" si="2"/>
        <v>2801.8691069279243</v>
      </c>
      <c r="BL8" s="36"/>
      <c r="BM8" s="36"/>
      <c r="BN8" s="36"/>
      <c r="BO8" s="51"/>
      <c r="BP8" s="36"/>
    </row>
    <row r="9" spans="1:68" x14ac:dyDescent="0.25">
      <c r="A9" s="60">
        <f t="shared" si="3"/>
        <v>45823</v>
      </c>
      <c r="B9" s="25">
        <v>2.3194857908924824</v>
      </c>
      <c r="C9" s="25">
        <v>1.9590346888295995</v>
      </c>
      <c r="D9" s="25">
        <v>2.3387559102182869</v>
      </c>
      <c r="E9" s="25">
        <v>4.6069424572440933E-2</v>
      </c>
      <c r="F9" s="25">
        <v>0.25668268395341132</v>
      </c>
      <c r="G9" s="25">
        <v>1.1702693949714806</v>
      </c>
      <c r="H9" s="25">
        <v>1.110838739680919</v>
      </c>
      <c r="I9" s="25">
        <v>0.99024923954510169</v>
      </c>
      <c r="J9" s="25">
        <v>1.4403093888999279</v>
      </c>
      <c r="K9" s="25">
        <v>0.32866553377876845</v>
      </c>
      <c r="L9" s="25">
        <v>3.1906608470504678</v>
      </c>
      <c r="M9" s="25">
        <v>7.3959731915029971</v>
      </c>
      <c r="N9" s="25">
        <v>4.5994356291169609</v>
      </c>
      <c r="O9" s="25">
        <v>1.0435756452264171</v>
      </c>
      <c r="P9" s="22">
        <v>0</v>
      </c>
      <c r="Q9" s="22">
        <v>6</v>
      </c>
      <c r="R9" s="22">
        <v>2</v>
      </c>
      <c r="S9" s="22">
        <v>4</v>
      </c>
      <c r="T9" s="25">
        <v>2.9206090040871628</v>
      </c>
      <c r="U9" s="25">
        <v>5.8368478669861448</v>
      </c>
      <c r="V9" s="22">
        <v>2</v>
      </c>
      <c r="W9" s="22">
        <v>3</v>
      </c>
      <c r="X9" s="22">
        <v>21</v>
      </c>
      <c r="Y9" s="22">
        <v>2</v>
      </c>
      <c r="Z9" s="22">
        <v>22</v>
      </c>
      <c r="AA9" s="22">
        <v>0</v>
      </c>
      <c r="AB9" s="25">
        <v>14.132557789227715</v>
      </c>
      <c r="AC9" s="25">
        <v>9.1003808179813763</v>
      </c>
      <c r="AD9" s="22">
        <v>7</v>
      </c>
      <c r="AE9" s="61">
        <v>1.7087432106641198</v>
      </c>
      <c r="AF9" s="61">
        <v>2.4372866461418132</v>
      </c>
      <c r="AG9" s="61">
        <v>3.2276612489386434</v>
      </c>
      <c r="AH9" s="62">
        <v>5.8166600637037433</v>
      </c>
      <c r="AI9" s="68">
        <v>33</v>
      </c>
      <c r="AJ9" s="62">
        <v>3.3256666179395427</v>
      </c>
      <c r="AK9" s="22">
        <v>0</v>
      </c>
      <c r="AL9" s="28">
        <v>3</v>
      </c>
      <c r="AM9" s="25">
        <v>9.1345750838899917</v>
      </c>
      <c r="AN9" s="33">
        <v>12.104014493604536</v>
      </c>
      <c r="AO9" s="22">
        <v>57</v>
      </c>
      <c r="AP9" s="22">
        <v>1</v>
      </c>
      <c r="AQ9" s="22">
        <v>1</v>
      </c>
      <c r="AR9" s="22">
        <v>1</v>
      </c>
      <c r="AS9" s="22">
        <v>12</v>
      </c>
      <c r="AT9" s="22">
        <v>7</v>
      </c>
      <c r="AU9" s="22">
        <v>7</v>
      </c>
      <c r="AY9" s="57">
        <v>4</v>
      </c>
      <c r="AZ9" s="63">
        <v>0.2</v>
      </c>
      <c r="BA9" s="64">
        <f t="shared" si="4"/>
        <v>6.2485229307137278</v>
      </c>
      <c r="BB9" s="64">
        <f t="shared" si="5"/>
        <v>0</v>
      </c>
      <c r="BC9" s="64">
        <f t="shared" si="6"/>
        <v>57</v>
      </c>
      <c r="BD9" s="65">
        <f t="shared" si="7"/>
        <v>1.6673869293875815E-4</v>
      </c>
      <c r="BE9" s="51">
        <f t="shared" si="8"/>
        <v>5.2364330262498222E-4</v>
      </c>
      <c r="BF9" s="66">
        <f t="shared" si="0"/>
        <v>45823</v>
      </c>
      <c r="BG9" s="50">
        <f t="shared" si="9"/>
        <v>19.6235026573505</v>
      </c>
      <c r="BH9" s="50">
        <f>Currentyear!C12</f>
        <v>8</v>
      </c>
      <c r="BI9" s="50">
        <f t="shared" si="10"/>
        <v>25974.872459032813</v>
      </c>
      <c r="BJ9" s="50">
        <f t="shared" si="1"/>
        <v>4580.2781936982992</v>
      </c>
      <c r="BK9" s="50">
        <f t="shared" si="2"/>
        <v>15277.575326365555</v>
      </c>
      <c r="BL9" s="36"/>
      <c r="BM9" s="36"/>
      <c r="BN9" s="36"/>
      <c r="BO9" s="51"/>
      <c r="BP9" s="36"/>
    </row>
    <row r="10" spans="1:68" x14ac:dyDescent="0.25">
      <c r="A10" s="60">
        <f t="shared" si="3"/>
        <v>45824</v>
      </c>
      <c r="B10" s="22">
        <v>0</v>
      </c>
      <c r="C10" s="25">
        <v>8.8016618312446102</v>
      </c>
      <c r="D10" s="25">
        <v>10.507694807519114</v>
      </c>
      <c r="E10" s="25">
        <v>0.20698331589466673</v>
      </c>
      <c r="F10" s="25">
        <v>1.1532384775910913</v>
      </c>
      <c r="G10" s="25">
        <v>5.2578525151822575</v>
      </c>
      <c r="H10" s="25">
        <v>4.990839106354608</v>
      </c>
      <c r="I10" s="25">
        <v>4.4490477809398925</v>
      </c>
      <c r="J10" s="25">
        <v>6.471103470370287</v>
      </c>
      <c r="K10" s="25">
        <v>1.4766470958377171</v>
      </c>
      <c r="L10" s="25">
        <v>14.335181482008156</v>
      </c>
      <c r="M10" s="25">
        <v>33.229046588969055</v>
      </c>
      <c r="N10" s="22">
        <v>1</v>
      </c>
      <c r="O10" s="25">
        <v>4.6886356719321398</v>
      </c>
      <c r="P10" s="22">
        <v>14</v>
      </c>
      <c r="Q10" s="22">
        <v>19</v>
      </c>
      <c r="R10" s="22">
        <v>51</v>
      </c>
      <c r="S10" s="22">
        <v>0</v>
      </c>
      <c r="T10" s="25">
        <v>13.121877290799628</v>
      </c>
      <c r="U10" s="25">
        <v>26.224120164137904</v>
      </c>
      <c r="V10" s="22">
        <v>0</v>
      </c>
      <c r="W10" s="22">
        <v>5</v>
      </c>
      <c r="X10" s="22">
        <v>60</v>
      </c>
      <c r="Y10" s="22">
        <v>11</v>
      </c>
      <c r="Z10" s="22">
        <v>43</v>
      </c>
      <c r="AA10" s="22">
        <v>0</v>
      </c>
      <c r="AB10" s="25">
        <v>48.406705451994782</v>
      </c>
      <c r="AC10" s="25">
        <v>31.170539708705107</v>
      </c>
      <c r="AD10" s="22">
        <v>12</v>
      </c>
      <c r="AE10" s="61">
        <v>5.852771347207244</v>
      </c>
      <c r="AF10" s="61">
        <v>8.1251602234434781</v>
      </c>
      <c r="AG10" s="61">
        <v>10.760024815664895</v>
      </c>
      <c r="AH10" s="62">
        <v>19.390946512801904</v>
      </c>
      <c r="AI10" s="68">
        <v>220</v>
      </c>
      <c r="AJ10" s="68">
        <v>19</v>
      </c>
      <c r="AK10" s="22">
        <v>0</v>
      </c>
      <c r="AL10" s="28">
        <v>9</v>
      </c>
      <c r="AM10" s="25">
        <v>36.328879673467746</v>
      </c>
      <c r="AN10" s="32">
        <v>2</v>
      </c>
      <c r="AO10" s="22">
        <v>74</v>
      </c>
      <c r="AP10" s="22">
        <v>0</v>
      </c>
      <c r="AQ10" s="22">
        <v>22</v>
      </c>
      <c r="AR10" s="22">
        <v>2</v>
      </c>
      <c r="AS10" s="22">
        <v>100</v>
      </c>
      <c r="AT10" s="22">
        <v>0</v>
      </c>
      <c r="AU10" s="22">
        <v>13</v>
      </c>
      <c r="AY10" s="57">
        <v>6</v>
      </c>
      <c r="AZ10" s="63">
        <v>0.3</v>
      </c>
      <c r="BA10" s="64">
        <f t="shared" si="4"/>
        <v>21.794294484819691</v>
      </c>
      <c r="BB10" s="64">
        <f t="shared" si="5"/>
        <v>0</v>
      </c>
      <c r="BC10" s="64">
        <f t="shared" si="6"/>
        <v>220</v>
      </c>
      <c r="BD10" s="65">
        <f t="shared" si="7"/>
        <v>5.8156979116761242E-4</v>
      </c>
      <c r="BE10" s="51">
        <f t="shared" si="8"/>
        <v>1.1052130937925946E-3</v>
      </c>
      <c r="BF10" s="66">
        <f t="shared" si="0"/>
        <v>45824</v>
      </c>
      <c r="BG10" s="50">
        <f t="shared" si="9"/>
        <v>41.417797142170187</v>
      </c>
      <c r="BH10" s="50">
        <f>Currentyear!C13</f>
        <v>21</v>
      </c>
      <c r="BI10" s="50">
        <f t="shared" si="10"/>
        <v>27225.636216498493</v>
      </c>
      <c r="BJ10" s="50">
        <f t="shared" si="1"/>
        <v>10776.085112982752</v>
      </c>
      <c r="BK10" s="50">
        <f t="shared" si="2"/>
        <v>19000.860664740623</v>
      </c>
      <c r="BL10" s="36"/>
      <c r="BM10" s="36"/>
      <c r="BN10" s="36"/>
      <c r="BO10" s="51"/>
      <c r="BP10" s="36"/>
    </row>
    <row r="11" spans="1:68" x14ac:dyDescent="0.25">
      <c r="A11" s="60">
        <f t="shared" si="3"/>
        <v>45825</v>
      </c>
      <c r="B11" s="22">
        <v>0</v>
      </c>
      <c r="C11" s="25">
        <v>5.3305551607311941</v>
      </c>
      <c r="D11" s="25">
        <v>6.3637808242954517</v>
      </c>
      <c r="E11" s="25">
        <v>0.12535541627046556</v>
      </c>
      <c r="F11" s="25">
        <v>0.69843643577107084</v>
      </c>
      <c r="G11" s="25">
        <v>3.1843160299197573</v>
      </c>
      <c r="H11" s="25">
        <v>3.022604556370907</v>
      </c>
      <c r="I11" s="25">
        <v>2.6944791862871837</v>
      </c>
      <c r="J11" s="25">
        <v>3.9190978545839843</v>
      </c>
      <c r="K11" s="25">
        <v>0.89430257015255277</v>
      </c>
      <c r="L11" s="22">
        <v>4</v>
      </c>
      <c r="M11" s="25">
        <v>20.124525251826704</v>
      </c>
      <c r="N11" s="22">
        <v>0</v>
      </c>
      <c r="O11" s="22">
        <v>0</v>
      </c>
      <c r="P11" s="22">
        <v>0</v>
      </c>
      <c r="Q11" s="22">
        <v>20</v>
      </c>
      <c r="R11" s="22">
        <v>27</v>
      </c>
      <c r="S11" s="22">
        <v>12</v>
      </c>
      <c r="T11" s="25">
        <v>7.9470095593329519</v>
      </c>
      <c r="U11" s="25">
        <v>15.88212791591992</v>
      </c>
      <c r="V11" s="22">
        <v>4</v>
      </c>
      <c r="W11" s="22">
        <v>10</v>
      </c>
      <c r="X11" s="22">
        <v>76</v>
      </c>
      <c r="Y11" s="22">
        <v>0</v>
      </c>
      <c r="Z11" s="22">
        <v>23</v>
      </c>
      <c r="AA11" s="22">
        <v>3</v>
      </c>
      <c r="AB11" s="25">
        <v>35.591047897953651</v>
      </c>
      <c r="AC11" s="22">
        <v>86</v>
      </c>
      <c r="AD11" s="22">
        <v>5</v>
      </c>
      <c r="AE11" s="18">
        <v>0</v>
      </c>
      <c r="AF11" s="17">
        <v>6.9973550676462599</v>
      </c>
      <c r="AG11" s="18">
        <v>0</v>
      </c>
      <c r="AH11" s="68">
        <v>0</v>
      </c>
      <c r="AI11" s="68">
        <v>276</v>
      </c>
      <c r="AJ11" s="68">
        <v>4</v>
      </c>
      <c r="AK11" s="22">
        <v>1</v>
      </c>
      <c r="AL11" s="26">
        <v>8</v>
      </c>
      <c r="AM11" s="29">
        <v>3</v>
      </c>
      <c r="AN11" s="29">
        <v>42</v>
      </c>
      <c r="AO11" s="22">
        <v>88</v>
      </c>
      <c r="AP11" s="22">
        <v>0</v>
      </c>
      <c r="AQ11" s="22">
        <v>11</v>
      </c>
      <c r="AR11" s="22">
        <v>0</v>
      </c>
      <c r="AS11" s="22">
        <v>160</v>
      </c>
      <c r="AT11" s="22">
        <v>3</v>
      </c>
      <c r="AU11" s="22">
        <v>7</v>
      </c>
      <c r="AY11" s="57">
        <v>8</v>
      </c>
      <c r="AZ11" s="63">
        <v>0.4</v>
      </c>
      <c r="BA11" s="64">
        <f t="shared" si="4"/>
        <v>22.176704402887776</v>
      </c>
      <c r="BB11" s="64">
        <f t="shared" si="5"/>
        <v>0</v>
      </c>
      <c r="BC11" s="64">
        <f t="shared" si="6"/>
        <v>276</v>
      </c>
      <c r="BD11" s="65">
        <f t="shared" si="7"/>
        <v>5.9177420757330001E-4</v>
      </c>
      <c r="BE11" s="51">
        <f t="shared" si="8"/>
        <v>1.6969873013658945E-3</v>
      </c>
      <c r="BF11" s="66">
        <f t="shared" si="0"/>
        <v>45825</v>
      </c>
      <c r="BG11" s="50">
        <f t="shared" si="9"/>
        <v>63.594501545057966</v>
      </c>
      <c r="BH11" s="50">
        <f>Currentyear!C14</f>
        <v>28</v>
      </c>
      <c r="BI11" s="50">
        <f t="shared" si="10"/>
        <v>26397.763809832562</v>
      </c>
      <c r="BJ11" s="50">
        <f t="shared" si="1"/>
        <v>6601.8938510856688</v>
      </c>
      <c r="BK11" s="50">
        <f t="shared" si="2"/>
        <v>16499.828830459115</v>
      </c>
      <c r="BL11" s="36" t="e">
        <f t="array" aca="1" ref="BL11:BN11" ca="1">[1]!daniels(BK7:BK11,1)</f>
        <v>#NAME?</v>
      </c>
      <c r="BM11" s="36" t="e">
        <f ca="1"/>
        <v>#NAME?</v>
      </c>
      <c r="BN11" s="36" t="e">
        <f ca="1"/>
        <v>#NAME?</v>
      </c>
      <c r="BO11" s="51">
        <f>(BK11-AVERAGE(BK7:BK11))/AVERAGE(BK7:BK11)</f>
        <v>0.23178705394647928</v>
      </c>
      <c r="BP11" s="51">
        <f>(BI11-BK11)/BK11</f>
        <v>0.59988107034792992</v>
      </c>
    </row>
    <row r="12" spans="1:68" x14ac:dyDescent="0.25">
      <c r="A12" s="60">
        <f t="shared" si="3"/>
        <v>45826</v>
      </c>
      <c r="B12" s="22">
        <v>0</v>
      </c>
      <c r="C12" s="25">
        <v>9.0534825745751863</v>
      </c>
      <c r="D12" s="25">
        <v>10.808326161898602</v>
      </c>
      <c r="E12" s="25">
        <v>0.2129052308085681</v>
      </c>
      <c r="F12" s="25">
        <v>1.1862333115476893</v>
      </c>
      <c r="G12" s="25">
        <v>5.4082827809742531</v>
      </c>
      <c r="H12" s="25">
        <v>5.133629960820425</v>
      </c>
      <c r="I12" s="25">
        <v>4.5763376655988655</v>
      </c>
      <c r="J12" s="25">
        <v>6.6562455625473973</v>
      </c>
      <c r="K12" s="25">
        <v>1.5188948413702115</v>
      </c>
      <c r="L12" s="22">
        <v>23</v>
      </c>
      <c r="M12" s="25">
        <v>34.179749237229409</v>
      </c>
      <c r="N12" s="22">
        <v>0</v>
      </c>
      <c r="O12" s="22">
        <v>0</v>
      </c>
      <c r="P12" s="22">
        <v>3</v>
      </c>
      <c r="Q12" s="22">
        <v>32</v>
      </c>
      <c r="R12" s="22">
        <v>41</v>
      </c>
      <c r="S12" s="22">
        <v>8</v>
      </c>
      <c r="T12" s="25">
        <v>13.497301949978127</v>
      </c>
      <c r="U12" s="25">
        <v>26.974407730213063</v>
      </c>
      <c r="V12" s="22">
        <v>1</v>
      </c>
      <c r="W12" s="22">
        <v>0</v>
      </c>
      <c r="X12" s="22">
        <v>39</v>
      </c>
      <c r="Y12" s="22">
        <v>1</v>
      </c>
      <c r="Z12" s="22">
        <v>53</v>
      </c>
      <c r="AA12" s="22">
        <v>119</v>
      </c>
      <c r="AB12" s="25">
        <v>62.731283054616625</v>
      </c>
      <c r="AC12" s="22">
        <v>220</v>
      </c>
      <c r="AD12" s="22">
        <v>0</v>
      </c>
      <c r="AE12" s="18">
        <v>0</v>
      </c>
      <c r="AF12" s="17">
        <v>13.443189711286484</v>
      </c>
      <c r="AG12" s="18">
        <v>0</v>
      </c>
      <c r="AH12" s="68">
        <v>0</v>
      </c>
      <c r="AI12" s="68">
        <v>341</v>
      </c>
      <c r="AJ12" s="68">
        <v>241</v>
      </c>
      <c r="AK12" s="22">
        <v>1</v>
      </c>
      <c r="AL12" s="26">
        <v>4</v>
      </c>
      <c r="AM12" s="26">
        <v>1</v>
      </c>
      <c r="AN12" s="26">
        <v>2</v>
      </c>
      <c r="AO12" s="22">
        <v>31</v>
      </c>
      <c r="AP12" s="22">
        <v>12</v>
      </c>
      <c r="AQ12" s="22">
        <v>77</v>
      </c>
      <c r="AR12" s="22">
        <v>1</v>
      </c>
      <c r="AS12" s="22">
        <v>351</v>
      </c>
      <c r="AT12" s="22">
        <v>325</v>
      </c>
      <c r="AU12" s="22">
        <v>1</v>
      </c>
      <c r="AY12" s="57">
        <v>8</v>
      </c>
      <c r="AZ12" s="63">
        <v>0.4</v>
      </c>
      <c r="BA12" s="64">
        <f t="shared" si="4"/>
        <v>40.849551585760565</v>
      </c>
      <c r="BB12" s="64">
        <f t="shared" si="5"/>
        <v>0</v>
      </c>
      <c r="BC12" s="64">
        <f t="shared" si="6"/>
        <v>351</v>
      </c>
      <c r="BD12" s="65">
        <f t="shared" si="7"/>
        <v>1.0900497468072975E-3</v>
      </c>
      <c r="BE12" s="51">
        <f t="shared" si="8"/>
        <v>2.787037048173192E-3</v>
      </c>
      <c r="BF12" s="66">
        <f t="shared" si="0"/>
        <v>45826</v>
      </c>
      <c r="BG12" s="50">
        <f t="shared" si="9"/>
        <v>104.44405313081853</v>
      </c>
      <c r="BH12" s="50">
        <f>Currentyear!C15</f>
        <v>29</v>
      </c>
      <c r="BI12" s="50">
        <f t="shared" si="10"/>
        <v>16702.771473088378</v>
      </c>
      <c r="BJ12" s="50">
        <f t="shared" si="1"/>
        <v>4107.8596729945284</v>
      </c>
      <c r="BK12" s="50">
        <f t="shared" si="2"/>
        <v>10405.315573041455</v>
      </c>
      <c r="BL12" s="36" t="e">
        <f t="array" aca="1" ref="BL12:BN12" ca="1">[1]!daniels(BK8:BK12,1)</f>
        <v>#NAME?</v>
      </c>
      <c r="BM12" s="36" t="e">
        <f ca="1"/>
        <v>#NAME?</v>
      </c>
      <c r="BN12" s="36" t="e">
        <f ca="1"/>
        <v>#NAME?</v>
      </c>
      <c r="BO12" s="51">
        <f t="shared" ref="BO12:BO75" si="11">(BK12-AVERAGE(BK8:BK12))/AVERAGE(BK8:BK12)</f>
        <v>-0.18689986128862895</v>
      </c>
      <c r="BP12" s="51">
        <f t="shared" ref="BP12:BP75" si="12">(BI12-BK12)/BK12</f>
        <v>0.60521527250578033</v>
      </c>
    </row>
    <row r="13" spans="1:68" x14ac:dyDescent="0.25">
      <c r="A13" s="60">
        <f t="shared" si="3"/>
        <v>45827</v>
      </c>
      <c r="B13" s="22">
        <v>0</v>
      </c>
      <c r="C13" s="25">
        <v>12.246893795741583</v>
      </c>
      <c r="D13" s="25">
        <v>14.62071877028178</v>
      </c>
      <c r="E13" s="25">
        <v>0.28800273583039293</v>
      </c>
      <c r="F13" s="25">
        <v>1.6046502838911616</v>
      </c>
      <c r="G13" s="25">
        <v>7.315932216176007</v>
      </c>
      <c r="H13" s="25">
        <v>6.9444018253669526</v>
      </c>
      <c r="I13" s="25">
        <v>6.1905372769411127</v>
      </c>
      <c r="J13" s="25">
        <v>9.0040856445482316</v>
      </c>
      <c r="K13" s="25">
        <v>2.0546506447586594</v>
      </c>
      <c r="L13" s="22">
        <v>25</v>
      </c>
      <c r="M13" s="25">
        <v>46.235882758423415</v>
      </c>
      <c r="N13" s="22">
        <v>0</v>
      </c>
      <c r="O13" s="22">
        <v>1</v>
      </c>
      <c r="P13" s="22">
        <v>0</v>
      </c>
      <c r="Q13" s="22">
        <v>70</v>
      </c>
      <c r="R13" s="22">
        <v>34</v>
      </c>
      <c r="S13" s="22">
        <v>14</v>
      </c>
      <c r="T13" s="22">
        <v>19</v>
      </c>
      <c r="U13" s="25">
        <v>36.489019993567759</v>
      </c>
      <c r="V13" s="22">
        <v>0</v>
      </c>
      <c r="W13" s="22">
        <v>6</v>
      </c>
      <c r="X13" s="22">
        <v>17</v>
      </c>
      <c r="Y13" s="22">
        <v>0</v>
      </c>
      <c r="Z13" s="22">
        <v>61</v>
      </c>
      <c r="AA13" s="22">
        <v>8</v>
      </c>
      <c r="AB13" s="25">
        <v>56.845158042896337</v>
      </c>
      <c r="AC13" s="22">
        <v>447</v>
      </c>
      <c r="AD13" s="22">
        <v>11</v>
      </c>
      <c r="AE13" s="18">
        <v>9</v>
      </c>
      <c r="AF13" s="18">
        <v>0</v>
      </c>
      <c r="AG13" s="18">
        <v>12</v>
      </c>
      <c r="AH13" s="68">
        <v>0</v>
      </c>
      <c r="AI13" s="68">
        <v>397</v>
      </c>
      <c r="AJ13" s="68">
        <v>42</v>
      </c>
      <c r="AK13" s="22">
        <v>0</v>
      </c>
      <c r="AL13" s="26">
        <v>12</v>
      </c>
      <c r="AM13" s="26">
        <v>48</v>
      </c>
      <c r="AN13" s="26">
        <v>2</v>
      </c>
      <c r="AO13" s="22">
        <v>26</v>
      </c>
      <c r="AP13" s="22">
        <v>11</v>
      </c>
      <c r="AQ13" s="22">
        <v>60</v>
      </c>
      <c r="AR13" s="22">
        <v>52</v>
      </c>
      <c r="AS13" s="22">
        <v>20</v>
      </c>
      <c r="AT13" s="22">
        <v>1419</v>
      </c>
      <c r="AU13" s="22">
        <v>8</v>
      </c>
      <c r="AY13" s="57">
        <v>9</v>
      </c>
      <c r="AZ13" s="63">
        <v>0.45</v>
      </c>
      <c r="BA13" s="64">
        <f t="shared" si="4"/>
        <v>36.450907590645983</v>
      </c>
      <c r="BB13" s="64">
        <f t="shared" si="5"/>
        <v>0</v>
      </c>
      <c r="BC13" s="64">
        <f t="shared" si="6"/>
        <v>447</v>
      </c>
      <c r="BD13" s="65">
        <f t="shared" si="7"/>
        <v>9.7267414323172605E-4</v>
      </c>
      <c r="BE13" s="51">
        <f t="shared" si="8"/>
        <v>3.7597111914049182E-3</v>
      </c>
      <c r="BF13" s="66">
        <f t="shared" si="0"/>
        <v>45827</v>
      </c>
      <c r="BG13" s="50">
        <f t="shared" si="9"/>
        <v>140.89496072146451</v>
      </c>
      <c r="BH13" s="50">
        <f>Currentyear!C16</f>
        <v>37</v>
      </c>
      <c r="BI13" s="50">
        <f t="shared" si="10"/>
        <v>16038.109919636954</v>
      </c>
      <c r="BJ13" s="50">
        <f t="shared" si="1"/>
        <v>3644.2529621640533</v>
      </c>
      <c r="BK13" s="50">
        <f t="shared" si="2"/>
        <v>9841.1814409005037</v>
      </c>
      <c r="BL13" s="36" t="e">
        <f t="array" aca="1" ref="BL13:BN13" ca="1">[1]!daniels(BK9:BK13,1)</f>
        <v>#NAME?</v>
      </c>
      <c r="BM13" s="36" t="e">
        <f ca="1"/>
        <v>#NAME?</v>
      </c>
      <c r="BN13" s="36" t="e">
        <f ca="1"/>
        <v>#NAME?</v>
      </c>
      <c r="BO13" s="51">
        <f t="shared" si="11"/>
        <v>-0.30720067293625025</v>
      </c>
      <c r="BP13" s="51">
        <f t="shared" si="12"/>
        <v>0.62969355010381856</v>
      </c>
    </row>
    <row r="14" spans="1:68" x14ac:dyDescent="0.25">
      <c r="A14" s="60">
        <f t="shared" si="3"/>
        <v>45828</v>
      </c>
      <c r="B14" s="22">
        <v>7</v>
      </c>
      <c r="C14" s="22">
        <v>11</v>
      </c>
      <c r="D14" s="25">
        <v>19.88688140088869</v>
      </c>
      <c r="E14" s="25">
        <v>0.39173698233169163</v>
      </c>
      <c r="F14" s="25">
        <v>2.1826211410693168</v>
      </c>
      <c r="G14" s="25">
        <v>9.9510207812583307</v>
      </c>
      <c r="H14" s="25">
        <v>9.4456707410240739</v>
      </c>
      <c r="I14" s="25">
        <v>8.4202755397053028</v>
      </c>
      <c r="J14" s="25">
        <v>12.247221641425179</v>
      </c>
      <c r="K14" s="25">
        <v>2.7947048523791813</v>
      </c>
      <c r="L14" s="22">
        <v>11</v>
      </c>
      <c r="M14" s="25">
        <v>62.889351154969219</v>
      </c>
      <c r="N14" s="22">
        <v>1</v>
      </c>
      <c r="O14" s="22">
        <v>0</v>
      </c>
      <c r="P14" s="22">
        <v>39</v>
      </c>
      <c r="Q14" s="22">
        <v>47</v>
      </c>
      <c r="R14" s="22">
        <v>68</v>
      </c>
      <c r="S14" s="22">
        <v>18</v>
      </c>
      <c r="T14" s="22">
        <v>78</v>
      </c>
      <c r="U14" s="22">
        <v>8</v>
      </c>
      <c r="V14" s="22">
        <v>1</v>
      </c>
      <c r="W14" s="22">
        <v>10</v>
      </c>
      <c r="X14" s="22">
        <v>20</v>
      </c>
      <c r="Y14" s="22">
        <v>1</v>
      </c>
      <c r="Z14" s="22">
        <v>136</v>
      </c>
      <c r="AA14" s="22">
        <v>49</v>
      </c>
      <c r="AB14" s="25">
        <v>90.440617267873236</v>
      </c>
      <c r="AC14" s="22">
        <v>97</v>
      </c>
      <c r="AD14" s="22">
        <v>4</v>
      </c>
      <c r="AE14" s="18">
        <v>7</v>
      </c>
      <c r="AF14" s="18">
        <v>0</v>
      </c>
      <c r="AG14" s="18">
        <v>0</v>
      </c>
      <c r="AH14" s="68">
        <v>0</v>
      </c>
      <c r="AI14" s="68">
        <v>93</v>
      </c>
      <c r="AJ14" s="68">
        <v>66</v>
      </c>
      <c r="AK14" s="22">
        <v>0</v>
      </c>
      <c r="AL14" s="26">
        <v>2</v>
      </c>
      <c r="AM14" s="26">
        <v>52</v>
      </c>
      <c r="AN14" s="26">
        <v>0</v>
      </c>
      <c r="AO14" s="22">
        <v>31</v>
      </c>
      <c r="AP14" s="22">
        <v>0</v>
      </c>
      <c r="AQ14" s="22">
        <v>96</v>
      </c>
      <c r="AR14" s="22">
        <v>0</v>
      </c>
      <c r="AS14" s="22">
        <v>108</v>
      </c>
      <c r="AT14" s="22">
        <v>37</v>
      </c>
      <c r="AU14" s="22">
        <v>549</v>
      </c>
      <c r="AY14" s="57">
        <v>11</v>
      </c>
      <c r="AZ14" s="63">
        <v>0.55000000000000004</v>
      </c>
      <c r="BA14" s="64">
        <f t="shared" si="4"/>
        <v>29.082956852339183</v>
      </c>
      <c r="BB14" s="64">
        <f t="shared" si="5"/>
        <v>0</v>
      </c>
      <c r="BC14" s="64">
        <f t="shared" si="6"/>
        <v>136</v>
      </c>
      <c r="BD14" s="65">
        <f t="shared" si="7"/>
        <v>7.7606408204369608E-4</v>
      </c>
      <c r="BE14" s="51">
        <f t="shared" si="8"/>
        <v>4.5357752734486141E-3</v>
      </c>
      <c r="BF14" s="66">
        <f t="shared" si="0"/>
        <v>45828</v>
      </c>
      <c r="BG14" s="50">
        <f t="shared" si="9"/>
        <v>169.97791757380369</v>
      </c>
      <c r="BH14" s="50">
        <f>Currentyear!C17</f>
        <v>586</v>
      </c>
      <c r="BI14" s="50">
        <f t="shared" si="10"/>
        <v>213754.0637845195</v>
      </c>
      <c r="BJ14" s="50">
        <f t="shared" si="1"/>
        <v>44636.162658271569</v>
      </c>
      <c r="BK14" s="50">
        <f t="shared" si="2"/>
        <v>129195.11322139554</v>
      </c>
      <c r="BL14" s="36" t="e">
        <f t="array" aca="1" ref="BL14:BN14" ca="1">[1]!daniels(BK10:BK14,1)</f>
        <v>#NAME?</v>
      </c>
      <c r="BM14" s="36" t="e">
        <f ca="1"/>
        <v>#NAME?</v>
      </c>
      <c r="BN14" s="36" t="e">
        <f ca="1"/>
        <v>#NAME?</v>
      </c>
      <c r="BO14" s="51">
        <f t="shared" si="11"/>
        <v>2.4928492132312106</v>
      </c>
      <c r="BP14" s="51">
        <f t="shared" si="12"/>
        <v>0.65450579712112866</v>
      </c>
    </row>
    <row r="15" spans="1:68" x14ac:dyDescent="0.25">
      <c r="A15" s="60">
        <f t="shared" si="3"/>
        <v>45829</v>
      </c>
      <c r="B15" s="22">
        <v>33</v>
      </c>
      <c r="C15" s="22">
        <v>12</v>
      </c>
      <c r="D15" s="22">
        <v>15</v>
      </c>
      <c r="E15" s="25">
        <v>0.52134985282589685</v>
      </c>
      <c r="F15" s="25">
        <v>2.9047786193128151</v>
      </c>
      <c r="G15" s="22">
        <v>0</v>
      </c>
      <c r="H15" s="25">
        <v>12.570932214237137</v>
      </c>
      <c r="I15" s="25">
        <v>11.206267499365794</v>
      </c>
      <c r="J15" s="25">
        <v>16.299424073557383</v>
      </c>
      <c r="K15" s="25">
        <v>3.7193806793928781</v>
      </c>
      <c r="L15" s="22">
        <v>11</v>
      </c>
      <c r="M15" s="25">
        <v>83.697366978285359</v>
      </c>
      <c r="N15" s="22">
        <v>0</v>
      </c>
      <c r="O15" s="22">
        <v>0</v>
      </c>
      <c r="P15" s="22">
        <v>35</v>
      </c>
      <c r="Q15" s="22">
        <v>54</v>
      </c>
      <c r="R15" s="22">
        <v>134</v>
      </c>
      <c r="S15" s="22">
        <v>21</v>
      </c>
      <c r="T15" s="22">
        <v>32</v>
      </c>
      <c r="U15" s="22">
        <v>76</v>
      </c>
      <c r="V15" s="22">
        <v>3</v>
      </c>
      <c r="W15" s="22">
        <v>9</v>
      </c>
      <c r="X15" s="22">
        <v>36</v>
      </c>
      <c r="Y15" s="22">
        <v>0</v>
      </c>
      <c r="Z15" s="22">
        <v>36</v>
      </c>
      <c r="AA15" s="22">
        <v>58</v>
      </c>
      <c r="AB15" s="25">
        <v>99.397420140911549</v>
      </c>
      <c r="AC15" s="22">
        <v>61</v>
      </c>
      <c r="AD15" s="22">
        <v>7</v>
      </c>
      <c r="AE15" s="18">
        <v>0</v>
      </c>
      <c r="AF15" s="18">
        <v>0</v>
      </c>
      <c r="AG15" s="18">
        <v>0</v>
      </c>
      <c r="AH15" s="68">
        <v>2</v>
      </c>
      <c r="AI15" s="68">
        <v>667</v>
      </c>
      <c r="AJ15" s="68">
        <v>349</v>
      </c>
      <c r="AK15" s="22">
        <v>1</v>
      </c>
      <c r="AL15" s="26">
        <v>6</v>
      </c>
      <c r="AM15" s="26">
        <v>170</v>
      </c>
      <c r="AN15" s="26">
        <v>0</v>
      </c>
      <c r="AO15" s="22">
        <v>30</v>
      </c>
      <c r="AP15" s="22">
        <v>0</v>
      </c>
      <c r="AQ15" s="22">
        <v>104</v>
      </c>
      <c r="AR15" s="22">
        <v>33</v>
      </c>
      <c r="AS15" s="22">
        <v>29</v>
      </c>
      <c r="AT15" s="22">
        <v>1067</v>
      </c>
      <c r="AU15" s="22">
        <v>2</v>
      </c>
      <c r="AY15" s="57">
        <v>13</v>
      </c>
      <c r="AZ15" s="63">
        <v>0.65</v>
      </c>
      <c r="BA15" s="64">
        <f t="shared" si="4"/>
        <v>51.234475455861109</v>
      </c>
      <c r="BB15" s="64">
        <f t="shared" si="5"/>
        <v>0</v>
      </c>
      <c r="BC15" s="64">
        <f t="shared" si="6"/>
        <v>667</v>
      </c>
      <c r="BD15" s="65">
        <f t="shared" si="7"/>
        <v>1.3671662192231693E-3</v>
      </c>
      <c r="BE15" s="51">
        <f t="shared" si="8"/>
        <v>5.9029414926717837E-3</v>
      </c>
      <c r="BF15" s="66">
        <f t="shared" si="0"/>
        <v>45829</v>
      </c>
      <c r="BG15" s="50">
        <f t="shared" si="9"/>
        <v>221.21239302966481</v>
      </c>
      <c r="BH15" s="50">
        <f>Currentyear!C18</f>
        <v>588</v>
      </c>
      <c r="BI15" s="50">
        <f t="shared" si="10"/>
        <v>156024.47557582764</v>
      </c>
      <c r="BJ15" s="50">
        <f t="shared" si="1"/>
        <v>43198.234230791153</v>
      </c>
      <c r="BK15" s="50">
        <f t="shared" si="2"/>
        <v>99611.354903309402</v>
      </c>
      <c r="BL15" s="36" t="e">
        <f t="array" aca="1" ref="BL15:BN15" ca="1">[1]!daniels(BK11:BK15,1)</f>
        <v>#NAME?</v>
      </c>
      <c r="BM15" s="36" t="e">
        <f ca="1"/>
        <v>#NAME?</v>
      </c>
      <c r="BN15" s="36" t="e">
        <f ca="1"/>
        <v>#NAME?</v>
      </c>
      <c r="BO15" s="51">
        <f t="shared" si="11"/>
        <v>0.87554710712059036</v>
      </c>
      <c r="BP15" s="51">
        <f t="shared" si="12"/>
        <v>0.56633222916480996</v>
      </c>
    </row>
    <row r="16" spans="1:68" x14ac:dyDescent="0.25">
      <c r="A16" s="60">
        <f t="shared" si="3"/>
        <v>45830</v>
      </c>
      <c r="B16" s="22">
        <v>11</v>
      </c>
      <c r="C16" s="22">
        <v>4</v>
      </c>
      <c r="D16" s="22">
        <v>40</v>
      </c>
      <c r="E16" s="25">
        <v>0.7385085537238868</v>
      </c>
      <c r="F16" s="25">
        <v>4.1147107751330907</v>
      </c>
      <c r="G16" s="22">
        <v>0</v>
      </c>
      <c r="H16" s="22">
        <v>1</v>
      </c>
      <c r="I16" s="25">
        <v>15.874032300457886</v>
      </c>
      <c r="J16" s="25">
        <v>23.088649654057509</v>
      </c>
      <c r="K16" s="25">
        <v>5.2686203542546783</v>
      </c>
      <c r="L16" s="22">
        <v>11</v>
      </c>
      <c r="M16" s="25">
        <v>118.55996717476836</v>
      </c>
      <c r="N16" s="22">
        <v>0</v>
      </c>
      <c r="O16" s="22">
        <v>0</v>
      </c>
      <c r="P16" s="22">
        <v>10</v>
      </c>
      <c r="Q16" s="22">
        <v>277</v>
      </c>
      <c r="R16" s="22">
        <v>67</v>
      </c>
      <c r="S16" s="22">
        <v>10</v>
      </c>
      <c r="T16" s="22">
        <v>51</v>
      </c>
      <c r="U16" s="22">
        <v>135</v>
      </c>
      <c r="V16" s="22">
        <v>1</v>
      </c>
      <c r="W16" s="22">
        <v>4</v>
      </c>
      <c r="X16" s="22">
        <v>23</v>
      </c>
      <c r="Y16" s="22">
        <v>0</v>
      </c>
      <c r="Z16" s="22">
        <v>33</v>
      </c>
      <c r="AA16" s="22">
        <v>47</v>
      </c>
      <c r="AB16" s="22">
        <v>246</v>
      </c>
      <c r="AC16" s="22">
        <v>63</v>
      </c>
      <c r="AD16" s="22">
        <v>1</v>
      </c>
      <c r="AE16" s="18">
        <v>12</v>
      </c>
      <c r="AF16" s="18">
        <v>18</v>
      </c>
      <c r="AG16" s="18">
        <v>0</v>
      </c>
      <c r="AH16" s="68">
        <v>120</v>
      </c>
      <c r="AI16" s="68">
        <v>535</v>
      </c>
      <c r="AJ16" s="68">
        <v>155</v>
      </c>
      <c r="AK16" s="22">
        <v>2</v>
      </c>
      <c r="AL16" s="26">
        <v>1</v>
      </c>
      <c r="AM16" s="26">
        <v>334</v>
      </c>
      <c r="AN16" s="26">
        <v>6</v>
      </c>
      <c r="AO16" s="22">
        <v>10</v>
      </c>
      <c r="AP16" s="22">
        <v>1</v>
      </c>
      <c r="AQ16" s="22">
        <v>118</v>
      </c>
      <c r="AR16" s="22">
        <v>3</v>
      </c>
      <c r="AS16" s="22">
        <v>765</v>
      </c>
      <c r="AT16" s="22">
        <v>1527</v>
      </c>
      <c r="AU16" s="22">
        <v>0</v>
      </c>
      <c r="AY16" s="57">
        <v>14</v>
      </c>
      <c r="AZ16" s="63">
        <v>0.7</v>
      </c>
      <c r="BA16" s="64">
        <f t="shared" si="4"/>
        <v>74.605556563918071</v>
      </c>
      <c r="BB16" s="64">
        <f t="shared" si="5"/>
        <v>0</v>
      </c>
      <c r="BC16" s="64">
        <f t="shared" si="6"/>
        <v>765</v>
      </c>
      <c r="BD16" s="65">
        <f t="shared" si="7"/>
        <v>1.9908117686967325E-3</v>
      </c>
      <c r="BE16" s="51">
        <f t="shared" si="8"/>
        <v>7.893753261368517E-3</v>
      </c>
      <c r="BF16" s="66">
        <f t="shared" si="0"/>
        <v>45830</v>
      </c>
      <c r="BG16" s="50">
        <f t="shared" si="9"/>
        <v>295.81794959358285</v>
      </c>
      <c r="BH16" s="50">
        <f>Currentyear!C19</f>
        <v>588</v>
      </c>
      <c r="BI16" s="50">
        <f t="shared" si="10"/>
        <v>114352.9106262498</v>
      </c>
      <c r="BJ16" s="50">
        <f t="shared" si="1"/>
        <v>34625.650149808745</v>
      </c>
      <c r="BK16" s="50">
        <f t="shared" si="2"/>
        <v>74489.280388029278</v>
      </c>
      <c r="BL16" s="36" t="e">
        <f t="array" aca="1" ref="BL16:BN16" ca="1">[1]!daniels(BK12:BK16,1)</f>
        <v>#NAME?</v>
      </c>
      <c r="BM16" s="36" t="e">
        <f ca="1"/>
        <v>#NAME?</v>
      </c>
      <c r="BN16" s="36" t="e">
        <f ca="1"/>
        <v>#NAME?</v>
      </c>
      <c r="BO16" s="51">
        <f t="shared" si="11"/>
        <v>0.15115230573324936</v>
      </c>
      <c r="BP16" s="51">
        <f t="shared" si="12"/>
        <v>0.53515928776010513</v>
      </c>
    </row>
    <row r="17" spans="1:68" x14ac:dyDescent="0.25">
      <c r="A17" s="60">
        <f t="shared" si="3"/>
        <v>45831</v>
      </c>
      <c r="B17" s="22">
        <v>93</v>
      </c>
      <c r="C17" s="22">
        <v>3</v>
      </c>
      <c r="D17" s="22">
        <v>40</v>
      </c>
      <c r="E17" s="22">
        <v>8</v>
      </c>
      <c r="F17" s="22">
        <v>13</v>
      </c>
      <c r="G17" s="22">
        <v>0</v>
      </c>
      <c r="H17" s="22">
        <v>0</v>
      </c>
      <c r="I17" s="25">
        <v>26.216204509105712</v>
      </c>
      <c r="J17" s="25">
        <v>38.131254221550456</v>
      </c>
      <c r="K17" s="25">
        <v>8.7012062262211121</v>
      </c>
      <c r="L17" s="22">
        <v>18</v>
      </c>
      <c r="M17" s="25">
        <v>195.80357953264598</v>
      </c>
      <c r="N17" s="22">
        <v>0</v>
      </c>
      <c r="O17" s="22">
        <v>3</v>
      </c>
      <c r="P17" s="22">
        <v>7</v>
      </c>
      <c r="Q17" s="22">
        <v>30</v>
      </c>
      <c r="R17" s="22">
        <v>125</v>
      </c>
      <c r="S17" s="22">
        <v>7</v>
      </c>
      <c r="T17" s="22">
        <v>156</v>
      </c>
      <c r="U17" s="22">
        <v>524</v>
      </c>
      <c r="V17" s="22">
        <v>8</v>
      </c>
      <c r="W17" s="22">
        <v>10</v>
      </c>
      <c r="X17" s="22">
        <v>74</v>
      </c>
      <c r="Y17" s="22">
        <v>2</v>
      </c>
      <c r="Z17" s="22">
        <v>103</v>
      </c>
      <c r="AA17" s="22">
        <v>71</v>
      </c>
      <c r="AB17" s="22">
        <v>160</v>
      </c>
      <c r="AC17" s="22">
        <v>44</v>
      </c>
      <c r="AD17" s="22">
        <v>13</v>
      </c>
      <c r="AE17" s="18">
        <v>52</v>
      </c>
      <c r="AF17" s="18">
        <v>0</v>
      </c>
      <c r="AG17" s="18">
        <v>0</v>
      </c>
      <c r="AH17" s="68">
        <v>65</v>
      </c>
      <c r="AI17" s="68">
        <v>92</v>
      </c>
      <c r="AJ17" s="68">
        <v>143</v>
      </c>
      <c r="AK17" s="22">
        <v>3</v>
      </c>
      <c r="AL17" s="26">
        <v>81</v>
      </c>
      <c r="AM17" s="26">
        <v>108</v>
      </c>
      <c r="AN17" s="26">
        <v>358</v>
      </c>
      <c r="AO17" s="22">
        <v>6</v>
      </c>
      <c r="AP17" s="22">
        <v>1</v>
      </c>
      <c r="AQ17" s="22">
        <v>304</v>
      </c>
      <c r="AR17" s="22">
        <v>3</v>
      </c>
      <c r="AS17" s="22">
        <v>2060</v>
      </c>
      <c r="AT17" s="22">
        <v>45</v>
      </c>
      <c r="AU17" s="22">
        <v>626</v>
      </c>
      <c r="AY17" s="57">
        <v>16</v>
      </c>
      <c r="AZ17" s="63">
        <v>0.8</v>
      </c>
      <c r="BA17" s="64">
        <f t="shared" si="4"/>
        <v>114.92846010203462</v>
      </c>
      <c r="BB17" s="64">
        <f t="shared" si="5"/>
        <v>0</v>
      </c>
      <c r="BC17" s="64">
        <f t="shared" si="6"/>
        <v>2060</v>
      </c>
      <c r="BD17" s="65">
        <f t="shared" si="7"/>
        <v>3.066808177126846E-3</v>
      </c>
      <c r="BE17" s="51">
        <f t="shared" si="8"/>
        <v>1.0960561438495362E-2</v>
      </c>
      <c r="BF17" s="66">
        <f t="shared" si="0"/>
        <v>45831</v>
      </c>
      <c r="BG17" s="50">
        <f t="shared" si="9"/>
        <v>410.74640969561744</v>
      </c>
      <c r="BH17" s="50">
        <f>Currentyear!C20</f>
        <v>1214</v>
      </c>
      <c r="BI17" s="50">
        <f t="shared" si="10"/>
        <v>177146.19564020322</v>
      </c>
      <c r="BJ17" s="50">
        <f t="shared" si="1"/>
        <v>44375.303383783787</v>
      </c>
      <c r="BK17" s="50">
        <f t="shared" si="2"/>
        <v>110760.7495119935</v>
      </c>
      <c r="BL17" s="36" t="e">
        <f t="array" aca="1" ref="BL17:BN17" ca="1">[1]!daniels(BK13:BK17,1)</f>
        <v>#NAME?</v>
      </c>
      <c r="BM17" s="36" t="e">
        <f ca="1"/>
        <v>#NAME?</v>
      </c>
      <c r="BN17" s="36" t="e">
        <f ca="1"/>
        <v>#NAME?</v>
      </c>
      <c r="BO17" s="51">
        <f t="shared" si="11"/>
        <v>0.30645619069701163</v>
      </c>
      <c r="BP17" s="51">
        <f t="shared" si="12"/>
        <v>0.59935894638399234</v>
      </c>
    </row>
    <row r="18" spans="1:68" x14ac:dyDescent="0.25">
      <c r="A18" s="60">
        <f t="shared" si="3"/>
        <v>45832</v>
      </c>
      <c r="B18" s="22">
        <v>38</v>
      </c>
      <c r="C18" s="22">
        <v>3</v>
      </c>
      <c r="D18" s="22">
        <v>67</v>
      </c>
      <c r="E18" s="22">
        <v>1</v>
      </c>
      <c r="F18" s="22">
        <v>11</v>
      </c>
      <c r="G18" s="22">
        <v>1</v>
      </c>
      <c r="H18" s="22">
        <v>0</v>
      </c>
      <c r="I18" s="25">
        <v>27.506781095688119</v>
      </c>
      <c r="J18" s="25">
        <v>40.008387271005461</v>
      </c>
      <c r="K18" s="25">
        <v>9.1295509557824701</v>
      </c>
      <c r="L18" s="22">
        <v>24</v>
      </c>
      <c r="M18" s="22">
        <v>28</v>
      </c>
      <c r="N18" s="22">
        <v>0</v>
      </c>
      <c r="O18" s="22">
        <v>3</v>
      </c>
      <c r="P18" s="22">
        <v>285</v>
      </c>
      <c r="Q18" s="22">
        <v>105</v>
      </c>
      <c r="R18" s="22">
        <v>149</v>
      </c>
      <c r="S18" s="22">
        <v>2</v>
      </c>
      <c r="T18" s="22">
        <v>155</v>
      </c>
      <c r="U18" s="22">
        <v>411</v>
      </c>
      <c r="V18" s="22">
        <v>16</v>
      </c>
      <c r="W18" s="22">
        <v>31</v>
      </c>
      <c r="X18" s="22">
        <v>54</v>
      </c>
      <c r="Y18" s="22">
        <v>7</v>
      </c>
      <c r="Z18" s="22">
        <v>561</v>
      </c>
      <c r="AA18" s="22">
        <v>89</v>
      </c>
      <c r="AB18" s="22">
        <v>143</v>
      </c>
      <c r="AC18" s="22">
        <v>15</v>
      </c>
      <c r="AD18" s="22">
        <v>2</v>
      </c>
      <c r="AE18" s="18">
        <v>14</v>
      </c>
      <c r="AF18" s="18">
        <v>4</v>
      </c>
      <c r="AG18" s="18">
        <v>0</v>
      </c>
      <c r="AH18" s="68">
        <v>66</v>
      </c>
      <c r="AI18" s="68">
        <v>311</v>
      </c>
      <c r="AJ18" s="68">
        <v>50</v>
      </c>
      <c r="AK18" s="22">
        <v>0</v>
      </c>
      <c r="AL18" s="26">
        <v>260</v>
      </c>
      <c r="AM18" s="26">
        <v>1055</v>
      </c>
      <c r="AN18" s="26">
        <v>535</v>
      </c>
      <c r="AO18" s="22">
        <v>12</v>
      </c>
      <c r="AP18" s="22">
        <v>3</v>
      </c>
      <c r="AQ18" s="22">
        <v>35</v>
      </c>
      <c r="AR18" s="22">
        <v>14</v>
      </c>
      <c r="AS18" s="22">
        <v>48</v>
      </c>
      <c r="AT18" s="22">
        <v>75</v>
      </c>
      <c r="AU18" s="22">
        <v>517</v>
      </c>
      <c r="AY18" s="57">
        <v>17</v>
      </c>
      <c r="AZ18" s="63">
        <v>0.85</v>
      </c>
      <c r="BA18" s="64">
        <f t="shared" si="4"/>
        <v>106.4691981664199</v>
      </c>
      <c r="BB18" s="64">
        <f t="shared" si="5"/>
        <v>0</v>
      </c>
      <c r="BC18" s="64">
        <f t="shared" si="6"/>
        <v>1055</v>
      </c>
      <c r="BD18" s="65">
        <f t="shared" si="7"/>
        <v>2.841077025299277E-3</v>
      </c>
      <c r="BE18" s="51">
        <f t="shared" si="8"/>
        <v>1.380163846379464E-2</v>
      </c>
      <c r="BF18" s="66">
        <f t="shared" si="0"/>
        <v>45832</v>
      </c>
      <c r="BG18" s="50">
        <f t="shared" si="9"/>
        <v>517.21560786203736</v>
      </c>
      <c r="BH18" s="50">
        <f>Currentyear!C21</f>
        <v>1731</v>
      </c>
      <c r="BI18" s="50">
        <f t="shared" ref="BI18:BI81" si="13">IF(ISERR(BJ18/BC18),"",($BH18/$BE18)*(1+$BC278))</f>
        <v>202383.92959912299</v>
      </c>
      <c r="BJ18" s="50">
        <f t="shared" ref="BJ18:BJ81" si="14">IF(ISERR(BK18/BD18),"",($BH18/$BE18)*(1-$BC278))</f>
        <v>48455.853596310269</v>
      </c>
      <c r="BK18" s="50">
        <f t="shared" ref="BK18:BK81" si="15">IF(ISERR(BH18/BE18),"",$BH18/$BE18)</f>
        <v>125419.89159771663</v>
      </c>
      <c r="BL18" s="36" t="e">
        <f t="array" aca="1" ref="BL18:BN18" ca="1">[1]!daniels(BK14:BK18,1)</f>
        <v>#NAME?</v>
      </c>
      <c r="BM18" s="36" t="e">
        <f ca="1"/>
        <v>#NAME?</v>
      </c>
      <c r="BN18" s="36" t="e">
        <f ca="1"/>
        <v>#NAME?</v>
      </c>
      <c r="BO18" s="51">
        <f t="shared" si="11"/>
        <v>0.16242243414482377</v>
      </c>
      <c r="BP18" s="51">
        <f t="shared" si="12"/>
        <v>0.6136509689249926</v>
      </c>
    </row>
    <row r="19" spans="1:68" x14ac:dyDescent="0.25">
      <c r="A19" s="60">
        <f t="shared" si="3"/>
        <v>45833</v>
      </c>
      <c r="B19" s="22">
        <v>47</v>
      </c>
      <c r="C19" s="22">
        <v>47</v>
      </c>
      <c r="D19" s="22">
        <v>464</v>
      </c>
      <c r="E19" s="22">
        <v>0</v>
      </c>
      <c r="F19" s="22">
        <v>12</v>
      </c>
      <c r="G19" s="22">
        <v>0</v>
      </c>
      <c r="H19" s="22">
        <v>0</v>
      </c>
      <c r="I19" s="25">
        <v>27.206629158557444</v>
      </c>
      <c r="J19" s="25">
        <v>39.571818742718136</v>
      </c>
      <c r="K19" s="25">
        <v>9.0299299788686369</v>
      </c>
      <c r="L19" s="22">
        <v>4</v>
      </c>
      <c r="M19" s="22">
        <v>32</v>
      </c>
      <c r="N19" s="22">
        <v>0</v>
      </c>
      <c r="O19" s="22">
        <v>1</v>
      </c>
      <c r="P19" s="22">
        <v>228</v>
      </c>
      <c r="Q19" s="22">
        <v>234</v>
      </c>
      <c r="R19" s="22">
        <v>31</v>
      </c>
      <c r="S19" s="22">
        <v>16</v>
      </c>
      <c r="T19" s="22">
        <v>92</v>
      </c>
      <c r="U19" s="22">
        <v>61</v>
      </c>
      <c r="V19" s="22">
        <v>9</v>
      </c>
      <c r="W19" s="22">
        <v>39</v>
      </c>
      <c r="X19" s="22">
        <v>42</v>
      </c>
      <c r="Y19" s="22">
        <v>11</v>
      </c>
      <c r="Z19" s="22">
        <v>343</v>
      </c>
      <c r="AA19" s="22">
        <v>9</v>
      </c>
      <c r="AB19" s="22">
        <v>71</v>
      </c>
      <c r="AC19" s="22">
        <v>63</v>
      </c>
      <c r="AD19" s="22">
        <v>0</v>
      </c>
      <c r="AE19" s="18">
        <v>0</v>
      </c>
      <c r="AF19" s="18">
        <v>2</v>
      </c>
      <c r="AG19" s="18">
        <v>19</v>
      </c>
      <c r="AH19" s="68">
        <v>41</v>
      </c>
      <c r="AI19" s="68">
        <v>205</v>
      </c>
      <c r="AJ19" s="68">
        <v>927</v>
      </c>
      <c r="AK19" s="22">
        <v>13</v>
      </c>
      <c r="AL19" s="26">
        <v>69</v>
      </c>
      <c r="AM19" s="26">
        <v>193</v>
      </c>
      <c r="AN19" s="26">
        <v>0</v>
      </c>
      <c r="AO19" s="22">
        <v>1062</v>
      </c>
      <c r="AP19" s="22">
        <v>0</v>
      </c>
      <c r="AQ19" s="22">
        <v>490</v>
      </c>
      <c r="AR19" s="22">
        <v>34</v>
      </c>
      <c r="AS19" s="22">
        <v>319</v>
      </c>
      <c r="AT19" s="22">
        <v>842</v>
      </c>
      <c r="AU19" s="22">
        <v>724</v>
      </c>
      <c r="AY19" s="57">
        <v>17</v>
      </c>
      <c r="AZ19" s="63">
        <v>0.85</v>
      </c>
      <c r="BA19" s="64">
        <f t="shared" si="4"/>
        <v>120.58655404273055</v>
      </c>
      <c r="BB19" s="64">
        <f t="shared" si="5"/>
        <v>0</v>
      </c>
      <c r="BC19" s="64">
        <f t="shared" si="6"/>
        <v>1062</v>
      </c>
      <c r="BD19" s="65">
        <f t="shared" si="7"/>
        <v>3.2177915693072743E-3</v>
      </c>
      <c r="BE19" s="51">
        <f t="shared" si="8"/>
        <v>1.7019430033101912E-2</v>
      </c>
      <c r="BF19" s="66">
        <f t="shared" si="0"/>
        <v>45833</v>
      </c>
      <c r="BG19" s="50">
        <f t="shared" si="9"/>
        <v>637.8021619047679</v>
      </c>
      <c r="BH19" s="50">
        <f>Currentyear!C22</f>
        <v>2455</v>
      </c>
      <c r="BI19" s="50">
        <f t="shared" si="13"/>
        <v>237579.34058367976</v>
      </c>
      <c r="BJ19" s="50">
        <f t="shared" si="14"/>
        <v>50914.456826122107</v>
      </c>
      <c r="BK19" s="50">
        <f t="shared" si="15"/>
        <v>144246.89870490093</v>
      </c>
      <c r="BL19" s="36" t="e">
        <f t="array" aca="1" ref="BL19:BN19" ca="1">[1]!daniels(BK15:BK19,1)</f>
        <v>#NAME?</v>
      </c>
      <c r="BM19" s="36" t="e">
        <f ca="1"/>
        <v>#NAME?</v>
      </c>
      <c r="BN19" s="36" t="e">
        <f ca="1"/>
        <v>#NAME?</v>
      </c>
      <c r="BO19" s="51">
        <f t="shared" si="11"/>
        <v>0.30062731868710491</v>
      </c>
      <c r="BP19" s="51">
        <f t="shared" si="12"/>
        <v>0.6470325720466098</v>
      </c>
    </row>
    <row r="20" spans="1:68" x14ac:dyDescent="0.25">
      <c r="A20" s="60">
        <f t="shared" si="3"/>
        <v>45834</v>
      </c>
      <c r="B20" s="22">
        <v>42</v>
      </c>
      <c r="C20" s="22">
        <v>36</v>
      </c>
      <c r="D20" s="22">
        <v>274</v>
      </c>
      <c r="E20" s="22">
        <v>2</v>
      </c>
      <c r="F20" s="22">
        <v>12</v>
      </c>
      <c r="G20" s="22">
        <v>37</v>
      </c>
      <c r="H20" s="22">
        <v>0</v>
      </c>
      <c r="I20" s="22">
        <v>0</v>
      </c>
      <c r="J20" s="25">
        <v>33.246019300792923</v>
      </c>
      <c r="K20" s="25">
        <v>7.5864399438937165</v>
      </c>
      <c r="L20" s="22">
        <v>2</v>
      </c>
      <c r="M20" s="22">
        <v>147</v>
      </c>
      <c r="N20" s="22">
        <v>180</v>
      </c>
      <c r="O20" s="22">
        <v>2</v>
      </c>
      <c r="P20" s="22">
        <v>28</v>
      </c>
      <c r="Q20" s="22">
        <v>167</v>
      </c>
      <c r="R20" s="22">
        <v>18</v>
      </c>
      <c r="S20" s="22">
        <v>7</v>
      </c>
      <c r="T20" s="22">
        <v>89</v>
      </c>
      <c r="U20" s="22">
        <v>46</v>
      </c>
      <c r="V20" s="22">
        <v>15</v>
      </c>
      <c r="W20" s="22">
        <v>54</v>
      </c>
      <c r="X20" s="22">
        <v>1</v>
      </c>
      <c r="Y20" s="22">
        <v>48</v>
      </c>
      <c r="Z20" s="22">
        <v>201</v>
      </c>
      <c r="AA20" s="22">
        <v>514</v>
      </c>
      <c r="AB20" s="22">
        <v>44</v>
      </c>
      <c r="AC20" s="22">
        <v>401</v>
      </c>
      <c r="AD20" s="22">
        <v>2</v>
      </c>
      <c r="AE20" s="18">
        <v>2</v>
      </c>
      <c r="AF20" s="18">
        <v>3</v>
      </c>
      <c r="AG20" s="18">
        <v>36</v>
      </c>
      <c r="AH20" s="68">
        <v>59</v>
      </c>
      <c r="AI20" s="68">
        <v>537</v>
      </c>
      <c r="AJ20" s="68">
        <v>124</v>
      </c>
      <c r="AK20" s="22">
        <v>12</v>
      </c>
      <c r="AL20" s="26">
        <v>160</v>
      </c>
      <c r="AM20" s="26">
        <v>32</v>
      </c>
      <c r="AN20" s="26">
        <v>799</v>
      </c>
      <c r="AO20" s="22">
        <v>1022</v>
      </c>
      <c r="AP20" s="22">
        <v>0</v>
      </c>
      <c r="AQ20" s="22">
        <v>261</v>
      </c>
      <c r="AR20" s="22">
        <v>157</v>
      </c>
      <c r="AS20" s="22">
        <v>1496</v>
      </c>
      <c r="AT20" s="22">
        <v>207</v>
      </c>
      <c r="AU20" s="22">
        <v>872</v>
      </c>
      <c r="AY20" s="57">
        <v>18</v>
      </c>
      <c r="AZ20" s="63">
        <v>0.9</v>
      </c>
      <c r="BA20" s="64">
        <f t="shared" si="4"/>
        <v>161.58710134647015</v>
      </c>
      <c r="BB20" s="64">
        <f t="shared" si="5"/>
        <v>0</v>
      </c>
      <c r="BC20" s="64">
        <f t="shared" si="6"/>
        <v>1496</v>
      </c>
      <c r="BD20" s="65">
        <f t="shared" si="7"/>
        <v>4.3118705609352026E-3</v>
      </c>
      <c r="BE20" s="51">
        <f t="shared" si="8"/>
        <v>2.1331300594037116E-2</v>
      </c>
      <c r="BF20" s="66">
        <f t="shared" si="0"/>
        <v>45834</v>
      </c>
      <c r="BG20" s="50">
        <f t="shared" si="9"/>
        <v>799.38926325123805</v>
      </c>
      <c r="BH20" s="50">
        <f>Currentyear!C23</f>
        <v>3327</v>
      </c>
      <c r="BI20" s="50">
        <f t="shared" si="13"/>
        <v>249386.76661192742</v>
      </c>
      <c r="BJ20" s="50">
        <f t="shared" si="14"/>
        <v>62549.206099461706</v>
      </c>
      <c r="BK20" s="50">
        <f t="shared" si="15"/>
        <v>155967.98635569456</v>
      </c>
      <c r="BL20" s="36" t="e">
        <f t="array" aca="1" ref="BL20:BN20" ca="1">[1]!daniels(BK16:BK20,1)</f>
        <v>#NAME?</v>
      </c>
      <c r="BM20" s="36" t="e">
        <f ca="1"/>
        <v>#NAME?</v>
      </c>
      <c r="BN20" s="36" t="e">
        <f ca="1"/>
        <v>#NAME?</v>
      </c>
      <c r="BO20" s="51">
        <f t="shared" si="11"/>
        <v>0.27657444317859964</v>
      </c>
      <c r="BP20" s="51">
        <f t="shared" si="12"/>
        <v>0.59896125120949884</v>
      </c>
    </row>
    <row r="21" spans="1:68" x14ac:dyDescent="0.25">
      <c r="A21" s="60">
        <f t="shared" si="3"/>
        <v>45835</v>
      </c>
      <c r="B21" s="22">
        <v>118</v>
      </c>
      <c r="C21" s="22">
        <v>4</v>
      </c>
      <c r="D21" s="22">
        <v>144</v>
      </c>
      <c r="E21" s="22">
        <v>2</v>
      </c>
      <c r="F21" s="22">
        <v>0</v>
      </c>
      <c r="G21" s="22">
        <v>8</v>
      </c>
      <c r="H21" s="22">
        <v>0</v>
      </c>
      <c r="I21" s="22">
        <v>0</v>
      </c>
      <c r="J21" s="22">
        <v>0</v>
      </c>
      <c r="K21" s="25">
        <v>14.770710692951903</v>
      </c>
      <c r="L21" s="22">
        <v>17</v>
      </c>
      <c r="M21" s="22">
        <v>85</v>
      </c>
      <c r="N21" s="22">
        <v>54</v>
      </c>
      <c r="O21" s="22">
        <v>6</v>
      </c>
      <c r="P21" s="22">
        <v>42</v>
      </c>
      <c r="Q21" s="22">
        <v>253</v>
      </c>
      <c r="R21" s="22">
        <v>187</v>
      </c>
      <c r="S21" s="22">
        <v>7</v>
      </c>
      <c r="T21" s="22">
        <v>438</v>
      </c>
      <c r="U21" s="22">
        <v>820</v>
      </c>
      <c r="V21" s="22">
        <v>21</v>
      </c>
      <c r="W21" s="22">
        <v>77</v>
      </c>
      <c r="X21" s="22">
        <v>38</v>
      </c>
      <c r="Y21" s="22">
        <v>24</v>
      </c>
      <c r="Z21" s="22">
        <v>930</v>
      </c>
      <c r="AA21" s="22">
        <v>368</v>
      </c>
      <c r="AB21" s="22">
        <v>28</v>
      </c>
      <c r="AC21" s="22">
        <v>183</v>
      </c>
      <c r="AD21" s="22">
        <v>3</v>
      </c>
      <c r="AE21" s="18">
        <v>1</v>
      </c>
      <c r="AF21" s="18">
        <v>9</v>
      </c>
      <c r="AG21" s="18">
        <v>0</v>
      </c>
      <c r="AH21" s="68">
        <v>522</v>
      </c>
      <c r="AI21" s="68">
        <v>425</v>
      </c>
      <c r="AJ21" s="68">
        <v>146</v>
      </c>
      <c r="AK21" s="22">
        <v>93</v>
      </c>
      <c r="AL21" s="26">
        <v>176</v>
      </c>
      <c r="AM21" s="26">
        <v>3</v>
      </c>
      <c r="AN21" s="26">
        <v>502</v>
      </c>
      <c r="AO21" s="22">
        <v>1982</v>
      </c>
      <c r="AP21" s="22">
        <v>0</v>
      </c>
      <c r="AQ21" s="22">
        <v>282</v>
      </c>
      <c r="AR21" s="22">
        <v>0</v>
      </c>
      <c r="AS21" s="22">
        <v>3360</v>
      </c>
      <c r="AT21" s="22">
        <v>1109</v>
      </c>
      <c r="AU21" s="22">
        <v>312</v>
      </c>
      <c r="AY21" s="57">
        <v>19</v>
      </c>
      <c r="AZ21" s="63">
        <v>0.95</v>
      </c>
      <c r="BA21" s="64">
        <f t="shared" si="4"/>
        <v>258.47206160665797</v>
      </c>
      <c r="BB21" s="64">
        <f t="shared" si="5"/>
        <v>0</v>
      </c>
      <c r="BC21" s="64">
        <f t="shared" si="6"/>
        <v>3360</v>
      </c>
      <c r="BD21" s="65">
        <f t="shared" si="7"/>
        <v>6.8971970162166954E-3</v>
      </c>
      <c r="BE21" s="51">
        <f t="shared" si="8"/>
        <v>2.8228497610253811E-2</v>
      </c>
      <c r="BF21" s="66">
        <f t="shared" si="0"/>
        <v>45835</v>
      </c>
      <c r="BG21" s="50">
        <f t="shared" si="9"/>
        <v>1057.8613248578961</v>
      </c>
      <c r="BH21" s="50">
        <f>Currentyear!C24</f>
        <v>3639</v>
      </c>
      <c r="BI21" s="50">
        <f t="shared" si="13"/>
        <v>213559.1954459275</v>
      </c>
      <c r="BJ21" s="50">
        <f t="shared" si="14"/>
        <v>44265.365410485778</v>
      </c>
      <c r="BK21" s="50">
        <f t="shared" si="15"/>
        <v>128912.28042820664</v>
      </c>
      <c r="BL21" s="36" t="e">
        <f t="array" aca="1" ref="BL21:BN21" ca="1">[1]!daniels(BK17:BK21,1)</f>
        <v>#NAME?</v>
      </c>
      <c r="BM21" s="36" t="e">
        <f ca="1"/>
        <v>#NAME?</v>
      </c>
      <c r="BN21" s="36" t="e">
        <f ca="1"/>
        <v>#NAME?</v>
      </c>
      <c r="BO21" s="51">
        <f t="shared" si="11"/>
        <v>-3.1183167026926042E-2</v>
      </c>
      <c r="BP21" s="51">
        <f t="shared" si="12"/>
        <v>0.65662413803052788</v>
      </c>
    </row>
    <row r="22" spans="1:68" x14ac:dyDescent="0.25">
      <c r="A22" s="60">
        <f t="shared" si="3"/>
        <v>45836</v>
      </c>
      <c r="B22" s="22">
        <v>171</v>
      </c>
      <c r="C22" s="22">
        <v>53</v>
      </c>
      <c r="D22" s="22">
        <v>148</v>
      </c>
      <c r="E22" s="22">
        <v>7</v>
      </c>
      <c r="F22" s="22">
        <v>8</v>
      </c>
      <c r="G22" s="22">
        <v>3</v>
      </c>
      <c r="H22" s="22">
        <v>0</v>
      </c>
      <c r="I22" s="22">
        <v>0</v>
      </c>
      <c r="J22" s="22">
        <v>0</v>
      </c>
      <c r="K22" s="25">
        <v>12.79001584945844</v>
      </c>
      <c r="L22" s="22">
        <v>29</v>
      </c>
      <c r="M22" s="22">
        <v>109</v>
      </c>
      <c r="N22" s="22">
        <v>92</v>
      </c>
      <c r="O22" s="22">
        <v>3</v>
      </c>
      <c r="P22" s="22">
        <v>195</v>
      </c>
      <c r="Q22" s="22">
        <v>210</v>
      </c>
      <c r="R22" s="22">
        <v>180</v>
      </c>
      <c r="S22" s="22">
        <v>7</v>
      </c>
      <c r="T22" s="22">
        <v>267</v>
      </c>
      <c r="U22" s="22">
        <v>410</v>
      </c>
      <c r="V22" s="22">
        <v>24</v>
      </c>
      <c r="W22" s="22">
        <v>91</v>
      </c>
      <c r="X22" s="22">
        <v>8</v>
      </c>
      <c r="Y22" s="22">
        <v>74</v>
      </c>
      <c r="Z22" s="22">
        <v>197</v>
      </c>
      <c r="AA22" s="22">
        <v>433</v>
      </c>
      <c r="AB22" s="22">
        <v>142</v>
      </c>
      <c r="AC22" s="22">
        <v>71</v>
      </c>
      <c r="AD22" s="22">
        <v>3</v>
      </c>
      <c r="AE22" s="18">
        <v>17</v>
      </c>
      <c r="AF22" s="18">
        <v>1</v>
      </c>
      <c r="AG22" s="18">
        <v>0</v>
      </c>
      <c r="AH22" s="68">
        <v>201</v>
      </c>
      <c r="AI22" s="68">
        <v>1030</v>
      </c>
      <c r="AJ22" s="68">
        <v>304</v>
      </c>
      <c r="AK22" s="22">
        <v>2</v>
      </c>
      <c r="AL22" s="26">
        <v>437</v>
      </c>
      <c r="AM22" s="26">
        <v>457</v>
      </c>
      <c r="AN22" s="26">
        <v>869</v>
      </c>
      <c r="AO22" s="22">
        <v>766</v>
      </c>
      <c r="AP22" s="22">
        <v>9</v>
      </c>
      <c r="AQ22" s="22">
        <v>150</v>
      </c>
      <c r="AR22" s="22">
        <v>113</v>
      </c>
      <c r="AS22" s="22">
        <v>924</v>
      </c>
      <c r="AT22" s="22">
        <v>1345</v>
      </c>
      <c r="AU22" s="22">
        <v>3293</v>
      </c>
      <c r="AY22" s="57">
        <v>19</v>
      </c>
      <c r="AZ22" s="63">
        <v>0.95</v>
      </c>
      <c r="BA22" s="64">
        <f t="shared" si="4"/>
        <v>186.99522763294226</v>
      </c>
      <c r="BB22" s="64">
        <f t="shared" si="5"/>
        <v>0</v>
      </c>
      <c r="BC22" s="64">
        <f t="shared" si="6"/>
        <v>1030</v>
      </c>
      <c r="BD22" s="65">
        <f t="shared" si="7"/>
        <v>4.9898736368629969E-3</v>
      </c>
      <c r="BE22" s="51">
        <f t="shared" si="8"/>
        <v>3.321837124711681E-2</v>
      </c>
      <c r="BF22" s="66">
        <f t="shared" si="0"/>
        <v>45836</v>
      </c>
      <c r="BG22" s="50">
        <f t="shared" si="9"/>
        <v>1244.8565524908383</v>
      </c>
      <c r="BH22" s="50">
        <f>Currentyear!C25</f>
        <v>6932</v>
      </c>
      <c r="BI22" s="50">
        <f t="shared" si="13"/>
        <v>351189.42062030203</v>
      </c>
      <c r="BJ22" s="50">
        <f t="shared" si="14"/>
        <v>66169.994652152891</v>
      </c>
      <c r="BK22" s="50">
        <f t="shared" si="15"/>
        <v>208679.70763622745</v>
      </c>
      <c r="BL22" s="36" t="e">
        <f t="array" aca="1" ref="BL22:BN22" ca="1">[1]!daniels(BK18:BK22,1)</f>
        <v>#NAME?</v>
      </c>
      <c r="BM22" s="36" t="e">
        <f ca="1"/>
        <v>#NAME?</v>
      </c>
      <c r="BN22" s="36" t="e">
        <f ca="1"/>
        <v>#NAME?</v>
      </c>
      <c r="BO22" s="51">
        <f t="shared" si="11"/>
        <v>0.36708850686095579</v>
      </c>
      <c r="BP22" s="51">
        <f t="shared" si="12"/>
        <v>0.68291121642023256</v>
      </c>
    </row>
    <row r="23" spans="1:68" x14ac:dyDescent="0.25">
      <c r="A23" s="60">
        <f t="shared" si="3"/>
        <v>45837</v>
      </c>
      <c r="B23" s="22">
        <v>342</v>
      </c>
      <c r="C23" s="22">
        <v>312</v>
      </c>
      <c r="D23" s="22">
        <v>223</v>
      </c>
      <c r="E23" s="22">
        <v>2</v>
      </c>
      <c r="F23" s="22">
        <v>3</v>
      </c>
      <c r="G23" s="22">
        <v>8</v>
      </c>
      <c r="H23" s="22">
        <v>0</v>
      </c>
      <c r="I23" s="22">
        <v>0</v>
      </c>
      <c r="J23" s="22">
        <v>5</v>
      </c>
      <c r="K23" s="25">
        <v>22.382527736554643</v>
      </c>
      <c r="L23" s="22">
        <v>44</v>
      </c>
      <c r="M23" s="22">
        <v>219</v>
      </c>
      <c r="N23" s="22">
        <v>648</v>
      </c>
      <c r="O23" s="22">
        <v>3</v>
      </c>
      <c r="P23" s="22">
        <v>453</v>
      </c>
      <c r="Q23" s="22">
        <v>97</v>
      </c>
      <c r="R23" s="22">
        <v>269</v>
      </c>
      <c r="S23" s="22">
        <v>0</v>
      </c>
      <c r="T23" s="22">
        <v>104</v>
      </c>
      <c r="U23" s="22">
        <v>579</v>
      </c>
      <c r="V23" s="22">
        <v>24</v>
      </c>
      <c r="W23" s="22">
        <v>40</v>
      </c>
      <c r="X23" s="22">
        <v>25</v>
      </c>
      <c r="Y23" s="22">
        <v>77</v>
      </c>
      <c r="Z23" s="22">
        <v>1099</v>
      </c>
      <c r="AA23" s="22">
        <v>300</v>
      </c>
      <c r="AB23" s="22">
        <v>215</v>
      </c>
      <c r="AC23" s="22">
        <v>155</v>
      </c>
      <c r="AD23" s="22">
        <v>6</v>
      </c>
      <c r="AE23" s="18">
        <v>0</v>
      </c>
      <c r="AF23" s="18">
        <v>3</v>
      </c>
      <c r="AG23" s="18">
        <v>42</v>
      </c>
      <c r="AH23" s="68">
        <v>55</v>
      </c>
      <c r="AI23" s="68">
        <v>1548</v>
      </c>
      <c r="AJ23" s="68">
        <v>91</v>
      </c>
      <c r="AK23" s="22">
        <v>1</v>
      </c>
      <c r="AL23" s="26">
        <v>176</v>
      </c>
      <c r="AM23" s="26">
        <v>255</v>
      </c>
      <c r="AN23" s="26">
        <v>205</v>
      </c>
      <c r="AO23" s="22">
        <v>719</v>
      </c>
      <c r="AP23" s="22">
        <v>1</v>
      </c>
      <c r="AQ23" s="22">
        <v>122</v>
      </c>
      <c r="AR23" s="22">
        <v>1655</v>
      </c>
      <c r="AS23" s="22">
        <v>298</v>
      </c>
      <c r="AT23" s="22">
        <v>1390</v>
      </c>
      <c r="AU23" s="22">
        <v>1179</v>
      </c>
      <c r="AY23" s="57">
        <v>19</v>
      </c>
      <c r="AZ23" s="63">
        <v>0.95</v>
      </c>
      <c r="BA23" s="64">
        <f t="shared" si="4"/>
        <v>237.39505744855805</v>
      </c>
      <c r="BB23" s="64">
        <f t="shared" si="5"/>
        <v>0</v>
      </c>
      <c r="BC23" s="64">
        <f t="shared" si="6"/>
        <v>1655</v>
      </c>
      <c r="BD23" s="65">
        <f t="shared" si="7"/>
        <v>6.3347677567973121E-3</v>
      </c>
      <c r="BE23" s="51">
        <f t="shared" si="8"/>
        <v>3.955313900391412E-2</v>
      </c>
      <c r="BF23" s="66">
        <f t="shared" si="0"/>
        <v>45837</v>
      </c>
      <c r="BG23" s="50">
        <f t="shared" si="9"/>
        <v>1482.2516099393963</v>
      </c>
      <c r="BH23" s="50">
        <f>Currentyear!C26</f>
        <v>8111</v>
      </c>
      <c r="BI23" s="50">
        <f t="shared" si="13"/>
        <v>348188.88060867088</v>
      </c>
      <c r="BJ23" s="50">
        <f t="shared" si="14"/>
        <v>61942.916981267408</v>
      </c>
      <c r="BK23" s="50">
        <f t="shared" si="15"/>
        <v>205065.89879496917</v>
      </c>
      <c r="BL23" s="36" t="e">
        <f t="array" aca="1" ref="BL23:BN23" ca="1">[1]!daniels(BK19:BK23,1)</f>
        <v>#NAME?</v>
      </c>
      <c r="BM23" s="36" t="e">
        <f ca="1"/>
        <v>#NAME?</v>
      </c>
      <c r="BN23" s="36" t="e">
        <f ca="1"/>
        <v>#NAME?</v>
      </c>
      <c r="BO23" s="51">
        <f t="shared" si="11"/>
        <v>0.21647006301938643</v>
      </c>
      <c r="BP23" s="51">
        <f t="shared" si="12"/>
        <v>0.69793652993860389</v>
      </c>
    </row>
    <row r="24" spans="1:68" x14ac:dyDescent="0.25">
      <c r="A24" s="60">
        <f t="shared" si="3"/>
        <v>45838</v>
      </c>
      <c r="B24" s="22">
        <v>417</v>
      </c>
      <c r="C24" s="22">
        <v>382</v>
      </c>
      <c r="D24" s="22">
        <v>178</v>
      </c>
      <c r="E24" s="22">
        <v>2</v>
      </c>
      <c r="F24" s="22">
        <v>47</v>
      </c>
      <c r="G24" s="22">
        <v>11</v>
      </c>
      <c r="H24" s="22">
        <v>3</v>
      </c>
      <c r="I24" s="22">
        <v>0</v>
      </c>
      <c r="J24" s="22">
        <v>19</v>
      </c>
      <c r="K24" s="25">
        <v>19.651467269758498</v>
      </c>
      <c r="L24" s="22">
        <v>23</v>
      </c>
      <c r="M24" s="22">
        <v>202</v>
      </c>
      <c r="N24" s="22">
        <v>67</v>
      </c>
      <c r="O24" s="22">
        <v>14</v>
      </c>
      <c r="P24" s="22">
        <v>169</v>
      </c>
      <c r="Q24" s="22">
        <v>79</v>
      </c>
      <c r="R24" s="22">
        <v>300</v>
      </c>
      <c r="S24" s="22">
        <v>1</v>
      </c>
      <c r="T24" s="22">
        <v>491</v>
      </c>
      <c r="U24" s="22">
        <v>502</v>
      </c>
      <c r="V24" s="22">
        <v>17</v>
      </c>
      <c r="W24" s="22">
        <v>55</v>
      </c>
      <c r="X24" s="22">
        <v>11</v>
      </c>
      <c r="Y24" s="22">
        <v>65</v>
      </c>
      <c r="Z24" s="22">
        <v>104</v>
      </c>
      <c r="AA24" s="22">
        <v>21</v>
      </c>
      <c r="AB24" s="22">
        <v>4</v>
      </c>
      <c r="AC24" s="22">
        <v>1146</v>
      </c>
      <c r="AD24" s="22">
        <v>3</v>
      </c>
      <c r="AE24" s="18">
        <v>11</v>
      </c>
      <c r="AF24" s="18">
        <v>1</v>
      </c>
      <c r="AG24" s="18">
        <v>10</v>
      </c>
      <c r="AH24" s="68">
        <v>576</v>
      </c>
      <c r="AI24" s="68">
        <v>999</v>
      </c>
      <c r="AJ24" s="68">
        <v>244</v>
      </c>
      <c r="AK24" s="22">
        <v>5</v>
      </c>
      <c r="AL24" s="26">
        <v>121</v>
      </c>
      <c r="AM24" s="26">
        <v>96</v>
      </c>
      <c r="AN24" s="26">
        <v>157</v>
      </c>
      <c r="AO24" s="22">
        <v>336</v>
      </c>
      <c r="AP24" s="22">
        <v>14</v>
      </c>
      <c r="AQ24" s="22">
        <v>61</v>
      </c>
      <c r="AR24" s="22">
        <v>344</v>
      </c>
      <c r="AS24" s="22">
        <v>1141</v>
      </c>
      <c r="AT24" s="22">
        <v>1340</v>
      </c>
      <c r="AU24" s="22">
        <v>4691</v>
      </c>
      <c r="AY24" s="57">
        <v>19</v>
      </c>
      <c r="AZ24" s="63">
        <v>0.95</v>
      </c>
      <c r="BA24" s="64">
        <f t="shared" si="4"/>
        <v>192.46935152885817</v>
      </c>
      <c r="BB24" s="64">
        <f t="shared" si="5"/>
        <v>0</v>
      </c>
      <c r="BC24" s="64">
        <f t="shared" si="6"/>
        <v>1146</v>
      </c>
      <c r="BD24" s="65">
        <f t="shared" si="7"/>
        <v>5.1359478808900702E-3</v>
      </c>
      <c r="BE24" s="51">
        <f t="shared" si="8"/>
        <v>4.4689086884804191E-2</v>
      </c>
      <c r="BF24" s="66">
        <f t="shared" si="0"/>
        <v>45838</v>
      </c>
      <c r="BG24" s="50">
        <f t="shared" si="9"/>
        <v>1674.7209614682545</v>
      </c>
      <c r="BH24" s="50">
        <f>Currentyear!C27</f>
        <v>12802</v>
      </c>
      <c r="BI24" s="50">
        <f t="shared" si="13"/>
        <v>468546.74258887221</v>
      </c>
      <c r="BJ24" s="50">
        <f t="shared" si="14"/>
        <v>104389.55539367246</v>
      </c>
      <c r="BK24" s="50">
        <f t="shared" si="15"/>
        <v>286468.14899127232</v>
      </c>
      <c r="BL24" s="36" t="e">
        <f t="array" aca="1" ref="BL24:BN24" ca="1">[1]!daniels(BK20:BK24,1)</f>
        <v>#NAME?</v>
      </c>
      <c r="BM24" s="36" t="e">
        <f ca="1"/>
        <v>#NAME?</v>
      </c>
      <c r="BN24" s="36" t="e">
        <f ca="1"/>
        <v>#NAME?</v>
      </c>
      <c r="BO24" s="51">
        <f t="shared" si="11"/>
        <v>0.45401424906453902</v>
      </c>
      <c r="BP24" s="51">
        <f t="shared" si="12"/>
        <v>0.63559803852101959</v>
      </c>
    </row>
    <row r="25" spans="1:68" x14ac:dyDescent="0.25">
      <c r="A25" s="60">
        <f t="shared" si="3"/>
        <v>45839</v>
      </c>
      <c r="B25" s="22">
        <v>110</v>
      </c>
      <c r="C25" s="22">
        <v>135</v>
      </c>
      <c r="D25" s="22">
        <v>135</v>
      </c>
      <c r="E25" s="22">
        <v>8</v>
      </c>
      <c r="F25" s="22">
        <v>13</v>
      </c>
      <c r="G25" s="22">
        <v>108</v>
      </c>
      <c r="H25" s="22">
        <v>3</v>
      </c>
      <c r="I25" s="22">
        <v>2</v>
      </c>
      <c r="J25" s="22">
        <v>13</v>
      </c>
      <c r="K25" s="25">
        <v>19.523026307212863</v>
      </c>
      <c r="L25" s="22">
        <v>9</v>
      </c>
      <c r="M25" s="22">
        <v>680</v>
      </c>
      <c r="N25" s="22">
        <v>366</v>
      </c>
      <c r="O25" s="22">
        <v>13</v>
      </c>
      <c r="P25" s="22">
        <v>135</v>
      </c>
      <c r="Q25" s="22">
        <v>570</v>
      </c>
      <c r="R25" s="22">
        <v>391</v>
      </c>
      <c r="S25" s="22">
        <v>0</v>
      </c>
      <c r="T25" s="22">
        <v>159</v>
      </c>
      <c r="U25" s="22">
        <v>38</v>
      </c>
      <c r="V25" s="22">
        <v>15</v>
      </c>
      <c r="W25" s="22">
        <v>44</v>
      </c>
      <c r="X25" s="22">
        <v>4</v>
      </c>
      <c r="Y25" s="22">
        <v>145</v>
      </c>
      <c r="Z25" s="22">
        <v>433</v>
      </c>
      <c r="AA25" s="22">
        <v>634</v>
      </c>
      <c r="AB25" s="22">
        <v>0</v>
      </c>
      <c r="AC25" s="22">
        <v>43</v>
      </c>
      <c r="AD25" s="22">
        <v>120</v>
      </c>
      <c r="AE25" s="18">
        <v>2</v>
      </c>
      <c r="AF25" s="18">
        <v>18</v>
      </c>
      <c r="AG25" s="18">
        <v>92</v>
      </c>
      <c r="AH25" s="68">
        <v>736</v>
      </c>
      <c r="AI25" s="68">
        <v>1252</v>
      </c>
      <c r="AJ25" s="68">
        <v>44</v>
      </c>
      <c r="AK25" s="22">
        <v>197</v>
      </c>
      <c r="AL25" s="26">
        <v>10</v>
      </c>
      <c r="AM25" s="26">
        <v>1180</v>
      </c>
      <c r="AN25" s="26">
        <v>345</v>
      </c>
      <c r="AO25" s="22">
        <v>20</v>
      </c>
      <c r="AP25" s="22">
        <v>196</v>
      </c>
      <c r="AQ25" s="22">
        <v>289</v>
      </c>
      <c r="AR25" s="22">
        <v>197</v>
      </c>
      <c r="AS25" s="22">
        <v>188</v>
      </c>
      <c r="AT25" s="22">
        <v>3605</v>
      </c>
      <c r="AU25" s="22">
        <v>4513</v>
      </c>
      <c r="AY25" s="57">
        <v>19</v>
      </c>
      <c r="AZ25" s="63">
        <v>0.95</v>
      </c>
      <c r="BA25" s="64">
        <f t="shared" si="4"/>
        <v>207.08006877970936</v>
      </c>
      <c r="BB25" s="64">
        <f t="shared" si="5"/>
        <v>0</v>
      </c>
      <c r="BC25" s="64">
        <f t="shared" si="6"/>
        <v>1252</v>
      </c>
      <c r="BD25" s="65">
        <f t="shared" si="7"/>
        <v>5.5258275251384784E-3</v>
      </c>
      <c r="BE25" s="51">
        <f t="shared" si="8"/>
        <v>5.0214914409942669E-2</v>
      </c>
      <c r="BF25" s="66">
        <f t="shared" si="0"/>
        <v>45839</v>
      </c>
      <c r="BG25" s="50">
        <f t="shared" si="9"/>
        <v>1881.8010302479638</v>
      </c>
      <c r="BH25" s="50">
        <f>Currentyear!C28</f>
        <v>17315</v>
      </c>
      <c r="BI25" s="50">
        <f t="shared" si="13"/>
        <v>547678.29648876074</v>
      </c>
      <c r="BJ25" s="50">
        <f t="shared" si="14"/>
        <v>141957.45031922703</v>
      </c>
      <c r="BK25" s="50">
        <f t="shared" si="15"/>
        <v>344817.8734039939</v>
      </c>
      <c r="BL25" s="36" t="e">
        <f t="array" aca="1" ref="BL25:BN25" ca="1">[1]!daniels(BK21:BK25,1)</f>
        <v>#NAME?</v>
      </c>
      <c r="BM25" s="36" t="e">
        <f ca="1"/>
        <v>#NAME?</v>
      </c>
      <c r="BN25" s="36" t="e">
        <f ca="1"/>
        <v>#NAME?</v>
      </c>
      <c r="BO25" s="51">
        <f t="shared" si="11"/>
        <v>0.46863010526165977</v>
      </c>
      <c r="BP25" s="51">
        <f t="shared" si="12"/>
        <v>0.58831179799978772</v>
      </c>
    </row>
    <row r="26" spans="1:68" x14ac:dyDescent="0.25">
      <c r="A26" s="60">
        <f t="shared" si="3"/>
        <v>45840</v>
      </c>
      <c r="B26" s="22">
        <v>162</v>
      </c>
      <c r="C26" s="22">
        <v>60</v>
      </c>
      <c r="D26" s="22">
        <v>193</v>
      </c>
      <c r="E26" s="22">
        <v>17</v>
      </c>
      <c r="F26" s="22">
        <v>0</v>
      </c>
      <c r="G26" s="22">
        <v>69</v>
      </c>
      <c r="H26" s="22">
        <v>2</v>
      </c>
      <c r="I26" s="22">
        <v>0</v>
      </c>
      <c r="J26" s="22">
        <v>0</v>
      </c>
      <c r="K26" s="25">
        <v>24.336182377414961</v>
      </c>
      <c r="L26" s="22">
        <v>586</v>
      </c>
      <c r="M26" s="22">
        <v>826</v>
      </c>
      <c r="N26" s="22">
        <v>373</v>
      </c>
      <c r="O26" s="22">
        <v>42</v>
      </c>
      <c r="P26" s="22">
        <v>237</v>
      </c>
      <c r="Q26" s="22">
        <v>442</v>
      </c>
      <c r="R26" s="22">
        <v>310</v>
      </c>
      <c r="S26" s="22">
        <v>0</v>
      </c>
      <c r="T26" s="22">
        <v>169</v>
      </c>
      <c r="U26" s="22">
        <v>112</v>
      </c>
      <c r="V26" s="22">
        <v>3</v>
      </c>
      <c r="W26" s="22">
        <v>61</v>
      </c>
      <c r="X26" s="22">
        <v>11</v>
      </c>
      <c r="Y26" s="22">
        <v>2042</v>
      </c>
      <c r="Z26" s="22">
        <v>201</v>
      </c>
      <c r="AA26" s="22">
        <v>371</v>
      </c>
      <c r="AB26" s="22">
        <v>1</v>
      </c>
      <c r="AC26" s="22">
        <v>643</v>
      </c>
      <c r="AD26" s="22">
        <v>137</v>
      </c>
      <c r="AE26" s="18">
        <v>45</v>
      </c>
      <c r="AF26" s="18">
        <v>71</v>
      </c>
      <c r="AG26" s="18">
        <v>19</v>
      </c>
      <c r="AH26" s="68">
        <v>119</v>
      </c>
      <c r="AI26" s="68">
        <v>2059</v>
      </c>
      <c r="AJ26" s="68">
        <v>129</v>
      </c>
      <c r="AK26" s="22">
        <v>0</v>
      </c>
      <c r="AL26" s="26">
        <v>458</v>
      </c>
      <c r="AM26" s="26">
        <v>0</v>
      </c>
      <c r="AN26" s="26">
        <v>1221</v>
      </c>
      <c r="AO26" s="22">
        <v>2324</v>
      </c>
      <c r="AP26" s="22">
        <v>28</v>
      </c>
      <c r="AQ26" s="22">
        <v>306</v>
      </c>
      <c r="AR26" s="22">
        <v>299</v>
      </c>
      <c r="AS26" s="22">
        <v>183</v>
      </c>
      <c r="AT26" s="22">
        <v>3611</v>
      </c>
      <c r="AU26" s="22">
        <v>5432</v>
      </c>
      <c r="AY26" s="57">
        <v>19</v>
      </c>
      <c r="AZ26" s="63">
        <v>0.95</v>
      </c>
      <c r="BA26" s="64">
        <f t="shared" si="4"/>
        <v>326.25764050857759</v>
      </c>
      <c r="BB26" s="64">
        <f t="shared" si="5"/>
        <v>0</v>
      </c>
      <c r="BC26" s="64">
        <f t="shared" si="6"/>
        <v>2324</v>
      </c>
      <c r="BD26" s="65">
        <f t="shared" si="7"/>
        <v>8.7060211097712541E-3</v>
      </c>
      <c r="BE26" s="51">
        <f t="shared" si="8"/>
        <v>5.8920935519713925E-2</v>
      </c>
      <c r="BF26" s="66">
        <f t="shared" si="0"/>
        <v>45840</v>
      </c>
      <c r="BG26" s="50">
        <f t="shared" si="9"/>
        <v>2208.0586707565412</v>
      </c>
      <c r="BH26" s="50">
        <f>Currentyear!C29</f>
        <v>22747</v>
      </c>
      <c r="BI26" s="50">
        <f t="shared" si="13"/>
        <v>581181.10500169604</v>
      </c>
      <c r="BJ26" s="50">
        <f t="shared" si="14"/>
        <v>190938.33944905436</v>
      </c>
      <c r="BK26" s="50">
        <f t="shared" si="15"/>
        <v>386059.72222537518</v>
      </c>
      <c r="BL26" s="36" t="e">
        <f t="array" aca="1" ref="BL26:BN26" ca="1">[1]!daniels(BK22:BK26,1)</f>
        <v>#NAME?</v>
      </c>
      <c r="BM26" s="36" t="e">
        <f ca="1"/>
        <v>#NAME?</v>
      </c>
      <c r="BN26" s="36" t="e">
        <f ca="1"/>
        <v>#NAME?</v>
      </c>
      <c r="BO26" s="51">
        <f t="shared" si="11"/>
        <v>0.34882976527537907</v>
      </c>
      <c r="BP26" s="51">
        <f t="shared" si="12"/>
        <v>0.50541761168861921</v>
      </c>
    </row>
    <row r="27" spans="1:68" x14ac:dyDescent="0.25">
      <c r="A27" s="60">
        <f t="shared" si="3"/>
        <v>45841</v>
      </c>
      <c r="B27" s="22">
        <v>121</v>
      </c>
      <c r="C27" s="22">
        <v>19</v>
      </c>
      <c r="D27" s="22">
        <v>170</v>
      </c>
      <c r="E27" s="22">
        <v>4</v>
      </c>
      <c r="F27" s="22">
        <v>13</v>
      </c>
      <c r="G27" s="22">
        <v>133</v>
      </c>
      <c r="H27" s="22">
        <v>1</v>
      </c>
      <c r="I27" s="22">
        <v>19</v>
      </c>
      <c r="J27" s="22">
        <v>16</v>
      </c>
      <c r="K27" s="25">
        <v>30.359387515829518</v>
      </c>
      <c r="L27" s="22">
        <v>16</v>
      </c>
      <c r="M27" s="22">
        <v>341</v>
      </c>
      <c r="N27" s="22">
        <v>42</v>
      </c>
      <c r="O27" s="22">
        <v>22</v>
      </c>
      <c r="P27" s="22">
        <v>452</v>
      </c>
      <c r="Q27" s="22">
        <v>511</v>
      </c>
      <c r="R27" s="22">
        <v>103</v>
      </c>
      <c r="S27" s="22">
        <v>0</v>
      </c>
      <c r="T27" s="22">
        <v>152</v>
      </c>
      <c r="U27" s="22">
        <v>2356</v>
      </c>
      <c r="V27" s="22">
        <v>12</v>
      </c>
      <c r="W27" s="22">
        <v>85</v>
      </c>
      <c r="X27" s="22">
        <v>87</v>
      </c>
      <c r="Y27" s="22">
        <v>77</v>
      </c>
      <c r="Z27" s="22">
        <v>1187</v>
      </c>
      <c r="AA27" s="22">
        <v>973</v>
      </c>
      <c r="AB27" s="22">
        <v>714</v>
      </c>
      <c r="AC27" s="22">
        <v>663</v>
      </c>
      <c r="AD27" s="22">
        <v>24</v>
      </c>
      <c r="AE27" s="18">
        <v>3</v>
      </c>
      <c r="AF27" s="18">
        <v>7</v>
      </c>
      <c r="AG27" s="18">
        <v>38</v>
      </c>
      <c r="AH27" s="68">
        <v>144</v>
      </c>
      <c r="AI27" s="68">
        <v>1530</v>
      </c>
      <c r="AJ27" s="68">
        <v>156</v>
      </c>
      <c r="AK27" s="22">
        <v>2</v>
      </c>
      <c r="AL27" s="26">
        <v>59</v>
      </c>
      <c r="AM27" s="26">
        <v>1518</v>
      </c>
      <c r="AN27" s="26">
        <v>13</v>
      </c>
      <c r="AO27" s="22">
        <v>66</v>
      </c>
      <c r="AP27" s="22">
        <v>190</v>
      </c>
      <c r="AQ27" s="22">
        <v>84</v>
      </c>
      <c r="AR27" s="22">
        <v>105</v>
      </c>
      <c r="AS27" s="22">
        <v>2135</v>
      </c>
      <c r="AT27" s="22">
        <v>976</v>
      </c>
      <c r="AU27" s="22">
        <v>2001</v>
      </c>
      <c r="AY27" s="57">
        <v>19</v>
      </c>
      <c r="AZ27" s="63">
        <v>0.95</v>
      </c>
      <c r="BA27" s="64">
        <f t="shared" si="4"/>
        <v>327.12180426172341</v>
      </c>
      <c r="BB27" s="64">
        <f t="shared" si="5"/>
        <v>0</v>
      </c>
      <c r="BC27" s="64">
        <f t="shared" si="6"/>
        <v>2356</v>
      </c>
      <c r="BD27" s="65">
        <f t="shared" si="7"/>
        <v>8.72908088506252E-3</v>
      </c>
      <c r="BE27" s="51">
        <f t="shared" si="8"/>
        <v>6.7650016404776442E-2</v>
      </c>
      <c r="BF27" s="66">
        <f t="shared" si="0"/>
        <v>45841</v>
      </c>
      <c r="BG27" s="50">
        <f t="shared" si="9"/>
        <v>2535.1804750182646</v>
      </c>
      <c r="BH27" s="50">
        <f>Currentyear!C30</f>
        <v>24748</v>
      </c>
      <c r="BI27" s="50">
        <f t="shared" si="13"/>
        <v>567556.59034691344</v>
      </c>
      <c r="BJ27" s="50">
        <f t="shared" si="14"/>
        <v>164091.42144137825</v>
      </c>
      <c r="BK27" s="50">
        <f t="shared" si="15"/>
        <v>365824.00589414587</v>
      </c>
      <c r="BL27" s="36" t="e">
        <f t="array" aca="1" ref="BL27:BN27" ca="1">[1]!daniels(BK23:BK27,1)</f>
        <v>#NAME?</v>
      </c>
      <c r="BM27" s="36" t="e">
        <f ca="1"/>
        <v>#NAME?</v>
      </c>
      <c r="BN27" s="36" t="e">
        <f ca="1"/>
        <v>#NAME?</v>
      </c>
      <c r="BO27" s="51">
        <f t="shared" si="11"/>
        <v>0.15166790914538453</v>
      </c>
      <c r="BP27" s="51">
        <f t="shared" si="12"/>
        <v>0.55144709259769165</v>
      </c>
    </row>
    <row r="28" spans="1:68" x14ac:dyDescent="0.25">
      <c r="A28" s="60">
        <f t="shared" si="3"/>
        <v>45842</v>
      </c>
      <c r="B28" s="22">
        <v>33</v>
      </c>
      <c r="C28" s="22">
        <v>54</v>
      </c>
      <c r="D28" s="22">
        <v>73</v>
      </c>
      <c r="E28" s="22">
        <v>31</v>
      </c>
      <c r="F28" s="22">
        <v>16</v>
      </c>
      <c r="G28" s="22">
        <v>22</v>
      </c>
      <c r="H28" s="22">
        <v>1</v>
      </c>
      <c r="I28" s="22">
        <v>1</v>
      </c>
      <c r="J28" s="22">
        <v>80</v>
      </c>
      <c r="K28" s="25">
        <v>28.892456522527961</v>
      </c>
      <c r="L28" s="22">
        <v>258</v>
      </c>
      <c r="M28" s="22">
        <v>614</v>
      </c>
      <c r="N28" s="22">
        <v>293</v>
      </c>
      <c r="O28" s="22">
        <v>14</v>
      </c>
      <c r="P28" s="22">
        <v>307</v>
      </c>
      <c r="Q28" s="22">
        <v>411</v>
      </c>
      <c r="R28" s="22">
        <v>308</v>
      </c>
      <c r="S28" s="22">
        <v>0</v>
      </c>
      <c r="T28" s="22">
        <v>458</v>
      </c>
      <c r="U28" s="22">
        <v>1300</v>
      </c>
      <c r="V28" s="22">
        <v>14</v>
      </c>
      <c r="W28" s="22">
        <v>97</v>
      </c>
      <c r="X28" s="22">
        <v>78</v>
      </c>
      <c r="Y28" s="22">
        <v>58</v>
      </c>
      <c r="Z28" s="22">
        <v>1084</v>
      </c>
      <c r="AA28" s="22">
        <v>469</v>
      </c>
      <c r="AB28" s="22">
        <v>3245</v>
      </c>
      <c r="AC28" s="22">
        <v>130</v>
      </c>
      <c r="AD28" s="22">
        <v>18</v>
      </c>
      <c r="AE28" s="18">
        <v>29</v>
      </c>
      <c r="AF28" s="18">
        <v>596</v>
      </c>
      <c r="AG28" s="18">
        <v>6</v>
      </c>
      <c r="AH28" s="68">
        <v>259</v>
      </c>
      <c r="AI28" s="68">
        <v>701</v>
      </c>
      <c r="AJ28" s="68">
        <v>473</v>
      </c>
      <c r="AK28" s="22">
        <v>2</v>
      </c>
      <c r="AL28" s="26">
        <v>188</v>
      </c>
      <c r="AM28" s="26">
        <v>162</v>
      </c>
      <c r="AN28" s="26">
        <v>1480</v>
      </c>
      <c r="AO28" s="22">
        <v>563</v>
      </c>
      <c r="AP28" s="22">
        <v>25</v>
      </c>
      <c r="AQ28" s="22">
        <v>1860</v>
      </c>
      <c r="AR28" s="22">
        <v>741</v>
      </c>
      <c r="AS28" s="22">
        <v>1096</v>
      </c>
      <c r="AT28" s="22">
        <v>881</v>
      </c>
      <c r="AU28" s="22">
        <v>3651</v>
      </c>
      <c r="AY28" s="57">
        <v>19</v>
      </c>
      <c r="AZ28" s="63">
        <v>0.95</v>
      </c>
      <c r="BA28" s="64">
        <f t="shared" si="4"/>
        <v>401.74755583005748</v>
      </c>
      <c r="BB28" s="64">
        <f t="shared" si="5"/>
        <v>0</v>
      </c>
      <c r="BC28" s="64">
        <f t="shared" si="6"/>
        <v>3245</v>
      </c>
      <c r="BD28" s="65">
        <f t="shared" si="7"/>
        <v>1.0720431547298981E-2</v>
      </c>
      <c r="BE28" s="51">
        <f t="shared" si="8"/>
        <v>7.8370447952075428E-2</v>
      </c>
      <c r="BF28" s="66">
        <f t="shared" si="0"/>
        <v>45842</v>
      </c>
      <c r="BG28" s="50">
        <f t="shared" si="9"/>
        <v>2936.9280308483221</v>
      </c>
      <c r="BH28" s="50">
        <f>Currentyear!C31</f>
        <v>28399</v>
      </c>
      <c r="BI28" s="50">
        <f t="shared" si="13"/>
        <v>524936.17474727146</v>
      </c>
      <c r="BJ28" s="50">
        <f t="shared" si="14"/>
        <v>199801.29306371688</v>
      </c>
      <c r="BK28" s="50">
        <f t="shared" si="15"/>
        <v>362368.73390549415</v>
      </c>
      <c r="BL28" s="36" t="e">
        <f t="array" aca="1" ref="BL28:BN28" ca="1">[1]!daniels(BK24:BK28,1)</f>
        <v>#NAME?</v>
      </c>
      <c r="BM28" s="36" t="e">
        <f ca="1"/>
        <v>#NAME?</v>
      </c>
      <c r="BN28" s="36" t="e">
        <f ca="1"/>
        <v>#NAME?</v>
      </c>
      <c r="BO28" s="51">
        <f t="shared" si="11"/>
        <v>3.7985518909490028E-2</v>
      </c>
      <c r="BP28" s="51">
        <f t="shared" si="12"/>
        <v>0.44862435864617101</v>
      </c>
    </row>
    <row r="29" spans="1:68" x14ac:dyDescent="0.25">
      <c r="A29" s="60">
        <f t="shared" si="3"/>
        <v>45843</v>
      </c>
      <c r="B29" s="22">
        <v>61</v>
      </c>
      <c r="C29" s="22">
        <v>191</v>
      </c>
      <c r="D29" s="22">
        <v>217</v>
      </c>
      <c r="E29" s="22">
        <v>5</v>
      </c>
      <c r="F29" s="22">
        <v>3</v>
      </c>
      <c r="G29" s="22">
        <v>26</v>
      </c>
      <c r="H29" s="22">
        <v>31</v>
      </c>
      <c r="I29" s="22">
        <v>4</v>
      </c>
      <c r="J29" s="22">
        <v>182</v>
      </c>
      <c r="K29" s="25">
        <v>33.225648995846328</v>
      </c>
      <c r="L29" s="22">
        <v>410</v>
      </c>
      <c r="M29" s="22">
        <v>1026</v>
      </c>
      <c r="N29" s="22">
        <v>108</v>
      </c>
      <c r="O29" s="22">
        <v>25</v>
      </c>
      <c r="P29" s="22">
        <v>602</v>
      </c>
      <c r="Q29" s="22">
        <v>717</v>
      </c>
      <c r="R29" s="22">
        <v>508</v>
      </c>
      <c r="S29" s="22">
        <v>5</v>
      </c>
      <c r="T29" s="22">
        <v>554</v>
      </c>
      <c r="U29" s="22">
        <v>240</v>
      </c>
      <c r="V29" s="22">
        <v>22</v>
      </c>
      <c r="W29" s="22">
        <v>31</v>
      </c>
      <c r="X29" s="22">
        <v>280</v>
      </c>
      <c r="Y29" s="22">
        <v>41</v>
      </c>
      <c r="Z29" s="22">
        <v>1461</v>
      </c>
      <c r="AA29" s="22">
        <v>274</v>
      </c>
      <c r="AB29" s="22">
        <v>2800</v>
      </c>
      <c r="AC29" s="22">
        <v>1791</v>
      </c>
      <c r="AD29" s="22">
        <v>227</v>
      </c>
      <c r="AE29" s="18">
        <v>23</v>
      </c>
      <c r="AF29" s="18">
        <v>976</v>
      </c>
      <c r="AG29" s="18">
        <v>22</v>
      </c>
      <c r="AH29" s="68">
        <v>356</v>
      </c>
      <c r="AI29" s="68">
        <v>138</v>
      </c>
      <c r="AJ29" s="68">
        <v>246</v>
      </c>
      <c r="AK29" s="22">
        <v>6</v>
      </c>
      <c r="AL29" s="26">
        <v>7</v>
      </c>
      <c r="AM29" s="26">
        <v>267</v>
      </c>
      <c r="AN29" s="26">
        <v>1335</v>
      </c>
      <c r="AO29" s="22">
        <v>275</v>
      </c>
      <c r="AP29" s="22">
        <v>65</v>
      </c>
      <c r="AQ29" s="22">
        <v>642</v>
      </c>
      <c r="AR29" s="22">
        <v>5379</v>
      </c>
      <c r="AS29" s="22">
        <v>6519</v>
      </c>
      <c r="AT29" s="22">
        <v>2975</v>
      </c>
      <c r="AU29" s="22">
        <v>6184</v>
      </c>
      <c r="AY29" s="57">
        <v>19</v>
      </c>
      <c r="AZ29" s="63">
        <v>0.95</v>
      </c>
      <c r="BA29" s="64">
        <f t="shared" si="4"/>
        <v>639.34603747717836</v>
      </c>
      <c r="BB29" s="64">
        <f t="shared" si="5"/>
        <v>3</v>
      </c>
      <c r="BC29" s="64">
        <f t="shared" si="6"/>
        <v>6519</v>
      </c>
      <c r="BD29" s="65">
        <f t="shared" si="7"/>
        <v>1.7060627576562695E-2</v>
      </c>
      <c r="BE29" s="51">
        <f t="shared" si="8"/>
        <v>9.5431075528638123E-2</v>
      </c>
      <c r="BF29" s="66">
        <f t="shared" si="0"/>
        <v>45843</v>
      </c>
      <c r="BG29" s="50">
        <f t="shared" si="9"/>
        <v>3576.2740683255006</v>
      </c>
      <c r="BH29" s="50">
        <f>Currentyear!C32</f>
        <v>34583</v>
      </c>
      <c r="BI29" s="50">
        <f t="shared" si="13"/>
        <v>530383.63283337641</v>
      </c>
      <c r="BJ29" s="50">
        <f t="shared" si="14"/>
        <v>194390.76184735642</v>
      </c>
      <c r="BK29" s="50">
        <f t="shared" si="15"/>
        <v>362387.19734036643</v>
      </c>
      <c r="BL29" s="36" t="e">
        <f t="array" aca="1" ref="BL29:BN29" ca="1">[1]!daniels(BK25:BK29,1)</f>
        <v>#NAME?</v>
      </c>
      <c r="BM29" s="36" t="e">
        <f ca="1"/>
        <v>#NAME?</v>
      </c>
      <c r="BN29" s="36" t="e">
        <f ca="1"/>
        <v>#NAME?</v>
      </c>
      <c r="BO29" s="51">
        <f t="shared" si="11"/>
        <v>-5.2274323700904251E-3</v>
      </c>
      <c r="BP29" s="51">
        <f t="shared" si="12"/>
        <v>0.46358270028844861</v>
      </c>
    </row>
    <row r="30" spans="1:68" x14ac:dyDescent="0.25">
      <c r="A30" s="60">
        <f t="shared" si="3"/>
        <v>45844</v>
      </c>
      <c r="B30" s="22">
        <v>129</v>
      </c>
      <c r="C30" s="22">
        <v>768</v>
      </c>
      <c r="D30" s="22">
        <v>404</v>
      </c>
      <c r="E30" s="22">
        <v>15</v>
      </c>
      <c r="F30" s="22">
        <v>2</v>
      </c>
      <c r="G30" s="22">
        <v>34</v>
      </c>
      <c r="H30" s="22">
        <v>20</v>
      </c>
      <c r="I30" s="22">
        <v>20</v>
      </c>
      <c r="J30" s="22">
        <v>645</v>
      </c>
      <c r="K30" s="25">
        <v>41.222788927102805</v>
      </c>
      <c r="L30" s="22">
        <v>327</v>
      </c>
      <c r="M30" s="22">
        <v>691</v>
      </c>
      <c r="N30" s="22">
        <v>234</v>
      </c>
      <c r="O30" s="22">
        <v>17</v>
      </c>
      <c r="P30" s="22">
        <v>1408</v>
      </c>
      <c r="Q30" s="22">
        <v>207</v>
      </c>
      <c r="R30" s="22">
        <v>591</v>
      </c>
      <c r="S30" s="22">
        <v>29</v>
      </c>
      <c r="T30" s="22">
        <v>315</v>
      </c>
      <c r="U30" s="22">
        <v>242</v>
      </c>
      <c r="V30" s="22">
        <v>13</v>
      </c>
      <c r="W30" s="22">
        <v>41</v>
      </c>
      <c r="X30" s="22">
        <v>316</v>
      </c>
      <c r="Y30" s="22">
        <v>46</v>
      </c>
      <c r="Z30" s="22">
        <v>1048</v>
      </c>
      <c r="AA30" s="22">
        <v>86</v>
      </c>
      <c r="AB30" s="22">
        <v>307</v>
      </c>
      <c r="AC30" s="22">
        <v>519</v>
      </c>
      <c r="AD30" s="22">
        <v>99</v>
      </c>
      <c r="AE30" s="18">
        <v>412</v>
      </c>
      <c r="AF30" s="18">
        <v>673</v>
      </c>
      <c r="AG30" s="18">
        <v>1</v>
      </c>
      <c r="AH30" s="68">
        <v>38</v>
      </c>
      <c r="AI30" s="68">
        <v>1026</v>
      </c>
      <c r="AJ30" s="68">
        <v>439</v>
      </c>
      <c r="AK30" s="22">
        <v>516</v>
      </c>
      <c r="AL30" s="26">
        <v>563</v>
      </c>
      <c r="AM30" s="26">
        <v>977</v>
      </c>
      <c r="AN30" s="26">
        <v>2473</v>
      </c>
      <c r="AO30" s="22">
        <v>1394</v>
      </c>
      <c r="AP30" s="22">
        <v>55</v>
      </c>
      <c r="AQ30" s="22">
        <v>1774</v>
      </c>
      <c r="AR30" s="22">
        <v>971</v>
      </c>
      <c r="AS30" s="22">
        <v>201</v>
      </c>
      <c r="AT30" s="22">
        <v>464</v>
      </c>
      <c r="AU30" s="22">
        <v>5338</v>
      </c>
      <c r="AY30" s="57">
        <v>19</v>
      </c>
      <c r="AZ30" s="63">
        <v>0.95</v>
      </c>
      <c r="BA30" s="64">
        <f t="shared" si="4"/>
        <v>457.43688156652502</v>
      </c>
      <c r="BB30" s="64">
        <f t="shared" si="5"/>
        <v>1</v>
      </c>
      <c r="BC30" s="64">
        <f t="shared" si="6"/>
        <v>2473</v>
      </c>
      <c r="BD30" s="65">
        <f t="shared" si="7"/>
        <v>1.2206473206568163E-2</v>
      </c>
      <c r="BE30" s="51">
        <f t="shared" si="8"/>
        <v>0.10763754873520628</v>
      </c>
      <c r="BF30" s="66">
        <f t="shared" si="0"/>
        <v>45844</v>
      </c>
      <c r="BG30" s="50">
        <f t="shared" si="9"/>
        <v>4033.7109498920254</v>
      </c>
      <c r="BH30" s="50">
        <f>Currentyear!C33</f>
        <v>39921</v>
      </c>
      <c r="BI30" s="50">
        <f t="shared" si="13"/>
        <v>519566.98264926317</v>
      </c>
      <c r="BJ30" s="50">
        <f t="shared" si="14"/>
        <v>222200.18817711165</v>
      </c>
      <c r="BK30" s="50">
        <f t="shared" si="15"/>
        <v>370883.58541318739</v>
      </c>
      <c r="BL30" s="36" t="e">
        <f t="array" aca="1" ref="BL30:BN30" ca="1">[1]!daniels(BK26:BK30,1)</f>
        <v>#NAME?</v>
      </c>
      <c r="BM30" s="36" t="e">
        <f ca="1"/>
        <v>#NAME?</v>
      </c>
      <c r="BN30" s="36" t="e">
        <f ca="1"/>
        <v>#NAME?</v>
      </c>
      <c r="BO30" s="51">
        <f t="shared" si="11"/>
        <v>3.7318514431976188E-3</v>
      </c>
      <c r="BP30" s="51">
        <f t="shared" si="12"/>
        <v>0.40088966749615845</v>
      </c>
    </row>
    <row r="31" spans="1:68" x14ac:dyDescent="0.25">
      <c r="A31" s="60">
        <f t="shared" si="3"/>
        <v>45845</v>
      </c>
      <c r="B31" s="22">
        <v>366</v>
      </c>
      <c r="C31" s="22">
        <v>361</v>
      </c>
      <c r="D31" s="22">
        <v>1289</v>
      </c>
      <c r="E31" s="22">
        <v>7</v>
      </c>
      <c r="F31" s="22">
        <v>12</v>
      </c>
      <c r="G31" s="22">
        <v>71</v>
      </c>
      <c r="H31" s="22">
        <v>3</v>
      </c>
      <c r="I31" s="22">
        <v>473</v>
      </c>
      <c r="J31" s="22">
        <v>256</v>
      </c>
      <c r="K31" s="25">
        <v>52.086190338374074</v>
      </c>
      <c r="L31" s="22">
        <v>52</v>
      </c>
      <c r="M31" s="22">
        <v>921</v>
      </c>
      <c r="N31" s="22">
        <v>485</v>
      </c>
      <c r="O31" s="22">
        <v>10</v>
      </c>
      <c r="P31" s="22">
        <v>246</v>
      </c>
      <c r="Q31" s="22">
        <v>218</v>
      </c>
      <c r="R31" s="22">
        <v>565</v>
      </c>
      <c r="S31" s="22">
        <v>1165</v>
      </c>
      <c r="T31" s="22">
        <v>1072</v>
      </c>
      <c r="U31" s="22">
        <v>133</v>
      </c>
      <c r="V31" s="22">
        <v>4</v>
      </c>
      <c r="W31" s="22">
        <v>123</v>
      </c>
      <c r="X31" s="22">
        <v>80</v>
      </c>
      <c r="Y31" s="22">
        <v>911</v>
      </c>
      <c r="Z31" s="22">
        <v>269</v>
      </c>
      <c r="AA31" s="22">
        <v>150</v>
      </c>
      <c r="AB31" s="22">
        <v>633</v>
      </c>
      <c r="AC31" s="22">
        <v>702</v>
      </c>
      <c r="AD31" s="22">
        <v>138</v>
      </c>
      <c r="AE31" s="18">
        <v>332</v>
      </c>
      <c r="AF31" s="18">
        <v>300</v>
      </c>
      <c r="AG31" s="18">
        <v>34</v>
      </c>
      <c r="AH31" s="68">
        <v>122</v>
      </c>
      <c r="AI31" s="68">
        <v>279</v>
      </c>
      <c r="AJ31" s="68">
        <v>120</v>
      </c>
      <c r="AK31" s="22">
        <v>398</v>
      </c>
      <c r="AL31" s="26">
        <v>1150</v>
      </c>
      <c r="AM31" s="26">
        <v>392</v>
      </c>
      <c r="AN31" s="26">
        <v>10</v>
      </c>
      <c r="AO31" s="22">
        <v>838</v>
      </c>
      <c r="AP31" s="22">
        <v>63</v>
      </c>
      <c r="AQ31" s="22">
        <v>446</v>
      </c>
      <c r="AR31" s="22">
        <v>606</v>
      </c>
      <c r="AS31" s="22">
        <v>3328</v>
      </c>
      <c r="AT31" s="22">
        <v>225</v>
      </c>
      <c r="AU31" s="22">
        <v>7942</v>
      </c>
      <c r="AY31" s="57">
        <v>19</v>
      </c>
      <c r="AZ31" s="63">
        <v>0.95</v>
      </c>
      <c r="BA31" s="64">
        <f t="shared" si="4"/>
        <v>436.02468614405393</v>
      </c>
      <c r="BB31" s="64">
        <f t="shared" si="5"/>
        <v>3</v>
      </c>
      <c r="BC31" s="64">
        <f t="shared" si="6"/>
        <v>3328</v>
      </c>
      <c r="BD31" s="65">
        <f t="shared" si="7"/>
        <v>1.1635099536777646E-2</v>
      </c>
      <c r="BE31" s="51">
        <f t="shared" si="8"/>
        <v>0.11927264827198393</v>
      </c>
      <c r="BF31" s="66">
        <f t="shared" si="0"/>
        <v>45845</v>
      </c>
      <c r="BG31" s="50">
        <f t="shared" si="9"/>
        <v>4469.7356360360791</v>
      </c>
      <c r="BH31" s="50">
        <f>Currentyear!C34</f>
        <v>47863</v>
      </c>
      <c r="BI31" s="50">
        <f t="shared" si="13"/>
        <v>537724.99817658949</v>
      </c>
      <c r="BJ31" s="50">
        <f t="shared" si="14"/>
        <v>264856.32609912188</v>
      </c>
      <c r="BK31" s="50">
        <f t="shared" si="15"/>
        <v>401290.66213785566</v>
      </c>
      <c r="BL31" s="36" t="e">
        <f t="array" aca="1" ref="BL31:BN31" ca="1">[1]!daniels(BK27:BK31,1)</f>
        <v>#NAME?</v>
      </c>
      <c r="BM31" s="36" t="e">
        <f ca="1"/>
        <v>#NAME?</v>
      </c>
      <c r="BN31" s="36" t="e">
        <f ca="1"/>
        <v>#NAME?</v>
      </c>
      <c r="BO31" s="51">
        <f t="shared" si="11"/>
        <v>7.7143365012524195E-2</v>
      </c>
      <c r="BP31" s="51">
        <f t="shared" si="12"/>
        <v>0.3399888133750405</v>
      </c>
    </row>
    <row r="32" spans="1:68" x14ac:dyDescent="0.25">
      <c r="A32" s="60">
        <f t="shared" si="3"/>
        <v>45846</v>
      </c>
      <c r="B32" s="22">
        <v>549</v>
      </c>
      <c r="C32" s="22">
        <v>712</v>
      </c>
      <c r="D32" s="22">
        <v>1135</v>
      </c>
      <c r="E32" s="22">
        <v>20</v>
      </c>
      <c r="F32" s="22">
        <v>36</v>
      </c>
      <c r="G32" s="22">
        <v>463</v>
      </c>
      <c r="H32" s="22">
        <v>5</v>
      </c>
      <c r="I32" s="22">
        <v>452</v>
      </c>
      <c r="J32" s="22">
        <v>63</v>
      </c>
      <c r="K32" s="25">
        <v>59.691247331339703</v>
      </c>
      <c r="L32" s="22">
        <v>971</v>
      </c>
      <c r="M32" s="22">
        <v>1430</v>
      </c>
      <c r="N32" s="22">
        <v>713</v>
      </c>
      <c r="O32" s="22">
        <v>16</v>
      </c>
      <c r="P32" s="22">
        <v>511</v>
      </c>
      <c r="Q32" s="22">
        <v>1080</v>
      </c>
      <c r="R32" s="22">
        <v>348</v>
      </c>
      <c r="S32" s="22">
        <v>129</v>
      </c>
      <c r="T32" s="22">
        <v>1</v>
      </c>
      <c r="U32" s="22">
        <v>196</v>
      </c>
      <c r="V32" s="22">
        <v>51</v>
      </c>
      <c r="W32" s="22">
        <v>96</v>
      </c>
      <c r="X32" s="22">
        <v>1057</v>
      </c>
      <c r="Y32" s="22">
        <v>1981</v>
      </c>
      <c r="Z32" s="22">
        <v>87</v>
      </c>
      <c r="AA32" s="22">
        <v>218</v>
      </c>
      <c r="AB32" s="22">
        <v>157</v>
      </c>
      <c r="AC32" s="22">
        <v>1260</v>
      </c>
      <c r="AD32" s="22">
        <v>200</v>
      </c>
      <c r="AE32" s="18">
        <v>366</v>
      </c>
      <c r="AF32" s="18">
        <v>212</v>
      </c>
      <c r="AG32" s="18">
        <v>2</v>
      </c>
      <c r="AH32" s="68">
        <v>771</v>
      </c>
      <c r="AI32" s="68">
        <v>917</v>
      </c>
      <c r="AJ32" s="68">
        <v>1408</v>
      </c>
      <c r="AK32" s="22">
        <v>175</v>
      </c>
      <c r="AL32" s="26">
        <v>678</v>
      </c>
      <c r="AM32" s="26">
        <v>59</v>
      </c>
      <c r="AN32" s="26">
        <v>3005</v>
      </c>
      <c r="AO32" s="22">
        <v>1913</v>
      </c>
      <c r="AP32" s="22">
        <v>1274</v>
      </c>
      <c r="AQ32" s="22">
        <v>303</v>
      </c>
      <c r="AR32" s="22">
        <v>3933</v>
      </c>
      <c r="AS32" s="22">
        <v>3860</v>
      </c>
      <c r="AT32" s="22">
        <v>3215</v>
      </c>
      <c r="AU32" s="22">
        <v>5410</v>
      </c>
      <c r="AY32" s="57">
        <v>19</v>
      </c>
      <c r="AZ32" s="63">
        <v>0.95</v>
      </c>
      <c r="BA32" s="64">
        <f t="shared" si="4"/>
        <v>747.1066192575305</v>
      </c>
      <c r="BB32" s="64">
        <f t="shared" si="5"/>
        <v>1</v>
      </c>
      <c r="BC32" s="64">
        <f t="shared" si="6"/>
        <v>3933</v>
      </c>
      <c r="BD32" s="65">
        <f t="shared" si="7"/>
        <v>1.9936164524352009E-2</v>
      </c>
      <c r="BE32" s="51">
        <f t="shared" si="8"/>
        <v>0.13920881279633593</v>
      </c>
      <c r="BF32" s="66">
        <f t="shared" si="0"/>
        <v>45846</v>
      </c>
      <c r="BG32" s="50">
        <f t="shared" si="9"/>
        <v>5216.8422552936099</v>
      </c>
      <c r="BH32" s="50">
        <f>Currentyear!C35</f>
        <v>53273</v>
      </c>
      <c r="BI32" s="50">
        <f t="shared" si="13"/>
        <v>499839.48244541383</v>
      </c>
      <c r="BJ32" s="50">
        <f t="shared" si="14"/>
        <v>265528.72851604305</v>
      </c>
      <c r="BK32" s="50">
        <f t="shared" si="15"/>
        <v>382684.10548072844</v>
      </c>
      <c r="BL32" s="36" t="e">
        <f t="array" aca="1" ref="BL32:BN32" ca="1">[1]!daniels(BK28:BK32,1)</f>
        <v>#NAME?</v>
      </c>
      <c r="BM32" s="36" t="e">
        <f ca="1"/>
        <v>#NAME?</v>
      </c>
      <c r="BN32" s="36" t="e">
        <f ca="1"/>
        <v>#NAME?</v>
      </c>
      <c r="BO32" s="51">
        <f t="shared" si="11"/>
        <v>1.7985734311974678E-2</v>
      </c>
      <c r="BP32" s="51">
        <f t="shared" si="12"/>
        <v>0.30614121487359558</v>
      </c>
    </row>
    <row r="33" spans="1:68" x14ac:dyDescent="0.25">
      <c r="A33" s="60">
        <f t="shared" si="3"/>
        <v>45847</v>
      </c>
      <c r="B33" s="22">
        <v>426</v>
      </c>
      <c r="C33" s="22">
        <v>116</v>
      </c>
      <c r="D33" s="22">
        <v>1814</v>
      </c>
      <c r="E33" s="22">
        <v>7</v>
      </c>
      <c r="F33" s="22">
        <v>50</v>
      </c>
      <c r="G33" s="22">
        <v>251</v>
      </c>
      <c r="H33" s="22">
        <v>539</v>
      </c>
      <c r="I33" s="22">
        <v>76</v>
      </c>
      <c r="J33" s="22">
        <v>144</v>
      </c>
      <c r="K33" s="25">
        <v>56.392342609079037</v>
      </c>
      <c r="L33" s="22">
        <v>455</v>
      </c>
      <c r="M33" s="22">
        <v>162</v>
      </c>
      <c r="N33" s="22">
        <v>573</v>
      </c>
      <c r="O33" s="22">
        <v>37</v>
      </c>
      <c r="P33" s="22">
        <v>390</v>
      </c>
      <c r="Q33" s="22">
        <v>34</v>
      </c>
      <c r="R33" s="22">
        <v>301</v>
      </c>
      <c r="S33" s="22">
        <v>53</v>
      </c>
      <c r="T33" s="22">
        <v>234</v>
      </c>
      <c r="U33" s="22">
        <v>2680</v>
      </c>
      <c r="V33" s="22">
        <v>58</v>
      </c>
      <c r="W33" s="22">
        <v>50</v>
      </c>
      <c r="X33" s="22">
        <v>1735</v>
      </c>
      <c r="Y33" s="22">
        <v>153</v>
      </c>
      <c r="Z33" s="22">
        <v>580</v>
      </c>
      <c r="AA33" s="22">
        <v>293</v>
      </c>
      <c r="AB33" s="22">
        <v>425</v>
      </c>
      <c r="AC33" s="22">
        <v>1562</v>
      </c>
      <c r="AD33" s="22">
        <v>77</v>
      </c>
      <c r="AE33" s="18">
        <v>1355</v>
      </c>
      <c r="AF33" s="18">
        <v>183</v>
      </c>
      <c r="AG33" s="18">
        <v>134</v>
      </c>
      <c r="AH33" s="68">
        <v>498</v>
      </c>
      <c r="AI33" s="68">
        <v>744</v>
      </c>
      <c r="AJ33" s="68">
        <v>772</v>
      </c>
      <c r="AK33" s="22">
        <v>255</v>
      </c>
      <c r="AL33" s="26">
        <v>282</v>
      </c>
      <c r="AM33" s="26">
        <v>857</v>
      </c>
      <c r="AN33" s="26">
        <v>546</v>
      </c>
      <c r="AO33" s="22">
        <v>1543</v>
      </c>
      <c r="AP33" s="22">
        <v>678</v>
      </c>
      <c r="AQ33" s="22">
        <v>729</v>
      </c>
      <c r="AR33" s="22">
        <v>31</v>
      </c>
      <c r="AS33" s="22">
        <v>1813</v>
      </c>
      <c r="AT33" s="22">
        <v>3713</v>
      </c>
      <c r="AU33" s="22">
        <v>5433</v>
      </c>
      <c r="AY33" s="57">
        <v>19</v>
      </c>
      <c r="AZ33" s="63">
        <v>0.95</v>
      </c>
      <c r="BA33" s="64">
        <f t="shared" si="4"/>
        <v>539.80437142293351</v>
      </c>
      <c r="BB33" s="64">
        <f t="shared" si="5"/>
        <v>7</v>
      </c>
      <c r="BC33" s="64">
        <f t="shared" si="6"/>
        <v>2680</v>
      </c>
      <c r="BD33" s="65">
        <f t="shared" si="7"/>
        <v>1.4404408262835171E-2</v>
      </c>
      <c r="BE33" s="51">
        <f t="shared" si="8"/>
        <v>0.15361322105917111</v>
      </c>
      <c r="BF33" s="66">
        <f t="shared" si="0"/>
        <v>45847</v>
      </c>
      <c r="BG33" s="50">
        <f t="shared" si="9"/>
        <v>5756.6466267165433</v>
      </c>
      <c r="BH33" s="50">
        <f>Currentyear!C36</f>
        <v>58706</v>
      </c>
      <c r="BI33" s="50">
        <f t="shared" si="13"/>
        <v>488093.60815649771</v>
      </c>
      <c r="BJ33" s="50">
        <f t="shared" si="14"/>
        <v>276241.64365606231</v>
      </c>
      <c r="BK33" s="50">
        <f t="shared" si="15"/>
        <v>382167.62590628001</v>
      </c>
      <c r="BL33" s="36" t="e">
        <f t="array" aca="1" ref="BL33:BN33" ca="1">[1]!daniels(BK29:BK33,1)</f>
        <v>#NAME?</v>
      </c>
      <c r="BM33" s="36" t="e">
        <f ca="1"/>
        <v>#NAME?</v>
      </c>
      <c r="BN33" s="36" t="e">
        <f ca="1"/>
        <v>#NAME?</v>
      </c>
      <c r="BO33" s="51">
        <f t="shared" si="11"/>
        <v>6.0149910486393043E-3</v>
      </c>
      <c r="BP33" s="51">
        <f t="shared" si="12"/>
        <v>0.27717152126379802</v>
      </c>
    </row>
    <row r="34" spans="1:68" x14ac:dyDescent="0.25">
      <c r="A34" s="60">
        <f t="shared" si="3"/>
        <v>45848</v>
      </c>
      <c r="B34" s="22">
        <v>361</v>
      </c>
      <c r="C34" s="22">
        <v>508</v>
      </c>
      <c r="D34" s="22">
        <v>666</v>
      </c>
      <c r="E34" s="22">
        <v>1</v>
      </c>
      <c r="F34" s="22">
        <v>7</v>
      </c>
      <c r="G34" s="22">
        <v>116</v>
      </c>
      <c r="H34" s="22">
        <v>353</v>
      </c>
      <c r="I34" s="22">
        <v>998</v>
      </c>
      <c r="J34" s="22">
        <v>211</v>
      </c>
      <c r="K34" s="25">
        <v>68.634794355090406</v>
      </c>
      <c r="L34" s="22">
        <v>898</v>
      </c>
      <c r="M34" s="22">
        <v>1059</v>
      </c>
      <c r="N34" s="22">
        <v>630</v>
      </c>
      <c r="O34" s="22">
        <v>235</v>
      </c>
      <c r="P34" s="22">
        <v>61</v>
      </c>
      <c r="Q34" s="22">
        <v>328</v>
      </c>
      <c r="R34" s="22">
        <v>475</v>
      </c>
      <c r="S34" s="22">
        <v>772</v>
      </c>
      <c r="T34" s="22">
        <v>1307</v>
      </c>
      <c r="U34" s="22">
        <v>1167</v>
      </c>
      <c r="V34" s="22">
        <v>41</v>
      </c>
      <c r="W34" s="22">
        <v>67</v>
      </c>
      <c r="X34" s="22">
        <v>768</v>
      </c>
      <c r="Y34" s="22">
        <v>625</v>
      </c>
      <c r="Z34" s="22">
        <v>1209</v>
      </c>
      <c r="AA34" s="22">
        <v>1451</v>
      </c>
      <c r="AB34" s="22">
        <v>229</v>
      </c>
      <c r="AC34" s="22">
        <v>1978</v>
      </c>
      <c r="AD34" s="22">
        <v>11</v>
      </c>
      <c r="AE34" s="18">
        <v>415</v>
      </c>
      <c r="AF34" s="18">
        <v>123</v>
      </c>
      <c r="AG34" s="18">
        <v>119</v>
      </c>
      <c r="AH34" s="68">
        <v>904</v>
      </c>
      <c r="AI34" s="68">
        <v>1146</v>
      </c>
      <c r="AJ34" s="68">
        <v>152</v>
      </c>
      <c r="AK34" s="22">
        <v>157</v>
      </c>
      <c r="AL34" s="26">
        <v>580</v>
      </c>
      <c r="AM34" s="26">
        <v>684</v>
      </c>
      <c r="AN34" s="26">
        <v>1258</v>
      </c>
      <c r="AO34" s="22">
        <v>257</v>
      </c>
      <c r="AP34" s="22">
        <v>105</v>
      </c>
      <c r="AQ34" s="22">
        <v>1424</v>
      </c>
      <c r="AR34" s="22">
        <v>5540</v>
      </c>
      <c r="AS34" s="22">
        <v>769</v>
      </c>
      <c r="AT34" s="22">
        <v>14444</v>
      </c>
      <c r="AU34" s="22">
        <v>6808</v>
      </c>
      <c r="AY34" s="57">
        <v>19</v>
      </c>
      <c r="AZ34" s="63">
        <v>0.95</v>
      </c>
      <c r="BA34" s="64">
        <f t="shared" si="4"/>
        <v>687.12806350807023</v>
      </c>
      <c r="BB34" s="64">
        <f t="shared" si="5"/>
        <v>1</v>
      </c>
      <c r="BC34" s="64">
        <f t="shared" si="6"/>
        <v>5540</v>
      </c>
      <c r="BD34" s="65">
        <f t="shared" si="7"/>
        <v>1.8335666918611906E-2</v>
      </c>
      <c r="BE34" s="51">
        <f t="shared" si="8"/>
        <v>0.17194888797778302</v>
      </c>
      <c r="BF34" s="66">
        <f t="shared" si="0"/>
        <v>45848</v>
      </c>
      <c r="BG34" s="50">
        <f t="shared" si="9"/>
        <v>6443.7746902246136</v>
      </c>
      <c r="BH34" s="50">
        <f>Currentyear!C37</f>
        <v>65514</v>
      </c>
      <c r="BI34" s="50">
        <f t="shared" si="13"/>
        <v>505341.48602665577</v>
      </c>
      <c r="BJ34" s="50">
        <f t="shared" si="14"/>
        <v>256675.65488634465</v>
      </c>
      <c r="BK34" s="50">
        <f t="shared" si="15"/>
        <v>381008.57045650022</v>
      </c>
      <c r="BL34" s="36" t="e">
        <f t="array" aca="1" ref="BL34:BN34" ca="1">[1]!daniels(BK30:BK34,1)</f>
        <v>#NAME?</v>
      </c>
      <c r="BM34" s="36" t="e">
        <f ca="1"/>
        <v>#NAME?</v>
      </c>
      <c r="BN34" s="36" t="e">
        <f ca="1"/>
        <v>#NAME?</v>
      </c>
      <c r="BO34" s="51">
        <f t="shared" si="11"/>
        <v>-6.7734426974485808E-3</v>
      </c>
      <c r="BP34" s="51">
        <f t="shared" si="12"/>
        <v>0.32632577115309441</v>
      </c>
    </row>
    <row r="35" spans="1:68" x14ac:dyDescent="0.25">
      <c r="A35" s="60">
        <f t="shared" si="3"/>
        <v>45849</v>
      </c>
      <c r="B35" s="22">
        <v>592</v>
      </c>
      <c r="C35" s="22">
        <v>994</v>
      </c>
      <c r="D35" s="22">
        <v>684</v>
      </c>
      <c r="E35" s="22">
        <v>1</v>
      </c>
      <c r="F35" s="22">
        <v>97</v>
      </c>
      <c r="G35" s="22">
        <v>205</v>
      </c>
      <c r="H35" s="22">
        <v>58</v>
      </c>
      <c r="I35" s="22">
        <v>134</v>
      </c>
      <c r="J35" s="22">
        <v>250</v>
      </c>
      <c r="K35" s="25">
        <v>60.434852904036475</v>
      </c>
      <c r="L35" s="22">
        <v>605</v>
      </c>
      <c r="M35" s="22">
        <v>702</v>
      </c>
      <c r="N35" s="22">
        <v>223</v>
      </c>
      <c r="O35" s="22">
        <v>87</v>
      </c>
      <c r="P35" s="22">
        <v>1312</v>
      </c>
      <c r="Q35" s="22">
        <v>406</v>
      </c>
      <c r="R35" s="22">
        <v>507</v>
      </c>
      <c r="S35" s="22">
        <v>7</v>
      </c>
      <c r="T35" s="22">
        <v>417</v>
      </c>
      <c r="U35" s="22">
        <v>1659</v>
      </c>
      <c r="V35" s="22">
        <v>65</v>
      </c>
      <c r="W35" s="22">
        <v>56</v>
      </c>
      <c r="X35" s="22">
        <v>204</v>
      </c>
      <c r="Y35" s="22">
        <v>1063</v>
      </c>
      <c r="Z35" s="22">
        <v>3878</v>
      </c>
      <c r="AA35" s="22">
        <v>497</v>
      </c>
      <c r="AB35" s="22">
        <v>536</v>
      </c>
      <c r="AC35" s="22">
        <v>447</v>
      </c>
      <c r="AD35" s="22">
        <v>45</v>
      </c>
      <c r="AE35" s="18">
        <v>197</v>
      </c>
      <c r="AF35" s="18">
        <v>290</v>
      </c>
      <c r="AG35" s="18">
        <v>267</v>
      </c>
      <c r="AH35" s="68">
        <v>2015</v>
      </c>
      <c r="AI35" s="68">
        <v>792</v>
      </c>
      <c r="AJ35" s="68">
        <v>48</v>
      </c>
      <c r="AK35" s="22">
        <v>301</v>
      </c>
      <c r="AL35" s="26">
        <v>1361</v>
      </c>
      <c r="AM35" s="26">
        <v>1137</v>
      </c>
      <c r="AN35" s="26">
        <v>3697</v>
      </c>
      <c r="AO35" s="22">
        <v>859</v>
      </c>
      <c r="AP35" s="22">
        <v>219</v>
      </c>
      <c r="AQ35" s="22">
        <v>388</v>
      </c>
      <c r="AR35" s="22">
        <v>6310</v>
      </c>
      <c r="AS35" s="22">
        <v>70</v>
      </c>
      <c r="AT35" s="22">
        <v>3497</v>
      </c>
      <c r="AU35" s="22">
        <v>5114</v>
      </c>
      <c r="AY35" s="57">
        <v>19</v>
      </c>
      <c r="AZ35" s="63">
        <v>0.95</v>
      </c>
      <c r="BA35" s="64">
        <f t="shared" si="4"/>
        <v>766.8735193841826</v>
      </c>
      <c r="BB35" s="64">
        <f t="shared" si="5"/>
        <v>1</v>
      </c>
      <c r="BC35" s="64">
        <f t="shared" si="6"/>
        <v>6310</v>
      </c>
      <c r="BD35" s="65">
        <f t="shared" si="7"/>
        <v>2.046363431635171E-2</v>
      </c>
      <c r="BE35" s="51">
        <f t="shared" si="8"/>
        <v>0.19241252229413472</v>
      </c>
      <c r="BF35" s="66">
        <f t="shared" ref="BF35:BF66" si="16">A35</f>
        <v>45849</v>
      </c>
      <c r="BG35" s="50">
        <f t="shared" si="9"/>
        <v>7210.6482096087966</v>
      </c>
      <c r="BH35" s="50">
        <f>Currentyear!C38</f>
        <v>70628</v>
      </c>
      <c r="BI35" s="50">
        <f t="shared" si="13"/>
        <v>488589.13340222766</v>
      </c>
      <c r="BJ35" s="50">
        <f t="shared" si="14"/>
        <v>245541.88008797847</v>
      </c>
      <c r="BK35" s="50">
        <f t="shared" si="15"/>
        <v>367065.50674510305</v>
      </c>
      <c r="BL35" s="36" t="e">
        <f t="array" aca="1" ref="BL35:BN35" ca="1">[1]!daniels(BK31:BK35,1)</f>
        <v>#NAME?</v>
      </c>
      <c r="BM35" s="36" t="e">
        <f ca="1"/>
        <v>#NAME?</v>
      </c>
      <c r="BN35" s="36" t="e">
        <f ca="1"/>
        <v>#NAME?</v>
      </c>
      <c r="BO35" s="51">
        <f t="shared" si="11"/>
        <v>-4.1212129457340249E-2</v>
      </c>
      <c r="BP35" s="51">
        <f t="shared" si="12"/>
        <v>0.33106795496726643</v>
      </c>
    </row>
    <row r="36" spans="1:68" x14ac:dyDescent="0.25">
      <c r="A36" s="60">
        <f t="shared" si="3"/>
        <v>45850</v>
      </c>
      <c r="B36" s="22">
        <v>715</v>
      </c>
      <c r="C36" s="22">
        <v>308</v>
      </c>
      <c r="D36" s="22">
        <v>1229</v>
      </c>
      <c r="E36" s="22">
        <v>3</v>
      </c>
      <c r="F36" s="22">
        <v>12</v>
      </c>
      <c r="G36" s="22">
        <v>530</v>
      </c>
      <c r="H36" s="22">
        <v>17</v>
      </c>
      <c r="I36" s="22">
        <v>8</v>
      </c>
      <c r="J36" s="22">
        <v>359</v>
      </c>
      <c r="K36" s="25">
        <v>70.8182907184448</v>
      </c>
      <c r="L36" s="22">
        <v>231</v>
      </c>
      <c r="M36" s="22">
        <v>1083</v>
      </c>
      <c r="N36" s="22">
        <v>1085</v>
      </c>
      <c r="O36" s="22">
        <v>44</v>
      </c>
      <c r="P36" s="22">
        <v>1734</v>
      </c>
      <c r="Q36" s="22">
        <v>847</v>
      </c>
      <c r="R36" s="22">
        <v>24</v>
      </c>
      <c r="S36" s="22">
        <v>313</v>
      </c>
      <c r="T36" s="22">
        <v>1254</v>
      </c>
      <c r="U36" s="22">
        <v>680</v>
      </c>
      <c r="V36" s="22">
        <v>53</v>
      </c>
      <c r="W36" s="22">
        <v>50</v>
      </c>
      <c r="X36" s="22">
        <v>124</v>
      </c>
      <c r="Y36" s="22">
        <v>1443</v>
      </c>
      <c r="Z36" s="22">
        <v>1939</v>
      </c>
      <c r="AA36" s="22">
        <v>2027</v>
      </c>
      <c r="AB36" s="22">
        <v>2256</v>
      </c>
      <c r="AC36" s="22">
        <v>2429</v>
      </c>
      <c r="AD36" s="22">
        <v>27</v>
      </c>
      <c r="AE36" s="18">
        <v>583</v>
      </c>
      <c r="AF36" s="18">
        <v>467</v>
      </c>
      <c r="AG36" s="18">
        <v>213</v>
      </c>
      <c r="AH36" s="68">
        <v>923</v>
      </c>
      <c r="AI36" s="68">
        <v>266</v>
      </c>
      <c r="AJ36" s="68">
        <v>443</v>
      </c>
      <c r="AK36" s="22">
        <v>52</v>
      </c>
      <c r="AL36" s="26">
        <v>6</v>
      </c>
      <c r="AM36" s="26">
        <v>495</v>
      </c>
      <c r="AN36" s="26">
        <v>130</v>
      </c>
      <c r="AO36" s="22">
        <v>34</v>
      </c>
      <c r="AP36" s="22">
        <v>1758</v>
      </c>
      <c r="AQ36" s="22">
        <v>97</v>
      </c>
      <c r="AR36" s="22">
        <v>504</v>
      </c>
      <c r="AS36" s="22">
        <v>297</v>
      </c>
      <c r="AT36" s="22">
        <v>9331</v>
      </c>
      <c r="AU36" s="22">
        <v>5290</v>
      </c>
      <c r="AY36" s="57">
        <v>19</v>
      </c>
      <c r="AZ36" s="63">
        <v>0.95</v>
      </c>
      <c r="BA36" s="64">
        <f t="shared" si="4"/>
        <v>617.33677933451008</v>
      </c>
      <c r="BB36" s="64">
        <f t="shared" si="5"/>
        <v>3</v>
      </c>
      <c r="BC36" s="64">
        <f t="shared" si="6"/>
        <v>2429</v>
      </c>
      <c r="BD36" s="65">
        <f t="shared" si="7"/>
        <v>1.6473321588259149E-2</v>
      </c>
      <c r="BE36" s="51">
        <f t="shared" si="8"/>
        <v>0.20888584388239387</v>
      </c>
      <c r="BF36" s="66">
        <f t="shared" si="16"/>
        <v>45850</v>
      </c>
      <c r="BG36" s="50">
        <f t="shared" si="9"/>
        <v>7827.9849889433062</v>
      </c>
      <c r="BH36" s="50">
        <f>Currentyear!C39</f>
        <v>75918</v>
      </c>
      <c r="BI36" s="50">
        <f t="shared" si="13"/>
        <v>464921.95676461561</v>
      </c>
      <c r="BJ36" s="50">
        <f t="shared" si="14"/>
        <v>261963.10723946383</v>
      </c>
      <c r="BK36" s="50">
        <f t="shared" si="15"/>
        <v>363442.53200203972</v>
      </c>
      <c r="BL36" s="36" t="e">
        <f t="array" aca="1" ref="BL36:BN36" ca="1">[1]!daniels(BK32:BK36,1)</f>
        <v>#NAME?</v>
      </c>
      <c r="BM36" s="36" t="e">
        <f ca="1"/>
        <v>#NAME?</v>
      </c>
      <c r="BN36" s="36" t="e">
        <f ca="1"/>
        <v>#NAME?</v>
      </c>
      <c r="BO36" s="51">
        <f t="shared" si="11"/>
        <v>-3.1526688710720632E-2</v>
      </c>
      <c r="BP36" s="51">
        <f t="shared" si="12"/>
        <v>0.27921725122145685</v>
      </c>
    </row>
    <row r="37" spans="1:68" x14ac:dyDescent="0.25">
      <c r="A37" s="60">
        <f t="shared" si="3"/>
        <v>45851</v>
      </c>
      <c r="B37" s="22">
        <v>751</v>
      </c>
      <c r="C37" s="22">
        <v>298</v>
      </c>
      <c r="D37" s="22">
        <v>803</v>
      </c>
      <c r="E37" s="22">
        <v>0</v>
      </c>
      <c r="F37" s="22">
        <v>0</v>
      </c>
      <c r="G37" s="22">
        <v>433</v>
      </c>
      <c r="H37" s="22">
        <v>92</v>
      </c>
      <c r="I37" s="22">
        <v>1</v>
      </c>
      <c r="J37" s="22">
        <v>143</v>
      </c>
      <c r="K37" s="25">
        <v>65.369689886175152</v>
      </c>
      <c r="L37" s="22">
        <v>1847</v>
      </c>
      <c r="M37" s="22">
        <v>295</v>
      </c>
      <c r="N37" s="22">
        <v>1093</v>
      </c>
      <c r="O37" s="22">
        <v>18</v>
      </c>
      <c r="P37" s="22">
        <v>268</v>
      </c>
      <c r="Q37" s="22">
        <v>657</v>
      </c>
      <c r="R37" s="22">
        <v>1598</v>
      </c>
      <c r="S37" s="22">
        <v>537</v>
      </c>
      <c r="T37" s="22">
        <v>683</v>
      </c>
      <c r="U37" s="22">
        <v>153</v>
      </c>
      <c r="V37" s="22">
        <v>84</v>
      </c>
      <c r="W37" s="22">
        <v>105</v>
      </c>
      <c r="X37" s="22">
        <v>839</v>
      </c>
      <c r="Y37" s="22">
        <v>1723</v>
      </c>
      <c r="Z37" s="22">
        <v>409</v>
      </c>
      <c r="AA37" s="22">
        <v>502</v>
      </c>
      <c r="AB37" s="22">
        <v>1828</v>
      </c>
      <c r="AC37" s="22">
        <v>990</v>
      </c>
      <c r="AD37" s="22">
        <v>65</v>
      </c>
      <c r="AE37" s="18">
        <v>264</v>
      </c>
      <c r="AF37" s="18">
        <v>351</v>
      </c>
      <c r="AG37" s="18">
        <v>136</v>
      </c>
      <c r="AH37" s="68">
        <v>660</v>
      </c>
      <c r="AI37" s="68">
        <v>346</v>
      </c>
      <c r="AJ37" s="68">
        <v>388</v>
      </c>
      <c r="AK37" s="22">
        <v>243</v>
      </c>
      <c r="AL37" s="26">
        <v>930</v>
      </c>
      <c r="AM37" s="26">
        <v>853</v>
      </c>
      <c r="AN37" s="26">
        <v>2517</v>
      </c>
      <c r="AO37" s="22">
        <v>255</v>
      </c>
      <c r="AP37" s="22">
        <v>1958</v>
      </c>
      <c r="AQ37" s="22">
        <v>1313</v>
      </c>
      <c r="AR37" s="22">
        <v>1781</v>
      </c>
      <c r="AS37" s="22">
        <v>200</v>
      </c>
      <c r="AT37" s="22">
        <v>9138</v>
      </c>
      <c r="AU37" s="22">
        <v>6436</v>
      </c>
      <c r="AY37" s="57">
        <v>19</v>
      </c>
      <c r="AZ37" s="63">
        <v>0.95</v>
      </c>
      <c r="BA37" s="64">
        <f t="shared" si="4"/>
        <v>647.16749295195848</v>
      </c>
      <c r="BB37" s="64">
        <f t="shared" si="5"/>
        <v>0</v>
      </c>
      <c r="BC37" s="64">
        <f t="shared" si="6"/>
        <v>2517</v>
      </c>
      <c r="BD37" s="65">
        <f t="shared" si="7"/>
        <v>1.7269339183642384E-2</v>
      </c>
      <c r="BE37" s="51">
        <f t="shared" ref="BE37:BE68" si="17">BD37+BE36</f>
        <v>0.22615518306603624</v>
      </c>
      <c r="BF37" s="66">
        <f t="shared" si="16"/>
        <v>45851</v>
      </c>
      <c r="BG37" s="50">
        <f t="shared" si="9"/>
        <v>8475.1524818952639</v>
      </c>
      <c r="BH37" s="50">
        <f>Currentyear!C40</f>
        <v>82354</v>
      </c>
      <c r="BI37" s="50">
        <f t="shared" si="13"/>
        <v>470493.58478549734</v>
      </c>
      <c r="BJ37" s="50">
        <f t="shared" si="14"/>
        <v>257802.79015058381</v>
      </c>
      <c r="BK37" s="50">
        <f t="shared" si="15"/>
        <v>364148.18746804056</v>
      </c>
      <c r="BL37" s="36" t="e">
        <f t="array" aca="1" ref="BL37:BN37" ca="1">[1]!daniels(BK33:BK37,1)</f>
        <v>#NAME?</v>
      </c>
      <c r="BM37" s="36" t="e">
        <f ca="1"/>
        <v>#NAME?</v>
      </c>
      <c r="BN37" s="36" t="e">
        <f ca="1"/>
        <v>#NAME?</v>
      </c>
      <c r="BO37" s="51">
        <f t="shared" si="11"/>
        <v>-1.9964925139099358E-2</v>
      </c>
      <c r="BP37" s="51">
        <f>(BI37-BK37)/BK37</f>
        <v>0.29203879348373846</v>
      </c>
    </row>
    <row r="38" spans="1:68" x14ac:dyDescent="0.25">
      <c r="A38" s="60">
        <f t="shared" si="3"/>
        <v>45852</v>
      </c>
      <c r="B38" s="22">
        <v>798</v>
      </c>
      <c r="C38" s="22">
        <v>351</v>
      </c>
      <c r="D38" s="22">
        <v>736</v>
      </c>
      <c r="E38" s="22">
        <v>4</v>
      </c>
      <c r="F38" s="22">
        <v>0</v>
      </c>
      <c r="G38" s="22">
        <v>456</v>
      </c>
      <c r="H38" s="22">
        <v>14</v>
      </c>
      <c r="I38" s="22">
        <v>115</v>
      </c>
      <c r="J38" s="22">
        <v>26</v>
      </c>
      <c r="K38" s="25">
        <v>50.267736710828629</v>
      </c>
      <c r="L38" s="22">
        <v>1321</v>
      </c>
      <c r="M38" s="22">
        <v>1019</v>
      </c>
      <c r="N38" s="22">
        <v>437</v>
      </c>
      <c r="O38" s="22">
        <v>20</v>
      </c>
      <c r="P38" s="22">
        <v>347</v>
      </c>
      <c r="Q38" s="22">
        <v>1173</v>
      </c>
      <c r="R38" s="22">
        <v>44</v>
      </c>
      <c r="S38" s="22">
        <v>320</v>
      </c>
      <c r="T38" s="22">
        <v>215</v>
      </c>
      <c r="U38" s="22">
        <v>40</v>
      </c>
      <c r="V38" s="22">
        <v>69</v>
      </c>
      <c r="W38" s="22">
        <v>61</v>
      </c>
      <c r="X38" s="22">
        <v>276</v>
      </c>
      <c r="Y38" s="22">
        <v>889</v>
      </c>
      <c r="Z38" s="22">
        <v>3981</v>
      </c>
      <c r="AA38" s="22">
        <v>363</v>
      </c>
      <c r="AB38" s="22">
        <v>919</v>
      </c>
      <c r="AC38" s="22">
        <v>751</v>
      </c>
      <c r="AD38" s="22">
        <v>40</v>
      </c>
      <c r="AE38" s="18">
        <v>4</v>
      </c>
      <c r="AF38" s="18">
        <v>171</v>
      </c>
      <c r="AG38" s="18">
        <v>400</v>
      </c>
      <c r="AH38" s="68">
        <v>1523</v>
      </c>
      <c r="AI38" s="68">
        <v>189</v>
      </c>
      <c r="AJ38" s="68">
        <v>598</v>
      </c>
      <c r="AK38" s="22">
        <v>312</v>
      </c>
      <c r="AL38" s="26">
        <v>422</v>
      </c>
      <c r="AM38" s="26">
        <v>372</v>
      </c>
      <c r="AN38" s="26">
        <v>1861</v>
      </c>
      <c r="AO38" s="22">
        <v>1170</v>
      </c>
      <c r="AP38" s="22">
        <v>143</v>
      </c>
      <c r="AQ38" s="22">
        <v>806</v>
      </c>
      <c r="AR38" s="22">
        <v>703</v>
      </c>
      <c r="AS38" s="22">
        <v>3610</v>
      </c>
      <c r="AT38" s="22">
        <v>10195</v>
      </c>
      <c r="AU38" s="22">
        <v>4972</v>
      </c>
      <c r="AY38" s="57">
        <v>19</v>
      </c>
      <c r="AZ38" s="63">
        <v>0.95</v>
      </c>
      <c r="BA38" s="64">
        <f t="shared" si="4"/>
        <v>616.34699401615512</v>
      </c>
      <c r="BB38" s="64">
        <f t="shared" si="5"/>
        <v>0</v>
      </c>
      <c r="BC38" s="64">
        <f t="shared" si="6"/>
        <v>3981</v>
      </c>
      <c r="BD38" s="65">
        <f t="shared" si="7"/>
        <v>1.6446909664656967E-2</v>
      </c>
      <c r="BE38" s="51">
        <f t="shared" si="17"/>
        <v>0.24260209273069322</v>
      </c>
      <c r="BF38" s="66">
        <f t="shared" si="16"/>
        <v>45852</v>
      </c>
      <c r="BG38" s="50">
        <f t="shared" si="9"/>
        <v>9091.4994759114197</v>
      </c>
      <c r="BH38" s="50">
        <f>Currentyear!C41</f>
        <v>87326</v>
      </c>
      <c r="BI38" s="50">
        <f t="shared" si="13"/>
        <v>467621.09957274189</v>
      </c>
      <c r="BJ38" s="50">
        <f t="shared" si="14"/>
        <v>252290.25005389549</v>
      </c>
      <c r="BK38" s="50">
        <f t="shared" si="15"/>
        <v>359955.67481331871</v>
      </c>
      <c r="BL38" s="36" t="e">
        <f t="array" aca="1" ref="BL38:BN38" ca="1">[1]!daniels(BK34:BK38,1)</f>
        <v>#NAME?</v>
      </c>
      <c r="BM38" s="36" t="e">
        <f ca="1"/>
        <v>#NAME?</v>
      </c>
      <c r="BN38" s="36" t="e">
        <f ca="1"/>
        <v>#NAME?</v>
      </c>
      <c r="BO38" s="51">
        <f t="shared" si="11"/>
        <v>-1.9525875841541852E-2</v>
      </c>
      <c r="BP38" s="51">
        <f t="shared" si="12"/>
        <v>0.29910745209187478</v>
      </c>
    </row>
    <row r="39" spans="1:68" x14ac:dyDescent="0.25">
      <c r="A39" s="60">
        <f t="shared" si="3"/>
        <v>45853</v>
      </c>
      <c r="B39" s="22">
        <v>970</v>
      </c>
      <c r="C39" s="22">
        <v>665</v>
      </c>
      <c r="D39" s="22">
        <v>315</v>
      </c>
      <c r="E39" s="22">
        <v>0</v>
      </c>
      <c r="F39" s="22">
        <v>2</v>
      </c>
      <c r="G39" s="22">
        <v>131</v>
      </c>
      <c r="H39" s="22">
        <v>72</v>
      </c>
      <c r="I39" s="22">
        <v>78</v>
      </c>
      <c r="J39" s="22">
        <v>8</v>
      </c>
      <c r="K39" s="25">
        <v>48.483083336490672</v>
      </c>
      <c r="L39" s="22">
        <v>209</v>
      </c>
      <c r="M39" s="22">
        <v>1763</v>
      </c>
      <c r="N39" s="22">
        <v>296</v>
      </c>
      <c r="O39" s="22">
        <v>1</v>
      </c>
      <c r="P39" s="22">
        <v>425</v>
      </c>
      <c r="Q39" s="22">
        <v>1290</v>
      </c>
      <c r="R39" s="22">
        <v>13</v>
      </c>
      <c r="S39" s="22">
        <v>102</v>
      </c>
      <c r="T39" s="22">
        <v>513</v>
      </c>
      <c r="U39" s="22">
        <v>319</v>
      </c>
      <c r="V39" s="22">
        <v>38</v>
      </c>
      <c r="W39" s="22">
        <v>74</v>
      </c>
      <c r="X39" s="22">
        <v>437</v>
      </c>
      <c r="Y39" s="22">
        <v>747</v>
      </c>
      <c r="Z39" s="22">
        <v>183</v>
      </c>
      <c r="AA39" s="22">
        <v>1067</v>
      </c>
      <c r="AB39" s="22">
        <v>1076</v>
      </c>
      <c r="AC39" s="22">
        <v>495</v>
      </c>
      <c r="AD39" s="22">
        <v>14</v>
      </c>
      <c r="AE39" s="18">
        <v>368</v>
      </c>
      <c r="AF39" s="18">
        <v>322</v>
      </c>
      <c r="AG39" s="18">
        <v>210</v>
      </c>
      <c r="AH39" s="68">
        <v>500</v>
      </c>
      <c r="AI39" s="68">
        <v>1491</v>
      </c>
      <c r="AJ39" s="68">
        <v>160</v>
      </c>
      <c r="AK39" s="22">
        <v>86</v>
      </c>
      <c r="AL39" s="26">
        <v>2</v>
      </c>
      <c r="AM39" s="26">
        <v>551</v>
      </c>
      <c r="AN39" s="26">
        <v>1901</v>
      </c>
      <c r="AO39" s="22">
        <v>266</v>
      </c>
      <c r="AP39" s="22">
        <v>747</v>
      </c>
      <c r="AQ39" s="22">
        <v>2194</v>
      </c>
      <c r="AR39" s="22">
        <v>607</v>
      </c>
      <c r="AS39" s="22">
        <v>4445</v>
      </c>
      <c r="AT39" s="22">
        <v>6338</v>
      </c>
      <c r="AU39" s="22">
        <v>5679</v>
      </c>
      <c r="AY39" s="57">
        <v>19</v>
      </c>
      <c r="AZ39" s="63">
        <v>0.95</v>
      </c>
      <c r="BA39" s="64">
        <f t="shared" si="4"/>
        <v>572.76097916673837</v>
      </c>
      <c r="BB39" s="64">
        <f t="shared" si="5"/>
        <v>0</v>
      </c>
      <c r="BC39" s="64">
        <f t="shared" si="6"/>
        <v>4445</v>
      </c>
      <c r="BD39" s="65">
        <f t="shared" si="7"/>
        <v>1.5283838771425735E-2</v>
      </c>
      <c r="BE39" s="51">
        <f t="shared" si="17"/>
        <v>0.25788593150211897</v>
      </c>
      <c r="BF39" s="66">
        <f t="shared" si="16"/>
        <v>45853</v>
      </c>
      <c r="BG39" s="50">
        <f t="shared" si="9"/>
        <v>9664.260455078158</v>
      </c>
      <c r="BH39" s="50">
        <f>Currentyear!C42</f>
        <v>93005</v>
      </c>
      <c r="BI39" s="50">
        <f t="shared" si="13"/>
        <v>465761.06100611336</v>
      </c>
      <c r="BJ39" s="50">
        <f t="shared" si="14"/>
        <v>255526.83134435257</v>
      </c>
      <c r="BK39" s="50">
        <f t="shared" si="15"/>
        <v>360643.94617523294</v>
      </c>
      <c r="BL39" s="36" t="e">
        <f t="array" aca="1" ref="BL39:BN39" ca="1">[1]!daniels(BK35:BK39,1)</f>
        <v>#NAME?</v>
      </c>
      <c r="BM39" s="36" t="e">
        <f ca="1"/>
        <v>#NAME?</v>
      </c>
      <c r="BN39" s="36" t="e">
        <f ca="1"/>
        <v>#NAME?</v>
      </c>
      <c r="BO39" s="51">
        <f t="shared" si="11"/>
        <v>-6.6305343933259191E-3</v>
      </c>
      <c r="BP39" s="51">
        <f t="shared" si="12"/>
        <v>0.29147062066530621</v>
      </c>
    </row>
    <row r="40" spans="1:68" x14ac:dyDescent="0.25">
      <c r="A40" s="60">
        <f t="shared" si="3"/>
        <v>45854</v>
      </c>
      <c r="B40" s="22">
        <v>680</v>
      </c>
      <c r="C40" s="22">
        <v>845</v>
      </c>
      <c r="D40" s="22">
        <v>645</v>
      </c>
      <c r="E40" s="22">
        <v>1</v>
      </c>
      <c r="F40" s="22">
        <v>0</v>
      </c>
      <c r="G40" s="22">
        <v>97</v>
      </c>
      <c r="H40" s="22">
        <v>466</v>
      </c>
      <c r="I40" s="22">
        <v>102</v>
      </c>
      <c r="J40" s="22">
        <v>176</v>
      </c>
      <c r="K40" s="25">
        <v>52.119990591806207</v>
      </c>
      <c r="L40" s="22">
        <v>207</v>
      </c>
      <c r="M40" s="22">
        <v>2019</v>
      </c>
      <c r="N40" s="22">
        <v>790</v>
      </c>
      <c r="O40" s="22">
        <v>32</v>
      </c>
      <c r="P40" s="22">
        <v>338</v>
      </c>
      <c r="Q40" s="22">
        <v>128</v>
      </c>
      <c r="R40" s="22">
        <v>548</v>
      </c>
      <c r="S40" s="22">
        <v>366</v>
      </c>
      <c r="T40" s="22">
        <v>32</v>
      </c>
      <c r="U40" s="22">
        <v>238</v>
      </c>
      <c r="V40" s="22">
        <v>36</v>
      </c>
      <c r="W40" s="22">
        <v>186</v>
      </c>
      <c r="X40" s="22">
        <v>581</v>
      </c>
      <c r="Y40" s="22">
        <v>1598</v>
      </c>
      <c r="Z40" s="22">
        <v>148</v>
      </c>
      <c r="AA40" s="22">
        <v>89</v>
      </c>
      <c r="AB40" s="22">
        <v>2889</v>
      </c>
      <c r="AC40" s="22">
        <v>641</v>
      </c>
      <c r="AD40" s="22">
        <v>24</v>
      </c>
      <c r="AE40" s="18">
        <v>35</v>
      </c>
      <c r="AF40" s="18">
        <v>183</v>
      </c>
      <c r="AG40" s="18">
        <v>1179</v>
      </c>
      <c r="AH40" s="68">
        <v>489</v>
      </c>
      <c r="AI40" s="68">
        <v>1692</v>
      </c>
      <c r="AJ40" s="68">
        <v>480</v>
      </c>
      <c r="AK40" s="22">
        <v>19</v>
      </c>
      <c r="AL40" s="26">
        <v>453</v>
      </c>
      <c r="AM40" s="26">
        <v>2239</v>
      </c>
      <c r="AN40" s="26">
        <v>4062</v>
      </c>
      <c r="AO40" s="22">
        <v>444</v>
      </c>
      <c r="AP40" s="22">
        <v>1151</v>
      </c>
      <c r="AQ40" s="22">
        <v>1532</v>
      </c>
      <c r="AR40" s="22">
        <v>1064</v>
      </c>
      <c r="AS40" s="22">
        <v>2240</v>
      </c>
      <c r="AT40" s="22">
        <v>1379</v>
      </c>
      <c r="AU40" s="22">
        <v>7079</v>
      </c>
      <c r="AY40" s="57">
        <v>19</v>
      </c>
      <c r="AZ40" s="63">
        <v>0.95</v>
      </c>
      <c r="BA40" s="64">
        <f t="shared" si="4"/>
        <v>709.45727251345011</v>
      </c>
      <c r="BB40" s="64">
        <f t="shared" si="5"/>
        <v>0</v>
      </c>
      <c r="BC40" s="64">
        <f t="shared" si="6"/>
        <v>4062</v>
      </c>
      <c r="BD40" s="65">
        <f t="shared" si="7"/>
        <v>1.8931510634830472E-2</v>
      </c>
      <c r="BE40" s="51">
        <f t="shared" si="17"/>
        <v>0.27681744213694942</v>
      </c>
      <c r="BF40" s="66">
        <f t="shared" si="16"/>
        <v>45854</v>
      </c>
      <c r="BG40" s="50">
        <f t="shared" si="9"/>
        <v>10373.717727591607</v>
      </c>
      <c r="BH40" s="50">
        <f>Currentyear!C43</f>
        <v>100084</v>
      </c>
      <c r="BI40" s="50">
        <f t="shared" si="13"/>
        <v>456632.80836696061</v>
      </c>
      <c r="BJ40" s="50">
        <f t="shared" si="14"/>
        <v>266471.91529048595</v>
      </c>
      <c r="BK40" s="50">
        <f t="shared" si="15"/>
        <v>361552.36182872328</v>
      </c>
      <c r="BL40" s="36" t="e">
        <f t="array" aca="1" ref="BL40:BN40" ca="1">[1]!daniels(BK36:BK40,1)</f>
        <v>#NAME?</v>
      </c>
      <c r="BM40" s="36" t="e">
        <f ca="1"/>
        <v>#NAME?</v>
      </c>
      <c r="BN40" s="36" t="e">
        <f ca="1"/>
        <v>#NAME?</v>
      </c>
      <c r="BO40" s="51">
        <f t="shared" si="11"/>
        <v>-1.0945716986371157E-3</v>
      </c>
      <c r="BP40" s="51">
        <f t="shared" si="12"/>
        <v>0.262978358258601</v>
      </c>
    </row>
    <row r="41" spans="1:68" x14ac:dyDescent="0.25">
      <c r="A41" s="60">
        <f t="shared" si="3"/>
        <v>45855</v>
      </c>
      <c r="B41" s="22">
        <v>705</v>
      </c>
      <c r="C41" s="22">
        <v>634</v>
      </c>
      <c r="D41" s="22">
        <v>519</v>
      </c>
      <c r="E41" s="22">
        <v>18</v>
      </c>
      <c r="F41" s="22">
        <v>7</v>
      </c>
      <c r="G41" s="22">
        <v>419</v>
      </c>
      <c r="H41" s="22">
        <v>174</v>
      </c>
      <c r="I41" s="22">
        <v>320</v>
      </c>
      <c r="J41" s="22">
        <v>63</v>
      </c>
      <c r="K41" s="25">
        <v>74.725600000262844</v>
      </c>
      <c r="L41" s="22">
        <v>241</v>
      </c>
      <c r="M41" s="22">
        <v>1110</v>
      </c>
      <c r="N41" s="22">
        <v>1565</v>
      </c>
      <c r="O41" s="22">
        <v>26</v>
      </c>
      <c r="P41" s="22">
        <v>489</v>
      </c>
      <c r="Q41" s="22">
        <v>1372</v>
      </c>
      <c r="R41" s="22">
        <v>871</v>
      </c>
      <c r="S41" s="22">
        <v>68</v>
      </c>
      <c r="T41" s="22">
        <v>288</v>
      </c>
      <c r="U41" s="22">
        <v>2165</v>
      </c>
      <c r="V41" s="22">
        <v>62</v>
      </c>
      <c r="W41" s="22">
        <v>34</v>
      </c>
      <c r="X41" s="22">
        <v>959</v>
      </c>
      <c r="Y41" s="22">
        <v>126</v>
      </c>
      <c r="Z41" s="22">
        <v>700</v>
      </c>
      <c r="AA41" s="22">
        <v>638</v>
      </c>
      <c r="AB41" s="22">
        <v>2674</v>
      </c>
      <c r="AC41" s="22">
        <v>801</v>
      </c>
      <c r="AD41" s="22">
        <v>45</v>
      </c>
      <c r="AE41" s="18">
        <v>320</v>
      </c>
      <c r="AF41" s="18">
        <v>206</v>
      </c>
      <c r="AG41" s="18">
        <v>365</v>
      </c>
      <c r="AH41" s="68">
        <v>825</v>
      </c>
      <c r="AI41" s="68">
        <v>410</v>
      </c>
      <c r="AJ41" s="68">
        <v>428</v>
      </c>
      <c r="AK41" s="22">
        <v>80</v>
      </c>
      <c r="AL41" s="26">
        <v>272</v>
      </c>
      <c r="AM41" s="26">
        <v>1893</v>
      </c>
      <c r="AN41" s="26">
        <v>420</v>
      </c>
      <c r="AO41" s="22">
        <v>359</v>
      </c>
      <c r="AP41" s="22">
        <v>1171</v>
      </c>
      <c r="AQ41" s="22">
        <v>1556</v>
      </c>
      <c r="AR41" s="22">
        <v>753</v>
      </c>
      <c r="AS41" s="22">
        <v>3393</v>
      </c>
      <c r="AT41" s="22">
        <v>4226</v>
      </c>
      <c r="AU41" s="22">
        <v>1718</v>
      </c>
      <c r="AY41" s="57">
        <v>19</v>
      </c>
      <c r="AZ41" s="63">
        <v>0.95</v>
      </c>
      <c r="BA41" s="64">
        <f t="shared" si="4"/>
        <v>673.15285454546051</v>
      </c>
      <c r="BB41" s="64">
        <f t="shared" si="5"/>
        <v>7</v>
      </c>
      <c r="BC41" s="64">
        <f t="shared" si="6"/>
        <v>3393</v>
      </c>
      <c r="BD41" s="65">
        <f t="shared" si="7"/>
        <v>1.7962745493531149E-2</v>
      </c>
      <c r="BE41" s="51">
        <f t="shared" si="17"/>
        <v>0.29478018763048058</v>
      </c>
      <c r="BF41" s="66">
        <f t="shared" si="16"/>
        <v>45855</v>
      </c>
      <c r="BG41" s="50">
        <f t="shared" si="9"/>
        <v>11046.870582137068</v>
      </c>
      <c r="BH41" s="50">
        <f>Currentyear!C44</f>
        <v>101802</v>
      </c>
      <c r="BI41" s="50">
        <f t="shared" si="13"/>
        <v>439204.87950246432</v>
      </c>
      <c r="BJ41" s="50">
        <f t="shared" si="14"/>
        <v>251492.8286326096</v>
      </c>
      <c r="BK41" s="50">
        <f t="shared" si="15"/>
        <v>345348.85406753694</v>
      </c>
      <c r="BL41" s="36" t="e">
        <f t="array" aca="1" ref="BL41:BN41" ca="1">[1]!daniels(BK37:BK41,1)</f>
        <v>#NAME?</v>
      </c>
      <c r="BM41" s="36" t="e">
        <f ca="1"/>
        <v>#NAME?</v>
      </c>
      <c r="BN41" s="36" t="e">
        <f ca="1"/>
        <v>#NAME?</v>
      </c>
      <c r="BO41" s="51">
        <f t="shared" si="11"/>
        <v>-3.6226265933201648E-2</v>
      </c>
      <c r="BP41" s="51">
        <f t="shared" si="12"/>
        <v>0.27177164287498329</v>
      </c>
    </row>
    <row r="42" spans="1:68" x14ac:dyDescent="0.25">
      <c r="A42" s="60">
        <f t="shared" si="3"/>
        <v>45856</v>
      </c>
      <c r="B42" s="22">
        <v>367</v>
      </c>
      <c r="C42" s="22">
        <v>642</v>
      </c>
      <c r="D42" s="22">
        <v>398</v>
      </c>
      <c r="E42" s="22">
        <v>15</v>
      </c>
      <c r="F42" s="22">
        <v>218</v>
      </c>
      <c r="G42" s="22">
        <v>223</v>
      </c>
      <c r="H42" s="22">
        <v>271</v>
      </c>
      <c r="I42" s="22">
        <v>149</v>
      </c>
      <c r="J42" s="22">
        <v>31</v>
      </c>
      <c r="K42" s="25">
        <v>58.41359775668964</v>
      </c>
      <c r="L42" s="22">
        <v>174</v>
      </c>
      <c r="M42" s="22">
        <v>1830</v>
      </c>
      <c r="N42" s="22">
        <v>682</v>
      </c>
      <c r="O42" s="22">
        <v>293</v>
      </c>
      <c r="P42" s="22">
        <v>309</v>
      </c>
      <c r="Q42" s="22">
        <v>444</v>
      </c>
      <c r="R42" s="22">
        <v>1109</v>
      </c>
      <c r="S42" s="22">
        <v>112</v>
      </c>
      <c r="T42" s="22">
        <v>706</v>
      </c>
      <c r="U42" s="22">
        <v>668</v>
      </c>
      <c r="V42" s="22">
        <v>52</v>
      </c>
      <c r="W42" s="22">
        <v>123</v>
      </c>
      <c r="X42" s="22">
        <v>1196</v>
      </c>
      <c r="Y42" s="22">
        <v>1670</v>
      </c>
      <c r="Z42" s="22">
        <v>510</v>
      </c>
      <c r="AA42" s="22">
        <v>2741</v>
      </c>
      <c r="AB42" s="22">
        <v>3837</v>
      </c>
      <c r="AC42" s="22">
        <v>455</v>
      </c>
      <c r="AD42" s="22">
        <v>116</v>
      </c>
      <c r="AE42" s="18">
        <v>772</v>
      </c>
      <c r="AF42" s="18">
        <v>332</v>
      </c>
      <c r="AG42" s="18">
        <v>304</v>
      </c>
      <c r="AH42" s="68">
        <v>1184</v>
      </c>
      <c r="AI42" s="68">
        <v>1051</v>
      </c>
      <c r="AJ42" s="68">
        <v>973</v>
      </c>
      <c r="AK42" s="22">
        <v>326</v>
      </c>
      <c r="AL42" s="26">
        <v>531</v>
      </c>
      <c r="AM42" s="26">
        <v>1692</v>
      </c>
      <c r="AN42" s="26">
        <v>626</v>
      </c>
      <c r="AO42" s="22">
        <v>1506</v>
      </c>
      <c r="AP42" s="22">
        <v>1692</v>
      </c>
      <c r="AQ42" s="22">
        <v>784</v>
      </c>
      <c r="AR42" s="22">
        <v>1079</v>
      </c>
      <c r="AS42" s="22">
        <v>3774</v>
      </c>
      <c r="AT42" s="22">
        <v>2712</v>
      </c>
      <c r="AU42" s="22">
        <v>1143</v>
      </c>
      <c r="AY42" s="57">
        <v>19</v>
      </c>
      <c r="AZ42" s="63">
        <v>0.95</v>
      </c>
      <c r="BA42" s="64">
        <f t="shared" si="4"/>
        <v>818.75939994901569</v>
      </c>
      <c r="BB42" s="64">
        <f t="shared" si="5"/>
        <v>15</v>
      </c>
      <c r="BC42" s="64">
        <f t="shared" si="6"/>
        <v>3837</v>
      </c>
      <c r="BD42" s="65">
        <f t="shared" si="7"/>
        <v>2.1848182953411541E-2</v>
      </c>
      <c r="BE42" s="51">
        <f t="shared" si="17"/>
        <v>0.31662837058389215</v>
      </c>
      <c r="BF42" s="66">
        <f t="shared" si="16"/>
        <v>45856</v>
      </c>
      <c r="BG42" s="50">
        <f t="shared" si="9"/>
        <v>11865.629982086084</v>
      </c>
      <c r="BH42" s="50">
        <f>Currentyear!C45</f>
        <v>102945</v>
      </c>
      <c r="BI42" s="50">
        <f t="shared" si="13"/>
        <v>407277.21921963885</v>
      </c>
      <c r="BJ42" s="50">
        <f t="shared" si="14"/>
        <v>242980.36704883003</v>
      </c>
      <c r="BK42" s="50">
        <f t="shared" si="15"/>
        <v>325128.79313423444</v>
      </c>
      <c r="BL42" s="36" t="e">
        <f t="array" aca="1" ref="BL42:BN42" ca="1">[1]!daniels(BK38:BK42,1)</f>
        <v>#NAME?</v>
      </c>
      <c r="BM42" s="36" t="e">
        <f ca="1"/>
        <v>#NAME?</v>
      </c>
      <c r="BN42" s="36" t="e">
        <f ca="1"/>
        <v>#NAME?</v>
      </c>
      <c r="BO42" s="51">
        <f t="shared" si="11"/>
        <v>-7.2454363530584681E-2</v>
      </c>
      <c r="BP42" s="51">
        <f t="shared" si="12"/>
        <v>0.25266426050272384</v>
      </c>
    </row>
    <row r="43" spans="1:68" x14ac:dyDescent="0.25">
      <c r="A43" s="60">
        <f t="shared" si="3"/>
        <v>45857</v>
      </c>
      <c r="B43" s="22">
        <v>621</v>
      </c>
      <c r="C43" s="22">
        <v>648</v>
      </c>
      <c r="D43" s="22">
        <v>652</v>
      </c>
      <c r="E43" s="22">
        <v>5</v>
      </c>
      <c r="F43" s="22">
        <v>96</v>
      </c>
      <c r="G43" s="22">
        <v>204</v>
      </c>
      <c r="H43" s="22">
        <v>94</v>
      </c>
      <c r="I43" s="22">
        <v>224</v>
      </c>
      <c r="J43" s="22">
        <v>54</v>
      </c>
      <c r="K43" s="25">
        <v>59.373524950485717</v>
      </c>
      <c r="L43" s="22">
        <v>920</v>
      </c>
      <c r="M43" s="22">
        <v>805</v>
      </c>
      <c r="N43" s="22">
        <v>866</v>
      </c>
      <c r="O43" s="22">
        <v>370</v>
      </c>
      <c r="P43" s="22">
        <v>210</v>
      </c>
      <c r="Q43" s="22">
        <v>717</v>
      </c>
      <c r="R43" s="22">
        <v>20</v>
      </c>
      <c r="S43" s="22">
        <v>1039</v>
      </c>
      <c r="T43" s="22">
        <v>701</v>
      </c>
      <c r="U43" s="22">
        <v>537</v>
      </c>
      <c r="V43" s="22">
        <v>65</v>
      </c>
      <c r="W43" s="22">
        <v>41</v>
      </c>
      <c r="X43" s="22">
        <v>520</v>
      </c>
      <c r="Y43" s="22">
        <v>288</v>
      </c>
      <c r="Z43" s="22">
        <v>1336</v>
      </c>
      <c r="AA43" s="22">
        <v>525</v>
      </c>
      <c r="AB43" s="22">
        <v>7529</v>
      </c>
      <c r="AC43" s="22">
        <v>88</v>
      </c>
      <c r="AD43" s="22">
        <v>1159</v>
      </c>
      <c r="AE43" s="18">
        <v>23</v>
      </c>
      <c r="AF43" s="18">
        <v>409</v>
      </c>
      <c r="AG43" s="18">
        <v>98</v>
      </c>
      <c r="AH43" s="68">
        <v>1026</v>
      </c>
      <c r="AI43" s="68">
        <v>535</v>
      </c>
      <c r="AJ43" s="68">
        <v>223</v>
      </c>
      <c r="AK43" s="22">
        <v>118</v>
      </c>
      <c r="AL43" s="26">
        <v>117</v>
      </c>
      <c r="AM43" s="26">
        <v>899</v>
      </c>
      <c r="AN43" s="26">
        <v>1090</v>
      </c>
      <c r="AO43" s="22">
        <v>2375</v>
      </c>
      <c r="AP43" s="22">
        <v>110</v>
      </c>
      <c r="AQ43" s="22">
        <v>177</v>
      </c>
      <c r="AR43" s="22">
        <v>2634</v>
      </c>
      <c r="AS43" s="22">
        <v>3855</v>
      </c>
      <c r="AT43" s="22">
        <v>4061</v>
      </c>
      <c r="AU43" s="22">
        <v>2237</v>
      </c>
      <c r="AY43" s="57">
        <v>19</v>
      </c>
      <c r="AZ43" s="63">
        <v>0.95</v>
      </c>
      <c r="BA43" s="64">
        <f t="shared" si="4"/>
        <v>774.59939829432915</v>
      </c>
      <c r="BB43" s="64">
        <f t="shared" si="5"/>
        <v>5</v>
      </c>
      <c r="BC43" s="64">
        <f t="shared" si="6"/>
        <v>7529</v>
      </c>
      <c r="BD43" s="65">
        <f t="shared" si="7"/>
        <v>2.0669795510855609E-2</v>
      </c>
      <c r="BE43" s="51">
        <f t="shared" si="17"/>
        <v>0.33729816609474778</v>
      </c>
      <c r="BF43" s="66">
        <f t="shared" si="16"/>
        <v>45857</v>
      </c>
      <c r="BG43" s="50">
        <f t="shared" si="9"/>
        <v>12640.229380380413</v>
      </c>
      <c r="BH43" s="50">
        <f>Currentyear!C46</f>
        <v>105182</v>
      </c>
      <c r="BI43" s="50">
        <f t="shared" si="13"/>
        <v>375999.70199581672</v>
      </c>
      <c r="BJ43" s="50">
        <f t="shared" si="14"/>
        <v>247674.01208215515</v>
      </c>
      <c r="BK43" s="50">
        <f t="shared" si="15"/>
        <v>311836.85703898594</v>
      </c>
      <c r="BL43" s="36" t="e">
        <f t="array" aca="1" ref="BL43:BN43" ca="1">[1]!daniels(BK39:BK43,1)</f>
        <v>#NAME?</v>
      </c>
      <c r="BM43" s="36" t="e">
        <f ca="1"/>
        <v>#NAME?</v>
      </c>
      <c r="BN43" s="36" t="e">
        <f ca="1"/>
        <v>#NAME?</v>
      </c>
      <c r="BO43" s="51">
        <f t="shared" si="11"/>
        <v>-8.5259961981936458E-2</v>
      </c>
      <c r="BP43" s="51">
        <f t="shared" si="12"/>
        <v>0.20575773359853075</v>
      </c>
    </row>
    <row r="44" spans="1:68" x14ac:dyDescent="0.25">
      <c r="A44" s="60">
        <f t="shared" si="3"/>
        <v>45858</v>
      </c>
      <c r="B44" s="22">
        <v>608</v>
      </c>
      <c r="C44" s="22">
        <v>423</v>
      </c>
      <c r="D44" s="22">
        <v>777</v>
      </c>
      <c r="E44" s="22">
        <v>2</v>
      </c>
      <c r="F44" s="22">
        <v>220</v>
      </c>
      <c r="G44" s="22">
        <v>215</v>
      </c>
      <c r="H44" s="22">
        <v>424</v>
      </c>
      <c r="I44" s="22">
        <v>460</v>
      </c>
      <c r="J44" s="22">
        <v>507</v>
      </c>
      <c r="K44" s="25">
        <v>72.623224244937219</v>
      </c>
      <c r="L44" s="22">
        <v>964</v>
      </c>
      <c r="M44" s="22">
        <v>1734</v>
      </c>
      <c r="N44" s="22">
        <v>1360</v>
      </c>
      <c r="O44" s="22">
        <v>634</v>
      </c>
      <c r="P44" s="22">
        <v>262</v>
      </c>
      <c r="Q44" s="22">
        <v>1483</v>
      </c>
      <c r="R44" s="22">
        <v>450</v>
      </c>
      <c r="S44" s="22">
        <v>24</v>
      </c>
      <c r="T44" s="22">
        <v>156</v>
      </c>
      <c r="U44" s="22">
        <v>40</v>
      </c>
      <c r="V44" s="22">
        <v>111</v>
      </c>
      <c r="W44" s="22">
        <v>47</v>
      </c>
      <c r="X44" s="22">
        <v>2316</v>
      </c>
      <c r="Y44" s="22">
        <v>3641</v>
      </c>
      <c r="Z44" s="22">
        <v>183</v>
      </c>
      <c r="AA44" s="22">
        <v>175</v>
      </c>
      <c r="AB44" s="22">
        <v>5259</v>
      </c>
      <c r="AC44" s="22">
        <v>394</v>
      </c>
      <c r="AD44" s="22">
        <v>1200</v>
      </c>
      <c r="AE44" s="18">
        <v>150</v>
      </c>
      <c r="AF44" s="18">
        <v>581</v>
      </c>
      <c r="AG44" s="18">
        <v>484</v>
      </c>
      <c r="AH44" s="68">
        <v>1002</v>
      </c>
      <c r="AI44" s="68">
        <v>1153</v>
      </c>
      <c r="AJ44" s="68">
        <v>379</v>
      </c>
      <c r="AK44" s="22">
        <v>295</v>
      </c>
      <c r="AL44" s="26">
        <v>933</v>
      </c>
      <c r="AM44" s="26">
        <v>685</v>
      </c>
      <c r="AN44" s="26">
        <v>213</v>
      </c>
      <c r="AO44" s="22">
        <v>1321</v>
      </c>
      <c r="AP44" s="22">
        <v>80</v>
      </c>
      <c r="AQ44" s="22">
        <v>3231</v>
      </c>
      <c r="AR44" s="22">
        <v>5077</v>
      </c>
      <c r="AS44" s="22">
        <v>1043</v>
      </c>
      <c r="AT44" s="22">
        <v>5788</v>
      </c>
      <c r="AU44" s="22">
        <v>4905</v>
      </c>
      <c r="AY44" s="57">
        <v>19</v>
      </c>
      <c r="AZ44" s="63">
        <v>0.95</v>
      </c>
      <c r="BA44" s="64">
        <f t="shared" si="4"/>
        <v>926.55961873283934</v>
      </c>
      <c r="BB44" s="64">
        <f t="shared" si="5"/>
        <v>2</v>
      </c>
      <c r="BC44" s="64">
        <f t="shared" si="6"/>
        <v>5259</v>
      </c>
      <c r="BD44" s="65">
        <f t="shared" si="7"/>
        <v>2.4724777594710843E-2</v>
      </c>
      <c r="BE44" s="51">
        <f t="shared" si="17"/>
        <v>0.36202294368945864</v>
      </c>
      <c r="BF44" s="66">
        <f t="shared" si="16"/>
        <v>45858</v>
      </c>
      <c r="BG44" s="50">
        <f t="shared" si="9"/>
        <v>13566.788999113252</v>
      </c>
      <c r="BH44" s="50">
        <f>Currentyear!C47</f>
        <v>110087</v>
      </c>
      <c r="BI44" s="50">
        <f t="shared" si="13"/>
        <v>362531.72710360389</v>
      </c>
      <c r="BJ44" s="50">
        <f t="shared" si="14"/>
        <v>245645.19603877052</v>
      </c>
      <c r="BK44" s="50">
        <f t="shared" si="15"/>
        <v>304088.46157118719</v>
      </c>
      <c r="BL44" s="36" t="e">
        <f t="array" aca="1" ref="BL44:BN44" ca="1">[1]!daniels(BK40:BK44,1)</f>
        <v>#NAME?</v>
      </c>
      <c r="BM44" s="36" t="e">
        <f ca="1"/>
        <v>#NAME?</v>
      </c>
      <c r="BN44" s="36" t="e">
        <f ca="1"/>
        <v>#NAME?</v>
      </c>
      <c r="BO44" s="51">
        <f t="shared" si="11"/>
        <v>-7.7376502655134849E-2</v>
      </c>
      <c r="BP44" s="51">
        <f t="shared" si="12"/>
        <v>0.19219165775132549</v>
      </c>
    </row>
    <row r="45" spans="1:68" x14ac:dyDescent="0.25">
      <c r="A45" s="60">
        <f t="shared" si="3"/>
        <v>45859</v>
      </c>
      <c r="B45" s="22">
        <v>356</v>
      </c>
      <c r="C45" s="22">
        <v>1197</v>
      </c>
      <c r="D45" s="22">
        <v>1841</v>
      </c>
      <c r="E45" s="22">
        <v>1</v>
      </c>
      <c r="F45" s="22">
        <v>1</v>
      </c>
      <c r="G45" s="22">
        <v>85</v>
      </c>
      <c r="H45" s="22">
        <v>90</v>
      </c>
      <c r="I45" s="22">
        <v>214</v>
      </c>
      <c r="J45" s="22">
        <v>457</v>
      </c>
      <c r="K45" s="25">
        <v>109.31677922977529</v>
      </c>
      <c r="L45" s="22">
        <v>740</v>
      </c>
      <c r="M45" s="22">
        <v>3743</v>
      </c>
      <c r="N45" s="22">
        <v>2041</v>
      </c>
      <c r="O45" s="22">
        <v>758</v>
      </c>
      <c r="P45" s="22">
        <v>976</v>
      </c>
      <c r="Q45" s="22">
        <v>752</v>
      </c>
      <c r="R45" s="22">
        <v>1075</v>
      </c>
      <c r="S45" s="22">
        <v>55</v>
      </c>
      <c r="T45" s="22">
        <v>80</v>
      </c>
      <c r="U45" s="22">
        <v>1709</v>
      </c>
      <c r="V45" s="22">
        <v>74</v>
      </c>
      <c r="W45" s="22">
        <v>121</v>
      </c>
      <c r="X45" s="22">
        <v>594</v>
      </c>
      <c r="Y45" s="22">
        <v>1425</v>
      </c>
      <c r="Z45" s="22">
        <v>224</v>
      </c>
      <c r="AA45" s="22">
        <v>209</v>
      </c>
      <c r="AB45" s="22">
        <v>4093</v>
      </c>
      <c r="AC45" s="22">
        <v>1416</v>
      </c>
      <c r="AD45" s="22">
        <v>84</v>
      </c>
      <c r="AE45" s="18">
        <v>255</v>
      </c>
      <c r="AF45" s="18">
        <v>628</v>
      </c>
      <c r="AG45" s="18">
        <v>1031</v>
      </c>
      <c r="AH45" s="68">
        <v>2010</v>
      </c>
      <c r="AI45" s="68">
        <v>1171</v>
      </c>
      <c r="AJ45" s="68">
        <v>329</v>
      </c>
      <c r="AK45" s="22">
        <v>323</v>
      </c>
      <c r="AL45" s="26">
        <v>77</v>
      </c>
      <c r="AM45" s="26">
        <v>1385</v>
      </c>
      <c r="AN45" s="26">
        <v>1217</v>
      </c>
      <c r="AO45" s="22">
        <v>1446</v>
      </c>
      <c r="AP45" s="22">
        <v>6</v>
      </c>
      <c r="AQ45" s="22">
        <v>312</v>
      </c>
      <c r="AR45" s="22">
        <v>1390</v>
      </c>
      <c r="AS45" s="22">
        <v>1521</v>
      </c>
      <c r="AT45" s="22">
        <v>3636</v>
      </c>
      <c r="AU45" s="22">
        <v>11411</v>
      </c>
      <c r="AY45" s="57">
        <v>19</v>
      </c>
      <c r="AZ45" s="63">
        <v>0.95</v>
      </c>
      <c r="BA45" s="64">
        <f t="shared" si="4"/>
        <v>855.02992680067666</v>
      </c>
      <c r="BB45" s="64">
        <f t="shared" si="5"/>
        <v>1</v>
      </c>
      <c r="BC45" s="64">
        <f t="shared" si="6"/>
        <v>4093</v>
      </c>
      <c r="BD45" s="65">
        <f t="shared" si="7"/>
        <v>2.2816043727310515E-2</v>
      </c>
      <c r="BE45" s="51">
        <f t="shared" si="17"/>
        <v>0.38483898741676914</v>
      </c>
      <c r="BF45" s="66">
        <f t="shared" si="16"/>
        <v>45859</v>
      </c>
      <c r="BG45" s="50">
        <f t="shared" si="9"/>
        <v>14421.818925913929</v>
      </c>
      <c r="BH45" s="50">
        <f>Currentyear!C48</f>
        <v>121498</v>
      </c>
      <c r="BI45" s="50">
        <f t="shared" si="13"/>
        <v>373609.11320762814</v>
      </c>
      <c r="BJ45" s="50">
        <f t="shared" si="14"/>
        <v>257813.39840199365</v>
      </c>
      <c r="BK45" s="50">
        <f t="shared" si="15"/>
        <v>315711.25580481091</v>
      </c>
      <c r="BL45" s="36" t="e">
        <f t="array" aca="1" ref="BL45:BN45" ca="1">[1]!daniels(BK41:BK45,1)</f>
        <v>#NAME?</v>
      </c>
      <c r="BM45" s="36" t="e">
        <f ca="1"/>
        <v>#NAME?</v>
      </c>
      <c r="BN45" s="36" t="e">
        <f ca="1"/>
        <v>#NAME?</v>
      </c>
      <c r="BO45" s="51">
        <f t="shared" si="11"/>
        <v>-1.4704284048441795E-2</v>
      </c>
      <c r="BP45" s="51">
        <f t="shared" si="12"/>
        <v>0.18338863863191718</v>
      </c>
    </row>
    <row r="46" spans="1:68" x14ac:dyDescent="0.25">
      <c r="A46" s="60">
        <f t="shared" si="3"/>
        <v>45860</v>
      </c>
      <c r="B46" s="22">
        <v>409</v>
      </c>
      <c r="C46" s="22">
        <v>677</v>
      </c>
      <c r="D46" s="22">
        <v>799</v>
      </c>
      <c r="E46" s="22">
        <v>4</v>
      </c>
      <c r="F46" s="22">
        <v>30</v>
      </c>
      <c r="G46" s="22">
        <v>1002</v>
      </c>
      <c r="H46" s="22">
        <v>147</v>
      </c>
      <c r="I46" s="22">
        <v>233</v>
      </c>
      <c r="J46" s="22">
        <v>291</v>
      </c>
      <c r="K46" s="25">
        <v>103.74649748563283</v>
      </c>
      <c r="L46" s="22">
        <v>883</v>
      </c>
      <c r="M46" s="22">
        <v>1469</v>
      </c>
      <c r="N46" s="22">
        <v>2484</v>
      </c>
      <c r="O46" s="22">
        <v>377</v>
      </c>
      <c r="P46" s="22">
        <v>186</v>
      </c>
      <c r="Q46" s="22">
        <v>3051</v>
      </c>
      <c r="R46" s="22">
        <v>1267</v>
      </c>
      <c r="S46" s="22">
        <v>859</v>
      </c>
      <c r="T46" s="22">
        <v>721</v>
      </c>
      <c r="U46" s="22">
        <v>458</v>
      </c>
      <c r="V46" s="22">
        <v>40</v>
      </c>
      <c r="W46" s="22">
        <v>367</v>
      </c>
      <c r="X46" s="22">
        <v>790</v>
      </c>
      <c r="Y46" s="22">
        <v>613</v>
      </c>
      <c r="Z46" s="22">
        <v>94</v>
      </c>
      <c r="AA46" s="22">
        <v>198</v>
      </c>
      <c r="AB46" s="22">
        <v>2422</v>
      </c>
      <c r="AC46" s="22">
        <v>1564</v>
      </c>
      <c r="AD46" s="22">
        <v>463</v>
      </c>
      <c r="AE46" s="18">
        <v>330</v>
      </c>
      <c r="AF46" s="18">
        <v>882</v>
      </c>
      <c r="AG46" s="18">
        <v>384</v>
      </c>
      <c r="AH46" s="68">
        <v>1740</v>
      </c>
      <c r="AI46" s="68">
        <v>798</v>
      </c>
      <c r="AJ46" s="68">
        <v>516</v>
      </c>
      <c r="AK46" s="22">
        <v>366</v>
      </c>
      <c r="AL46" s="26">
        <v>13</v>
      </c>
      <c r="AM46" s="26">
        <v>266</v>
      </c>
      <c r="AN46" s="26">
        <v>94</v>
      </c>
      <c r="AO46" s="22">
        <v>2601</v>
      </c>
      <c r="AP46" s="22">
        <v>43</v>
      </c>
      <c r="AQ46" s="22">
        <v>231</v>
      </c>
      <c r="AR46" s="22">
        <v>939</v>
      </c>
      <c r="AS46" s="22">
        <v>2497</v>
      </c>
      <c r="AT46" s="22">
        <v>539</v>
      </c>
      <c r="AU46" s="22">
        <v>6162</v>
      </c>
      <c r="AY46" s="57">
        <v>19</v>
      </c>
      <c r="AZ46" s="63">
        <v>0.95</v>
      </c>
      <c r="BA46" s="64">
        <f t="shared" si="4"/>
        <v>765.94878403376435</v>
      </c>
      <c r="BB46" s="64">
        <f t="shared" si="5"/>
        <v>4</v>
      </c>
      <c r="BC46" s="64">
        <f t="shared" si="6"/>
        <v>3051</v>
      </c>
      <c r="BD46" s="65">
        <f t="shared" si="7"/>
        <v>2.0438958218439818E-2</v>
      </c>
      <c r="BE46" s="51">
        <f t="shared" si="17"/>
        <v>0.40527794563520897</v>
      </c>
      <c r="BF46" s="66">
        <f t="shared" si="16"/>
        <v>45860</v>
      </c>
      <c r="BG46" s="50">
        <f t="shared" si="9"/>
        <v>15187.767709947693</v>
      </c>
      <c r="BH46" s="50">
        <f>Currentyear!C49</f>
        <v>127660</v>
      </c>
      <c r="BI46" s="50">
        <f t="shared" si="13"/>
        <v>358210.50031947292</v>
      </c>
      <c r="BJ46" s="50">
        <f t="shared" si="14"/>
        <v>271776.90153587924</v>
      </c>
      <c r="BK46" s="50">
        <f t="shared" si="15"/>
        <v>314993.70092767611</v>
      </c>
      <c r="BL46" s="36" t="e">
        <f t="array" aca="1" ref="BL46:BN46" ca="1">[1]!daniels(BK42:BK46,1)</f>
        <v>#NAME?</v>
      </c>
      <c r="BM46" s="36" t="e">
        <f ca="1"/>
        <v>#NAME?</v>
      </c>
      <c r="BN46" s="36" t="e">
        <f ca="1"/>
        <v>#NAME?</v>
      </c>
      <c r="BO46" s="51">
        <f t="shared" si="11"/>
        <v>2.0419390133348363E-3</v>
      </c>
      <c r="BP46" s="51">
        <f t="shared" si="12"/>
        <v>0.13719893211997777</v>
      </c>
    </row>
    <row r="47" spans="1:68" x14ac:dyDescent="0.25">
      <c r="A47" s="60">
        <f t="shared" si="3"/>
        <v>45861</v>
      </c>
      <c r="B47" s="22">
        <v>756</v>
      </c>
      <c r="C47" s="22">
        <v>1203</v>
      </c>
      <c r="D47" s="22">
        <v>727</v>
      </c>
      <c r="E47" s="22">
        <v>1</v>
      </c>
      <c r="F47" s="22">
        <v>113</v>
      </c>
      <c r="G47" s="22">
        <v>324</v>
      </c>
      <c r="H47" s="22">
        <v>261</v>
      </c>
      <c r="I47" s="22">
        <v>395</v>
      </c>
      <c r="J47" s="22">
        <v>55</v>
      </c>
      <c r="K47" s="22">
        <v>14</v>
      </c>
      <c r="L47" s="22">
        <v>2210</v>
      </c>
      <c r="M47" s="22">
        <v>3841</v>
      </c>
      <c r="N47" s="22">
        <v>1233</v>
      </c>
      <c r="O47" s="22">
        <v>460</v>
      </c>
      <c r="P47" s="22">
        <v>187</v>
      </c>
      <c r="Q47" s="22">
        <v>1187</v>
      </c>
      <c r="R47" s="22">
        <v>1065</v>
      </c>
      <c r="S47" s="22">
        <v>534</v>
      </c>
      <c r="T47" s="22">
        <v>782</v>
      </c>
      <c r="U47" s="22">
        <v>603</v>
      </c>
      <c r="V47" s="22">
        <v>53</v>
      </c>
      <c r="W47" s="22">
        <v>41</v>
      </c>
      <c r="X47" s="22">
        <v>225</v>
      </c>
      <c r="Y47" s="22">
        <v>1695</v>
      </c>
      <c r="Z47" s="22">
        <v>116</v>
      </c>
      <c r="AA47" s="22">
        <v>571</v>
      </c>
      <c r="AB47" s="22">
        <v>1956</v>
      </c>
      <c r="AC47" s="22">
        <v>2657</v>
      </c>
      <c r="AD47" s="22">
        <v>10</v>
      </c>
      <c r="AE47" s="18">
        <v>308</v>
      </c>
      <c r="AF47" s="18">
        <v>11</v>
      </c>
      <c r="AG47" s="18">
        <v>646</v>
      </c>
      <c r="AH47" s="68">
        <v>589</v>
      </c>
      <c r="AI47" s="68">
        <v>643</v>
      </c>
      <c r="AJ47" s="68">
        <v>282</v>
      </c>
      <c r="AK47" s="22">
        <v>543</v>
      </c>
      <c r="AL47" s="26">
        <v>462</v>
      </c>
      <c r="AM47" s="26">
        <v>47</v>
      </c>
      <c r="AN47" s="26">
        <v>7699</v>
      </c>
      <c r="AO47" s="22">
        <v>1218</v>
      </c>
      <c r="AP47" s="22">
        <v>213</v>
      </c>
      <c r="AQ47" s="22">
        <v>861</v>
      </c>
      <c r="AR47" s="22">
        <v>511</v>
      </c>
      <c r="AS47" s="22">
        <v>9381</v>
      </c>
      <c r="AT47" s="22">
        <v>399</v>
      </c>
      <c r="AU47" s="22">
        <v>2125</v>
      </c>
      <c r="AY47" s="57">
        <v>20</v>
      </c>
      <c r="AZ47" s="63">
        <v>1</v>
      </c>
      <c r="BA47" s="64">
        <f t="shared" si="4"/>
        <v>1061.1136363636363</v>
      </c>
      <c r="BB47" s="64">
        <f t="shared" si="5"/>
        <v>1</v>
      </c>
      <c r="BC47" s="64">
        <f t="shared" si="6"/>
        <v>9381</v>
      </c>
      <c r="BD47" s="65">
        <f t="shared" si="7"/>
        <v>2.8315283907673204E-2</v>
      </c>
      <c r="BE47" s="51">
        <f t="shared" si="17"/>
        <v>0.43359322954288215</v>
      </c>
      <c r="BF47" s="66">
        <f t="shared" si="16"/>
        <v>45861</v>
      </c>
      <c r="BG47" s="50">
        <f t="shared" si="9"/>
        <v>16248.881346311329</v>
      </c>
      <c r="BH47" s="50">
        <f>Currentyear!C50</f>
        <v>129785</v>
      </c>
      <c r="BI47" s="50">
        <f t="shared" si="13"/>
        <v>343154.84117298928</v>
      </c>
      <c r="BJ47" s="50">
        <f t="shared" si="14"/>
        <v>255493.80533298355</v>
      </c>
      <c r="BK47" s="50">
        <f t="shared" si="15"/>
        <v>299324.32325298642</v>
      </c>
      <c r="BL47" s="36" t="e">
        <f t="array" aca="1" ref="BL47:BN47" ca="1">[1]!daniels(BK43:BK47,1)</f>
        <v>#NAME?</v>
      </c>
      <c r="BM47" s="36" t="e">
        <f ca="1"/>
        <v>#NAME?</v>
      </c>
      <c r="BN47" s="36" t="e">
        <f ca="1"/>
        <v>#NAME?</v>
      </c>
      <c r="BO47" s="51">
        <f t="shared" si="11"/>
        <v>-3.1911016258516861E-2</v>
      </c>
      <c r="BP47" s="51">
        <f t="shared" si="12"/>
        <v>0.14643152766091005</v>
      </c>
    </row>
    <row r="48" spans="1:68" x14ac:dyDescent="0.25">
      <c r="A48" s="60">
        <f t="shared" si="3"/>
        <v>45862</v>
      </c>
      <c r="B48" s="22">
        <v>727</v>
      </c>
      <c r="C48" s="22">
        <v>1003</v>
      </c>
      <c r="D48" s="22">
        <v>435</v>
      </c>
      <c r="E48" s="22">
        <v>0</v>
      </c>
      <c r="F48" s="22">
        <v>44</v>
      </c>
      <c r="G48" s="22">
        <v>92</v>
      </c>
      <c r="H48" s="22">
        <v>202</v>
      </c>
      <c r="I48" s="22">
        <v>199</v>
      </c>
      <c r="J48" s="22">
        <v>130</v>
      </c>
      <c r="K48" s="22">
        <v>124</v>
      </c>
      <c r="L48" s="22">
        <v>1908</v>
      </c>
      <c r="M48" s="22">
        <v>1493</v>
      </c>
      <c r="N48" s="22">
        <v>735</v>
      </c>
      <c r="O48" s="22">
        <v>286</v>
      </c>
      <c r="P48" s="22">
        <v>708</v>
      </c>
      <c r="Q48" s="22">
        <v>317</v>
      </c>
      <c r="R48" s="22">
        <v>1136</v>
      </c>
      <c r="S48" s="22">
        <v>938</v>
      </c>
      <c r="T48" s="22">
        <v>174</v>
      </c>
      <c r="U48" s="22">
        <v>581</v>
      </c>
      <c r="V48" s="22">
        <v>242</v>
      </c>
      <c r="W48" s="22">
        <v>31</v>
      </c>
      <c r="X48" s="22">
        <v>683</v>
      </c>
      <c r="Y48" s="22">
        <v>881</v>
      </c>
      <c r="Z48" s="22">
        <v>1443</v>
      </c>
      <c r="AA48" s="22">
        <v>654</v>
      </c>
      <c r="AB48" s="22">
        <v>6318</v>
      </c>
      <c r="AC48" s="22">
        <v>1480</v>
      </c>
      <c r="AD48" s="22">
        <v>51</v>
      </c>
      <c r="AE48" s="18">
        <v>168</v>
      </c>
      <c r="AF48" s="18">
        <v>0</v>
      </c>
      <c r="AG48" s="18">
        <v>963</v>
      </c>
      <c r="AH48" s="68">
        <v>954</v>
      </c>
      <c r="AI48" s="68">
        <v>2498</v>
      </c>
      <c r="AJ48" s="68">
        <v>541</v>
      </c>
      <c r="AK48" s="22">
        <v>361</v>
      </c>
      <c r="AL48" s="26">
        <v>1817</v>
      </c>
      <c r="AM48" s="26">
        <v>419</v>
      </c>
      <c r="AN48" s="26">
        <v>1769</v>
      </c>
      <c r="AO48" s="22">
        <v>435</v>
      </c>
      <c r="AP48" s="22">
        <v>3665</v>
      </c>
      <c r="AQ48" s="22">
        <v>254</v>
      </c>
      <c r="AR48" s="22">
        <v>2579</v>
      </c>
      <c r="AS48" s="22">
        <v>6133</v>
      </c>
      <c r="AT48" s="22">
        <v>3696</v>
      </c>
      <c r="AU48" s="22">
        <v>3266</v>
      </c>
      <c r="AY48" s="57">
        <v>20</v>
      </c>
      <c r="AZ48" s="63">
        <v>1</v>
      </c>
      <c r="BA48" s="64">
        <f t="shared" si="4"/>
        <v>1035.7045454545455</v>
      </c>
      <c r="BB48" s="64">
        <f t="shared" si="5"/>
        <v>0</v>
      </c>
      <c r="BC48" s="64">
        <f t="shared" si="6"/>
        <v>6318</v>
      </c>
      <c r="BD48" s="65">
        <f t="shared" si="7"/>
        <v>2.7637255091275792E-2</v>
      </c>
      <c r="BE48" s="51">
        <f t="shared" si="17"/>
        <v>0.46123048463415794</v>
      </c>
      <c r="BF48" s="66">
        <f t="shared" si="16"/>
        <v>45862</v>
      </c>
      <c r="BG48" s="50">
        <f t="shared" si="9"/>
        <v>17284.585891765873</v>
      </c>
      <c r="BH48" s="50">
        <f>Currentyear!C51</f>
        <v>133051</v>
      </c>
      <c r="BI48" s="50">
        <f t="shared" si="13"/>
        <v>334881.68528446619</v>
      </c>
      <c r="BJ48" s="50">
        <f t="shared" si="14"/>
        <v>242057.6300148438</v>
      </c>
      <c r="BK48" s="50">
        <f t="shared" si="15"/>
        <v>288469.65764965501</v>
      </c>
      <c r="BL48" s="36" t="e">
        <f t="array" aca="1" ref="BL48:BN48" ca="1">[1]!daniels(BK44:BK48,1)</f>
        <v>#NAME?</v>
      </c>
      <c r="BM48" s="36" t="e">
        <f ca="1"/>
        <v>#NAME?</v>
      </c>
      <c r="BN48" s="36" t="e">
        <f ca="1"/>
        <v>#NAME?</v>
      </c>
      <c r="BO48" s="51">
        <f t="shared" si="11"/>
        <v>-5.2699182325997969E-2</v>
      </c>
      <c r="BP48" s="51">
        <f t="shared" si="12"/>
        <v>0.16089050062651081</v>
      </c>
    </row>
    <row r="49" spans="1:68" x14ac:dyDescent="0.25">
      <c r="A49" s="60">
        <f t="shared" si="3"/>
        <v>45863</v>
      </c>
      <c r="B49" s="22">
        <v>530</v>
      </c>
      <c r="C49" s="22">
        <v>497</v>
      </c>
      <c r="D49" s="22">
        <v>251</v>
      </c>
      <c r="E49" s="22">
        <v>1</v>
      </c>
      <c r="F49" s="22">
        <v>92</v>
      </c>
      <c r="G49" s="22">
        <v>242</v>
      </c>
      <c r="H49" s="22">
        <v>518</v>
      </c>
      <c r="I49" s="22">
        <v>492</v>
      </c>
      <c r="J49" s="22">
        <v>65</v>
      </c>
      <c r="K49" s="22">
        <v>54</v>
      </c>
      <c r="L49" s="22">
        <v>568</v>
      </c>
      <c r="M49" s="22">
        <v>1865</v>
      </c>
      <c r="N49" s="22">
        <v>1335</v>
      </c>
      <c r="O49" s="22">
        <v>429</v>
      </c>
      <c r="P49" s="22">
        <v>311</v>
      </c>
      <c r="Q49" s="22">
        <v>724</v>
      </c>
      <c r="R49" s="22">
        <v>1631</v>
      </c>
      <c r="S49" s="22">
        <v>1088</v>
      </c>
      <c r="T49" s="22">
        <v>305</v>
      </c>
      <c r="U49" s="22">
        <v>52</v>
      </c>
      <c r="V49" s="22">
        <v>110</v>
      </c>
      <c r="W49" s="22">
        <v>47</v>
      </c>
      <c r="X49" s="22">
        <v>106</v>
      </c>
      <c r="Y49" s="22">
        <v>1071</v>
      </c>
      <c r="Z49" s="22">
        <v>2666</v>
      </c>
      <c r="AA49" s="22">
        <v>388</v>
      </c>
      <c r="AB49" s="22">
        <v>2893</v>
      </c>
      <c r="AC49" s="22">
        <v>1411</v>
      </c>
      <c r="AD49" s="22">
        <v>84</v>
      </c>
      <c r="AE49" s="18">
        <v>65</v>
      </c>
      <c r="AF49" s="18">
        <v>1133</v>
      </c>
      <c r="AG49" s="18">
        <v>1639</v>
      </c>
      <c r="AH49" s="68">
        <v>1450</v>
      </c>
      <c r="AI49" s="68">
        <v>1097</v>
      </c>
      <c r="AJ49" s="68">
        <v>220</v>
      </c>
      <c r="AK49" s="22">
        <v>178</v>
      </c>
      <c r="AL49" s="26">
        <v>541</v>
      </c>
      <c r="AM49" s="26">
        <v>1278</v>
      </c>
      <c r="AN49" s="26">
        <v>34</v>
      </c>
      <c r="AO49" s="22">
        <v>1375</v>
      </c>
      <c r="AP49" s="22">
        <v>1679</v>
      </c>
      <c r="AQ49" s="22">
        <v>787</v>
      </c>
      <c r="AR49" s="22">
        <v>4850</v>
      </c>
      <c r="AS49" s="25">
        <v>3843.611983236714</v>
      </c>
      <c r="AT49" s="22">
        <v>2719</v>
      </c>
      <c r="AU49" s="22">
        <v>2513</v>
      </c>
      <c r="AY49" s="57">
        <v>20</v>
      </c>
      <c r="AZ49" s="63">
        <v>1</v>
      </c>
      <c r="BA49" s="64">
        <f t="shared" si="4"/>
        <v>908.99118143719795</v>
      </c>
      <c r="BB49" s="64">
        <f t="shared" si="5"/>
        <v>1</v>
      </c>
      <c r="BC49" s="64">
        <f t="shared" si="6"/>
        <v>4850</v>
      </c>
      <c r="BD49" s="65">
        <f t="shared" si="7"/>
        <v>2.4255972678071579E-2</v>
      </c>
      <c r="BE49" s="51">
        <f t="shared" si="17"/>
        <v>0.4854864573122295</v>
      </c>
      <c r="BF49" s="66">
        <f t="shared" si="16"/>
        <v>45863</v>
      </c>
      <c r="BG49" s="50">
        <f t="shared" si="9"/>
        <v>18193.577073203072</v>
      </c>
      <c r="BH49" s="50">
        <f>Currentyear!C52</f>
        <v>135564</v>
      </c>
      <c r="BI49" s="50">
        <f t="shared" si="13"/>
        <v>319009.05844624329</v>
      </c>
      <c r="BJ49" s="50">
        <f t="shared" si="14"/>
        <v>239457.60095560734</v>
      </c>
      <c r="BK49" s="50">
        <f t="shared" si="15"/>
        <v>279233.32970092533</v>
      </c>
      <c r="BL49" s="36" t="e">
        <f t="array" aca="1" ref="BL49:BN49" ca="1">[1]!daniels(BK45:BK49,1)</f>
        <v>#NAME?</v>
      </c>
      <c r="BM49" s="36" t="e">
        <f ca="1"/>
        <v>#NAME?</v>
      </c>
      <c r="BN49" s="36" t="e">
        <f ca="1"/>
        <v>#NAME?</v>
      </c>
      <c r="BO49" s="51">
        <f t="shared" si="11"/>
        <v>-6.781293362402957E-2</v>
      </c>
      <c r="BP49" s="51">
        <f t="shared" si="12"/>
        <v>0.14244620722003357</v>
      </c>
    </row>
    <row r="50" spans="1:68" x14ac:dyDescent="0.25">
      <c r="A50" s="60">
        <f t="shared" si="3"/>
        <v>45864</v>
      </c>
      <c r="B50" s="22">
        <v>668</v>
      </c>
      <c r="C50" s="22">
        <v>633</v>
      </c>
      <c r="D50" s="22">
        <v>667</v>
      </c>
      <c r="E50" s="22">
        <v>0</v>
      </c>
      <c r="F50" s="22">
        <v>27</v>
      </c>
      <c r="G50" s="22">
        <v>592</v>
      </c>
      <c r="H50" s="22">
        <v>92</v>
      </c>
      <c r="I50" s="22">
        <v>557</v>
      </c>
      <c r="J50" s="22">
        <v>467</v>
      </c>
      <c r="K50" s="22">
        <v>50</v>
      </c>
      <c r="L50" s="22">
        <v>602</v>
      </c>
      <c r="M50" s="22">
        <v>7041</v>
      </c>
      <c r="N50" s="22">
        <v>1037</v>
      </c>
      <c r="O50" s="22">
        <v>417</v>
      </c>
      <c r="P50" s="22">
        <v>491</v>
      </c>
      <c r="Q50" s="22">
        <v>1002</v>
      </c>
      <c r="R50" s="22">
        <v>276</v>
      </c>
      <c r="S50" s="22">
        <v>614</v>
      </c>
      <c r="T50" s="22">
        <v>853</v>
      </c>
      <c r="U50" s="22">
        <v>68</v>
      </c>
      <c r="V50" s="22">
        <v>34</v>
      </c>
      <c r="W50" s="22">
        <v>37</v>
      </c>
      <c r="X50" s="22">
        <v>646</v>
      </c>
      <c r="Y50" s="22">
        <v>748</v>
      </c>
      <c r="Z50" s="22">
        <v>1591</v>
      </c>
      <c r="AA50" s="22">
        <v>106</v>
      </c>
      <c r="AB50" s="22">
        <v>4457</v>
      </c>
      <c r="AC50" s="22">
        <v>702</v>
      </c>
      <c r="AD50" s="22">
        <v>532</v>
      </c>
      <c r="AE50" s="18">
        <v>9</v>
      </c>
      <c r="AF50" s="18">
        <v>187</v>
      </c>
      <c r="AG50" s="18">
        <v>401</v>
      </c>
      <c r="AH50" s="68">
        <v>1659</v>
      </c>
      <c r="AI50" s="68">
        <v>310</v>
      </c>
      <c r="AJ50" s="68">
        <v>60</v>
      </c>
      <c r="AK50" s="22">
        <v>102</v>
      </c>
      <c r="AL50" s="26">
        <v>413</v>
      </c>
      <c r="AM50" s="26">
        <v>1739</v>
      </c>
      <c r="AN50" s="26">
        <v>1161</v>
      </c>
      <c r="AO50" s="22">
        <v>1332</v>
      </c>
      <c r="AP50" s="22">
        <v>1050</v>
      </c>
      <c r="AQ50" s="22">
        <v>1754</v>
      </c>
      <c r="AR50" s="22">
        <v>734</v>
      </c>
      <c r="AS50" s="22">
        <v>926</v>
      </c>
      <c r="AT50" s="22">
        <v>1177</v>
      </c>
      <c r="AU50" s="22">
        <v>3517</v>
      </c>
      <c r="AY50" s="57">
        <v>20</v>
      </c>
      <c r="AZ50" s="63">
        <v>1</v>
      </c>
      <c r="BA50" s="64">
        <f t="shared" si="4"/>
        <v>837.36363636363637</v>
      </c>
      <c r="BB50" s="64">
        <f t="shared" si="5"/>
        <v>0</v>
      </c>
      <c r="BC50" s="64">
        <f t="shared" si="6"/>
        <v>7041</v>
      </c>
      <c r="BD50" s="65">
        <f t="shared" si="7"/>
        <v>2.2344627648789039E-2</v>
      </c>
      <c r="BE50" s="51">
        <f t="shared" si="17"/>
        <v>0.50783108496101859</v>
      </c>
      <c r="BF50" s="66">
        <f t="shared" si="16"/>
        <v>45864</v>
      </c>
      <c r="BG50" s="50">
        <f t="shared" si="9"/>
        <v>19030.940709566708</v>
      </c>
      <c r="BH50" s="50">
        <f>Currentyear!C53</f>
        <v>139081</v>
      </c>
      <c r="BI50" s="50">
        <f t="shared" si="13"/>
        <v>310384.37526038656</v>
      </c>
      <c r="BJ50" s="50">
        <f t="shared" si="14"/>
        <v>237360.74755215622</v>
      </c>
      <c r="BK50" s="50">
        <f t="shared" si="15"/>
        <v>273872.56140627142</v>
      </c>
      <c r="BL50" s="36" t="e">
        <f t="array" aca="1" ref="BL50:BN50" ca="1">[1]!daniels(BK46:BK50,1)</f>
        <v>#NAME?</v>
      </c>
      <c r="BM50" s="36" t="e">
        <f ca="1"/>
        <v>#NAME?</v>
      </c>
      <c r="BN50" s="36" t="e">
        <f ca="1"/>
        <v>#NAME?</v>
      </c>
      <c r="BO50" s="51">
        <f t="shared" si="11"/>
        <v>-5.9434815507541816E-2</v>
      </c>
      <c r="BP50" s="51">
        <f t="shared" si="12"/>
        <v>0.13331680131311999</v>
      </c>
    </row>
    <row r="51" spans="1:68" x14ac:dyDescent="0.25">
      <c r="A51" s="60">
        <f t="shared" si="3"/>
        <v>45865</v>
      </c>
      <c r="B51" s="22">
        <v>915</v>
      </c>
      <c r="C51" s="22">
        <v>736</v>
      </c>
      <c r="D51" s="22">
        <v>272</v>
      </c>
      <c r="E51" s="22">
        <v>1</v>
      </c>
      <c r="F51" s="22">
        <v>37</v>
      </c>
      <c r="G51" s="22">
        <v>622</v>
      </c>
      <c r="H51" s="22">
        <v>89</v>
      </c>
      <c r="I51" s="22">
        <v>321</v>
      </c>
      <c r="J51" s="22">
        <v>254</v>
      </c>
      <c r="K51" s="22">
        <v>38</v>
      </c>
      <c r="L51" s="22">
        <v>264</v>
      </c>
      <c r="M51" s="22">
        <v>1016</v>
      </c>
      <c r="N51" s="22">
        <v>639</v>
      </c>
      <c r="O51" s="22">
        <v>374</v>
      </c>
      <c r="P51" s="22">
        <v>760</v>
      </c>
      <c r="Q51" s="22">
        <v>249</v>
      </c>
      <c r="R51" s="22">
        <v>78</v>
      </c>
      <c r="S51" s="22">
        <v>139</v>
      </c>
      <c r="T51" s="22">
        <v>1085</v>
      </c>
      <c r="U51" s="22">
        <v>53</v>
      </c>
      <c r="V51" s="22">
        <v>87</v>
      </c>
      <c r="W51" s="22">
        <v>80</v>
      </c>
      <c r="X51" s="22">
        <v>522</v>
      </c>
      <c r="Y51" s="22">
        <v>1140</v>
      </c>
      <c r="Z51" s="22">
        <v>1235</v>
      </c>
      <c r="AA51" s="22">
        <v>4194</v>
      </c>
      <c r="AB51" s="22">
        <v>1504</v>
      </c>
      <c r="AC51" s="22">
        <v>801</v>
      </c>
      <c r="AD51" s="22">
        <v>390</v>
      </c>
      <c r="AE51" s="18">
        <v>151</v>
      </c>
      <c r="AF51" s="18">
        <v>189</v>
      </c>
      <c r="AG51" s="18">
        <v>315</v>
      </c>
      <c r="AH51" s="68">
        <v>518</v>
      </c>
      <c r="AI51" s="68">
        <v>715</v>
      </c>
      <c r="AJ51" s="68">
        <v>351</v>
      </c>
      <c r="AK51" s="22">
        <v>192</v>
      </c>
      <c r="AL51" s="26">
        <v>138</v>
      </c>
      <c r="AM51" s="26">
        <v>350</v>
      </c>
      <c r="AN51" s="26">
        <v>499</v>
      </c>
      <c r="AO51" s="22">
        <v>1295</v>
      </c>
      <c r="AP51" s="22">
        <v>337</v>
      </c>
      <c r="AQ51" s="22">
        <v>3446</v>
      </c>
      <c r="AR51" s="22">
        <v>1573</v>
      </c>
      <c r="AS51" s="22">
        <v>1432</v>
      </c>
      <c r="AT51" s="22">
        <v>3585</v>
      </c>
      <c r="AU51" s="22">
        <v>1139</v>
      </c>
      <c r="AY51" s="57">
        <v>20</v>
      </c>
      <c r="AZ51" s="63">
        <v>1</v>
      </c>
      <c r="BA51" s="64">
        <f t="shared" si="4"/>
        <v>668.09090909090912</v>
      </c>
      <c r="BB51" s="64">
        <f t="shared" si="5"/>
        <v>1</v>
      </c>
      <c r="BC51" s="64">
        <f t="shared" si="6"/>
        <v>4194</v>
      </c>
      <c r="BD51" s="65">
        <f t="shared" si="7"/>
        <v>1.7827670023987694E-2</v>
      </c>
      <c r="BE51" s="51">
        <f t="shared" si="17"/>
        <v>0.52565875498500625</v>
      </c>
      <c r="BF51" s="66">
        <f t="shared" si="16"/>
        <v>45865</v>
      </c>
      <c r="BG51" s="50">
        <f t="shared" si="9"/>
        <v>19699.031618657616</v>
      </c>
      <c r="BH51" s="50">
        <f>Currentyear!C54</f>
        <v>140220</v>
      </c>
      <c r="BI51" s="50">
        <f t="shared" si="13"/>
        <v>297809.72498035268</v>
      </c>
      <c r="BJ51" s="50">
        <f t="shared" si="14"/>
        <v>235692.28053270906</v>
      </c>
      <c r="BK51" s="50">
        <f t="shared" si="15"/>
        <v>266751.00275653088</v>
      </c>
      <c r="BL51" s="36" t="e">
        <f t="array" aca="1" ref="BL51:BN51" ca="1">[1]!daniels(BK47:BK51,1)</f>
        <v>#NAME?</v>
      </c>
      <c r="BM51" s="36" t="e">
        <f ca="1"/>
        <v>#NAME?</v>
      </c>
      <c r="BN51" s="36" t="e">
        <f ca="1"/>
        <v>#NAME?</v>
      </c>
      <c r="BO51" s="51">
        <f t="shared" si="11"/>
        <v>-5.2495872597656139E-2</v>
      </c>
      <c r="BP51" s="51">
        <f t="shared" si="12"/>
        <v>0.11643338507773006</v>
      </c>
    </row>
    <row r="52" spans="1:68" x14ac:dyDescent="0.25">
      <c r="A52" s="60">
        <f t="shared" si="3"/>
        <v>45866</v>
      </c>
      <c r="B52" s="22">
        <v>634</v>
      </c>
      <c r="C52" s="22">
        <v>319</v>
      </c>
      <c r="D52" s="22">
        <v>385</v>
      </c>
      <c r="E52" s="22">
        <v>15</v>
      </c>
      <c r="F52" s="22">
        <v>49</v>
      </c>
      <c r="G52" s="22">
        <v>339</v>
      </c>
      <c r="H52" s="22">
        <v>68</v>
      </c>
      <c r="I52" s="22">
        <v>334</v>
      </c>
      <c r="J52" s="22">
        <v>159</v>
      </c>
      <c r="K52" s="22">
        <v>44</v>
      </c>
      <c r="L52" s="22">
        <v>54</v>
      </c>
      <c r="M52" s="22">
        <v>1233</v>
      </c>
      <c r="N52" s="22">
        <v>432</v>
      </c>
      <c r="O52" s="22">
        <v>351</v>
      </c>
      <c r="P52" s="22">
        <v>118</v>
      </c>
      <c r="Q52" s="22">
        <v>1100</v>
      </c>
      <c r="R52" s="22">
        <v>387</v>
      </c>
      <c r="S52" s="22">
        <v>861</v>
      </c>
      <c r="T52" s="22">
        <v>599</v>
      </c>
      <c r="U52" s="22">
        <v>1057</v>
      </c>
      <c r="V52" s="22">
        <v>56</v>
      </c>
      <c r="W52" s="22">
        <v>15</v>
      </c>
      <c r="X52" s="22">
        <v>602</v>
      </c>
      <c r="Y52" s="22">
        <v>2557</v>
      </c>
      <c r="Z52" s="22">
        <v>6155</v>
      </c>
      <c r="AA52" s="22">
        <v>1019</v>
      </c>
      <c r="AB52" s="22">
        <v>331</v>
      </c>
      <c r="AC52" s="22">
        <v>2195</v>
      </c>
      <c r="AD52" s="22">
        <v>238</v>
      </c>
      <c r="AE52" s="18">
        <v>294</v>
      </c>
      <c r="AF52" s="18">
        <v>928</v>
      </c>
      <c r="AG52" s="18">
        <v>1245</v>
      </c>
      <c r="AH52" s="68">
        <v>1541</v>
      </c>
      <c r="AI52" s="68">
        <v>1158</v>
      </c>
      <c r="AJ52" s="68">
        <v>267</v>
      </c>
      <c r="AK52" s="25">
        <v>380.50540556431184</v>
      </c>
      <c r="AL52" s="26">
        <v>194</v>
      </c>
      <c r="AM52" s="26">
        <v>1286</v>
      </c>
      <c r="AN52" s="26">
        <v>2216</v>
      </c>
      <c r="AO52" s="22">
        <v>988</v>
      </c>
      <c r="AP52" s="22">
        <v>801</v>
      </c>
      <c r="AQ52" s="22">
        <v>1062</v>
      </c>
      <c r="AR52" s="22">
        <v>864</v>
      </c>
      <c r="AS52" s="22">
        <v>3736</v>
      </c>
      <c r="AT52" s="22">
        <v>6822</v>
      </c>
      <c r="AU52" s="22">
        <v>3744</v>
      </c>
      <c r="AY52" s="57">
        <v>20</v>
      </c>
      <c r="AZ52" s="63">
        <v>1</v>
      </c>
      <c r="BA52" s="64">
        <f t="shared" si="4"/>
        <v>878.78421376282529</v>
      </c>
      <c r="BB52" s="64">
        <f t="shared" si="5"/>
        <v>15</v>
      </c>
      <c r="BC52" s="64">
        <f t="shared" si="6"/>
        <v>6155</v>
      </c>
      <c r="BD52" s="65">
        <f t="shared" si="7"/>
        <v>2.3449914932342397E-2</v>
      </c>
      <c r="BE52" s="51">
        <f t="shared" si="17"/>
        <v>0.54910866991734864</v>
      </c>
      <c r="BF52" s="66">
        <f t="shared" si="16"/>
        <v>45866</v>
      </c>
      <c r="BG52" s="50">
        <f t="shared" si="9"/>
        <v>20577.815832420441</v>
      </c>
      <c r="BH52" s="50">
        <f>Currentyear!C55</f>
        <v>143964</v>
      </c>
      <c r="BI52" s="50">
        <f t="shared" si="13"/>
        <v>291415.392353212</v>
      </c>
      <c r="BJ52" s="50">
        <f t="shared" si="14"/>
        <v>232939.83234819115</v>
      </c>
      <c r="BK52" s="50">
        <f t="shared" si="15"/>
        <v>262177.61235070159</v>
      </c>
      <c r="BL52" s="36" t="e">
        <f t="array" aca="1" ref="BL52:BN52" ca="1">[1]!daniels(BK48:BK52,1)</f>
        <v>#NAME?</v>
      </c>
      <c r="BM52" s="36" t="e">
        <f ca="1"/>
        <v>#NAME?</v>
      </c>
      <c r="BN52" s="36" t="e">
        <f ca="1"/>
        <v>#NAME?</v>
      </c>
      <c r="BO52" s="51">
        <f t="shared" si="11"/>
        <v>-4.3499395100333828E-2</v>
      </c>
      <c r="BP52" s="51">
        <f t="shared" si="12"/>
        <v>0.1115189803597743</v>
      </c>
    </row>
    <row r="53" spans="1:68" x14ac:dyDescent="0.25">
      <c r="A53" s="60">
        <f t="shared" si="3"/>
        <v>45867</v>
      </c>
      <c r="B53" s="22">
        <v>737</v>
      </c>
      <c r="C53" s="22">
        <v>357</v>
      </c>
      <c r="D53" s="22">
        <v>101</v>
      </c>
      <c r="E53" s="22">
        <v>42</v>
      </c>
      <c r="F53" s="22">
        <v>68</v>
      </c>
      <c r="G53" s="22">
        <v>155</v>
      </c>
      <c r="H53" s="22">
        <v>143</v>
      </c>
      <c r="I53" s="22">
        <v>261</v>
      </c>
      <c r="J53" s="22">
        <v>290</v>
      </c>
      <c r="K53" s="22">
        <v>5</v>
      </c>
      <c r="L53" s="22">
        <v>598</v>
      </c>
      <c r="M53" s="22">
        <v>5502</v>
      </c>
      <c r="N53" s="22">
        <v>1706</v>
      </c>
      <c r="O53" s="22">
        <v>227</v>
      </c>
      <c r="P53" s="22">
        <v>679</v>
      </c>
      <c r="Q53" s="22">
        <v>1319</v>
      </c>
      <c r="R53" s="22">
        <v>174</v>
      </c>
      <c r="S53" s="22">
        <v>112</v>
      </c>
      <c r="T53" s="22">
        <v>1001</v>
      </c>
      <c r="U53" s="22">
        <v>1509</v>
      </c>
      <c r="V53" s="22">
        <v>307</v>
      </c>
      <c r="W53" s="22">
        <v>36</v>
      </c>
      <c r="X53" s="22">
        <v>1262</v>
      </c>
      <c r="Y53" s="22">
        <v>1077</v>
      </c>
      <c r="Z53" s="22">
        <v>4165</v>
      </c>
      <c r="AA53" s="22">
        <v>948</v>
      </c>
      <c r="AB53" s="22">
        <v>1783</v>
      </c>
      <c r="AC53" s="22">
        <v>1039</v>
      </c>
      <c r="AD53" s="22">
        <v>112</v>
      </c>
      <c r="AE53" s="18">
        <v>384</v>
      </c>
      <c r="AF53" s="18">
        <v>570</v>
      </c>
      <c r="AG53" s="18">
        <v>580</v>
      </c>
      <c r="AH53" s="68">
        <v>1797</v>
      </c>
      <c r="AI53" s="68">
        <v>1817</v>
      </c>
      <c r="AJ53" s="68">
        <v>553</v>
      </c>
      <c r="AK53" s="25">
        <v>440.47156572640699</v>
      </c>
      <c r="AL53" s="26">
        <v>48</v>
      </c>
      <c r="AM53" s="26">
        <v>161</v>
      </c>
      <c r="AN53" s="26">
        <v>3902</v>
      </c>
      <c r="AO53" s="22">
        <v>1091</v>
      </c>
      <c r="AP53" s="22">
        <v>693</v>
      </c>
      <c r="AQ53" s="22">
        <v>982</v>
      </c>
      <c r="AR53" s="22">
        <v>1156</v>
      </c>
      <c r="AS53" s="22">
        <v>159</v>
      </c>
      <c r="AT53" s="22">
        <v>8570</v>
      </c>
      <c r="AU53" s="22">
        <v>3006</v>
      </c>
      <c r="AY53" s="57">
        <v>20</v>
      </c>
      <c r="AZ53" s="63">
        <v>1</v>
      </c>
      <c r="BA53" s="64">
        <f t="shared" si="4"/>
        <v>910.19253558469097</v>
      </c>
      <c r="BB53" s="64">
        <f t="shared" si="5"/>
        <v>5</v>
      </c>
      <c r="BC53" s="64">
        <f t="shared" si="6"/>
        <v>5502</v>
      </c>
      <c r="BD53" s="65">
        <f t="shared" si="7"/>
        <v>2.4288030209512319E-2</v>
      </c>
      <c r="BE53" s="51">
        <f t="shared" si="17"/>
        <v>0.57339670012686095</v>
      </c>
      <c r="BF53" s="66">
        <f t="shared" si="16"/>
        <v>45867</v>
      </c>
      <c r="BG53" s="50">
        <f t="shared" si="9"/>
        <v>21488.008368005132</v>
      </c>
      <c r="BH53" s="50">
        <f>Currentyear!C56</f>
        <v>146970</v>
      </c>
      <c r="BI53" s="50">
        <f t="shared" si="13"/>
        <v>288082.35332654428</v>
      </c>
      <c r="BJ53" s="50">
        <f t="shared" si="14"/>
        <v>224547.0356025642</v>
      </c>
      <c r="BK53" s="50">
        <f t="shared" si="15"/>
        <v>256314.69446455425</v>
      </c>
      <c r="BL53" s="36" t="e">
        <f t="array" aca="1" ref="BL53:BN53" ca="1">[1]!daniels(BK49:BK53,1)</f>
        <v>#NAME?</v>
      </c>
      <c r="BM53" s="36" t="e">
        <f ca="1"/>
        <v>#NAME?</v>
      </c>
      <c r="BN53" s="36" t="e">
        <f ca="1"/>
        <v>#NAME?</v>
      </c>
      <c r="BO53" s="51">
        <f t="shared" si="11"/>
        <v>-4.2422208140751476E-2</v>
      </c>
      <c r="BP53" s="51">
        <f t="shared" si="12"/>
        <v>0.12394006097993408</v>
      </c>
    </row>
    <row r="54" spans="1:68" x14ac:dyDescent="0.25">
      <c r="A54" s="60">
        <f t="shared" si="3"/>
        <v>45868</v>
      </c>
      <c r="B54" s="22">
        <v>378</v>
      </c>
      <c r="C54" s="22">
        <v>363</v>
      </c>
      <c r="D54" s="22">
        <v>212</v>
      </c>
      <c r="E54" s="22">
        <v>46</v>
      </c>
      <c r="F54" s="22">
        <v>48</v>
      </c>
      <c r="G54" s="22">
        <v>47</v>
      </c>
      <c r="H54" s="22">
        <v>192</v>
      </c>
      <c r="I54" s="22">
        <v>155</v>
      </c>
      <c r="J54" s="22">
        <v>40</v>
      </c>
      <c r="K54" s="22">
        <v>24</v>
      </c>
      <c r="L54" s="22">
        <v>739</v>
      </c>
      <c r="M54" s="22">
        <v>1941</v>
      </c>
      <c r="N54" s="22">
        <v>2040</v>
      </c>
      <c r="O54" s="22">
        <v>127</v>
      </c>
      <c r="P54" s="22">
        <v>614</v>
      </c>
      <c r="Q54" s="22">
        <v>1685</v>
      </c>
      <c r="R54" s="22">
        <v>2610</v>
      </c>
      <c r="S54" s="22">
        <v>254</v>
      </c>
      <c r="T54" s="22">
        <v>126</v>
      </c>
      <c r="U54" s="22">
        <v>2583</v>
      </c>
      <c r="V54" s="22">
        <v>41</v>
      </c>
      <c r="W54" s="22">
        <v>50</v>
      </c>
      <c r="X54" s="22">
        <v>547</v>
      </c>
      <c r="Y54" s="22">
        <v>365</v>
      </c>
      <c r="Z54" s="22">
        <v>1195</v>
      </c>
      <c r="AA54" s="22">
        <v>560</v>
      </c>
      <c r="AB54" s="22">
        <v>2878</v>
      </c>
      <c r="AC54" s="22">
        <v>3756</v>
      </c>
      <c r="AD54" s="22">
        <v>86</v>
      </c>
      <c r="AE54" s="18">
        <v>332</v>
      </c>
      <c r="AF54" s="18">
        <v>120</v>
      </c>
      <c r="AG54" s="18">
        <v>627</v>
      </c>
      <c r="AH54" s="68">
        <v>1107</v>
      </c>
      <c r="AI54" s="68">
        <v>944</v>
      </c>
      <c r="AJ54" s="68">
        <v>329</v>
      </c>
      <c r="AK54" s="22">
        <v>10</v>
      </c>
      <c r="AL54" s="26">
        <v>354</v>
      </c>
      <c r="AM54" s="26">
        <v>2426</v>
      </c>
      <c r="AN54" s="26">
        <v>328</v>
      </c>
      <c r="AO54" s="22">
        <v>1308</v>
      </c>
      <c r="AP54" s="22">
        <v>1071</v>
      </c>
      <c r="AQ54" s="22">
        <v>1346</v>
      </c>
      <c r="AR54" s="22">
        <v>1450</v>
      </c>
      <c r="AS54" s="22">
        <v>1573</v>
      </c>
      <c r="AT54" s="22">
        <v>4108</v>
      </c>
      <c r="AU54" s="22">
        <v>5891</v>
      </c>
      <c r="AY54" s="57">
        <v>20</v>
      </c>
      <c r="AZ54" s="63">
        <v>1</v>
      </c>
      <c r="BA54" s="64">
        <f t="shared" si="4"/>
        <v>841.52272727272725</v>
      </c>
      <c r="BB54" s="64">
        <f t="shared" si="5"/>
        <v>10</v>
      </c>
      <c r="BC54" s="64">
        <f t="shared" si="6"/>
        <v>3756</v>
      </c>
      <c r="BD54" s="65">
        <f t="shared" si="7"/>
        <v>2.2455610898700244E-2</v>
      </c>
      <c r="BE54" s="51">
        <f t="shared" si="17"/>
        <v>0.59585231102556124</v>
      </c>
      <c r="BF54" s="66">
        <f t="shared" si="16"/>
        <v>45868</v>
      </c>
      <c r="BG54" s="50">
        <f t="shared" si="9"/>
        <v>22329.53109527786</v>
      </c>
      <c r="BH54" s="50">
        <f>Currentyear!C57</f>
        <v>152861</v>
      </c>
      <c r="BI54" s="50">
        <f t="shared" si="13"/>
        <v>284403.22614995937</v>
      </c>
      <c r="BJ54" s="50">
        <f t="shared" si="14"/>
        <v>228680.29193491876</v>
      </c>
      <c r="BK54" s="50">
        <f t="shared" si="15"/>
        <v>256541.75904243908</v>
      </c>
      <c r="BL54" s="36" t="e">
        <f t="array" aca="1" ref="BL54:BN54" ca="1">[1]!daniels(BK50:BK54,1)</f>
        <v>#NAME?</v>
      </c>
      <c r="BM54" s="36" t="e">
        <f ca="1"/>
        <v>#NAME?</v>
      </c>
      <c r="BN54" s="36" t="e">
        <f ca="1"/>
        <v>#NAME?</v>
      </c>
      <c r="BO54" s="51">
        <f t="shared" si="11"/>
        <v>-2.5043623855081736E-2</v>
      </c>
      <c r="BP54" s="51">
        <f t="shared" si="12"/>
        <v>0.10860402303124163</v>
      </c>
    </row>
    <row r="55" spans="1:68" x14ac:dyDescent="0.25">
      <c r="A55" s="60">
        <f t="shared" si="3"/>
        <v>45869</v>
      </c>
      <c r="B55" s="22">
        <v>405</v>
      </c>
      <c r="C55" s="22">
        <v>404</v>
      </c>
      <c r="D55" s="22">
        <v>264</v>
      </c>
      <c r="E55" s="22">
        <v>2</v>
      </c>
      <c r="F55" s="22">
        <v>34</v>
      </c>
      <c r="G55" s="22">
        <v>332</v>
      </c>
      <c r="H55" s="22">
        <v>173</v>
      </c>
      <c r="I55" s="22">
        <v>129</v>
      </c>
      <c r="J55" s="22">
        <v>636</v>
      </c>
      <c r="K55" s="22">
        <v>33</v>
      </c>
      <c r="L55" s="22">
        <v>703</v>
      </c>
      <c r="M55" s="22">
        <v>406</v>
      </c>
      <c r="N55" s="22">
        <v>1114</v>
      </c>
      <c r="O55" s="22">
        <v>169</v>
      </c>
      <c r="P55" s="22">
        <v>157</v>
      </c>
      <c r="Q55" s="22">
        <v>956</v>
      </c>
      <c r="R55" s="22">
        <v>684</v>
      </c>
      <c r="S55" s="22">
        <v>1135</v>
      </c>
      <c r="T55" s="22">
        <v>592</v>
      </c>
      <c r="U55" s="22">
        <v>753</v>
      </c>
      <c r="V55" s="22">
        <v>29</v>
      </c>
      <c r="W55" s="22">
        <v>26</v>
      </c>
      <c r="X55" s="22">
        <v>216</v>
      </c>
      <c r="Y55" s="22">
        <v>2631</v>
      </c>
      <c r="Z55" s="22">
        <v>431</v>
      </c>
      <c r="AA55" s="22">
        <v>2034</v>
      </c>
      <c r="AB55" s="22">
        <v>2833</v>
      </c>
      <c r="AC55" s="22">
        <v>1146</v>
      </c>
      <c r="AD55" s="22">
        <v>220</v>
      </c>
      <c r="AE55" s="18">
        <v>182</v>
      </c>
      <c r="AF55" s="18">
        <v>164</v>
      </c>
      <c r="AG55" s="18">
        <v>358</v>
      </c>
      <c r="AH55" s="68">
        <v>426</v>
      </c>
      <c r="AI55" s="68">
        <v>572</v>
      </c>
      <c r="AJ55" s="68">
        <v>364</v>
      </c>
      <c r="AK55" s="22">
        <v>105</v>
      </c>
      <c r="AL55" s="27">
        <v>162</v>
      </c>
      <c r="AM55" s="27">
        <v>834</v>
      </c>
      <c r="AN55" s="27">
        <v>3980</v>
      </c>
      <c r="AO55" s="22">
        <v>189</v>
      </c>
      <c r="AP55" s="22">
        <v>652</v>
      </c>
      <c r="AQ55" s="22">
        <v>2471</v>
      </c>
      <c r="AR55" s="25">
        <v>1870.6261404768982</v>
      </c>
      <c r="AS55" s="22">
        <v>4006</v>
      </c>
      <c r="AT55" s="22">
        <v>5584</v>
      </c>
      <c r="AU55" s="22">
        <v>4471</v>
      </c>
      <c r="AY55" s="57">
        <v>20</v>
      </c>
      <c r="AZ55" s="63">
        <v>1</v>
      </c>
      <c r="BA55" s="64">
        <f t="shared" si="4"/>
        <v>795.05968501083873</v>
      </c>
      <c r="BB55" s="64">
        <f t="shared" si="5"/>
        <v>2</v>
      </c>
      <c r="BC55" s="64">
        <f t="shared" si="6"/>
        <v>4006</v>
      </c>
      <c r="BD55" s="65">
        <f t="shared" si="7"/>
        <v>2.1215767975403064E-2</v>
      </c>
      <c r="BE55" s="51">
        <f t="shared" si="17"/>
        <v>0.61706807900096428</v>
      </c>
      <c r="BF55" s="66">
        <f t="shared" si="16"/>
        <v>45869</v>
      </c>
      <c r="BG55" s="50">
        <f t="shared" si="9"/>
        <v>23124.590780288698</v>
      </c>
      <c r="BH55" s="50">
        <f>Currentyear!C58</f>
        <v>157332</v>
      </c>
      <c r="BI55" s="50">
        <f t="shared" si="13"/>
        <v>281105.01574666222</v>
      </c>
      <c r="BJ55" s="50">
        <f t="shared" si="14"/>
        <v>228828.99430526316</v>
      </c>
      <c r="BK55" s="50">
        <f t="shared" si="15"/>
        <v>254967.00502596269</v>
      </c>
      <c r="BL55" s="36" t="e">
        <f t="array" aca="1" ref="BL55:BN55" ca="1">[1]!daniels(BK51:BK55,1)</f>
        <v>#NAME?</v>
      </c>
      <c r="BM55" s="36" t="e">
        <f ca="1"/>
        <v>#NAME?</v>
      </c>
      <c r="BN55" s="36" t="e">
        <f ca="1"/>
        <v>#NAME?</v>
      </c>
      <c r="BO55" s="51">
        <f t="shared" si="11"/>
        <v>-1.6901494862352831E-2</v>
      </c>
      <c r="BP55" s="51">
        <f t="shared" si="12"/>
        <v>0.10251526748740669</v>
      </c>
    </row>
    <row r="56" spans="1:68" x14ac:dyDescent="0.25">
      <c r="A56" s="60">
        <f t="shared" si="3"/>
        <v>45870</v>
      </c>
      <c r="B56" s="22">
        <v>225</v>
      </c>
      <c r="C56" s="22">
        <v>303</v>
      </c>
      <c r="D56" s="22">
        <v>151</v>
      </c>
      <c r="E56" s="22">
        <v>1</v>
      </c>
      <c r="F56" s="22">
        <v>47</v>
      </c>
      <c r="G56" s="22">
        <v>119</v>
      </c>
      <c r="H56" s="22">
        <v>228</v>
      </c>
      <c r="I56" s="22">
        <v>48</v>
      </c>
      <c r="J56" s="22">
        <v>255</v>
      </c>
      <c r="K56" s="22">
        <v>114</v>
      </c>
      <c r="L56" s="22">
        <v>982</v>
      </c>
      <c r="M56" s="22">
        <v>1134</v>
      </c>
      <c r="N56" s="22">
        <v>341</v>
      </c>
      <c r="O56" s="22">
        <v>337</v>
      </c>
      <c r="P56" s="22">
        <v>542</v>
      </c>
      <c r="Q56" s="22">
        <v>669</v>
      </c>
      <c r="R56" s="22">
        <v>1582</v>
      </c>
      <c r="S56" s="22">
        <v>457</v>
      </c>
      <c r="T56" s="22">
        <v>680</v>
      </c>
      <c r="U56" s="22">
        <v>2523</v>
      </c>
      <c r="V56" s="22">
        <v>28</v>
      </c>
      <c r="W56" s="22">
        <v>18</v>
      </c>
      <c r="X56" s="22">
        <v>416</v>
      </c>
      <c r="Y56" s="22">
        <v>1786</v>
      </c>
      <c r="Z56" s="22">
        <v>2260</v>
      </c>
      <c r="AA56" s="22">
        <v>372</v>
      </c>
      <c r="AB56" s="22">
        <v>1841</v>
      </c>
      <c r="AC56" s="22">
        <v>1085</v>
      </c>
      <c r="AD56" s="22">
        <v>100</v>
      </c>
      <c r="AE56" s="18">
        <v>38</v>
      </c>
      <c r="AF56" s="18">
        <v>261</v>
      </c>
      <c r="AG56" s="18">
        <v>225</v>
      </c>
      <c r="AH56" s="68">
        <v>720</v>
      </c>
      <c r="AI56" s="68">
        <v>1063</v>
      </c>
      <c r="AJ56" s="68">
        <v>211</v>
      </c>
      <c r="AK56" s="22">
        <v>389</v>
      </c>
      <c r="AL56" s="27">
        <v>138</v>
      </c>
      <c r="AM56" s="27">
        <v>911</v>
      </c>
      <c r="AN56" s="27">
        <v>2494</v>
      </c>
      <c r="AO56" s="22">
        <v>982</v>
      </c>
      <c r="AP56" s="22">
        <v>1669</v>
      </c>
      <c r="AQ56" s="22">
        <v>2674</v>
      </c>
      <c r="AR56" s="25">
        <v>1955.0119071848349</v>
      </c>
      <c r="AS56" s="22">
        <v>1404</v>
      </c>
      <c r="AT56" s="22">
        <v>4884</v>
      </c>
      <c r="AU56" s="22">
        <v>6756</v>
      </c>
      <c r="AY56" s="57">
        <v>20</v>
      </c>
      <c r="AZ56" s="63">
        <v>1</v>
      </c>
      <c r="BA56" s="64">
        <f t="shared" si="4"/>
        <v>767.68208879965528</v>
      </c>
      <c r="BB56" s="64">
        <f t="shared" si="5"/>
        <v>1</v>
      </c>
      <c r="BC56" s="64">
        <f t="shared" si="6"/>
        <v>2674</v>
      </c>
      <c r="BD56" s="65">
        <f t="shared" si="7"/>
        <v>2.0485210584692423E-2</v>
      </c>
      <c r="BE56" s="51">
        <f t="shared" si="17"/>
        <v>0.63755328958565671</v>
      </c>
      <c r="BF56" s="66">
        <f t="shared" si="16"/>
        <v>45870</v>
      </c>
      <c r="BG56" s="50">
        <f t="shared" si="9"/>
        <v>23892.272869088352</v>
      </c>
      <c r="BH56" s="50">
        <f>Currentyear!C59</f>
        <v>164088</v>
      </c>
      <c r="BI56" s="50">
        <f t="shared" si="13"/>
        <v>281097.28352885437</v>
      </c>
      <c r="BJ56" s="50">
        <f t="shared" si="14"/>
        <v>233645.57069322994</v>
      </c>
      <c r="BK56" s="50">
        <f t="shared" si="15"/>
        <v>257371.42711104217</v>
      </c>
      <c r="BL56" s="36" t="e">
        <f t="array" aca="1" ref="BL56:BN56" ca="1">[1]!daniels(BK52:BK56,1)</f>
        <v>#NAME?</v>
      </c>
      <c r="BM56" s="36" t="e">
        <f ca="1"/>
        <v>#NAME?</v>
      </c>
      <c r="BN56" s="36" t="e">
        <f ca="1"/>
        <v>#NAME?</v>
      </c>
      <c r="BO56" s="51">
        <f t="shared" si="11"/>
        <v>-4.0032115047643712E-4</v>
      </c>
      <c r="BP56" s="51">
        <f t="shared" si="12"/>
        <v>9.2185277457298126E-2</v>
      </c>
    </row>
    <row r="57" spans="1:68" x14ac:dyDescent="0.25">
      <c r="A57" s="60">
        <f t="shared" si="3"/>
        <v>45871</v>
      </c>
      <c r="B57" s="22">
        <v>365</v>
      </c>
      <c r="C57" s="22">
        <v>263</v>
      </c>
      <c r="D57" s="22">
        <v>317</v>
      </c>
      <c r="E57" s="22">
        <v>0</v>
      </c>
      <c r="F57" s="22">
        <v>101</v>
      </c>
      <c r="G57" s="22">
        <v>29</v>
      </c>
      <c r="H57" s="22">
        <v>104</v>
      </c>
      <c r="I57" s="22">
        <v>176</v>
      </c>
      <c r="J57" s="22">
        <v>758</v>
      </c>
      <c r="K57" s="22">
        <v>136</v>
      </c>
      <c r="L57" s="22">
        <v>186</v>
      </c>
      <c r="M57" s="22">
        <v>1906</v>
      </c>
      <c r="N57" s="22">
        <v>1432</v>
      </c>
      <c r="O57" s="22">
        <v>855</v>
      </c>
      <c r="P57" s="22">
        <v>894</v>
      </c>
      <c r="Q57" s="22">
        <v>643</v>
      </c>
      <c r="R57" s="22">
        <v>514</v>
      </c>
      <c r="S57" s="22">
        <v>324</v>
      </c>
      <c r="T57" s="22">
        <v>100</v>
      </c>
      <c r="U57" s="22">
        <v>2321</v>
      </c>
      <c r="V57" s="22">
        <v>18</v>
      </c>
      <c r="W57" s="22">
        <v>16</v>
      </c>
      <c r="X57" s="22">
        <v>161</v>
      </c>
      <c r="Y57" s="22">
        <v>1275</v>
      </c>
      <c r="Z57" s="22">
        <v>1006</v>
      </c>
      <c r="AA57" s="22">
        <v>335</v>
      </c>
      <c r="AB57" s="22">
        <v>3273</v>
      </c>
      <c r="AC57" s="22">
        <v>1979</v>
      </c>
      <c r="AD57" s="22">
        <v>54</v>
      </c>
      <c r="AE57" s="18">
        <v>588</v>
      </c>
      <c r="AF57" s="18">
        <v>109</v>
      </c>
      <c r="AG57" s="18">
        <v>123</v>
      </c>
      <c r="AH57" s="68">
        <v>1278</v>
      </c>
      <c r="AI57" s="68">
        <v>874</v>
      </c>
      <c r="AJ57" s="68">
        <v>72</v>
      </c>
      <c r="AK57" s="22">
        <v>377</v>
      </c>
      <c r="AL57" s="27">
        <v>33</v>
      </c>
      <c r="AM57" s="27">
        <v>1178</v>
      </c>
      <c r="AN57" s="27">
        <v>0</v>
      </c>
      <c r="AO57" s="22">
        <v>3333</v>
      </c>
      <c r="AP57" s="22">
        <v>1621</v>
      </c>
      <c r="AQ57" s="22">
        <v>577</v>
      </c>
      <c r="AR57" s="22">
        <v>2200</v>
      </c>
      <c r="AS57" s="22">
        <v>4483</v>
      </c>
      <c r="AT57" s="22">
        <v>3627</v>
      </c>
      <c r="AU57" s="22">
        <v>3947</v>
      </c>
      <c r="AY57" s="57">
        <v>20</v>
      </c>
      <c r="AZ57" s="63">
        <v>1</v>
      </c>
      <c r="BA57" s="64">
        <f t="shared" si="4"/>
        <v>826.97727272727275</v>
      </c>
      <c r="BB57" s="64">
        <f t="shared" si="5"/>
        <v>0</v>
      </c>
      <c r="BC57" s="64">
        <f t="shared" si="6"/>
        <v>4483</v>
      </c>
      <c r="BD57" s="65">
        <f t="shared" si="7"/>
        <v>2.2067472756934284E-2</v>
      </c>
      <c r="BE57" s="51">
        <f t="shared" si="17"/>
        <v>0.65962076234259104</v>
      </c>
      <c r="BF57" s="66">
        <f t="shared" si="16"/>
        <v>45871</v>
      </c>
      <c r="BG57" s="50">
        <f t="shared" si="9"/>
        <v>24719.250141815624</v>
      </c>
      <c r="BH57" s="50">
        <f>Currentyear!C60</f>
        <v>168035</v>
      </c>
      <c r="BI57" s="50">
        <f t="shared" si="13"/>
        <v>276874.40487499948</v>
      </c>
      <c r="BJ57" s="50">
        <f t="shared" si="14"/>
        <v>232615.31889669312</v>
      </c>
      <c r="BK57" s="50">
        <f t="shared" si="15"/>
        <v>254744.8618858463</v>
      </c>
      <c r="BL57" s="36" t="e">
        <f t="array" aca="1" ref="BL57:BN57" ca="1">[1]!daniels(BK53:BK57,1)</f>
        <v>#NAME?</v>
      </c>
      <c r="BM57" s="36" t="e">
        <f ca="1"/>
        <v>#NAME?</v>
      </c>
      <c r="BN57" s="36" t="e">
        <f ca="1"/>
        <v>#NAME?</v>
      </c>
      <c r="BO57" s="51">
        <f t="shared" si="11"/>
        <v>-4.8560396007766215E-3</v>
      </c>
      <c r="BP57" s="51">
        <f t="shared" si="12"/>
        <v>8.6869438014689576E-2</v>
      </c>
    </row>
    <row r="58" spans="1:68" x14ac:dyDescent="0.25">
      <c r="A58" s="60">
        <f t="shared" si="3"/>
        <v>45872</v>
      </c>
      <c r="B58" s="22">
        <v>1574</v>
      </c>
      <c r="C58" s="22">
        <v>153</v>
      </c>
      <c r="D58" s="22">
        <v>113</v>
      </c>
      <c r="E58" s="22">
        <v>2</v>
      </c>
      <c r="F58" s="22">
        <v>168</v>
      </c>
      <c r="G58" s="22">
        <v>353</v>
      </c>
      <c r="H58" s="22">
        <v>321</v>
      </c>
      <c r="I58" s="22">
        <v>183</v>
      </c>
      <c r="J58" s="22">
        <v>356</v>
      </c>
      <c r="K58" s="22">
        <v>81</v>
      </c>
      <c r="L58" s="22">
        <v>1516</v>
      </c>
      <c r="M58" s="22">
        <v>689</v>
      </c>
      <c r="N58" s="22">
        <v>214</v>
      </c>
      <c r="O58" s="22">
        <v>75</v>
      </c>
      <c r="P58" s="22">
        <v>558</v>
      </c>
      <c r="Q58" s="22">
        <v>1090</v>
      </c>
      <c r="R58" s="22">
        <v>574</v>
      </c>
      <c r="S58" s="22">
        <v>796</v>
      </c>
      <c r="T58" s="22">
        <v>909</v>
      </c>
      <c r="U58" s="22">
        <v>3364</v>
      </c>
      <c r="V58" s="22">
        <v>48</v>
      </c>
      <c r="W58" s="22">
        <v>33</v>
      </c>
      <c r="X58" s="22">
        <v>656</v>
      </c>
      <c r="Y58" s="22">
        <v>1307</v>
      </c>
      <c r="Z58" s="22">
        <v>2090</v>
      </c>
      <c r="AA58" s="22">
        <v>1121</v>
      </c>
      <c r="AB58" s="22">
        <v>732</v>
      </c>
      <c r="AC58" s="22">
        <v>1950</v>
      </c>
      <c r="AD58" s="22">
        <v>6</v>
      </c>
      <c r="AE58" s="18">
        <v>54</v>
      </c>
      <c r="AF58" s="18">
        <v>128</v>
      </c>
      <c r="AG58" s="18">
        <v>384</v>
      </c>
      <c r="AH58" s="68">
        <v>760</v>
      </c>
      <c r="AI58" s="68">
        <v>798</v>
      </c>
      <c r="AJ58" s="68">
        <v>218</v>
      </c>
      <c r="AK58" s="22">
        <v>346</v>
      </c>
      <c r="AL58" s="27">
        <v>257</v>
      </c>
      <c r="AM58" s="27">
        <v>2920</v>
      </c>
      <c r="AN58" s="27">
        <v>39</v>
      </c>
      <c r="AO58" s="22">
        <v>1181</v>
      </c>
      <c r="AP58" s="22">
        <v>2092</v>
      </c>
      <c r="AQ58" s="22">
        <v>978</v>
      </c>
      <c r="AR58" s="22">
        <v>1217</v>
      </c>
      <c r="AS58" s="22">
        <v>1621</v>
      </c>
      <c r="AT58" s="22">
        <v>9655</v>
      </c>
      <c r="AU58" s="22">
        <v>2715</v>
      </c>
      <c r="AY58" s="57">
        <v>20</v>
      </c>
      <c r="AZ58" s="63">
        <v>1</v>
      </c>
      <c r="BA58" s="64">
        <f t="shared" si="4"/>
        <v>773.2954545454545</v>
      </c>
      <c r="BB58" s="64">
        <f t="shared" si="5"/>
        <v>2</v>
      </c>
      <c r="BC58" s="64">
        <f t="shared" si="6"/>
        <v>3364</v>
      </c>
      <c r="BD58" s="65">
        <f t="shared" si="7"/>
        <v>2.0635000427479292E-2</v>
      </c>
      <c r="BE58" s="51">
        <f t="shared" si="17"/>
        <v>0.68025576277007038</v>
      </c>
      <c r="BF58" s="66">
        <f t="shared" si="16"/>
        <v>45872</v>
      </c>
      <c r="BG58" s="50">
        <f t="shared" si="9"/>
        <v>25492.54559636108</v>
      </c>
      <c r="BH58" s="50">
        <f>Currentyear!C61</f>
        <v>170750</v>
      </c>
      <c r="BI58" s="50">
        <f t="shared" si="13"/>
        <v>270267.03817204043</v>
      </c>
      <c r="BJ58" s="50">
        <f t="shared" si="14"/>
        <v>231750.02465941201</v>
      </c>
      <c r="BK58" s="50">
        <f t="shared" si="15"/>
        <v>251008.5314157262</v>
      </c>
      <c r="BL58" s="36" t="e">
        <f t="array" aca="1" ref="BL58:BN58" ca="1">[1]!daniels(BK54:BK58,1)</f>
        <v>#NAME?</v>
      </c>
      <c r="BM58" s="36" t="e">
        <f ca="1"/>
        <v>#NAME?</v>
      </c>
      <c r="BN58" s="36" t="e">
        <f ca="1"/>
        <v>#NAME?</v>
      </c>
      <c r="BO58" s="51">
        <f t="shared" si="11"/>
        <v>-1.5369850316914506E-2</v>
      </c>
      <c r="BP58" s="51">
        <f t="shared" si="12"/>
        <v>7.6724510707637389E-2</v>
      </c>
    </row>
    <row r="59" spans="1:68" x14ac:dyDescent="0.25">
      <c r="A59" s="60">
        <f t="shared" si="3"/>
        <v>45873</v>
      </c>
      <c r="B59" s="22">
        <v>294</v>
      </c>
      <c r="C59" s="22">
        <v>110</v>
      </c>
      <c r="D59" s="22">
        <v>165</v>
      </c>
      <c r="E59" s="22">
        <v>1</v>
      </c>
      <c r="F59" s="22">
        <v>32</v>
      </c>
      <c r="G59" s="22">
        <v>20</v>
      </c>
      <c r="H59" s="22">
        <v>339</v>
      </c>
      <c r="I59" s="22">
        <v>37</v>
      </c>
      <c r="J59" s="22">
        <v>913</v>
      </c>
      <c r="K59" s="22">
        <v>73</v>
      </c>
      <c r="L59" s="22">
        <v>569</v>
      </c>
      <c r="M59" s="22">
        <v>3065</v>
      </c>
      <c r="N59" s="22">
        <v>2932</v>
      </c>
      <c r="O59" s="22">
        <v>151</v>
      </c>
      <c r="P59" s="22">
        <v>561</v>
      </c>
      <c r="Q59" s="22">
        <v>399</v>
      </c>
      <c r="R59" s="22">
        <v>653</v>
      </c>
      <c r="S59" s="22">
        <v>156</v>
      </c>
      <c r="T59" s="22">
        <v>405</v>
      </c>
      <c r="U59" s="22">
        <v>1212</v>
      </c>
      <c r="V59" s="22">
        <v>36</v>
      </c>
      <c r="W59" s="22">
        <v>27</v>
      </c>
      <c r="X59" s="22">
        <v>222</v>
      </c>
      <c r="Y59" s="22">
        <v>4573</v>
      </c>
      <c r="Z59" s="22">
        <v>578</v>
      </c>
      <c r="AA59" s="22">
        <v>1491</v>
      </c>
      <c r="AB59" s="22">
        <v>836</v>
      </c>
      <c r="AC59" s="22">
        <v>706</v>
      </c>
      <c r="AD59" s="22">
        <v>113</v>
      </c>
      <c r="AE59" s="18">
        <v>289</v>
      </c>
      <c r="AF59" s="18">
        <v>265</v>
      </c>
      <c r="AG59" s="18">
        <v>346</v>
      </c>
      <c r="AH59" s="68">
        <v>1666</v>
      </c>
      <c r="AI59" s="68">
        <v>403</v>
      </c>
      <c r="AJ59" s="68">
        <v>327</v>
      </c>
      <c r="AK59" s="22">
        <v>390</v>
      </c>
      <c r="AL59" s="26">
        <v>134</v>
      </c>
      <c r="AM59" s="26">
        <v>949</v>
      </c>
      <c r="AN59" s="26">
        <v>177</v>
      </c>
      <c r="AO59" s="22">
        <v>829</v>
      </c>
      <c r="AP59" s="40">
        <v>488</v>
      </c>
      <c r="AQ59" s="110">
        <v>480</v>
      </c>
      <c r="AR59" s="22">
        <v>6599</v>
      </c>
      <c r="AS59" s="22">
        <v>2681</v>
      </c>
      <c r="AT59" s="22">
        <v>2008</v>
      </c>
      <c r="AU59" s="22">
        <v>6177</v>
      </c>
      <c r="AY59" s="57">
        <v>20</v>
      </c>
      <c r="AZ59" s="63">
        <v>1</v>
      </c>
      <c r="BA59" s="64">
        <f t="shared" si="4"/>
        <v>833.90909090909088</v>
      </c>
      <c r="BB59" s="64">
        <f t="shared" si="5"/>
        <v>1</v>
      </c>
      <c r="BC59" s="64">
        <f t="shared" si="6"/>
        <v>6599</v>
      </c>
      <c r="BD59" s="65">
        <f t="shared" si="7"/>
        <v>2.2252444840119626E-2</v>
      </c>
      <c r="BE59" s="51">
        <f t="shared" si="17"/>
        <v>0.70250820761019006</v>
      </c>
      <c r="BF59" s="66">
        <f t="shared" si="16"/>
        <v>45873</v>
      </c>
      <c r="BG59" s="50">
        <f t="shared" si="9"/>
        <v>26326.454687270172</v>
      </c>
      <c r="BH59" s="50">
        <f>Currentyear!C62</f>
        <v>176927</v>
      </c>
      <c r="BI59" s="50">
        <f t="shared" si="13"/>
        <v>271462.40909607534</v>
      </c>
      <c r="BJ59" s="50">
        <f t="shared" si="14"/>
        <v>232238.46751538711</v>
      </c>
      <c r="BK59" s="50">
        <f t="shared" si="15"/>
        <v>251850.43830573122</v>
      </c>
      <c r="BL59" s="36" t="e">
        <f t="array" aca="1" ref="BL59:BN59" ca="1">[1]!daniels(BK55:BK59,1)</f>
        <v>#NAME?</v>
      </c>
      <c r="BM59" s="36" t="e">
        <f ca="1"/>
        <v>#NAME?</v>
      </c>
      <c r="BN59" s="36" t="e">
        <f ca="1"/>
        <v>#NAME?</v>
      </c>
      <c r="BO59" s="51">
        <f t="shared" si="11"/>
        <v>-8.4177623824675078E-3</v>
      </c>
      <c r="BP59" s="51">
        <f t="shared" si="12"/>
        <v>7.7871497553386695E-2</v>
      </c>
    </row>
    <row r="60" spans="1:68" x14ac:dyDescent="0.25">
      <c r="A60" s="60">
        <f t="shared" si="3"/>
        <v>45874</v>
      </c>
      <c r="B60" s="22">
        <v>18</v>
      </c>
      <c r="C60" s="22">
        <v>68</v>
      </c>
      <c r="D60" s="22">
        <v>179</v>
      </c>
      <c r="E60" s="22">
        <v>1</v>
      </c>
      <c r="F60" s="22">
        <v>45</v>
      </c>
      <c r="G60" s="22">
        <v>509</v>
      </c>
      <c r="H60" s="22">
        <v>387</v>
      </c>
      <c r="I60" s="22">
        <v>213</v>
      </c>
      <c r="J60" s="22">
        <v>891</v>
      </c>
      <c r="K60" s="22">
        <v>63</v>
      </c>
      <c r="L60" s="22">
        <v>252</v>
      </c>
      <c r="M60" s="22">
        <v>1312</v>
      </c>
      <c r="N60" s="22">
        <v>306</v>
      </c>
      <c r="O60" s="22">
        <v>60</v>
      </c>
      <c r="P60" s="22">
        <v>235</v>
      </c>
      <c r="Q60" s="22">
        <v>1014</v>
      </c>
      <c r="R60" s="22">
        <v>1167</v>
      </c>
      <c r="S60" s="22">
        <v>672</v>
      </c>
      <c r="T60" s="22">
        <v>203</v>
      </c>
      <c r="U60" s="22">
        <v>2580</v>
      </c>
      <c r="V60" s="22">
        <v>49</v>
      </c>
      <c r="W60" s="22">
        <v>7</v>
      </c>
      <c r="X60" s="22">
        <v>203</v>
      </c>
      <c r="Y60" s="22">
        <v>1164</v>
      </c>
      <c r="Z60" s="22">
        <v>3129</v>
      </c>
      <c r="AA60" s="22">
        <v>1395</v>
      </c>
      <c r="AB60" s="22">
        <v>208</v>
      </c>
      <c r="AC60" s="22">
        <v>1986</v>
      </c>
      <c r="AD60" s="22">
        <v>34</v>
      </c>
      <c r="AE60" s="18">
        <v>119</v>
      </c>
      <c r="AF60" s="18">
        <v>158</v>
      </c>
      <c r="AG60" s="18">
        <v>237</v>
      </c>
      <c r="AH60" s="68">
        <v>187</v>
      </c>
      <c r="AI60" s="68">
        <v>1432</v>
      </c>
      <c r="AJ60" s="68">
        <v>333</v>
      </c>
      <c r="AK60" s="22">
        <v>389</v>
      </c>
      <c r="AL60" s="26">
        <v>396</v>
      </c>
      <c r="AM60" s="26">
        <v>513</v>
      </c>
      <c r="AN60" s="26">
        <v>103</v>
      </c>
      <c r="AO60" s="22">
        <v>955</v>
      </c>
      <c r="AP60" s="22">
        <v>2669</v>
      </c>
      <c r="AQ60" s="22">
        <v>2534</v>
      </c>
      <c r="AR60" s="22">
        <v>695</v>
      </c>
      <c r="AS60" s="22">
        <v>3579</v>
      </c>
      <c r="AT60" s="22">
        <v>2235</v>
      </c>
      <c r="AU60" s="22">
        <v>6462</v>
      </c>
      <c r="AY60" s="57">
        <v>20</v>
      </c>
      <c r="AZ60" s="63">
        <v>1</v>
      </c>
      <c r="BA60" s="64">
        <f t="shared" si="4"/>
        <v>742.02272727272725</v>
      </c>
      <c r="BB60" s="64">
        <f t="shared" si="5"/>
        <v>1</v>
      </c>
      <c r="BC60" s="64">
        <f t="shared" si="6"/>
        <v>3579</v>
      </c>
      <c r="BD60" s="65">
        <f t="shared" si="7"/>
        <v>1.9800503422682483E-2</v>
      </c>
      <c r="BE60" s="51">
        <f t="shared" si="17"/>
        <v>0.72230871103287253</v>
      </c>
      <c r="BF60" s="66">
        <f t="shared" si="16"/>
        <v>45874</v>
      </c>
      <c r="BG60" s="50">
        <f t="shared" si="9"/>
        <v>27068.4774145429</v>
      </c>
      <c r="BH60" s="50">
        <f>Currentyear!C63</f>
        <v>183389</v>
      </c>
      <c r="BI60" s="50">
        <f t="shared" si="13"/>
        <v>272200.19967300468</v>
      </c>
      <c r="BJ60" s="50">
        <f t="shared" si="14"/>
        <v>235585.45263557974</v>
      </c>
      <c r="BK60" s="50">
        <f t="shared" si="15"/>
        <v>253892.82615429221</v>
      </c>
      <c r="BL60" s="36" t="e">
        <f t="array" aca="1" ref="BL60:BN60" ca="1">[1]!daniels(BK56:BK60,1)</f>
        <v>#NAME?</v>
      </c>
      <c r="BM60" s="36" t="e">
        <f ca="1"/>
        <v>#NAME?</v>
      </c>
      <c r="BN60" s="36" t="e">
        <f ca="1"/>
        <v>#NAME?</v>
      </c>
      <c r="BO60" s="51">
        <f t="shared" si="11"/>
        <v>4.6974615086409156E-4</v>
      </c>
      <c r="BP60" s="51">
        <f t="shared" si="12"/>
        <v>7.2106698704385477E-2</v>
      </c>
    </row>
    <row r="61" spans="1:68" x14ac:dyDescent="0.25">
      <c r="A61" s="60">
        <f t="shared" si="3"/>
        <v>45875</v>
      </c>
      <c r="B61" s="22">
        <v>293</v>
      </c>
      <c r="C61" s="22">
        <v>84</v>
      </c>
      <c r="D61" s="22">
        <v>213</v>
      </c>
      <c r="E61" s="22">
        <v>4</v>
      </c>
      <c r="F61" s="22">
        <v>64</v>
      </c>
      <c r="G61" s="22">
        <v>292</v>
      </c>
      <c r="H61" s="22">
        <v>151</v>
      </c>
      <c r="I61" s="22">
        <v>223</v>
      </c>
      <c r="J61" s="22">
        <v>239</v>
      </c>
      <c r="K61" s="22">
        <v>58</v>
      </c>
      <c r="L61" s="22">
        <v>468</v>
      </c>
      <c r="M61" s="22">
        <v>2320</v>
      </c>
      <c r="N61" s="22">
        <v>505</v>
      </c>
      <c r="O61" s="22">
        <v>597</v>
      </c>
      <c r="P61" s="22">
        <v>265</v>
      </c>
      <c r="Q61" s="22">
        <v>401</v>
      </c>
      <c r="R61" s="22">
        <v>260</v>
      </c>
      <c r="S61" s="22">
        <v>252</v>
      </c>
      <c r="T61" s="22">
        <v>130</v>
      </c>
      <c r="U61" s="22">
        <v>1769</v>
      </c>
      <c r="V61" s="22">
        <v>60</v>
      </c>
      <c r="W61" s="22">
        <v>71</v>
      </c>
      <c r="X61" s="22">
        <v>182</v>
      </c>
      <c r="Y61" s="22">
        <v>1836</v>
      </c>
      <c r="Z61" s="22">
        <v>3092</v>
      </c>
      <c r="AA61" s="22">
        <v>780</v>
      </c>
      <c r="AB61" s="22">
        <v>1890</v>
      </c>
      <c r="AC61" s="22">
        <v>2012</v>
      </c>
      <c r="AD61" s="22">
        <v>144</v>
      </c>
      <c r="AE61" s="18">
        <v>94</v>
      </c>
      <c r="AF61" s="18">
        <v>989</v>
      </c>
      <c r="AG61" s="18">
        <v>489</v>
      </c>
      <c r="AH61" s="68">
        <v>942</v>
      </c>
      <c r="AI61" s="68">
        <v>780</v>
      </c>
      <c r="AJ61" s="68">
        <v>119</v>
      </c>
      <c r="AK61" s="22">
        <v>276</v>
      </c>
      <c r="AL61" s="26">
        <v>251</v>
      </c>
      <c r="AM61" s="26">
        <v>806</v>
      </c>
      <c r="AN61" s="26">
        <v>66</v>
      </c>
      <c r="AO61" s="22">
        <v>1627</v>
      </c>
      <c r="AP61" s="22">
        <v>1253</v>
      </c>
      <c r="AQ61" s="22">
        <v>494</v>
      </c>
      <c r="AR61" s="22">
        <v>3361</v>
      </c>
      <c r="AS61" s="22">
        <v>3533</v>
      </c>
      <c r="AT61" s="22">
        <v>2731</v>
      </c>
      <c r="AU61" s="22">
        <v>1369</v>
      </c>
      <c r="AY61" s="57">
        <v>20</v>
      </c>
      <c r="AZ61" s="63">
        <v>1</v>
      </c>
      <c r="BA61" s="64">
        <f t="shared" si="4"/>
        <v>766.7045454545455</v>
      </c>
      <c r="BB61" s="64">
        <f t="shared" si="5"/>
        <v>4</v>
      </c>
      <c r="BC61" s="64">
        <f t="shared" si="6"/>
        <v>3533</v>
      </c>
      <c r="BD61" s="65">
        <f t="shared" si="7"/>
        <v>2.0459125331991592E-2</v>
      </c>
      <c r="BE61" s="51">
        <f t="shared" si="17"/>
        <v>0.7427678363648641</v>
      </c>
      <c r="BF61" s="66">
        <f t="shared" si="16"/>
        <v>45875</v>
      </c>
      <c r="BG61" s="50">
        <f t="shared" si="9"/>
        <v>27835.181959997444</v>
      </c>
      <c r="BH61" s="50">
        <f>Currentyear!C64</f>
        <v>184758</v>
      </c>
      <c r="BI61" s="50">
        <f t="shared" si="13"/>
        <v>265469.21299218707</v>
      </c>
      <c r="BJ61" s="50">
        <f t="shared" si="14"/>
        <v>232015.97943136521</v>
      </c>
      <c r="BK61" s="50">
        <f t="shared" si="15"/>
        <v>248742.59621177614</v>
      </c>
      <c r="BL61" s="36" t="e">
        <f t="array" aca="1" ref="BL61:BN61" ca="1">[1]!daniels(BK57:BK61,1)</f>
        <v>#NAME?</v>
      </c>
      <c r="BM61" s="36" t="e">
        <f ca="1"/>
        <v>#NAME?</v>
      </c>
      <c r="BN61" s="36" t="e">
        <f ca="1"/>
        <v>#NAME?</v>
      </c>
      <c r="BO61" s="51">
        <f t="shared" si="11"/>
        <v>-1.3113599550550701E-2</v>
      </c>
      <c r="BP61" s="51">
        <f t="shared" si="12"/>
        <v>6.7244681993148092E-2</v>
      </c>
    </row>
    <row r="62" spans="1:68" x14ac:dyDescent="0.25">
      <c r="A62" s="60">
        <f t="shared" si="3"/>
        <v>45876</v>
      </c>
      <c r="B62" s="22">
        <v>182</v>
      </c>
      <c r="C62" s="22">
        <v>99</v>
      </c>
      <c r="D62" s="22">
        <v>307</v>
      </c>
      <c r="E62" s="22">
        <v>7</v>
      </c>
      <c r="F62" s="22">
        <v>165</v>
      </c>
      <c r="G62" s="22">
        <v>191</v>
      </c>
      <c r="H62" s="22">
        <v>158</v>
      </c>
      <c r="I62" s="22">
        <v>118</v>
      </c>
      <c r="J62" s="22">
        <v>733</v>
      </c>
      <c r="K62" s="22">
        <v>5</v>
      </c>
      <c r="L62" s="22">
        <v>365</v>
      </c>
      <c r="M62" s="22">
        <v>1479</v>
      </c>
      <c r="N62" s="22">
        <v>840</v>
      </c>
      <c r="O62" s="22">
        <v>116</v>
      </c>
      <c r="P62" s="22">
        <v>157</v>
      </c>
      <c r="Q62" s="22">
        <v>542</v>
      </c>
      <c r="R62" s="22">
        <v>146</v>
      </c>
      <c r="S62" s="22">
        <v>110</v>
      </c>
      <c r="T62" s="22">
        <v>189</v>
      </c>
      <c r="U62" s="22">
        <v>513</v>
      </c>
      <c r="V62" s="22">
        <v>47</v>
      </c>
      <c r="W62" s="22">
        <v>11</v>
      </c>
      <c r="X62" s="22">
        <v>229</v>
      </c>
      <c r="Y62" s="22">
        <v>947</v>
      </c>
      <c r="Z62" s="22">
        <v>788</v>
      </c>
      <c r="AA62" s="22">
        <v>979</v>
      </c>
      <c r="AB62" s="22">
        <v>507</v>
      </c>
      <c r="AC62" s="22">
        <v>903</v>
      </c>
      <c r="AD62" s="22">
        <v>289</v>
      </c>
      <c r="AE62" s="18">
        <v>148</v>
      </c>
      <c r="AF62" s="18">
        <v>41</v>
      </c>
      <c r="AG62" s="18">
        <v>235</v>
      </c>
      <c r="AH62" s="68">
        <v>601</v>
      </c>
      <c r="AI62" s="68">
        <v>564</v>
      </c>
      <c r="AJ62" s="68">
        <v>259</v>
      </c>
      <c r="AK62" s="22">
        <v>102</v>
      </c>
      <c r="AL62" s="26">
        <v>944</v>
      </c>
      <c r="AM62" s="26">
        <v>1034</v>
      </c>
      <c r="AN62" s="26">
        <v>3134</v>
      </c>
      <c r="AO62" s="22">
        <v>1737</v>
      </c>
      <c r="AP62" s="22">
        <v>875</v>
      </c>
      <c r="AQ62" s="22">
        <v>131</v>
      </c>
      <c r="AR62" s="22">
        <v>1663</v>
      </c>
      <c r="AS62" s="22">
        <v>4760</v>
      </c>
      <c r="AT62" s="22">
        <v>6065</v>
      </c>
      <c r="AU62" s="22">
        <v>4803</v>
      </c>
      <c r="AY62" s="57">
        <v>20</v>
      </c>
      <c r="AZ62" s="63">
        <v>1</v>
      </c>
      <c r="BA62" s="64">
        <f t="shared" si="4"/>
        <v>621.59090909090912</v>
      </c>
      <c r="BB62" s="64">
        <f t="shared" si="5"/>
        <v>5</v>
      </c>
      <c r="BC62" s="64">
        <f t="shared" si="6"/>
        <v>4760</v>
      </c>
      <c r="BD62" s="65">
        <f t="shared" si="7"/>
        <v>1.6586840902029644E-2</v>
      </c>
      <c r="BE62" s="51">
        <f t="shared" si="17"/>
        <v>0.75935467726689376</v>
      </c>
      <c r="BF62" s="66">
        <f t="shared" si="16"/>
        <v>45876</v>
      </c>
      <c r="BG62" s="50">
        <f t="shared" si="9"/>
        <v>28456.772869088352</v>
      </c>
      <c r="BH62" s="50">
        <f>Currentyear!C65</f>
        <v>189561</v>
      </c>
      <c r="BI62" s="50">
        <f t="shared" si="13"/>
        <v>265369.93813243025</v>
      </c>
      <c r="BJ62" s="50">
        <f t="shared" si="14"/>
        <v>233898.73216081708</v>
      </c>
      <c r="BK62" s="50">
        <f t="shared" si="15"/>
        <v>249634.33514662366</v>
      </c>
      <c r="BL62" s="36" t="e">
        <f t="array" aca="1" ref="BL62:BN62" ca="1">[1]!daniels(BK58:BK62,1)</f>
        <v>#NAME?</v>
      </c>
      <c r="BM62" s="36" t="e">
        <f ca="1"/>
        <v>#NAME?</v>
      </c>
      <c r="BN62" s="36" t="e">
        <f ca="1"/>
        <v>#NAME?</v>
      </c>
      <c r="BO62" s="51">
        <f t="shared" si="11"/>
        <v>-5.5428987880485545E-3</v>
      </c>
      <c r="BP62" s="51">
        <f t="shared" si="12"/>
        <v>6.3034610109079042E-2</v>
      </c>
    </row>
    <row r="63" spans="1:68" x14ac:dyDescent="0.25">
      <c r="A63" s="60">
        <f t="shared" si="3"/>
        <v>45877</v>
      </c>
      <c r="B63" s="22">
        <v>256</v>
      </c>
      <c r="C63" s="22">
        <v>153</v>
      </c>
      <c r="D63" s="22">
        <v>121</v>
      </c>
      <c r="E63" s="22">
        <v>3</v>
      </c>
      <c r="F63" s="22">
        <v>15</v>
      </c>
      <c r="G63" s="22">
        <v>85</v>
      </c>
      <c r="H63" s="22">
        <v>252</v>
      </c>
      <c r="I63" s="22">
        <v>67</v>
      </c>
      <c r="J63" s="22">
        <v>224</v>
      </c>
      <c r="K63" s="22">
        <v>6</v>
      </c>
      <c r="L63" s="22">
        <v>443</v>
      </c>
      <c r="M63" s="22">
        <v>519</v>
      </c>
      <c r="N63" s="22">
        <v>721</v>
      </c>
      <c r="O63" s="22">
        <v>93</v>
      </c>
      <c r="P63" s="22">
        <v>306</v>
      </c>
      <c r="Q63" s="22">
        <v>929</v>
      </c>
      <c r="R63" s="22">
        <v>642</v>
      </c>
      <c r="S63" s="22">
        <v>802</v>
      </c>
      <c r="T63" s="22">
        <v>484</v>
      </c>
      <c r="U63" s="22">
        <v>978</v>
      </c>
      <c r="V63" s="22">
        <v>16</v>
      </c>
      <c r="W63" s="22">
        <v>46</v>
      </c>
      <c r="X63" s="22">
        <v>406</v>
      </c>
      <c r="Y63" s="22">
        <v>2338</v>
      </c>
      <c r="Z63" s="22">
        <v>3323</v>
      </c>
      <c r="AA63" s="22">
        <v>2838</v>
      </c>
      <c r="AB63" s="22">
        <v>1042</v>
      </c>
      <c r="AC63" s="22">
        <v>613</v>
      </c>
      <c r="AD63" s="22">
        <v>312</v>
      </c>
      <c r="AE63" s="18">
        <v>790</v>
      </c>
      <c r="AF63" s="18">
        <v>64</v>
      </c>
      <c r="AG63" s="18">
        <v>716</v>
      </c>
      <c r="AH63" s="68">
        <v>306</v>
      </c>
      <c r="AI63" s="68">
        <v>418</v>
      </c>
      <c r="AJ63" s="68">
        <v>112</v>
      </c>
      <c r="AK63" s="22">
        <v>361</v>
      </c>
      <c r="AL63" s="26">
        <v>288</v>
      </c>
      <c r="AM63" s="26">
        <v>1725</v>
      </c>
      <c r="AN63" s="26">
        <v>37</v>
      </c>
      <c r="AO63" s="22">
        <v>956</v>
      </c>
      <c r="AP63" s="22">
        <v>241</v>
      </c>
      <c r="AQ63" s="22">
        <v>2612</v>
      </c>
      <c r="AR63" s="22">
        <v>775</v>
      </c>
      <c r="AS63" s="22">
        <v>5225</v>
      </c>
      <c r="AT63" s="22">
        <v>4049</v>
      </c>
      <c r="AU63" s="22">
        <v>3712</v>
      </c>
      <c r="AY63" s="57">
        <v>20</v>
      </c>
      <c r="AZ63" s="63">
        <v>1</v>
      </c>
      <c r="BA63" s="64">
        <f t="shared" si="4"/>
        <v>742.25</v>
      </c>
      <c r="BB63" s="64">
        <f t="shared" si="5"/>
        <v>3</v>
      </c>
      <c r="BC63" s="64">
        <f t="shared" si="6"/>
        <v>5225</v>
      </c>
      <c r="BD63" s="65">
        <f t="shared" si="7"/>
        <v>1.9806568081147575E-2</v>
      </c>
      <c r="BE63" s="51">
        <f t="shared" si="17"/>
        <v>0.77916124534804132</v>
      </c>
      <c r="BF63" s="66">
        <f t="shared" si="16"/>
        <v>45877</v>
      </c>
      <c r="BG63" s="50">
        <f t="shared" si="9"/>
        <v>29199.022869088352</v>
      </c>
      <c r="BH63" s="50">
        <f>Currentyear!C66</f>
        <v>193273</v>
      </c>
      <c r="BI63" s="50">
        <f t="shared" si="13"/>
        <v>262200.09569621104</v>
      </c>
      <c r="BJ63" s="50">
        <f t="shared" si="14"/>
        <v>233905.17430773386</v>
      </c>
      <c r="BK63" s="50">
        <f t="shared" si="15"/>
        <v>248052.63500197246</v>
      </c>
      <c r="BL63" s="36" t="e">
        <f t="array" aca="1" ref="BL63:BN63" ca="1">[1]!daniels(BK59:BK63,1)</f>
        <v>#NAME?</v>
      </c>
      <c r="BM63" s="36" t="e">
        <f ca="1"/>
        <v>#NAME?</v>
      </c>
      <c r="BN63" s="36" t="e">
        <f ca="1"/>
        <v>#NAME?</v>
      </c>
      <c r="BO63" s="51">
        <f t="shared" si="11"/>
        <v>-9.5111916800899154E-3</v>
      </c>
      <c r="BP63" s="51">
        <f t="shared" si="12"/>
        <v>5.7034107676889122E-2</v>
      </c>
    </row>
    <row r="64" spans="1:68" x14ac:dyDescent="0.25">
      <c r="A64" s="60">
        <f t="shared" si="3"/>
        <v>45878</v>
      </c>
      <c r="B64" s="22">
        <v>158</v>
      </c>
      <c r="C64" s="22">
        <v>92</v>
      </c>
      <c r="D64" s="22">
        <v>130</v>
      </c>
      <c r="E64" s="22">
        <v>0</v>
      </c>
      <c r="F64" s="22">
        <v>41</v>
      </c>
      <c r="G64" s="22">
        <v>272</v>
      </c>
      <c r="H64" s="22">
        <v>160</v>
      </c>
      <c r="I64" s="22">
        <v>252</v>
      </c>
      <c r="J64" s="22">
        <v>54</v>
      </c>
      <c r="K64" s="22">
        <v>4</v>
      </c>
      <c r="L64" s="22">
        <v>437</v>
      </c>
      <c r="M64" s="22">
        <v>222</v>
      </c>
      <c r="N64" s="22">
        <v>861</v>
      </c>
      <c r="O64" s="22">
        <v>25</v>
      </c>
      <c r="P64" s="22">
        <v>523</v>
      </c>
      <c r="Q64" s="22">
        <v>107</v>
      </c>
      <c r="R64" s="22">
        <v>1014</v>
      </c>
      <c r="S64" s="22">
        <v>336</v>
      </c>
      <c r="T64" s="22">
        <v>151</v>
      </c>
      <c r="U64" s="22">
        <v>884</v>
      </c>
      <c r="V64" s="22">
        <v>12</v>
      </c>
      <c r="W64" s="22">
        <v>4</v>
      </c>
      <c r="X64" s="22">
        <v>137</v>
      </c>
      <c r="Y64" s="22">
        <v>547</v>
      </c>
      <c r="Z64" s="22">
        <v>184</v>
      </c>
      <c r="AA64" s="22">
        <v>2210</v>
      </c>
      <c r="AB64" s="22">
        <v>1536</v>
      </c>
      <c r="AC64" s="22">
        <v>1934</v>
      </c>
      <c r="AD64" s="22">
        <v>144</v>
      </c>
      <c r="AE64" s="18">
        <v>7</v>
      </c>
      <c r="AF64" s="18">
        <v>122</v>
      </c>
      <c r="AG64" s="18">
        <v>210</v>
      </c>
      <c r="AH64" s="68">
        <v>636</v>
      </c>
      <c r="AI64" s="68">
        <v>387</v>
      </c>
      <c r="AJ64" s="68">
        <v>26</v>
      </c>
      <c r="AK64" s="22">
        <v>340</v>
      </c>
      <c r="AL64" s="26">
        <v>636</v>
      </c>
      <c r="AM64" s="26">
        <v>755</v>
      </c>
      <c r="AN64" s="26">
        <v>3951</v>
      </c>
      <c r="AO64" s="22">
        <v>1109</v>
      </c>
      <c r="AP64" s="22">
        <v>740</v>
      </c>
      <c r="AQ64" s="22">
        <v>1059</v>
      </c>
      <c r="AR64" s="22">
        <v>308</v>
      </c>
      <c r="AS64" s="22">
        <v>5512</v>
      </c>
      <c r="AT64" s="22">
        <v>7818</v>
      </c>
      <c r="AU64" s="22">
        <v>0</v>
      </c>
      <c r="AY64" s="57">
        <v>20</v>
      </c>
      <c r="AZ64" s="63">
        <v>1</v>
      </c>
      <c r="BA64" s="64">
        <f t="shared" si="4"/>
        <v>641.56818181818187</v>
      </c>
      <c r="BB64" s="64">
        <f t="shared" si="5"/>
        <v>0</v>
      </c>
      <c r="BC64" s="64">
        <f t="shared" si="6"/>
        <v>5512</v>
      </c>
      <c r="BD64" s="65">
        <f t="shared" si="7"/>
        <v>1.7119924381111328E-2</v>
      </c>
      <c r="BE64" s="51">
        <f t="shared" si="17"/>
        <v>0.79628116972915264</v>
      </c>
      <c r="BF64" s="66">
        <f t="shared" si="16"/>
        <v>45878</v>
      </c>
      <c r="BG64" s="50">
        <f t="shared" si="9"/>
        <v>29840.591050906532</v>
      </c>
      <c r="BH64" s="50">
        <f>Currentyear!C67</f>
        <v>193273</v>
      </c>
      <c r="BI64" s="50">
        <f t="shared" si="13"/>
        <v>255664.45015234564</v>
      </c>
      <c r="BJ64" s="50">
        <f t="shared" si="14"/>
        <v>229774.63178837122</v>
      </c>
      <c r="BK64" s="50">
        <f t="shared" si="15"/>
        <v>242719.54097035844</v>
      </c>
      <c r="BL64" s="36" t="e">
        <f t="array" aca="1" ref="BL64:BN64" ca="1">[1]!daniels(BK60:BK64,1)</f>
        <v>#NAME?</v>
      </c>
      <c r="BM64" s="36" t="e">
        <f ca="1"/>
        <v>#NAME?</v>
      </c>
      <c r="BN64" s="36" t="e">
        <f ca="1"/>
        <v>#NAME?</v>
      </c>
      <c r="BO64" s="51">
        <f t="shared" si="11"/>
        <v>-2.3687236801963912E-2</v>
      </c>
      <c r="BP64" s="51">
        <f t="shared" si="12"/>
        <v>5.3332785363037843E-2</v>
      </c>
    </row>
    <row r="65" spans="1:68" x14ac:dyDescent="0.25">
      <c r="A65" s="60">
        <f t="shared" si="3"/>
        <v>45879</v>
      </c>
      <c r="B65" s="22">
        <v>581</v>
      </c>
      <c r="C65" s="22">
        <v>42</v>
      </c>
      <c r="D65" s="22">
        <v>83</v>
      </c>
      <c r="E65" s="22">
        <v>9</v>
      </c>
      <c r="F65" s="22">
        <v>156</v>
      </c>
      <c r="G65" s="22">
        <v>76</v>
      </c>
      <c r="H65" s="22">
        <v>470</v>
      </c>
      <c r="I65" s="22">
        <v>71</v>
      </c>
      <c r="J65" s="22">
        <v>479</v>
      </c>
      <c r="K65" s="22">
        <v>37</v>
      </c>
      <c r="L65" s="22">
        <v>1800</v>
      </c>
      <c r="M65" s="22">
        <v>877</v>
      </c>
      <c r="N65" s="22">
        <v>487</v>
      </c>
      <c r="O65" s="22">
        <v>14</v>
      </c>
      <c r="P65" s="22">
        <v>207</v>
      </c>
      <c r="Q65" s="22">
        <v>351</v>
      </c>
      <c r="R65" s="22">
        <v>628</v>
      </c>
      <c r="S65" s="22">
        <v>95</v>
      </c>
      <c r="T65" s="22">
        <v>531</v>
      </c>
      <c r="U65" s="22">
        <v>652</v>
      </c>
      <c r="V65" s="22">
        <v>22</v>
      </c>
      <c r="W65" s="22">
        <v>12</v>
      </c>
      <c r="X65" s="22">
        <v>364</v>
      </c>
      <c r="Y65" s="22">
        <v>1063</v>
      </c>
      <c r="Z65" s="22">
        <v>406</v>
      </c>
      <c r="AA65" s="22">
        <v>3048</v>
      </c>
      <c r="AB65" s="22">
        <v>950</v>
      </c>
      <c r="AC65" s="22">
        <v>732</v>
      </c>
      <c r="AD65" s="22">
        <v>93</v>
      </c>
      <c r="AE65" s="18">
        <v>1</v>
      </c>
      <c r="AF65" s="18">
        <v>197</v>
      </c>
      <c r="AG65" s="18">
        <v>90</v>
      </c>
      <c r="AH65" s="68">
        <v>88</v>
      </c>
      <c r="AI65" s="68">
        <v>541</v>
      </c>
      <c r="AJ65" s="62">
        <v>289.25229675209778</v>
      </c>
      <c r="AK65" s="22">
        <v>210</v>
      </c>
      <c r="AL65" s="26">
        <v>581</v>
      </c>
      <c r="AM65" s="26">
        <v>855</v>
      </c>
      <c r="AN65" s="26">
        <v>669</v>
      </c>
      <c r="AO65" s="22">
        <v>354</v>
      </c>
      <c r="AP65" s="22">
        <v>410</v>
      </c>
      <c r="AQ65" s="22">
        <v>1024</v>
      </c>
      <c r="AR65" s="22">
        <v>702</v>
      </c>
      <c r="AS65" s="22">
        <v>4030</v>
      </c>
      <c r="AT65" s="25">
        <v>3298.8260959618997</v>
      </c>
      <c r="AU65" s="25">
        <v>4723</v>
      </c>
      <c r="AY65" s="57">
        <v>20</v>
      </c>
      <c r="AZ65" s="63">
        <v>1</v>
      </c>
      <c r="BA65" s="64">
        <f t="shared" si="4"/>
        <v>554.02846128982048</v>
      </c>
      <c r="BB65" s="64">
        <f t="shared" si="5"/>
        <v>1</v>
      </c>
      <c r="BC65" s="64">
        <f t="shared" si="6"/>
        <v>4030</v>
      </c>
      <c r="BD65" s="65">
        <f t="shared" si="7"/>
        <v>1.4783970949720799E-2</v>
      </c>
      <c r="BE65" s="51">
        <f t="shared" si="17"/>
        <v>0.81106514067887348</v>
      </c>
      <c r="BF65" s="66">
        <f t="shared" si="16"/>
        <v>45879</v>
      </c>
      <c r="BG65" s="50">
        <f t="shared" si="9"/>
        <v>30394.619512196354</v>
      </c>
      <c r="BH65" s="50">
        <f>Currentyear!C68</f>
        <v>197996</v>
      </c>
      <c r="BI65" s="50">
        <f t="shared" si="13"/>
        <v>256148.86311785909</v>
      </c>
      <c r="BJ65" s="50">
        <f t="shared" si="14"/>
        <v>232088.123209218</v>
      </c>
      <c r="BK65" s="50">
        <f t="shared" si="15"/>
        <v>244118.49316353854</v>
      </c>
      <c r="BL65" s="36" t="e">
        <f t="array" aca="1" ref="BL65:BN65" ca="1">[1]!daniels(BK61:BK65,1)</f>
        <v>#NAME?</v>
      </c>
      <c r="BM65" s="36" t="e">
        <f ca="1"/>
        <v>#NAME?</v>
      </c>
      <c r="BN65" s="36" t="e">
        <f ca="1"/>
        <v>#NAME?</v>
      </c>
      <c r="BO65" s="51">
        <f t="shared" si="11"/>
        <v>-1.0277683992911691E-2</v>
      </c>
      <c r="BP65" s="51">
        <f t="shared" si="12"/>
        <v>4.9280862741771979E-2</v>
      </c>
    </row>
    <row r="66" spans="1:68" x14ac:dyDescent="0.25">
      <c r="A66" s="60">
        <f t="shared" si="3"/>
        <v>45880</v>
      </c>
      <c r="B66" s="22">
        <v>595</v>
      </c>
      <c r="C66" s="22">
        <v>79</v>
      </c>
      <c r="D66" s="22">
        <v>31</v>
      </c>
      <c r="E66" s="22">
        <v>42</v>
      </c>
      <c r="F66" s="22">
        <v>48</v>
      </c>
      <c r="G66" s="22">
        <v>133</v>
      </c>
      <c r="H66" s="22">
        <v>291</v>
      </c>
      <c r="I66" s="22">
        <v>19</v>
      </c>
      <c r="J66" s="22">
        <v>346</v>
      </c>
      <c r="K66" s="22">
        <v>42</v>
      </c>
      <c r="L66" s="22">
        <v>43</v>
      </c>
      <c r="M66" s="22">
        <v>851</v>
      </c>
      <c r="N66" s="22">
        <v>340</v>
      </c>
      <c r="O66" s="22">
        <v>15</v>
      </c>
      <c r="P66" s="22">
        <v>184</v>
      </c>
      <c r="Q66" s="22">
        <v>222</v>
      </c>
      <c r="R66" s="22">
        <v>634</v>
      </c>
      <c r="S66" s="22">
        <v>68</v>
      </c>
      <c r="T66" s="22">
        <v>226</v>
      </c>
      <c r="U66" s="22">
        <v>1091</v>
      </c>
      <c r="V66" s="22">
        <v>4</v>
      </c>
      <c r="W66" s="22">
        <v>5</v>
      </c>
      <c r="X66" s="22">
        <v>103</v>
      </c>
      <c r="Y66" s="22">
        <v>1567</v>
      </c>
      <c r="Z66" s="22">
        <v>3439</v>
      </c>
      <c r="AA66" s="22">
        <v>1881</v>
      </c>
      <c r="AB66" s="22">
        <v>377</v>
      </c>
      <c r="AC66" s="22">
        <v>1246</v>
      </c>
      <c r="AD66" s="22">
        <v>99</v>
      </c>
      <c r="AE66" s="18">
        <v>48</v>
      </c>
      <c r="AF66" s="18">
        <v>147</v>
      </c>
      <c r="AG66" s="18">
        <v>641</v>
      </c>
      <c r="AH66" s="68">
        <v>109</v>
      </c>
      <c r="AI66" s="68">
        <v>240</v>
      </c>
      <c r="AJ66" s="62">
        <v>288.36100620115394</v>
      </c>
      <c r="AK66" s="22">
        <v>198</v>
      </c>
      <c r="AL66" s="26">
        <v>457</v>
      </c>
      <c r="AM66" s="26">
        <v>754</v>
      </c>
      <c r="AN66" s="26">
        <v>239</v>
      </c>
      <c r="AO66" s="22">
        <v>51</v>
      </c>
      <c r="AP66" s="22">
        <v>480</v>
      </c>
      <c r="AQ66" s="22">
        <v>216</v>
      </c>
      <c r="AR66" s="22">
        <v>1126</v>
      </c>
      <c r="AS66" s="22">
        <v>3759</v>
      </c>
      <c r="AT66" s="25">
        <v>3081.9165135959065</v>
      </c>
      <c r="AU66" s="25">
        <v>8020</v>
      </c>
      <c r="AY66" s="57">
        <v>20</v>
      </c>
      <c r="AZ66" s="63">
        <v>1</v>
      </c>
      <c r="BA66" s="64">
        <f t="shared" si="4"/>
        <v>517.59911377729895</v>
      </c>
      <c r="BB66" s="64">
        <f t="shared" si="5"/>
        <v>4</v>
      </c>
      <c r="BC66" s="64">
        <f t="shared" si="6"/>
        <v>3759</v>
      </c>
      <c r="BD66" s="65">
        <f t="shared" si="7"/>
        <v>1.3811872126334418E-2</v>
      </c>
      <c r="BE66" s="51">
        <f t="shared" si="17"/>
        <v>0.82487701280520787</v>
      </c>
      <c r="BF66" s="66">
        <f t="shared" si="16"/>
        <v>45880</v>
      </c>
      <c r="BG66" s="50">
        <f t="shared" si="9"/>
        <v>30912.218625973652</v>
      </c>
      <c r="BH66" s="50">
        <f>Currentyear!C69</f>
        <v>206016</v>
      </c>
      <c r="BI66" s="50">
        <f t="shared" si="13"/>
        <v>261885.71092823491</v>
      </c>
      <c r="BJ66" s="50">
        <f t="shared" si="14"/>
        <v>237621.48057268772</v>
      </c>
      <c r="BK66" s="50">
        <f t="shared" si="15"/>
        <v>249753.59575046133</v>
      </c>
      <c r="BL66" s="36" t="e">
        <f t="array" aca="1" ref="BL66:BN66" ca="1">[1]!daniels(BK62:BK66,1)</f>
        <v>#NAME?</v>
      </c>
      <c r="BM66" s="36" t="e">
        <f ca="1"/>
        <v>#NAME?</v>
      </c>
      <c r="BN66" s="36" t="e">
        <f ca="1"/>
        <v>#NAME?</v>
      </c>
      <c r="BO66" s="51">
        <f t="shared" si="11"/>
        <v>1.1739147643785922E-2</v>
      </c>
      <c r="BP66" s="51">
        <f t="shared" si="12"/>
        <v>4.8576338375905727E-2</v>
      </c>
    </row>
    <row r="67" spans="1:68" x14ac:dyDescent="0.25">
      <c r="A67" s="60">
        <f t="shared" si="3"/>
        <v>45881</v>
      </c>
      <c r="B67" s="22">
        <v>343</v>
      </c>
      <c r="C67" s="22">
        <v>55</v>
      </c>
      <c r="D67" s="22">
        <v>24</v>
      </c>
      <c r="E67" s="22">
        <v>18</v>
      </c>
      <c r="F67" s="22">
        <v>32</v>
      </c>
      <c r="G67" s="22">
        <v>155</v>
      </c>
      <c r="H67" s="22">
        <v>80</v>
      </c>
      <c r="I67" s="22">
        <v>54</v>
      </c>
      <c r="J67" s="22">
        <v>428</v>
      </c>
      <c r="K67" s="22">
        <v>34</v>
      </c>
      <c r="L67" s="22">
        <v>203</v>
      </c>
      <c r="M67" s="22">
        <v>445</v>
      </c>
      <c r="N67" s="22">
        <v>418</v>
      </c>
      <c r="O67" s="22">
        <v>26</v>
      </c>
      <c r="P67" s="22">
        <v>509</v>
      </c>
      <c r="Q67" s="22">
        <v>806</v>
      </c>
      <c r="R67" s="22">
        <v>231</v>
      </c>
      <c r="S67" s="22">
        <v>409</v>
      </c>
      <c r="T67" s="22">
        <v>84</v>
      </c>
      <c r="U67" s="22">
        <v>563</v>
      </c>
      <c r="V67" s="22">
        <v>18</v>
      </c>
      <c r="W67" s="22">
        <v>12</v>
      </c>
      <c r="X67" s="22">
        <v>93</v>
      </c>
      <c r="Y67" s="22">
        <v>829</v>
      </c>
      <c r="Z67" s="22">
        <v>1189</v>
      </c>
      <c r="AA67" s="22">
        <v>2378</v>
      </c>
      <c r="AB67" s="22">
        <v>486</v>
      </c>
      <c r="AC67" s="22">
        <v>83</v>
      </c>
      <c r="AD67" s="22">
        <v>444</v>
      </c>
      <c r="AE67" s="18">
        <v>61</v>
      </c>
      <c r="AF67" s="18">
        <v>37</v>
      </c>
      <c r="AG67" s="18">
        <v>285</v>
      </c>
      <c r="AH67" s="68">
        <v>30</v>
      </c>
      <c r="AI67" s="68">
        <v>412</v>
      </c>
      <c r="AJ67" s="62">
        <v>213.79600057316071</v>
      </c>
      <c r="AK67" s="22">
        <v>231</v>
      </c>
      <c r="AL67" s="26">
        <v>408</v>
      </c>
      <c r="AM67" s="26">
        <v>800</v>
      </c>
      <c r="AN67" s="26">
        <v>346</v>
      </c>
      <c r="AO67" s="22">
        <v>6</v>
      </c>
      <c r="AP67" s="22">
        <v>116</v>
      </c>
      <c r="AQ67" s="22">
        <v>1541</v>
      </c>
      <c r="AR67" s="22">
        <v>1205</v>
      </c>
      <c r="AS67" s="22">
        <v>524</v>
      </c>
      <c r="AT67" s="22">
        <v>6603</v>
      </c>
      <c r="AU67" s="22">
        <v>1674</v>
      </c>
      <c r="AY67" s="57">
        <v>20</v>
      </c>
      <c r="AZ67" s="63">
        <v>1</v>
      </c>
      <c r="BA67" s="64">
        <f t="shared" si="4"/>
        <v>378.74536364938996</v>
      </c>
      <c r="BB67" s="64">
        <f t="shared" si="5"/>
        <v>6</v>
      </c>
      <c r="BC67" s="64">
        <f t="shared" si="6"/>
        <v>2378</v>
      </c>
      <c r="BD67" s="65">
        <f t="shared" si="7"/>
        <v>1.0106629613392573E-2</v>
      </c>
      <c r="BE67" s="51">
        <f t="shared" si="17"/>
        <v>0.83498364241860046</v>
      </c>
      <c r="BF67" s="66">
        <f t="shared" ref="BF67:BF98" si="18">A67</f>
        <v>45881</v>
      </c>
      <c r="BG67" s="50">
        <f t="shared" si="9"/>
        <v>31290.96398962304</v>
      </c>
      <c r="BH67" s="50">
        <f>Currentyear!C70</f>
        <v>207690</v>
      </c>
      <c r="BI67" s="50">
        <f t="shared" si="13"/>
        <v>262093.73938343377</v>
      </c>
      <c r="BJ67" s="50">
        <f t="shared" si="14"/>
        <v>235377.08387343484</v>
      </c>
      <c r="BK67" s="50">
        <f t="shared" si="15"/>
        <v>248735.41162843432</v>
      </c>
      <c r="BL67" s="36" t="e">
        <f t="array" aca="1" ref="BL67:BN67" ca="1">[1]!daniels(BK63:BK67,1)</f>
        <v>#NAME?</v>
      </c>
      <c r="BM67" s="36" t="e">
        <f ca="1"/>
        <v>#NAME?</v>
      </c>
      <c r="BN67" s="36" t="e">
        <f ca="1"/>
        <v>#NAME?</v>
      </c>
      <c r="BO67" s="51">
        <f t="shared" si="11"/>
        <v>8.3489146314654795E-3</v>
      </c>
      <c r="BP67" s="51">
        <f t="shared" si="12"/>
        <v>5.370496974091641E-2</v>
      </c>
    </row>
    <row r="68" spans="1:68" x14ac:dyDescent="0.25">
      <c r="A68" s="60">
        <f t="shared" si="3"/>
        <v>45882</v>
      </c>
      <c r="B68" s="22">
        <v>186</v>
      </c>
      <c r="C68" s="22">
        <v>28</v>
      </c>
      <c r="D68" s="22">
        <v>25</v>
      </c>
      <c r="E68" s="22">
        <v>8</v>
      </c>
      <c r="F68" s="22">
        <v>7</v>
      </c>
      <c r="G68" s="22">
        <v>82</v>
      </c>
      <c r="H68" s="22">
        <v>278</v>
      </c>
      <c r="I68" s="22">
        <v>107</v>
      </c>
      <c r="J68" s="22">
        <v>264</v>
      </c>
      <c r="K68" s="22">
        <v>46</v>
      </c>
      <c r="L68" s="22">
        <v>301</v>
      </c>
      <c r="M68" s="22">
        <v>910</v>
      </c>
      <c r="N68" s="22">
        <v>424</v>
      </c>
      <c r="O68" s="22">
        <v>29</v>
      </c>
      <c r="P68" s="22">
        <v>310</v>
      </c>
      <c r="Q68" s="22">
        <v>215</v>
      </c>
      <c r="R68" s="22">
        <v>541</v>
      </c>
      <c r="S68" s="22">
        <v>199</v>
      </c>
      <c r="T68" s="22">
        <v>427</v>
      </c>
      <c r="U68" s="22">
        <v>245</v>
      </c>
      <c r="V68" s="22">
        <v>7</v>
      </c>
      <c r="W68" s="22">
        <v>7</v>
      </c>
      <c r="X68" s="25">
        <v>226.97155645615175</v>
      </c>
      <c r="Y68" s="22">
        <v>2416</v>
      </c>
      <c r="Z68" s="22">
        <v>1305</v>
      </c>
      <c r="AA68" s="22">
        <v>840</v>
      </c>
      <c r="AB68" s="22">
        <v>1030</v>
      </c>
      <c r="AC68" s="22">
        <v>1300</v>
      </c>
      <c r="AD68" s="22">
        <v>63</v>
      </c>
      <c r="AE68" s="18">
        <v>101</v>
      </c>
      <c r="AF68" s="18">
        <v>47</v>
      </c>
      <c r="AG68" s="18">
        <v>55</v>
      </c>
      <c r="AH68" s="68">
        <v>401</v>
      </c>
      <c r="AI68" s="68">
        <v>420</v>
      </c>
      <c r="AJ68" s="68">
        <v>344</v>
      </c>
      <c r="AK68" s="22">
        <v>465</v>
      </c>
      <c r="AL68" s="26">
        <v>144</v>
      </c>
      <c r="AM68" s="26">
        <v>1710</v>
      </c>
      <c r="AN68" s="26">
        <v>0</v>
      </c>
      <c r="AO68" s="22">
        <v>793</v>
      </c>
      <c r="AP68" s="22">
        <v>573</v>
      </c>
      <c r="AQ68" s="22">
        <v>888</v>
      </c>
      <c r="AR68" s="22">
        <v>987</v>
      </c>
      <c r="AS68" s="22">
        <v>6362</v>
      </c>
      <c r="AT68" s="22">
        <v>3314</v>
      </c>
      <c r="AU68" s="22">
        <v>2504</v>
      </c>
      <c r="AY68" s="57">
        <v>20</v>
      </c>
      <c r="AZ68" s="63">
        <v>1</v>
      </c>
      <c r="BA68" s="64">
        <f t="shared" si="4"/>
        <v>570.84026264673071</v>
      </c>
      <c r="BB68" s="64">
        <f t="shared" si="5"/>
        <v>0</v>
      </c>
      <c r="BC68" s="64">
        <f t="shared" si="6"/>
        <v>6362</v>
      </c>
      <c r="BD68" s="65">
        <f t="shared" si="7"/>
        <v>1.5232585416736458E-2</v>
      </c>
      <c r="BE68" s="51">
        <f t="shared" si="17"/>
        <v>0.8502162278353369</v>
      </c>
      <c r="BF68" s="66">
        <f t="shared" si="18"/>
        <v>45882</v>
      </c>
      <c r="BG68" s="50">
        <f t="shared" si="9"/>
        <v>31861.804252269772</v>
      </c>
      <c r="BH68" s="50">
        <f>Currentyear!C71</f>
        <v>210194</v>
      </c>
      <c r="BI68" s="50">
        <f t="shared" si="13"/>
        <v>260781.1161323564</v>
      </c>
      <c r="BJ68" s="50">
        <f t="shared" si="14"/>
        <v>233667.22093398502</v>
      </c>
      <c r="BK68" s="50">
        <f t="shared" si="15"/>
        <v>247224.16853317071</v>
      </c>
      <c r="BL68" s="36" t="e">
        <f t="array" aca="1" ref="BL68:BN68" ca="1">[1]!daniels(BK64:BK68,1)</f>
        <v>#NAME?</v>
      </c>
      <c r="BM68" s="36" t="e">
        <f ca="1"/>
        <v>#NAME?</v>
      </c>
      <c r="BN68" s="36" t="e">
        <f ca="1"/>
        <v>#NAME?</v>
      </c>
      <c r="BO68" s="51">
        <f t="shared" si="11"/>
        <v>2.8961333134038384E-3</v>
      </c>
      <c r="BP68" s="51">
        <f t="shared" si="12"/>
        <v>5.4836659698854311E-2</v>
      </c>
    </row>
    <row r="69" spans="1:68" x14ac:dyDescent="0.25">
      <c r="A69" s="60">
        <f t="shared" ref="A69:A123" si="19">A68+1</f>
        <v>45883</v>
      </c>
      <c r="B69" s="22">
        <v>0</v>
      </c>
      <c r="C69" s="22">
        <v>5</v>
      </c>
      <c r="D69" s="22">
        <v>61</v>
      </c>
      <c r="E69" s="22">
        <v>2</v>
      </c>
      <c r="F69" s="22">
        <v>3</v>
      </c>
      <c r="G69" s="22">
        <v>82</v>
      </c>
      <c r="H69" s="22">
        <v>294</v>
      </c>
      <c r="I69" s="22">
        <v>21</v>
      </c>
      <c r="J69" s="22">
        <v>229</v>
      </c>
      <c r="K69" s="22">
        <v>96</v>
      </c>
      <c r="L69" s="22">
        <v>148</v>
      </c>
      <c r="M69" s="22">
        <v>661</v>
      </c>
      <c r="N69" s="22">
        <v>568</v>
      </c>
      <c r="O69" s="22">
        <v>20</v>
      </c>
      <c r="P69" s="22">
        <v>378</v>
      </c>
      <c r="Q69" s="22">
        <v>48</v>
      </c>
      <c r="R69" s="22">
        <v>420</v>
      </c>
      <c r="S69" s="22">
        <v>120</v>
      </c>
      <c r="T69" s="22">
        <v>118</v>
      </c>
      <c r="U69" s="22">
        <v>1926</v>
      </c>
      <c r="V69" s="22">
        <v>8</v>
      </c>
      <c r="W69" s="22">
        <v>1</v>
      </c>
      <c r="X69" s="25">
        <v>254.47585829296594</v>
      </c>
      <c r="Y69" s="22">
        <v>1080</v>
      </c>
      <c r="Z69" s="22">
        <v>289</v>
      </c>
      <c r="AA69" s="22">
        <v>1633</v>
      </c>
      <c r="AB69" s="22">
        <v>655</v>
      </c>
      <c r="AC69" s="22">
        <v>1027</v>
      </c>
      <c r="AD69" s="22">
        <v>433</v>
      </c>
      <c r="AE69" s="18">
        <v>95</v>
      </c>
      <c r="AF69" s="18">
        <v>47</v>
      </c>
      <c r="AG69" s="18">
        <v>831</v>
      </c>
      <c r="AH69" s="68">
        <v>131</v>
      </c>
      <c r="AI69" s="68">
        <v>149</v>
      </c>
      <c r="AJ69" s="68">
        <v>95</v>
      </c>
      <c r="AK69" s="22">
        <v>69</v>
      </c>
      <c r="AL69" s="26">
        <v>131</v>
      </c>
      <c r="AM69" s="26">
        <v>525</v>
      </c>
      <c r="AN69" s="26">
        <v>1220</v>
      </c>
      <c r="AO69" s="22">
        <v>848</v>
      </c>
      <c r="AP69" s="22">
        <v>765</v>
      </c>
      <c r="AQ69" s="22">
        <v>837</v>
      </c>
      <c r="AR69" s="22">
        <v>624</v>
      </c>
      <c r="AS69" s="22">
        <v>1057</v>
      </c>
      <c r="AT69" s="22">
        <v>2798</v>
      </c>
      <c r="AU69" s="22">
        <v>2502</v>
      </c>
      <c r="AY69" s="57">
        <v>20</v>
      </c>
      <c r="AZ69" s="63">
        <v>1</v>
      </c>
      <c r="BA69" s="64">
        <f t="shared" ref="BA69:BA123" si="20">AVERAGE(B69:AS69)</f>
        <v>409.19263314302191</v>
      </c>
      <c r="BB69" s="64">
        <f t="shared" ref="BB69:BB123" si="21">MIN(B69:AS69)</f>
        <v>0</v>
      </c>
      <c r="BC69" s="64">
        <f t="shared" ref="BC69:BC123" si="22">MAX(B69:AS69)</f>
        <v>1926</v>
      </c>
      <c r="BD69" s="65">
        <f t="shared" ref="BD69:BD123" si="23">SUM(B69:AS69)/SUM($B$4:$AS$123)</f>
        <v>1.0919099692356089E-2</v>
      </c>
      <c r="BE69" s="51">
        <f t="shared" ref="BE69:BE100" si="24">BD69+BE68</f>
        <v>0.86113532752769295</v>
      </c>
      <c r="BF69" s="66">
        <f t="shared" si="18"/>
        <v>45883</v>
      </c>
      <c r="BG69" s="50">
        <f t="shared" si="9"/>
        <v>32270.996885412795</v>
      </c>
      <c r="BH69" s="50">
        <f>Currentyear!C72</f>
        <v>212696</v>
      </c>
      <c r="BI69" s="50">
        <f t="shared" si="13"/>
        <v>258685.76033361783</v>
      </c>
      <c r="BJ69" s="50">
        <f t="shared" si="14"/>
        <v>235303.96044731245</v>
      </c>
      <c r="BK69" s="50">
        <f t="shared" si="15"/>
        <v>246994.86039046515</v>
      </c>
      <c r="BL69" s="36" t="e">
        <f t="array" aca="1" ref="BL69:BN69" ca="1">[1]!daniels(BK65:BK69,1)</f>
        <v>#NAME?</v>
      </c>
      <c r="BM69" s="36" t="e">
        <f ca="1"/>
        <v>#NAME?</v>
      </c>
      <c r="BN69" s="36" t="e">
        <f ca="1"/>
        <v>#NAME?</v>
      </c>
      <c r="BO69" s="51">
        <f t="shared" si="11"/>
        <v>-1.4975645085361215E-3</v>
      </c>
      <c r="BP69" s="51">
        <f t="shared" si="12"/>
        <v>4.7332563619627385E-2</v>
      </c>
    </row>
    <row r="70" spans="1:68" x14ac:dyDescent="0.25">
      <c r="A70" s="60">
        <f t="shared" si="19"/>
        <v>45884</v>
      </c>
      <c r="B70" s="22">
        <v>0</v>
      </c>
      <c r="C70" s="22">
        <v>56</v>
      </c>
      <c r="D70" s="22">
        <v>36</v>
      </c>
      <c r="E70" s="22">
        <v>25</v>
      </c>
      <c r="F70" s="22">
        <v>49</v>
      </c>
      <c r="G70" s="22">
        <v>35</v>
      </c>
      <c r="H70" s="22">
        <v>520</v>
      </c>
      <c r="I70" s="22">
        <v>137</v>
      </c>
      <c r="J70" s="22">
        <v>229</v>
      </c>
      <c r="K70" s="22">
        <v>57</v>
      </c>
      <c r="L70" s="22">
        <v>91</v>
      </c>
      <c r="M70" s="22">
        <v>287</v>
      </c>
      <c r="N70" s="22">
        <v>609</v>
      </c>
      <c r="O70" s="22">
        <v>32</v>
      </c>
      <c r="P70" s="22">
        <v>314</v>
      </c>
      <c r="Q70" s="22">
        <v>33</v>
      </c>
      <c r="R70" s="22">
        <v>424</v>
      </c>
      <c r="S70" s="22">
        <v>167</v>
      </c>
      <c r="T70" s="22">
        <v>394</v>
      </c>
      <c r="U70" s="22">
        <v>568</v>
      </c>
      <c r="V70" s="22">
        <v>206</v>
      </c>
      <c r="W70" s="22">
        <v>7</v>
      </c>
      <c r="X70" s="22">
        <v>50</v>
      </c>
      <c r="Y70" s="22">
        <v>1579</v>
      </c>
      <c r="Z70" s="22">
        <v>247</v>
      </c>
      <c r="AA70" s="22">
        <v>1131</v>
      </c>
      <c r="AB70" s="22">
        <v>943</v>
      </c>
      <c r="AC70" s="22">
        <v>437</v>
      </c>
      <c r="AD70" s="22">
        <v>114</v>
      </c>
      <c r="AE70" s="18">
        <v>424</v>
      </c>
      <c r="AF70" s="18">
        <v>19</v>
      </c>
      <c r="AG70" s="18">
        <v>851</v>
      </c>
      <c r="AH70" s="68">
        <v>313</v>
      </c>
      <c r="AI70" s="68">
        <v>274</v>
      </c>
      <c r="AJ70" s="68">
        <v>49</v>
      </c>
      <c r="AK70" s="22">
        <v>200</v>
      </c>
      <c r="AL70" s="26">
        <v>644</v>
      </c>
      <c r="AM70" s="26">
        <v>1025</v>
      </c>
      <c r="AN70" s="26">
        <v>30</v>
      </c>
      <c r="AO70" s="22">
        <v>263</v>
      </c>
      <c r="AP70" s="22">
        <v>475</v>
      </c>
      <c r="AQ70" s="22">
        <v>367</v>
      </c>
      <c r="AR70" s="22">
        <v>487</v>
      </c>
      <c r="AS70" s="22">
        <v>2263</v>
      </c>
      <c r="AT70" s="22">
        <v>1604</v>
      </c>
      <c r="AU70" s="22">
        <v>1088</v>
      </c>
      <c r="AY70" s="57">
        <v>20</v>
      </c>
      <c r="AZ70" s="63">
        <v>1</v>
      </c>
      <c r="BA70" s="64">
        <f t="shared" si="20"/>
        <v>374.11363636363637</v>
      </c>
      <c r="BB70" s="64">
        <f t="shared" si="21"/>
        <v>0</v>
      </c>
      <c r="BC70" s="64">
        <f t="shared" si="22"/>
        <v>2263</v>
      </c>
      <c r="BD70" s="65">
        <f t="shared" si="23"/>
        <v>9.9830342993897613E-3</v>
      </c>
      <c r="BE70" s="51">
        <f t="shared" si="24"/>
        <v>0.87111836182708269</v>
      </c>
      <c r="BF70" s="66">
        <f t="shared" si="18"/>
        <v>45884</v>
      </c>
      <c r="BG70" s="50">
        <f t="shared" ref="BG70:BG122" si="25">BA70+BG69</f>
        <v>32645.110521776431</v>
      </c>
      <c r="BH70" s="50">
        <f>Currentyear!C73</f>
        <v>213784</v>
      </c>
      <c r="BI70" s="50">
        <f t="shared" si="13"/>
        <v>255717.92214557304</v>
      </c>
      <c r="BJ70" s="50">
        <f t="shared" si="14"/>
        <v>235108.60469197325</v>
      </c>
      <c r="BK70" s="50">
        <f t="shared" si="15"/>
        <v>245413.26341877316</v>
      </c>
      <c r="BL70" s="36" t="e">
        <f t="array" aca="1" ref="BL70:BN70" ca="1">[1]!daniels(BK66:BK70,1)</f>
        <v>#NAME?</v>
      </c>
      <c r="BM70" s="36" t="e">
        <f ca="1"/>
        <v>#NAME?</v>
      </c>
      <c r="BN70" s="36" t="e">
        <f ca="1"/>
        <v>#NAME?</v>
      </c>
      <c r="BO70" s="51">
        <f t="shared" si="11"/>
        <v>-8.9288364798563412E-3</v>
      </c>
      <c r="BP70" s="51">
        <f t="shared" si="12"/>
        <v>4.1989004926828326E-2</v>
      </c>
    </row>
    <row r="71" spans="1:68" x14ac:dyDescent="0.25">
      <c r="A71" s="60">
        <f t="shared" si="19"/>
        <v>45885</v>
      </c>
      <c r="B71" s="22">
        <v>125</v>
      </c>
      <c r="C71" s="22">
        <v>47</v>
      </c>
      <c r="D71" s="22">
        <v>102</v>
      </c>
      <c r="E71" s="22">
        <v>2</v>
      </c>
      <c r="F71" s="22">
        <v>8</v>
      </c>
      <c r="G71" s="22">
        <v>28</v>
      </c>
      <c r="H71" s="22">
        <v>169</v>
      </c>
      <c r="I71" s="22">
        <v>93</v>
      </c>
      <c r="J71" s="22">
        <v>318</v>
      </c>
      <c r="K71" s="22">
        <v>116</v>
      </c>
      <c r="L71" s="22">
        <v>593</v>
      </c>
      <c r="M71" s="22">
        <v>569</v>
      </c>
      <c r="N71" s="22">
        <v>652</v>
      </c>
      <c r="O71" s="22">
        <v>569</v>
      </c>
      <c r="P71" s="22">
        <v>63</v>
      </c>
      <c r="Q71" s="22">
        <v>831</v>
      </c>
      <c r="R71" s="22">
        <v>366</v>
      </c>
      <c r="S71" s="22">
        <v>46</v>
      </c>
      <c r="T71" s="22">
        <v>679</v>
      </c>
      <c r="U71" s="22">
        <v>1269</v>
      </c>
      <c r="V71" s="22">
        <v>23</v>
      </c>
      <c r="W71" s="22">
        <v>2</v>
      </c>
      <c r="X71" s="22">
        <v>144</v>
      </c>
      <c r="Y71" s="22">
        <v>2848</v>
      </c>
      <c r="Z71" s="22">
        <v>686</v>
      </c>
      <c r="AA71" s="22">
        <v>1667</v>
      </c>
      <c r="AB71" s="22">
        <v>1488</v>
      </c>
      <c r="AC71" s="22">
        <v>530</v>
      </c>
      <c r="AD71" s="22">
        <v>151</v>
      </c>
      <c r="AE71" s="18">
        <v>10</v>
      </c>
      <c r="AF71" s="18">
        <v>391</v>
      </c>
      <c r="AG71" s="18">
        <v>1173</v>
      </c>
      <c r="AH71" s="68">
        <v>327</v>
      </c>
      <c r="AI71" s="68">
        <v>219</v>
      </c>
      <c r="AJ71" s="68">
        <v>112</v>
      </c>
      <c r="AK71" s="22">
        <v>236</v>
      </c>
      <c r="AL71" s="26">
        <v>132</v>
      </c>
      <c r="AM71" s="26">
        <v>610</v>
      </c>
      <c r="AN71" s="26">
        <v>816</v>
      </c>
      <c r="AO71" s="22">
        <v>1797</v>
      </c>
      <c r="AP71" s="22">
        <v>131</v>
      </c>
      <c r="AQ71" s="22">
        <v>550</v>
      </c>
      <c r="AR71" s="22">
        <v>293</v>
      </c>
      <c r="AS71" s="22">
        <v>1669</v>
      </c>
      <c r="AT71" s="22">
        <v>1479</v>
      </c>
      <c r="AU71" s="22">
        <v>2278</v>
      </c>
      <c r="AY71" s="57">
        <v>20</v>
      </c>
      <c r="AZ71" s="63">
        <v>1</v>
      </c>
      <c r="BA71" s="64">
        <f t="shared" si="20"/>
        <v>514.77272727272725</v>
      </c>
      <c r="BB71" s="64">
        <f t="shared" si="21"/>
        <v>2</v>
      </c>
      <c r="BC71" s="64">
        <f t="shared" si="22"/>
        <v>2848</v>
      </c>
      <c r="BD71" s="65">
        <f t="shared" si="23"/>
        <v>1.3736451423435886E-2</v>
      </c>
      <c r="BE71" s="51">
        <f t="shared" si="24"/>
        <v>0.88485481325051862</v>
      </c>
      <c r="BF71" s="66">
        <f t="shared" si="18"/>
        <v>45885</v>
      </c>
      <c r="BG71" s="50">
        <f t="shared" si="25"/>
        <v>33159.883249049155</v>
      </c>
      <c r="BH71" s="50">
        <f>Currentyear!C74</f>
        <v>216062</v>
      </c>
      <c r="BI71" s="50">
        <f t="shared" si="13"/>
        <v>252403.00127923163</v>
      </c>
      <c r="BJ71" s="50">
        <f t="shared" si="14"/>
        <v>235952.8210873669</v>
      </c>
      <c r="BK71" s="50">
        <f t="shared" si="15"/>
        <v>244177.91118329926</v>
      </c>
      <c r="BL71" s="36" t="e">
        <f t="array" aca="1" ref="BL71:BN71" ca="1">[1]!daniels(BK67:BK71,1)</f>
        <v>#NAME?</v>
      </c>
      <c r="BM71" s="36" t="e">
        <f ca="1"/>
        <v>#NAME?</v>
      </c>
      <c r="BN71" s="36" t="e">
        <f ca="1"/>
        <v>#NAME?</v>
      </c>
      <c r="BO71" s="51">
        <f t="shared" si="11"/>
        <v>-9.4568988720051591E-3</v>
      </c>
      <c r="BP71" s="51">
        <f t="shared" si="12"/>
        <v>3.3684824544829357E-2</v>
      </c>
    </row>
    <row r="72" spans="1:68" x14ac:dyDescent="0.25">
      <c r="A72" s="60">
        <f t="shared" si="19"/>
        <v>45886</v>
      </c>
      <c r="B72" s="22">
        <v>146</v>
      </c>
      <c r="C72" s="22">
        <v>81</v>
      </c>
      <c r="D72" s="22">
        <v>54</v>
      </c>
      <c r="E72" s="22">
        <v>2</v>
      </c>
      <c r="F72" s="22">
        <v>6</v>
      </c>
      <c r="G72" s="22">
        <v>125</v>
      </c>
      <c r="H72" s="22">
        <v>451</v>
      </c>
      <c r="I72" s="22">
        <v>65</v>
      </c>
      <c r="J72" s="22">
        <v>132</v>
      </c>
      <c r="K72" s="22">
        <v>61</v>
      </c>
      <c r="L72" s="22">
        <v>56</v>
      </c>
      <c r="M72" s="22">
        <v>806</v>
      </c>
      <c r="N72" s="22">
        <v>274</v>
      </c>
      <c r="O72" s="22">
        <v>72</v>
      </c>
      <c r="P72" s="22">
        <v>147</v>
      </c>
      <c r="Q72" s="22">
        <v>314</v>
      </c>
      <c r="R72" s="22">
        <v>264</v>
      </c>
      <c r="S72" s="22">
        <v>46</v>
      </c>
      <c r="T72" s="22">
        <v>604</v>
      </c>
      <c r="U72" s="22">
        <v>601</v>
      </c>
      <c r="V72" s="22">
        <v>29</v>
      </c>
      <c r="W72" s="22">
        <v>47</v>
      </c>
      <c r="X72" s="22">
        <v>94</v>
      </c>
      <c r="Y72" s="22">
        <v>960</v>
      </c>
      <c r="Z72" s="22">
        <v>411</v>
      </c>
      <c r="AA72" s="22">
        <v>767</v>
      </c>
      <c r="AB72" s="22">
        <v>614</v>
      </c>
      <c r="AC72" s="22">
        <v>1261</v>
      </c>
      <c r="AD72" s="22">
        <v>145</v>
      </c>
      <c r="AE72" s="18">
        <v>275</v>
      </c>
      <c r="AF72" s="18">
        <v>5</v>
      </c>
      <c r="AG72" s="18">
        <v>834</v>
      </c>
      <c r="AH72" s="68">
        <v>104</v>
      </c>
      <c r="AI72" s="68">
        <v>263</v>
      </c>
      <c r="AJ72" s="68">
        <v>13</v>
      </c>
      <c r="AK72" s="22">
        <v>297</v>
      </c>
      <c r="AL72" s="26">
        <v>100</v>
      </c>
      <c r="AM72" s="26">
        <v>1232</v>
      </c>
      <c r="AN72" s="26">
        <v>304</v>
      </c>
      <c r="AO72" s="22">
        <v>15</v>
      </c>
      <c r="AP72" s="22">
        <v>499</v>
      </c>
      <c r="AQ72" s="22">
        <v>591</v>
      </c>
      <c r="AR72" s="22">
        <v>1093</v>
      </c>
      <c r="AS72" s="22">
        <v>1051</v>
      </c>
      <c r="AT72" s="22">
        <v>311</v>
      </c>
      <c r="AU72" s="22">
        <v>2149</v>
      </c>
      <c r="AY72" s="57">
        <v>20</v>
      </c>
      <c r="AZ72" s="63">
        <v>1</v>
      </c>
      <c r="BA72" s="64">
        <f t="shared" si="20"/>
        <v>347.97727272727275</v>
      </c>
      <c r="BB72" s="64">
        <f t="shared" si="21"/>
        <v>2</v>
      </c>
      <c r="BC72" s="64">
        <f t="shared" si="22"/>
        <v>1261</v>
      </c>
      <c r="BD72" s="65">
        <f t="shared" si="23"/>
        <v>9.2855985759040544E-3</v>
      </c>
      <c r="BE72" s="51">
        <f t="shared" si="24"/>
        <v>0.89414041182642268</v>
      </c>
      <c r="BF72" s="66">
        <f t="shared" si="18"/>
        <v>45886</v>
      </c>
      <c r="BG72" s="50">
        <f t="shared" si="25"/>
        <v>33507.860521776427</v>
      </c>
      <c r="BH72" s="50">
        <f>Currentyear!C75</f>
        <v>218211</v>
      </c>
      <c r="BI72" s="50">
        <f t="shared" si="13"/>
        <v>252037.01450238071</v>
      </c>
      <c r="BJ72" s="50">
        <f t="shared" si="14"/>
        <v>236054.11103856127</v>
      </c>
      <c r="BK72" s="50">
        <f t="shared" si="15"/>
        <v>244045.56277047098</v>
      </c>
      <c r="BL72" s="36" t="e">
        <f t="array" aca="1" ref="BL72:BN72" ca="1">[1]!daniels(BK68:BK72,1)</f>
        <v>#NAME?</v>
      </c>
      <c r="BM72" s="36" t="e">
        <f ca="1"/>
        <v>#NAME?</v>
      </c>
      <c r="BN72" s="36" t="e">
        <f ca="1"/>
        <v>#NAME?</v>
      </c>
      <c r="BO72" s="51">
        <f t="shared" si="11"/>
        <v>-6.2124173320731351E-3</v>
      </c>
      <c r="BP72" s="51">
        <f t="shared" si="12"/>
        <v>3.2745736661583286E-2</v>
      </c>
    </row>
    <row r="73" spans="1:68" x14ac:dyDescent="0.25">
      <c r="A73" s="60">
        <f t="shared" si="19"/>
        <v>45887</v>
      </c>
      <c r="B73" s="22">
        <v>83</v>
      </c>
      <c r="C73" s="22">
        <v>50</v>
      </c>
      <c r="D73" s="22">
        <v>31</v>
      </c>
      <c r="E73" s="22">
        <v>0</v>
      </c>
      <c r="F73" s="22">
        <v>6</v>
      </c>
      <c r="G73" s="22">
        <v>149</v>
      </c>
      <c r="H73" s="22">
        <v>320</v>
      </c>
      <c r="I73" s="22">
        <v>140</v>
      </c>
      <c r="J73" s="22">
        <v>41</v>
      </c>
      <c r="K73" s="22">
        <v>0</v>
      </c>
      <c r="L73" s="25">
        <v>299.28482143396354</v>
      </c>
      <c r="M73" s="22">
        <v>426</v>
      </c>
      <c r="N73" s="22">
        <v>280</v>
      </c>
      <c r="O73" s="22">
        <v>182</v>
      </c>
      <c r="P73" s="22">
        <v>206</v>
      </c>
      <c r="Q73" s="22">
        <v>335</v>
      </c>
      <c r="R73" s="22">
        <v>142</v>
      </c>
      <c r="S73" s="22">
        <v>374</v>
      </c>
      <c r="T73" s="22">
        <v>785</v>
      </c>
      <c r="U73" s="22">
        <v>742</v>
      </c>
      <c r="V73" s="22">
        <v>12</v>
      </c>
      <c r="W73" s="22">
        <v>246</v>
      </c>
      <c r="X73" s="22">
        <v>82</v>
      </c>
      <c r="Y73" s="22">
        <v>825</v>
      </c>
      <c r="Z73" s="22">
        <v>741</v>
      </c>
      <c r="AA73" s="22">
        <v>1173</v>
      </c>
      <c r="AB73" s="22">
        <v>1962</v>
      </c>
      <c r="AC73" s="22">
        <v>833</v>
      </c>
      <c r="AD73" s="22">
        <v>51</v>
      </c>
      <c r="AE73" s="18">
        <v>257</v>
      </c>
      <c r="AF73" s="18">
        <v>1084</v>
      </c>
      <c r="AG73" s="18">
        <v>733</v>
      </c>
      <c r="AH73" s="68">
        <v>280</v>
      </c>
      <c r="AI73" s="68">
        <v>113</v>
      </c>
      <c r="AJ73" s="68">
        <v>16</v>
      </c>
      <c r="AK73" s="22">
        <v>448</v>
      </c>
      <c r="AL73" s="26">
        <v>88</v>
      </c>
      <c r="AM73" s="26">
        <v>945</v>
      </c>
      <c r="AN73" s="26">
        <v>395</v>
      </c>
      <c r="AO73" s="22">
        <v>725</v>
      </c>
      <c r="AP73" s="22">
        <v>126</v>
      </c>
      <c r="AQ73" s="22">
        <v>358</v>
      </c>
      <c r="AR73" s="22">
        <v>469</v>
      </c>
      <c r="AS73" s="22">
        <v>1747</v>
      </c>
      <c r="AT73" s="22">
        <v>132</v>
      </c>
      <c r="AU73" s="22">
        <v>1335</v>
      </c>
      <c r="AY73" s="57">
        <v>19</v>
      </c>
      <c r="AZ73" s="63">
        <v>0.95</v>
      </c>
      <c r="BA73" s="64">
        <f t="shared" si="20"/>
        <v>415.91556412349922</v>
      </c>
      <c r="BB73" s="64">
        <f t="shared" si="21"/>
        <v>0</v>
      </c>
      <c r="BC73" s="64">
        <f t="shared" si="22"/>
        <v>1962</v>
      </c>
      <c r="BD73" s="65">
        <f t="shared" si="23"/>
        <v>1.1098497725592437E-2</v>
      </c>
      <c r="BE73" s="51">
        <f t="shared" si="24"/>
        <v>0.90523890955201514</v>
      </c>
      <c r="BF73" s="66">
        <f t="shared" si="18"/>
        <v>45887</v>
      </c>
      <c r="BG73" s="50">
        <f t="shared" si="25"/>
        <v>33923.776085899925</v>
      </c>
      <c r="BH73" s="50">
        <f>Currentyear!C76</f>
        <v>219546</v>
      </c>
      <c r="BI73" s="50">
        <f t="shared" si="13"/>
        <v>248684.59183578196</v>
      </c>
      <c r="BJ73" s="50">
        <f t="shared" si="14"/>
        <v>236371.88923980278</v>
      </c>
      <c r="BK73" s="50">
        <f t="shared" si="15"/>
        <v>242528.24053779239</v>
      </c>
      <c r="BL73" s="36" t="e">
        <f t="array" aca="1" ref="BL73:BN73" ca="1">[1]!daniels(BK69:BK73,1)</f>
        <v>#NAME?</v>
      </c>
      <c r="BM73" s="36" t="e">
        <f ca="1"/>
        <v>#NAME?</v>
      </c>
      <c r="BN73" s="36" t="e">
        <f ca="1"/>
        <v>#NAME?</v>
      </c>
      <c r="BO73" s="51">
        <f t="shared" si="11"/>
        <v>-8.5995593400543177E-3</v>
      </c>
      <c r="BP73" s="51">
        <f t="shared" si="12"/>
        <v>2.5384059540193016E-2</v>
      </c>
    </row>
    <row r="74" spans="1:68" x14ac:dyDescent="0.25">
      <c r="A74" s="60">
        <f t="shared" si="19"/>
        <v>45888</v>
      </c>
      <c r="B74" s="22">
        <v>63</v>
      </c>
      <c r="C74" s="22">
        <v>45</v>
      </c>
      <c r="D74" s="22">
        <v>56</v>
      </c>
      <c r="E74" s="22">
        <v>2</v>
      </c>
      <c r="F74" s="22">
        <v>5</v>
      </c>
      <c r="G74" s="22">
        <v>17</v>
      </c>
      <c r="H74" s="22">
        <v>167</v>
      </c>
      <c r="I74" s="22">
        <v>35</v>
      </c>
      <c r="J74" s="22">
        <v>6</v>
      </c>
      <c r="K74" s="22">
        <v>13</v>
      </c>
      <c r="L74" s="25">
        <v>300.12159167099162</v>
      </c>
      <c r="M74" s="22">
        <v>941</v>
      </c>
      <c r="N74" s="22">
        <v>1121</v>
      </c>
      <c r="O74" s="22">
        <v>81</v>
      </c>
      <c r="P74" s="22">
        <v>167</v>
      </c>
      <c r="Q74" s="22">
        <v>111</v>
      </c>
      <c r="R74" s="22">
        <v>286</v>
      </c>
      <c r="S74" s="22">
        <v>330</v>
      </c>
      <c r="T74" s="22">
        <v>489</v>
      </c>
      <c r="U74" s="22">
        <v>369</v>
      </c>
      <c r="V74" s="22">
        <v>27</v>
      </c>
      <c r="W74" s="22">
        <v>37</v>
      </c>
      <c r="X74" s="22">
        <v>81</v>
      </c>
      <c r="Y74" s="22">
        <v>112</v>
      </c>
      <c r="Z74" s="22">
        <v>581</v>
      </c>
      <c r="AA74" s="22">
        <v>1143</v>
      </c>
      <c r="AB74" s="22">
        <v>1646</v>
      </c>
      <c r="AC74" s="22">
        <v>537</v>
      </c>
      <c r="AD74" s="22">
        <v>70</v>
      </c>
      <c r="AE74" s="18">
        <v>180</v>
      </c>
      <c r="AF74" s="18">
        <v>388</v>
      </c>
      <c r="AG74" s="18">
        <v>149</v>
      </c>
      <c r="AH74" s="68">
        <v>533</v>
      </c>
      <c r="AI74" s="68">
        <v>332</v>
      </c>
      <c r="AJ74" s="68">
        <v>51</v>
      </c>
      <c r="AK74" s="22">
        <v>294</v>
      </c>
      <c r="AL74" s="26">
        <v>223</v>
      </c>
      <c r="AM74" s="26">
        <v>124</v>
      </c>
      <c r="AN74" s="26">
        <v>323</v>
      </c>
      <c r="AO74" s="22">
        <v>13</v>
      </c>
      <c r="AP74" s="22">
        <v>319</v>
      </c>
      <c r="AQ74" s="22">
        <v>307</v>
      </c>
      <c r="AR74" s="22">
        <v>190</v>
      </c>
      <c r="AS74" s="22">
        <v>635</v>
      </c>
      <c r="AT74" s="22">
        <v>1087</v>
      </c>
      <c r="AU74" s="22">
        <v>726</v>
      </c>
      <c r="AY74" s="57">
        <v>19</v>
      </c>
      <c r="AZ74" s="63">
        <v>0.95</v>
      </c>
      <c r="BA74" s="64">
        <f t="shared" si="20"/>
        <v>293.16185435615893</v>
      </c>
      <c r="BB74" s="64">
        <f t="shared" si="21"/>
        <v>2</v>
      </c>
      <c r="BC74" s="64">
        <f t="shared" si="22"/>
        <v>1646</v>
      </c>
      <c r="BD74" s="65">
        <f t="shared" si="23"/>
        <v>7.8228766953192738E-3</v>
      </c>
      <c r="BE74" s="51">
        <f t="shared" si="24"/>
        <v>0.91306178624733436</v>
      </c>
      <c r="BF74" s="66">
        <f t="shared" si="18"/>
        <v>45888</v>
      </c>
      <c r="BG74" s="50">
        <f t="shared" si="25"/>
        <v>34216.937940256081</v>
      </c>
      <c r="BH74" s="50">
        <f>Currentyear!C77</f>
        <v>220272</v>
      </c>
      <c r="BI74" s="50">
        <f t="shared" si="13"/>
        <v>247055.29035997679</v>
      </c>
      <c r="BJ74" s="50">
        <f t="shared" si="14"/>
        <v>235435.60635209241</v>
      </c>
      <c r="BK74" s="50">
        <f t="shared" si="15"/>
        <v>241245.44835603458</v>
      </c>
      <c r="BL74" s="36" t="e">
        <f t="array" aca="1" ref="BL74:BN74" ca="1">[1]!daniels(BK70:BK74,1)</f>
        <v>#NAME?</v>
      </c>
      <c r="BM74" s="36" t="e">
        <f ca="1"/>
        <v>#NAME?</v>
      </c>
      <c r="BN74" s="36" t="e">
        <f ca="1"/>
        <v>#NAME?</v>
      </c>
      <c r="BO74" s="51">
        <f t="shared" si="11"/>
        <v>-9.1860429686763129E-3</v>
      </c>
      <c r="BP74" s="51">
        <f t="shared" si="12"/>
        <v>2.4082701014810158E-2</v>
      </c>
    </row>
    <row r="75" spans="1:68" x14ac:dyDescent="0.25">
      <c r="A75" s="60">
        <f t="shared" si="19"/>
        <v>45889</v>
      </c>
      <c r="B75" s="22">
        <v>53</v>
      </c>
      <c r="C75" s="22">
        <v>24</v>
      </c>
      <c r="D75" s="22">
        <v>58</v>
      </c>
      <c r="E75" s="22">
        <v>0</v>
      </c>
      <c r="F75" s="22">
        <v>7</v>
      </c>
      <c r="G75" s="22">
        <v>129</v>
      </c>
      <c r="H75" s="22">
        <v>184</v>
      </c>
      <c r="I75" s="22">
        <v>90</v>
      </c>
      <c r="J75" s="25">
        <v>94.511533825045063</v>
      </c>
      <c r="K75" s="22">
        <v>37</v>
      </c>
      <c r="L75" s="25">
        <v>209.36769064640794</v>
      </c>
      <c r="M75" s="22">
        <v>108</v>
      </c>
      <c r="N75" s="22">
        <v>494</v>
      </c>
      <c r="O75" s="22">
        <v>33</v>
      </c>
      <c r="P75" s="22">
        <v>119</v>
      </c>
      <c r="Q75" s="22">
        <v>127</v>
      </c>
      <c r="R75" s="22">
        <v>229</v>
      </c>
      <c r="S75" s="22">
        <v>234</v>
      </c>
      <c r="T75" s="22">
        <v>440</v>
      </c>
      <c r="U75" s="22">
        <v>542</v>
      </c>
      <c r="V75" s="22">
        <v>46</v>
      </c>
      <c r="W75" s="22">
        <v>96</v>
      </c>
      <c r="X75" s="22">
        <v>152</v>
      </c>
      <c r="Y75" s="22">
        <v>1218</v>
      </c>
      <c r="Z75" s="22">
        <v>843</v>
      </c>
      <c r="AA75" s="22">
        <v>863</v>
      </c>
      <c r="AB75" s="22">
        <v>668</v>
      </c>
      <c r="AC75" s="22">
        <v>771</v>
      </c>
      <c r="AD75" s="22">
        <v>204</v>
      </c>
      <c r="AE75" s="18">
        <v>87</v>
      </c>
      <c r="AF75" s="18">
        <v>82</v>
      </c>
      <c r="AG75" s="17">
        <v>199.52528477495045</v>
      </c>
      <c r="AH75" s="68">
        <v>202</v>
      </c>
      <c r="AI75" s="68">
        <v>125</v>
      </c>
      <c r="AJ75" s="68">
        <v>60</v>
      </c>
      <c r="AK75" s="22">
        <v>57</v>
      </c>
      <c r="AL75" s="26">
        <v>211</v>
      </c>
      <c r="AM75" s="26">
        <v>240</v>
      </c>
      <c r="AN75" s="26">
        <v>346</v>
      </c>
      <c r="AO75" s="22">
        <v>53</v>
      </c>
      <c r="AP75" s="22">
        <v>260</v>
      </c>
      <c r="AQ75" s="22">
        <v>305</v>
      </c>
      <c r="AR75" s="22">
        <v>542</v>
      </c>
      <c r="AS75" s="22">
        <v>972</v>
      </c>
      <c r="AT75" s="22">
        <v>1349</v>
      </c>
      <c r="AU75" s="22">
        <v>1033</v>
      </c>
      <c r="AY75" s="57">
        <v>18</v>
      </c>
      <c r="AZ75" s="63">
        <v>0.9</v>
      </c>
      <c r="BA75" s="64">
        <f t="shared" si="20"/>
        <v>268.50919339196372</v>
      </c>
      <c r="BB75" s="64">
        <f t="shared" si="21"/>
        <v>0</v>
      </c>
      <c r="BC75" s="64">
        <f t="shared" si="22"/>
        <v>1218</v>
      </c>
      <c r="BD75" s="65">
        <f t="shared" si="23"/>
        <v>7.1650328317035368E-3</v>
      </c>
      <c r="BE75" s="51">
        <f t="shared" si="24"/>
        <v>0.92022681907903792</v>
      </c>
      <c r="BF75" s="66">
        <f t="shared" si="18"/>
        <v>45889</v>
      </c>
      <c r="BG75" s="50">
        <f t="shared" si="25"/>
        <v>34485.447133648042</v>
      </c>
      <c r="BH75" s="50">
        <f>Currentyear!C78</f>
        <v>221305</v>
      </c>
      <c r="BI75" s="50">
        <f t="shared" si="13"/>
        <v>245655.83577386674</v>
      </c>
      <c r="BJ75" s="50">
        <f t="shared" si="14"/>
        <v>235323.40849871776</v>
      </c>
      <c r="BK75" s="50">
        <f t="shared" si="15"/>
        <v>240489.62213629225</v>
      </c>
      <c r="BL75" s="36" t="e">
        <f t="array" aca="1" ref="BL75:BN75" ca="1">[1]!daniels(BK71:BK75,1)</f>
        <v>#NAME?</v>
      </c>
      <c r="BM75" s="36" t="e">
        <f ca="1"/>
        <v>#NAME?</v>
      </c>
      <c r="BN75" s="36" t="e">
        <f ca="1"/>
        <v>#NAME?</v>
      </c>
      <c r="BO75" s="51">
        <f t="shared" si="11"/>
        <v>-8.2794092494472039E-3</v>
      </c>
      <c r="BP75" s="51">
        <f t="shared" si="12"/>
        <v>2.1482064763055139E-2</v>
      </c>
    </row>
    <row r="76" spans="1:68" x14ac:dyDescent="0.25">
      <c r="A76" s="60">
        <f t="shared" si="19"/>
        <v>45890</v>
      </c>
      <c r="B76" s="22">
        <v>44</v>
      </c>
      <c r="C76" s="22">
        <v>29</v>
      </c>
      <c r="D76" s="22">
        <v>60</v>
      </c>
      <c r="E76" s="22">
        <v>0</v>
      </c>
      <c r="F76" s="22">
        <v>9</v>
      </c>
      <c r="G76" s="22">
        <v>68</v>
      </c>
      <c r="H76" s="22">
        <v>177</v>
      </c>
      <c r="I76" s="22">
        <v>129</v>
      </c>
      <c r="J76" s="25">
        <v>119.66694207147461</v>
      </c>
      <c r="K76" s="22">
        <v>12</v>
      </c>
      <c r="L76" s="25">
        <v>265.09347900967612</v>
      </c>
      <c r="M76" s="22">
        <v>237</v>
      </c>
      <c r="N76" s="22">
        <v>393</v>
      </c>
      <c r="O76" s="22">
        <v>77</v>
      </c>
      <c r="P76" s="22">
        <v>61</v>
      </c>
      <c r="Q76" s="22">
        <v>1192</v>
      </c>
      <c r="R76" s="22">
        <v>199</v>
      </c>
      <c r="S76" s="22">
        <v>317</v>
      </c>
      <c r="T76" s="22">
        <v>625</v>
      </c>
      <c r="U76" s="22">
        <v>53</v>
      </c>
      <c r="V76" s="22">
        <v>14</v>
      </c>
      <c r="W76" s="22">
        <v>10</v>
      </c>
      <c r="X76" s="22">
        <v>87</v>
      </c>
      <c r="Y76" s="22">
        <v>440</v>
      </c>
      <c r="Z76" s="22">
        <v>880</v>
      </c>
      <c r="AA76" s="22">
        <v>1564</v>
      </c>
      <c r="AB76" s="22">
        <v>664</v>
      </c>
      <c r="AC76" s="22">
        <v>560</v>
      </c>
      <c r="AD76" s="22">
        <v>25</v>
      </c>
      <c r="AE76" s="18">
        <v>23</v>
      </c>
      <c r="AF76" s="18">
        <v>29</v>
      </c>
      <c r="AG76" s="17">
        <v>202.45166294194823</v>
      </c>
      <c r="AH76" s="68">
        <v>185</v>
      </c>
      <c r="AI76" s="68">
        <v>188</v>
      </c>
      <c r="AJ76" s="68">
        <v>43</v>
      </c>
      <c r="AK76" s="22">
        <v>206</v>
      </c>
      <c r="AL76" s="26">
        <v>76</v>
      </c>
      <c r="AM76" s="26">
        <v>889</v>
      </c>
      <c r="AN76" s="26">
        <v>734</v>
      </c>
      <c r="AO76" s="22">
        <v>1941</v>
      </c>
      <c r="AP76" s="22">
        <v>145</v>
      </c>
      <c r="AQ76" s="22">
        <v>271</v>
      </c>
      <c r="AR76" s="22">
        <v>83</v>
      </c>
      <c r="AS76" s="22">
        <v>1434</v>
      </c>
      <c r="AT76" s="22">
        <v>588</v>
      </c>
      <c r="AU76" s="22">
        <v>838</v>
      </c>
      <c r="AY76" s="57">
        <v>18</v>
      </c>
      <c r="AZ76" s="63">
        <v>0.9</v>
      </c>
      <c r="BA76" s="64">
        <f t="shared" si="20"/>
        <v>335.45936554597955</v>
      </c>
      <c r="BB76" s="64">
        <f t="shared" si="21"/>
        <v>0</v>
      </c>
      <c r="BC76" s="64">
        <f t="shared" si="22"/>
        <v>1941</v>
      </c>
      <c r="BD76" s="65">
        <f t="shared" si="23"/>
        <v>8.9515645161940254E-3</v>
      </c>
      <c r="BE76" s="51">
        <f t="shared" si="24"/>
        <v>0.92917838359523197</v>
      </c>
      <c r="BF76" s="66">
        <f t="shared" si="18"/>
        <v>45890</v>
      </c>
      <c r="BG76" s="50">
        <f t="shared" si="25"/>
        <v>34820.906499194025</v>
      </c>
      <c r="BH76" s="50">
        <f>Currentyear!C79</f>
        <v>222143</v>
      </c>
      <c r="BI76" s="50">
        <f t="shared" si="13"/>
        <v>243845.10772219085</v>
      </c>
      <c r="BJ76" s="50">
        <f t="shared" si="14"/>
        <v>234304.19906747242</v>
      </c>
      <c r="BK76" s="50">
        <f t="shared" si="15"/>
        <v>239074.65339483164</v>
      </c>
      <c r="BL76" s="36" t="e">
        <f t="array" aca="1" ref="BL76:BN76" ca="1">[1]!daniels(BK72:BK76,1)</f>
        <v>#NAME?</v>
      </c>
      <c r="BM76" s="36" t="e">
        <f ca="1"/>
        <v>#NAME?</v>
      </c>
      <c r="BN76" s="36" t="e">
        <f ca="1"/>
        <v>#NAME?</v>
      </c>
      <c r="BO76" s="51">
        <f t="shared" ref="BO76:BO123" si="26">(BK76-AVERAGE(BK72:BK76))/AVERAGE(BK72:BK76)</f>
        <v>-9.9473447754929237E-3</v>
      </c>
      <c r="BP76" s="51">
        <f t="shared" ref="BP76:BP123" si="27">(BI76-BK76)/BK76</f>
        <v>1.9953827223502491E-2</v>
      </c>
    </row>
    <row r="77" spans="1:68" x14ac:dyDescent="0.25">
      <c r="A77" s="60">
        <f t="shared" si="19"/>
        <v>45891</v>
      </c>
      <c r="B77" s="22">
        <v>44</v>
      </c>
      <c r="C77" s="22">
        <v>63</v>
      </c>
      <c r="D77" s="22">
        <v>29</v>
      </c>
      <c r="E77" s="22">
        <v>0</v>
      </c>
      <c r="F77" s="22">
        <v>6</v>
      </c>
      <c r="G77" s="22">
        <v>41</v>
      </c>
      <c r="H77" s="22">
        <v>168</v>
      </c>
      <c r="I77" s="22">
        <v>58</v>
      </c>
      <c r="J77" s="25">
        <v>88.336433609530019</v>
      </c>
      <c r="K77" s="22">
        <v>38</v>
      </c>
      <c r="L77" s="25">
        <v>195.68823355468328</v>
      </c>
      <c r="M77" s="22">
        <v>303</v>
      </c>
      <c r="N77" s="22">
        <v>342</v>
      </c>
      <c r="O77" s="22">
        <v>11</v>
      </c>
      <c r="P77" s="22">
        <v>564</v>
      </c>
      <c r="Q77" s="22">
        <v>104</v>
      </c>
      <c r="R77" s="22">
        <v>156</v>
      </c>
      <c r="S77" s="22">
        <v>30</v>
      </c>
      <c r="T77" s="22">
        <v>42</v>
      </c>
      <c r="U77" s="22">
        <v>719</v>
      </c>
      <c r="V77" s="22">
        <v>84</v>
      </c>
      <c r="W77" s="22">
        <v>5</v>
      </c>
      <c r="X77" s="22">
        <v>167</v>
      </c>
      <c r="Y77" s="22">
        <v>303</v>
      </c>
      <c r="Z77" s="22">
        <v>516</v>
      </c>
      <c r="AA77" s="22">
        <v>2833</v>
      </c>
      <c r="AB77" s="22">
        <v>624</v>
      </c>
      <c r="AC77" s="22">
        <v>655</v>
      </c>
      <c r="AD77" s="22">
        <v>0</v>
      </c>
      <c r="AE77" s="18">
        <v>34</v>
      </c>
      <c r="AF77" s="18">
        <v>71</v>
      </c>
      <c r="AG77" s="17">
        <v>200.78765884685981</v>
      </c>
      <c r="AH77" s="68">
        <v>116</v>
      </c>
      <c r="AI77" s="68">
        <v>163</v>
      </c>
      <c r="AJ77" s="68">
        <v>167</v>
      </c>
      <c r="AK77" s="22">
        <v>54</v>
      </c>
      <c r="AL77" s="26">
        <v>280</v>
      </c>
      <c r="AM77" s="26">
        <v>1092</v>
      </c>
      <c r="AN77" s="26">
        <v>196</v>
      </c>
      <c r="AO77" s="22">
        <v>57</v>
      </c>
      <c r="AP77" s="22">
        <v>145</v>
      </c>
      <c r="AQ77" s="22">
        <v>912</v>
      </c>
      <c r="AR77" s="22">
        <v>196</v>
      </c>
      <c r="AS77" s="22">
        <v>868</v>
      </c>
      <c r="AT77" s="22">
        <v>1003</v>
      </c>
      <c r="AU77" s="22">
        <v>1560</v>
      </c>
      <c r="AY77" s="57">
        <v>18</v>
      </c>
      <c r="AZ77" s="63">
        <v>0.9</v>
      </c>
      <c r="BA77" s="64">
        <f t="shared" si="20"/>
        <v>289.56391650025165</v>
      </c>
      <c r="BB77" s="64">
        <f t="shared" si="21"/>
        <v>0</v>
      </c>
      <c r="BC77" s="64">
        <f t="shared" si="22"/>
        <v>2833</v>
      </c>
      <c r="BD77" s="65">
        <f t="shared" si="23"/>
        <v>7.7268675325105644E-3</v>
      </c>
      <c r="BE77" s="51">
        <f t="shared" si="24"/>
        <v>0.93690525112774259</v>
      </c>
      <c r="BF77" s="66">
        <f t="shared" si="18"/>
        <v>45891</v>
      </c>
      <c r="BG77" s="50">
        <f t="shared" si="25"/>
        <v>35110.470415694275</v>
      </c>
      <c r="BH77" s="50">
        <f>Currentyear!C80</f>
        <v>223703</v>
      </c>
      <c r="BI77" s="50">
        <f t="shared" si="13"/>
        <v>242937.92278086938</v>
      </c>
      <c r="BJ77" s="50">
        <f t="shared" si="14"/>
        <v>234598.09215923509</v>
      </c>
      <c r="BK77" s="50">
        <f t="shared" si="15"/>
        <v>238768.00747005222</v>
      </c>
      <c r="BL77" s="36" t="e">
        <f t="array" aca="1" ref="BL77:BN77" ca="1">[1]!daniels(BK73:BK77,1)</f>
        <v>#NAME?</v>
      </c>
      <c r="BM77" s="36" t="e">
        <f ca="1"/>
        <v>#NAME?</v>
      </c>
      <c r="BN77" s="36" t="e">
        <f ca="1"/>
        <v>#NAME?</v>
      </c>
      <c r="BO77" s="51">
        <f t="shared" si="26"/>
        <v>-6.8762111976795708E-3</v>
      </c>
      <c r="BP77" s="51">
        <f t="shared" si="27"/>
        <v>1.7464296640914829E-2</v>
      </c>
    </row>
    <row r="78" spans="1:68" x14ac:dyDescent="0.25">
      <c r="A78" s="60">
        <f t="shared" si="19"/>
        <v>45892</v>
      </c>
      <c r="B78" s="22">
        <v>60</v>
      </c>
      <c r="C78" s="22">
        <v>5</v>
      </c>
      <c r="D78" s="22">
        <v>29</v>
      </c>
      <c r="E78" s="25">
        <v>2.6588266151058053</v>
      </c>
      <c r="F78" s="22">
        <v>5</v>
      </c>
      <c r="G78" s="22">
        <v>65</v>
      </c>
      <c r="H78" s="22">
        <v>49</v>
      </c>
      <c r="I78" s="22">
        <v>35</v>
      </c>
      <c r="J78" s="25">
        <v>83.12526090254886</v>
      </c>
      <c r="K78" s="22">
        <v>22</v>
      </c>
      <c r="L78" s="25">
        <v>184.14412723174496</v>
      </c>
      <c r="M78" s="22">
        <v>298</v>
      </c>
      <c r="N78" s="22">
        <v>399</v>
      </c>
      <c r="O78" s="22">
        <v>55</v>
      </c>
      <c r="P78" s="22">
        <v>22</v>
      </c>
      <c r="Q78" s="22">
        <v>124</v>
      </c>
      <c r="R78" s="22">
        <v>324</v>
      </c>
      <c r="S78" s="22">
        <v>241</v>
      </c>
      <c r="T78" s="22">
        <v>539</v>
      </c>
      <c r="U78" s="22">
        <v>283</v>
      </c>
      <c r="V78" s="22">
        <v>16</v>
      </c>
      <c r="W78" s="22">
        <v>6</v>
      </c>
      <c r="X78" s="22">
        <v>123</v>
      </c>
      <c r="Y78" s="22">
        <v>249</v>
      </c>
      <c r="Z78" s="22">
        <v>706</v>
      </c>
      <c r="AA78" s="22">
        <v>1056</v>
      </c>
      <c r="AB78" s="22">
        <v>704</v>
      </c>
      <c r="AC78" s="22">
        <v>207</v>
      </c>
      <c r="AD78" s="22">
        <v>168</v>
      </c>
      <c r="AE78" s="18">
        <v>33</v>
      </c>
      <c r="AF78" s="18">
        <v>159</v>
      </c>
      <c r="AG78" s="17">
        <v>151.35113288427112</v>
      </c>
      <c r="AH78" s="68">
        <v>151</v>
      </c>
      <c r="AI78" s="68">
        <v>201</v>
      </c>
      <c r="AJ78" s="68">
        <v>59</v>
      </c>
      <c r="AK78" s="25">
        <v>95.540370944437143</v>
      </c>
      <c r="AL78" s="26">
        <v>333</v>
      </c>
      <c r="AM78" s="26">
        <v>389</v>
      </c>
      <c r="AN78" s="26">
        <v>773</v>
      </c>
      <c r="AO78" s="22">
        <v>35</v>
      </c>
      <c r="AP78" s="22">
        <v>265</v>
      </c>
      <c r="AQ78" s="22">
        <v>311</v>
      </c>
      <c r="AR78" s="22">
        <v>184</v>
      </c>
      <c r="AS78" s="22">
        <v>981</v>
      </c>
      <c r="AT78" s="22">
        <v>809</v>
      </c>
      <c r="AU78" s="22">
        <v>1224</v>
      </c>
      <c r="AY78" s="57">
        <v>17</v>
      </c>
      <c r="AZ78" s="63">
        <v>0.85</v>
      </c>
      <c r="BA78" s="64">
        <f t="shared" si="20"/>
        <v>231.38226633132064</v>
      </c>
      <c r="BB78" s="64">
        <f t="shared" si="21"/>
        <v>2.6588266151058053</v>
      </c>
      <c r="BC78" s="64">
        <f t="shared" si="22"/>
        <v>1056</v>
      </c>
      <c r="BD78" s="65">
        <f t="shared" si="23"/>
        <v>6.1743194487861534E-3</v>
      </c>
      <c r="BE78" s="51">
        <f t="shared" si="24"/>
        <v>0.94307957057652869</v>
      </c>
      <c r="BF78" s="66">
        <f t="shared" si="18"/>
        <v>45892</v>
      </c>
      <c r="BG78" s="50">
        <f t="shared" si="25"/>
        <v>35341.852682025594</v>
      </c>
      <c r="BH78" s="50">
        <f>Currentyear!C81</f>
        <v>224927</v>
      </c>
      <c r="BI78" s="50">
        <f t="shared" si="13"/>
        <v>242319.02466726038</v>
      </c>
      <c r="BJ78" s="50">
        <f t="shared" si="14"/>
        <v>234686.32465336242</v>
      </c>
      <c r="BK78" s="50">
        <f t="shared" si="15"/>
        <v>238502.6746603114</v>
      </c>
      <c r="BL78" s="36" t="e">
        <f t="array" aca="1" ref="BL78:BN78" ca="1">[1]!daniels(BK74:BK78,1)</f>
        <v>#NAME?</v>
      </c>
      <c r="BM78" s="36" t="e">
        <f ca="1"/>
        <v>#NAME?</v>
      </c>
      <c r="BN78" s="36" t="e">
        <f ca="1"/>
        <v>#NAME?</v>
      </c>
      <c r="BO78" s="51">
        <f t="shared" si="26"/>
        <v>-4.6466269609317145E-3</v>
      </c>
      <c r="BP78" s="51">
        <f t="shared" si="27"/>
        <v>1.6001288087793719E-2</v>
      </c>
    </row>
    <row r="79" spans="1:68" x14ac:dyDescent="0.25">
      <c r="A79" s="60">
        <f t="shared" si="19"/>
        <v>45893</v>
      </c>
      <c r="B79" s="22">
        <v>44</v>
      </c>
      <c r="C79" s="22">
        <v>42</v>
      </c>
      <c r="D79" s="22">
        <v>20</v>
      </c>
      <c r="E79" s="25">
        <v>1.9178933274521432</v>
      </c>
      <c r="F79" s="22">
        <v>1</v>
      </c>
      <c r="G79" s="22">
        <v>68</v>
      </c>
      <c r="H79" s="22">
        <v>80</v>
      </c>
      <c r="I79" s="22">
        <v>53</v>
      </c>
      <c r="J79" s="25">
        <v>59.960804635383283</v>
      </c>
      <c r="K79" s="22">
        <v>24</v>
      </c>
      <c r="L79" s="25">
        <v>132.82881662940113</v>
      </c>
      <c r="M79" s="22">
        <v>338</v>
      </c>
      <c r="N79" s="22">
        <v>82</v>
      </c>
      <c r="O79" s="22">
        <v>7</v>
      </c>
      <c r="P79" s="22">
        <v>47</v>
      </c>
      <c r="Q79" s="22">
        <v>446</v>
      </c>
      <c r="R79" s="22">
        <v>209</v>
      </c>
      <c r="S79" s="22">
        <v>24</v>
      </c>
      <c r="T79" s="22">
        <v>227</v>
      </c>
      <c r="U79" s="22">
        <v>131</v>
      </c>
      <c r="V79" s="22">
        <v>2</v>
      </c>
      <c r="W79" s="22">
        <v>2</v>
      </c>
      <c r="X79" s="22">
        <v>40</v>
      </c>
      <c r="Y79" s="22">
        <v>83</v>
      </c>
      <c r="Z79" s="22">
        <v>536</v>
      </c>
      <c r="AA79" s="22">
        <v>648</v>
      </c>
      <c r="AB79" s="22">
        <v>1281</v>
      </c>
      <c r="AC79" s="22">
        <v>320</v>
      </c>
      <c r="AD79" s="22">
        <v>316</v>
      </c>
      <c r="AE79" s="18">
        <v>6</v>
      </c>
      <c r="AF79" s="18">
        <v>102</v>
      </c>
      <c r="AG79" s="17">
        <v>130.0905404210983</v>
      </c>
      <c r="AH79" s="68">
        <v>127</v>
      </c>
      <c r="AI79" s="68">
        <v>146</v>
      </c>
      <c r="AJ79" s="68">
        <v>135</v>
      </c>
      <c r="AK79" s="25">
        <v>82.887030354248566</v>
      </c>
      <c r="AL79" s="26">
        <v>229</v>
      </c>
      <c r="AM79" s="26">
        <v>148</v>
      </c>
      <c r="AN79" s="26">
        <v>411</v>
      </c>
      <c r="AO79" s="22">
        <v>136</v>
      </c>
      <c r="AP79" s="22">
        <v>566</v>
      </c>
      <c r="AQ79" s="22">
        <v>610</v>
      </c>
      <c r="AR79" s="22">
        <v>222</v>
      </c>
      <c r="AS79" s="22">
        <v>459</v>
      </c>
      <c r="AT79" s="25">
        <v>1187.5603787821624</v>
      </c>
      <c r="AU79" s="25">
        <v>933</v>
      </c>
      <c r="AY79" s="57">
        <v>17</v>
      </c>
      <c r="AZ79" s="63">
        <v>0.85</v>
      </c>
      <c r="BA79" s="64">
        <f t="shared" si="20"/>
        <v>199.44738830380868</v>
      </c>
      <c r="BB79" s="64">
        <f t="shared" si="21"/>
        <v>1</v>
      </c>
      <c r="BC79" s="64">
        <f t="shared" si="22"/>
        <v>1281</v>
      </c>
      <c r="BD79" s="65">
        <f t="shared" si="23"/>
        <v>5.3221532839965828E-3</v>
      </c>
      <c r="BE79" s="51">
        <f t="shared" si="24"/>
        <v>0.94840172386052524</v>
      </c>
      <c r="BF79" s="66">
        <f t="shared" si="18"/>
        <v>45893</v>
      </c>
      <c r="BG79" s="50">
        <f t="shared" si="25"/>
        <v>35541.300070329402</v>
      </c>
      <c r="BH79" s="50">
        <f>Currentyear!C82</f>
        <v>225860</v>
      </c>
      <c r="BI79" s="50">
        <f t="shared" si="13"/>
        <v>241587.80217035167</v>
      </c>
      <c r="BJ79" s="50">
        <f t="shared" si="14"/>
        <v>234708.25321981261</v>
      </c>
      <c r="BK79" s="50">
        <f t="shared" si="15"/>
        <v>238148.02769508213</v>
      </c>
      <c r="BL79" s="36" t="e">
        <f t="array" aca="1" ref="BL79:BN79" ca="1">[1]!daniels(BK75:BK79,1)</f>
        <v>#NAME?</v>
      </c>
      <c r="BM79" s="36" t="e">
        <f ca="1"/>
        <v>#NAME?</v>
      </c>
      <c r="BN79" s="36" t="e">
        <f ca="1"/>
        <v>#NAME?</v>
      </c>
      <c r="BO79" s="51">
        <f t="shared" si="26"/>
        <v>-3.5505500355664387E-3</v>
      </c>
      <c r="BP79" s="51">
        <f t="shared" si="27"/>
        <v>1.4443850358793362E-2</v>
      </c>
    </row>
    <row r="80" spans="1:68" x14ac:dyDescent="0.25">
      <c r="A80" s="60">
        <f t="shared" si="19"/>
        <v>45894</v>
      </c>
      <c r="B80" s="22">
        <v>25</v>
      </c>
      <c r="C80" s="22">
        <v>31</v>
      </c>
      <c r="D80" s="22">
        <v>21</v>
      </c>
      <c r="E80" s="25">
        <v>1.6910345399402424</v>
      </c>
      <c r="F80" s="22">
        <v>3</v>
      </c>
      <c r="G80" s="22">
        <v>10</v>
      </c>
      <c r="H80" s="22">
        <v>48</v>
      </c>
      <c r="I80" s="22">
        <v>22</v>
      </c>
      <c r="J80" s="25">
        <v>52.86831662099933</v>
      </c>
      <c r="K80" s="22">
        <v>9</v>
      </c>
      <c r="L80" s="25">
        <v>117.11710636070802</v>
      </c>
      <c r="M80" s="22">
        <v>153</v>
      </c>
      <c r="N80" s="22">
        <v>328</v>
      </c>
      <c r="O80" s="22">
        <v>45</v>
      </c>
      <c r="P80" s="22">
        <v>163</v>
      </c>
      <c r="Q80" s="22">
        <v>186</v>
      </c>
      <c r="R80" s="22">
        <v>156</v>
      </c>
      <c r="S80" s="22">
        <v>17</v>
      </c>
      <c r="T80" s="22">
        <v>264</v>
      </c>
      <c r="U80" s="22">
        <v>144</v>
      </c>
      <c r="V80" s="22">
        <v>13</v>
      </c>
      <c r="W80" s="22">
        <v>22</v>
      </c>
      <c r="X80" s="22">
        <v>79</v>
      </c>
      <c r="Y80" s="22">
        <v>292</v>
      </c>
      <c r="Z80" s="22">
        <v>391</v>
      </c>
      <c r="AA80" s="22">
        <v>1145</v>
      </c>
      <c r="AB80" s="22">
        <v>1646</v>
      </c>
      <c r="AC80" s="22">
        <v>242</v>
      </c>
      <c r="AD80" s="22">
        <v>17</v>
      </c>
      <c r="AE80" s="18">
        <v>39</v>
      </c>
      <c r="AF80" s="18">
        <v>53</v>
      </c>
      <c r="AG80" s="18">
        <v>8</v>
      </c>
      <c r="AH80" s="68">
        <v>74</v>
      </c>
      <c r="AI80" s="68">
        <v>113</v>
      </c>
      <c r="AJ80" s="68">
        <v>209</v>
      </c>
      <c r="AK80" s="22">
        <v>73</v>
      </c>
      <c r="AL80" s="26">
        <v>89</v>
      </c>
      <c r="AM80" s="26">
        <v>331</v>
      </c>
      <c r="AN80" s="26">
        <v>37</v>
      </c>
      <c r="AO80" s="22">
        <v>1187</v>
      </c>
      <c r="AP80" s="22">
        <v>487</v>
      </c>
      <c r="AQ80" s="22">
        <v>648</v>
      </c>
      <c r="AR80" s="22">
        <v>178</v>
      </c>
      <c r="AS80" s="25">
        <v>974.9025867071922</v>
      </c>
      <c r="AT80" s="25">
        <v>1372.8045178554855</v>
      </c>
      <c r="AU80" s="25">
        <v>940</v>
      </c>
      <c r="AY80" s="57">
        <v>17</v>
      </c>
      <c r="AZ80" s="63">
        <v>0.85</v>
      </c>
      <c r="BA80" s="64">
        <f t="shared" si="20"/>
        <v>230.55861464156453</v>
      </c>
      <c r="BB80" s="64">
        <f t="shared" si="21"/>
        <v>1.6910345399402424</v>
      </c>
      <c r="BC80" s="64">
        <f t="shared" si="22"/>
        <v>1646</v>
      </c>
      <c r="BD80" s="65">
        <f t="shared" si="23"/>
        <v>6.1523407175388565E-3</v>
      </c>
      <c r="BE80" s="51">
        <f t="shared" si="24"/>
        <v>0.95455406457806413</v>
      </c>
      <c r="BF80" s="66">
        <f t="shared" si="18"/>
        <v>45894</v>
      </c>
      <c r="BG80" s="50">
        <f t="shared" si="25"/>
        <v>35771.858684970968</v>
      </c>
      <c r="BH80" s="50">
        <f>Currentyear!C83</f>
        <v>226800</v>
      </c>
      <c r="BI80" s="50">
        <f t="shared" si="13"/>
        <v>240535.28069294203</v>
      </c>
      <c r="BJ80" s="50">
        <f t="shared" si="14"/>
        <v>234660.43302548645</v>
      </c>
      <c r="BK80" s="50">
        <f t="shared" si="15"/>
        <v>237597.85685921423</v>
      </c>
      <c r="BL80" s="36" t="e">
        <f t="array" aca="1" ref="BL80:BN80" ca="1">[1]!daniels(BK76:BK80,1)</f>
        <v>#NAME?</v>
      </c>
      <c r="BM80" s="36" t="e">
        <f ca="1"/>
        <v>#NAME?</v>
      </c>
      <c r="BN80" s="36" t="e">
        <f ca="1"/>
        <v>#NAME?</v>
      </c>
      <c r="BO80" s="51">
        <f t="shared" si="26"/>
        <v>-3.4409579689270412E-3</v>
      </c>
      <c r="BP80" s="51">
        <f t="shared" si="27"/>
        <v>1.2363006436831385E-2</v>
      </c>
    </row>
    <row r="81" spans="1:68" x14ac:dyDescent="0.25">
      <c r="A81" s="60">
        <f t="shared" si="19"/>
        <v>45895</v>
      </c>
      <c r="B81" s="22">
        <v>16</v>
      </c>
      <c r="C81" s="22">
        <v>44</v>
      </c>
      <c r="D81" s="22">
        <v>13</v>
      </c>
      <c r="E81" s="25">
        <v>2.7181429035841371</v>
      </c>
      <c r="F81" s="22">
        <v>4</v>
      </c>
      <c r="G81" s="22">
        <v>12</v>
      </c>
      <c r="H81" s="22">
        <v>38</v>
      </c>
      <c r="I81" s="22">
        <v>5</v>
      </c>
      <c r="J81" s="25">
        <v>84.979718777882638</v>
      </c>
      <c r="K81" s="22">
        <v>42</v>
      </c>
      <c r="L81" s="25">
        <v>188.25223496257667</v>
      </c>
      <c r="M81" s="22">
        <v>155</v>
      </c>
      <c r="N81" s="22">
        <v>367</v>
      </c>
      <c r="O81" s="22">
        <v>46</v>
      </c>
      <c r="P81" s="22">
        <v>16</v>
      </c>
      <c r="Q81" s="22">
        <v>162</v>
      </c>
      <c r="R81" s="22">
        <v>427</v>
      </c>
      <c r="S81" s="22">
        <v>192</v>
      </c>
      <c r="T81" s="22">
        <v>367</v>
      </c>
      <c r="U81" s="22">
        <v>706</v>
      </c>
      <c r="V81" s="22">
        <v>8</v>
      </c>
      <c r="W81" s="22">
        <v>7</v>
      </c>
      <c r="X81" s="22">
        <v>64</v>
      </c>
      <c r="Y81" s="22">
        <v>210</v>
      </c>
      <c r="Z81" s="22">
        <v>71</v>
      </c>
      <c r="AA81" s="22">
        <v>322</v>
      </c>
      <c r="AB81" s="22">
        <v>515</v>
      </c>
      <c r="AC81" s="22">
        <v>376</v>
      </c>
      <c r="AD81" s="22">
        <v>23</v>
      </c>
      <c r="AE81" s="18">
        <v>88</v>
      </c>
      <c r="AF81" s="18">
        <v>54</v>
      </c>
      <c r="AG81" s="18">
        <v>22</v>
      </c>
      <c r="AH81" s="68">
        <v>105</v>
      </c>
      <c r="AI81" s="68">
        <v>74</v>
      </c>
      <c r="AJ81" s="68">
        <v>12</v>
      </c>
      <c r="AK81" s="22">
        <v>225</v>
      </c>
      <c r="AL81" s="26">
        <v>232</v>
      </c>
      <c r="AM81" s="26">
        <v>226</v>
      </c>
      <c r="AN81" s="26">
        <v>17</v>
      </c>
      <c r="AO81" s="22">
        <v>436</v>
      </c>
      <c r="AP81" s="22">
        <v>112</v>
      </c>
      <c r="AQ81" s="22">
        <v>830</v>
      </c>
      <c r="AR81" s="22">
        <v>391</v>
      </c>
      <c r="AS81" s="22">
        <v>539</v>
      </c>
      <c r="AT81" s="25">
        <v>1061.8802906612275</v>
      </c>
      <c r="AU81" s="25">
        <v>567</v>
      </c>
      <c r="AY81" s="57">
        <v>17</v>
      </c>
      <c r="AZ81" s="63">
        <v>0.85</v>
      </c>
      <c r="BA81" s="64">
        <f t="shared" si="20"/>
        <v>178.33977492372827</v>
      </c>
      <c r="BB81" s="64">
        <f t="shared" si="21"/>
        <v>2.7181429035841371</v>
      </c>
      <c r="BC81" s="64">
        <f t="shared" si="22"/>
        <v>830</v>
      </c>
      <c r="BD81" s="65">
        <f t="shared" si="23"/>
        <v>4.7589072328775468E-3</v>
      </c>
      <c r="BE81" s="51">
        <f t="shared" si="24"/>
        <v>0.95931297181094166</v>
      </c>
      <c r="BF81" s="66">
        <f t="shared" si="18"/>
        <v>45895</v>
      </c>
      <c r="BG81" s="50">
        <f t="shared" si="25"/>
        <v>35950.198459894695</v>
      </c>
      <c r="BH81" s="50">
        <f>Currentyear!C84</f>
        <v>227367</v>
      </c>
      <c r="BI81" s="50">
        <f t="shared" si="13"/>
        <v>239459.21596441692</v>
      </c>
      <c r="BJ81" s="50">
        <f t="shared" si="14"/>
        <v>234561.26886398744</v>
      </c>
      <c r="BK81" s="50">
        <f t="shared" si="15"/>
        <v>237010.24241420219</v>
      </c>
      <c r="BL81" s="36" t="e">
        <f t="array" aca="1" ref="BL81:BN81" ca="1">[1]!daniels(BK77:BK81,1)</f>
        <v>#NAME?</v>
      </c>
      <c r="BM81" s="36" t="e">
        <f ca="1"/>
        <v>#NAME?</v>
      </c>
      <c r="BN81" s="36" t="e">
        <f ca="1"/>
        <v>#NAME?</v>
      </c>
      <c r="BO81" s="51">
        <f t="shared" si="26"/>
        <v>-4.1810797788823855E-3</v>
      </c>
      <c r="BP81" s="51">
        <f t="shared" si="27"/>
        <v>1.0332775179964017E-2</v>
      </c>
    </row>
    <row r="82" spans="1:68" x14ac:dyDescent="0.25">
      <c r="A82" s="60">
        <f t="shared" si="19"/>
        <v>45896</v>
      </c>
      <c r="B82" s="22">
        <v>35</v>
      </c>
      <c r="C82" s="22">
        <v>22</v>
      </c>
      <c r="D82" s="22">
        <v>0</v>
      </c>
      <c r="E82" s="25">
        <v>1.5828083293842397</v>
      </c>
      <c r="F82" s="22">
        <v>2</v>
      </c>
      <c r="G82" s="22">
        <v>56</v>
      </c>
      <c r="H82" s="22">
        <v>88</v>
      </c>
      <c r="I82" s="22">
        <v>10</v>
      </c>
      <c r="J82" s="25">
        <v>49.484744357260475</v>
      </c>
      <c r="K82" s="22">
        <v>31</v>
      </c>
      <c r="L82" s="25">
        <v>109.62161155363299</v>
      </c>
      <c r="M82" s="22">
        <v>79</v>
      </c>
      <c r="N82" s="22">
        <v>236</v>
      </c>
      <c r="O82" s="22">
        <v>109</v>
      </c>
      <c r="P82" s="22">
        <v>27</v>
      </c>
      <c r="Q82" s="22">
        <v>228</v>
      </c>
      <c r="R82" s="22">
        <v>197</v>
      </c>
      <c r="S82" s="22">
        <v>110</v>
      </c>
      <c r="T82" s="22">
        <v>245</v>
      </c>
      <c r="U82" s="22">
        <v>46</v>
      </c>
      <c r="V82" s="22">
        <v>7</v>
      </c>
      <c r="W82" s="22">
        <v>74</v>
      </c>
      <c r="X82" s="22">
        <v>81</v>
      </c>
      <c r="Y82" s="22">
        <v>270</v>
      </c>
      <c r="Z82" s="22">
        <v>240</v>
      </c>
      <c r="AA82" s="22">
        <v>266</v>
      </c>
      <c r="AB82" s="22">
        <v>696</v>
      </c>
      <c r="AC82" s="22">
        <v>555</v>
      </c>
      <c r="AD82" s="22">
        <v>73</v>
      </c>
      <c r="AE82" s="18">
        <v>0</v>
      </c>
      <c r="AF82" s="18">
        <v>69</v>
      </c>
      <c r="AG82" s="18">
        <v>111</v>
      </c>
      <c r="AH82" s="68">
        <v>33</v>
      </c>
      <c r="AI82" s="68">
        <v>92</v>
      </c>
      <c r="AJ82" s="68">
        <v>347</v>
      </c>
      <c r="AK82" s="22">
        <v>23</v>
      </c>
      <c r="AL82" s="26">
        <v>78</v>
      </c>
      <c r="AM82" s="26">
        <v>127</v>
      </c>
      <c r="AN82" s="26">
        <v>0</v>
      </c>
      <c r="AO82" s="22">
        <v>105</v>
      </c>
      <c r="AP82" s="40">
        <v>331</v>
      </c>
      <c r="AQ82" s="110">
        <v>376</v>
      </c>
      <c r="AR82" s="22">
        <v>374</v>
      </c>
      <c r="AS82" s="22">
        <v>710</v>
      </c>
      <c r="AT82" s="22">
        <v>8</v>
      </c>
      <c r="AU82" s="22">
        <v>417</v>
      </c>
      <c r="AY82" s="57">
        <v>17</v>
      </c>
      <c r="AZ82" s="63">
        <v>0.85</v>
      </c>
      <c r="BA82" s="64">
        <f t="shared" si="20"/>
        <v>152.72020827818812</v>
      </c>
      <c r="BB82" s="64">
        <f t="shared" si="21"/>
        <v>0</v>
      </c>
      <c r="BC82" s="64">
        <f t="shared" si="22"/>
        <v>710</v>
      </c>
      <c r="BD82" s="65">
        <f t="shared" si="23"/>
        <v>4.0752619772704219E-3</v>
      </c>
      <c r="BE82" s="51">
        <f t="shared" si="24"/>
        <v>0.96338823378821203</v>
      </c>
      <c r="BF82" s="66">
        <f t="shared" si="18"/>
        <v>45896</v>
      </c>
      <c r="BG82" s="50">
        <f t="shared" si="25"/>
        <v>36102.918668172882</v>
      </c>
      <c r="BH82" s="50">
        <f>Currentyear!C85</f>
        <v>227784</v>
      </c>
      <c r="BI82" s="50">
        <f t="shared" ref="BI82:BI123" si="28">IF(ISERR(BJ82/BC82),"",($BH82/$BE82)*(1+$BC342))</f>
        <v>238773.04538714702</v>
      </c>
      <c r="BJ82" s="50">
        <f t="shared" ref="BJ82:BJ123" si="29">IF(ISERR(BK82/BD82),"",($BH82/$BE82)*(1-$BC342))</f>
        <v>234107.96355836029</v>
      </c>
      <c r="BK82" s="50">
        <f t="shared" ref="BK82:BK123" si="30">IF(ISERR(BH82/BE82),"",$BH82/$BE82)</f>
        <v>236440.50447275367</v>
      </c>
      <c r="BL82" s="36" t="e">
        <f t="array" aca="1" ref="BL82:BN82" ca="1">[1]!daniels(BK78:BK82,1)</f>
        <v>#NAME?</v>
      </c>
      <c r="BM82" s="36" t="e">
        <f ca="1"/>
        <v>#NAME?</v>
      </c>
      <c r="BN82" s="36" t="e">
        <f ca="1"/>
        <v>#NAME?</v>
      </c>
      <c r="BO82" s="51">
        <f t="shared" si="26"/>
        <v>-4.6280937519762675E-3</v>
      </c>
      <c r="BP82" s="51">
        <f t="shared" si="27"/>
        <v>9.8652340452189385E-3</v>
      </c>
    </row>
    <row r="83" spans="1:68" x14ac:dyDescent="0.25">
      <c r="A83" s="60">
        <f t="shared" si="19"/>
        <v>45897</v>
      </c>
      <c r="B83" s="22">
        <v>23</v>
      </c>
      <c r="C83" s="22">
        <v>11</v>
      </c>
      <c r="D83" s="22">
        <v>4</v>
      </c>
      <c r="E83" s="25">
        <v>1.1644724001190079</v>
      </c>
      <c r="F83" s="22">
        <v>3</v>
      </c>
      <c r="G83" s="22">
        <v>20</v>
      </c>
      <c r="H83" s="22">
        <v>78</v>
      </c>
      <c r="I83" s="22">
        <v>27</v>
      </c>
      <c r="J83" s="25">
        <v>36.40593618394206</v>
      </c>
      <c r="K83" s="22">
        <v>26</v>
      </c>
      <c r="L83" s="25">
        <v>80.648641241629292</v>
      </c>
      <c r="M83" s="22">
        <v>81</v>
      </c>
      <c r="N83" s="22">
        <v>261</v>
      </c>
      <c r="O83" s="22">
        <v>107</v>
      </c>
      <c r="P83" s="22">
        <v>64</v>
      </c>
      <c r="Q83" s="22">
        <v>63</v>
      </c>
      <c r="R83" s="22">
        <v>170</v>
      </c>
      <c r="S83" s="22">
        <v>25</v>
      </c>
      <c r="T83" s="22">
        <v>114</v>
      </c>
      <c r="U83" s="22">
        <v>42</v>
      </c>
      <c r="V83" s="25">
        <v>7.7459294436193113</v>
      </c>
      <c r="W83" s="22">
        <v>2</v>
      </c>
      <c r="X83" s="22">
        <v>51</v>
      </c>
      <c r="Y83" s="22">
        <v>544</v>
      </c>
      <c r="Z83" s="22">
        <v>260</v>
      </c>
      <c r="AA83" s="22">
        <v>153</v>
      </c>
      <c r="AB83" s="22">
        <v>546</v>
      </c>
      <c r="AC83" s="22">
        <v>164</v>
      </c>
      <c r="AD83" s="22">
        <v>36</v>
      </c>
      <c r="AE83" s="18">
        <v>40</v>
      </c>
      <c r="AF83" s="18">
        <v>54</v>
      </c>
      <c r="AG83" s="18">
        <v>74</v>
      </c>
      <c r="AH83" s="68">
        <v>64</v>
      </c>
      <c r="AI83" s="68">
        <v>49</v>
      </c>
      <c r="AJ83" s="68">
        <v>128</v>
      </c>
      <c r="AK83" s="22">
        <v>223</v>
      </c>
      <c r="AL83" s="26">
        <v>44</v>
      </c>
      <c r="AM83" s="26">
        <v>252</v>
      </c>
      <c r="AN83" s="26">
        <v>262</v>
      </c>
      <c r="AO83" s="22">
        <v>66</v>
      </c>
      <c r="AP83" s="22">
        <v>173</v>
      </c>
      <c r="AQ83" s="22">
        <v>536</v>
      </c>
      <c r="AR83" s="22">
        <v>255</v>
      </c>
      <c r="AS83" s="22">
        <v>410</v>
      </c>
      <c r="AT83" s="22">
        <v>16</v>
      </c>
      <c r="AU83" s="22">
        <v>292</v>
      </c>
      <c r="AY83" s="57">
        <v>17</v>
      </c>
      <c r="AZ83" s="63">
        <v>0.85</v>
      </c>
      <c r="BA83" s="64">
        <f t="shared" si="20"/>
        <v>127.97647680157523</v>
      </c>
      <c r="BB83" s="64">
        <f t="shared" si="21"/>
        <v>1.1644724001190079</v>
      </c>
      <c r="BC83" s="64">
        <f t="shared" si="22"/>
        <v>546</v>
      </c>
      <c r="BD83" s="65">
        <f t="shared" si="23"/>
        <v>3.4149879428168445E-3</v>
      </c>
      <c r="BE83" s="51">
        <f t="shared" si="24"/>
        <v>0.96680322173102884</v>
      </c>
      <c r="BF83" s="66">
        <f t="shared" si="18"/>
        <v>45897</v>
      </c>
      <c r="BG83" s="50">
        <f t="shared" si="25"/>
        <v>36230.895144974456</v>
      </c>
      <c r="BH83" s="50">
        <f>Currentyear!C86</f>
        <v>228076</v>
      </c>
      <c r="BI83" s="50">
        <f t="shared" si="28"/>
        <v>237995.46083832503</v>
      </c>
      <c r="BJ83" s="50">
        <f t="shared" si="29"/>
        <v>233819.26810235341</v>
      </c>
      <c r="BK83" s="50">
        <f t="shared" si="30"/>
        <v>235907.36447033921</v>
      </c>
      <c r="BL83" s="36" t="e">
        <f t="array" aca="1" ref="BL83:BN83" ca="1">[1]!daniels(BK79:BK83,1)</f>
        <v>#NAME?</v>
      </c>
      <c r="BM83" s="36" t="e">
        <f ca="1"/>
        <v>#NAME?</v>
      </c>
      <c r="BN83" s="36" t="e">
        <f ca="1"/>
        <v>#NAME?</v>
      </c>
      <c r="BO83" s="51">
        <f t="shared" si="26"/>
        <v>-4.6976244946445736E-3</v>
      </c>
      <c r="BP83" s="51">
        <f t="shared" si="27"/>
        <v>8.8513403245126868E-3</v>
      </c>
    </row>
    <row r="84" spans="1:68" x14ac:dyDescent="0.25">
      <c r="A84" s="60">
        <f t="shared" si="19"/>
        <v>45898</v>
      </c>
      <c r="B84" s="22">
        <v>25</v>
      </c>
      <c r="C84" s="22">
        <v>17</v>
      </c>
      <c r="D84" s="22">
        <v>7</v>
      </c>
      <c r="E84" s="25">
        <v>1.3756364908396774</v>
      </c>
      <c r="F84" s="22">
        <v>6</v>
      </c>
      <c r="G84" s="22">
        <v>9</v>
      </c>
      <c r="H84" s="25">
        <v>33.169728511546772</v>
      </c>
      <c r="I84" s="25">
        <v>29.568916946413331</v>
      </c>
      <c r="J84" s="25">
        <v>43.007746935624546</v>
      </c>
      <c r="K84" s="22">
        <v>25</v>
      </c>
      <c r="L84" s="25">
        <v>95.273373432766348</v>
      </c>
      <c r="M84" s="22">
        <v>140</v>
      </c>
      <c r="N84" s="22">
        <v>201</v>
      </c>
      <c r="O84" s="22">
        <v>23</v>
      </c>
      <c r="P84" s="22">
        <v>202</v>
      </c>
      <c r="Q84" s="22">
        <v>80</v>
      </c>
      <c r="R84" s="22">
        <v>229</v>
      </c>
      <c r="S84" s="25">
        <v>57.969927288225463</v>
      </c>
      <c r="T84" s="25">
        <v>87.20960504294321</v>
      </c>
      <c r="U84" s="22">
        <v>150</v>
      </c>
      <c r="V84" s="25">
        <v>9.150567452168664</v>
      </c>
      <c r="W84" s="22">
        <v>1</v>
      </c>
      <c r="X84" s="22">
        <v>47</v>
      </c>
      <c r="Y84" s="22">
        <v>252</v>
      </c>
      <c r="Z84" s="22">
        <v>100</v>
      </c>
      <c r="AA84" s="22">
        <v>142</v>
      </c>
      <c r="AB84" s="22">
        <v>1246</v>
      </c>
      <c r="AC84" s="22">
        <v>53</v>
      </c>
      <c r="AD84" s="22">
        <v>8</v>
      </c>
      <c r="AE84" s="18">
        <v>15</v>
      </c>
      <c r="AF84" s="18">
        <v>59</v>
      </c>
      <c r="AG84" s="18">
        <v>38</v>
      </c>
      <c r="AH84" s="68">
        <v>36</v>
      </c>
      <c r="AI84" s="68">
        <v>101</v>
      </c>
      <c r="AJ84" s="68">
        <v>54</v>
      </c>
      <c r="AK84" s="69">
        <v>207</v>
      </c>
      <c r="AL84" s="26">
        <v>31</v>
      </c>
      <c r="AM84" s="26">
        <v>338</v>
      </c>
      <c r="AN84" s="26">
        <v>288</v>
      </c>
      <c r="AO84" s="22">
        <v>31</v>
      </c>
      <c r="AP84" s="22">
        <v>444</v>
      </c>
      <c r="AQ84" s="22">
        <v>532</v>
      </c>
      <c r="AR84" s="22">
        <v>942</v>
      </c>
      <c r="AS84" s="22">
        <v>220</v>
      </c>
      <c r="AT84" s="22">
        <v>26</v>
      </c>
      <c r="AU84" s="22">
        <v>287</v>
      </c>
      <c r="AY84" s="57">
        <v>13</v>
      </c>
      <c r="AZ84" s="63">
        <v>0.65</v>
      </c>
      <c r="BA84" s="64">
        <f t="shared" si="20"/>
        <v>151.26648868410291</v>
      </c>
      <c r="BB84" s="64">
        <f t="shared" si="21"/>
        <v>1</v>
      </c>
      <c r="BC84" s="64">
        <f t="shared" si="22"/>
        <v>1246</v>
      </c>
      <c r="BD84" s="65">
        <f t="shared" si="23"/>
        <v>4.036470200765003E-3</v>
      </c>
      <c r="BE84" s="51">
        <f t="shared" si="24"/>
        <v>0.97083969193179387</v>
      </c>
      <c r="BF84" s="66">
        <f t="shared" si="18"/>
        <v>45898</v>
      </c>
      <c r="BG84" s="50">
        <f t="shared" si="25"/>
        <v>36382.161633658558</v>
      </c>
      <c r="BH84" s="50">
        <f>Currentyear!C87</f>
        <v>228363</v>
      </c>
      <c r="BI84" s="50">
        <f t="shared" si="28"/>
        <v>236560.03786622043</v>
      </c>
      <c r="BJ84" s="50">
        <f t="shared" si="29"/>
        <v>233884.26287224502</v>
      </c>
      <c r="BK84" s="50">
        <f t="shared" si="30"/>
        <v>235222.15036923272</v>
      </c>
      <c r="BL84" s="36" t="e">
        <f t="array" aca="1" ref="BL84:BN84" ca="1">[1]!daniels(BK80:BK84,1)</f>
        <v>#NAME?</v>
      </c>
      <c r="BM84" s="36" t="e">
        <f ca="1"/>
        <v>#NAME?</v>
      </c>
      <c r="BN84" s="36" t="e">
        <f ca="1"/>
        <v>#NAME?</v>
      </c>
      <c r="BO84" s="51">
        <f t="shared" si="26"/>
        <v>-5.132362580722534E-3</v>
      </c>
      <c r="BP84" s="51">
        <f t="shared" si="27"/>
        <v>5.6877615262321138E-3</v>
      </c>
    </row>
    <row r="85" spans="1:68" x14ac:dyDescent="0.25">
      <c r="A85" s="60">
        <f t="shared" si="19"/>
        <v>45899</v>
      </c>
      <c r="B85" s="22">
        <v>32</v>
      </c>
      <c r="C85" s="22">
        <v>23</v>
      </c>
      <c r="D85" s="22">
        <v>7</v>
      </c>
      <c r="E85" s="25">
        <v>1.5435777500445895</v>
      </c>
      <c r="F85" s="22">
        <v>5</v>
      </c>
      <c r="G85" s="22">
        <v>17</v>
      </c>
      <c r="H85" s="25">
        <v>37.219174721216518</v>
      </c>
      <c r="I85" s="25">
        <v>33.178766771111469</v>
      </c>
      <c r="J85" s="25">
        <v>48.258243868521475</v>
      </c>
      <c r="K85" s="22">
        <v>26</v>
      </c>
      <c r="L85" s="25">
        <v>106.90459316962519</v>
      </c>
      <c r="M85" s="22">
        <v>72</v>
      </c>
      <c r="N85" s="22">
        <v>111</v>
      </c>
      <c r="O85" s="22">
        <v>86</v>
      </c>
      <c r="P85" s="22">
        <v>35</v>
      </c>
      <c r="Q85" s="22">
        <v>182</v>
      </c>
      <c r="R85" s="22">
        <v>207</v>
      </c>
      <c r="S85" s="25">
        <v>65.047045879966674</v>
      </c>
      <c r="T85" s="25">
        <v>97.856379087684275</v>
      </c>
      <c r="U85" s="22">
        <v>447</v>
      </c>
      <c r="V85" s="25">
        <v>10.267692413484834</v>
      </c>
      <c r="W85" s="22">
        <v>3</v>
      </c>
      <c r="X85" s="22">
        <v>51</v>
      </c>
      <c r="Y85" s="22">
        <v>967</v>
      </c>
      <c r="Z85" s="22">
        <v>127</v>
      </c>
      <c r="AA85" s="22">
        <v>252</v>
      </c>
      <c r="AB85" s="22">
        <v>626</v>
      </c>
      <c r="AC85" s="22">
        <v>490</v>
      </c>
      <c r="AD85" s="22">
        <v>32</v>
      </c>
      <c r="AE85" s="18">
        <v>6</v>
      </c>
      <c r="AF85" s="18">
        <v>80</v>
      </c>
      <c r="AG85" s="18">
        <v>53</v>
      </c>
      <c r="AH85" s="68">
        <v>57</v>
      </c>
      <c r="AI85" s="68">
        <v>28</v>
      </c>
      <c r="AJ85" s="70">
        <v>221</v>
      </c>
      <c r="AK85" s="62">
        <v>65.101566655227174</v>
      </c>
      <c r="AL85" s="26">
        <v>15</v>
      </c>
      <c r="AM85" s="26">
        <v>253</v>
      </c>
      <c r="AN85" s="26">
        <v>175</v>
      </c>
      <c r="AO85" s="22">
        <v>44</v>
      </c>
      <c r="AP85" s="22">
        <v>150</v>
      </c>
      <c r="AQ85" s="22">
        <v>412</v>
      </c>
      <c r="AR85" s="22">
        <v>236</v>
      </c>
      <c r="AS85" s="22">
        <v>475</v>
      </c>
      <c r="AT85" s="25">
        <v>875.32633789034867</v>
      </c>
      <c r="AU85" s="22">
        <v>208</v>
      </c>
      <c r="AY85" s="57">
        <v>13</v>
      </c>
      <c r="AZ85" s="63">
        <v>0.65</v>
      </c>
      <c r="BA85" s="64">
        <f t="shared" si="20"/>
        <v>147.00856909811097</v>
      </c>
      <c r="BB85" s="64">
        <f t="shared" si="21"/>
        <v>1.5435777500445895</v>
      </c>
      <c r="BC85" s="64">
        <f t="shared" si="22"/>
        <v>967</v>
      </c>
      <c r="BD85" s="65">
        <f t="shared" si="23"/>
        <v>3.9228497572971676E-3</v>
      </c>
      <c r="BE85" s="51">
        <f t="shared" si="24"/>
        <v>0.97476254168909104</v>
      </c>
      <c r="BF85" s="66">
        <f t="shared" si="18"/>
        <v>45899</v>
      </c>
      <c r="BG85" s="50">
        <f t="shared" si="25"/>
        <v>36529.170202756672</v>
      </c>
      <c r="BH85" s="50">
        <f>Currentyear!C88</f>
        <v>228571</v>
      </c>
      <c r="BI85" s="50">
        <f t="shared" si="28"/>
        <v>235533.33838296312</v>
      </c>
      <c r="BJ85" s="50">
        <f t="shared" si="29"/>
        <v>233444.46949202332</v>
      </c>
      <c r="BK85" s="50">
        <f t="shared" si="30"/>
        <v>234488.90393749322</v>
      </c>
      <c r="BL85" s="36" t="e">
        <f t="array" aca="1" ref="BL85:BN85" ca="1">[1]!daniels(BK81:BK85,1)</f>
        <v>#NAME?</v>
      </c>
      <c r="BM85" s="36" t="e">
        <f ca="1"/>
        <v>#NAME?</v>
      </c>
      <c r="BN85" s="36" t="e">
        <f ca="1"/>
        <v>#NAME?</v>
      </c>
      <c r="BO85" s="51">
        <f t="shared" si="26"/>
        <v>-5.6185389029523693E-3</v>
      </c>
      <c r="BP85" s="51">
        <f t="shared" si="27"/>
        <v>4.4540889907025748E-3</v>
      </c>
    </row>
    <row r="86" spans="1:68" x14ac:dyDescent="0.25">
      <c r="A86" s="60">
        <f t="shared" si="19"/>
        <v>45900</v>
      </c>
      <c r="B86" s="22">
        <v>30</v>
      </c>
      <c r="C86" s="22">
        <v>10</v>
      </c>
      <c r="D86" s="22">
        <v>5</v>
      </c>
      <c r="E86" s="25">
        <v>1.003942968629024</v>
      </c>
      <c r="F86" s="22">
        <v>12</v>
      </c>
      <c r="G86" s="22">
        <v>8</v>
      </c>
      <c r="H86" s="25">
        <v>24.207351238679738</v>
      </c>
      <c r="I86" s="25">
        <v>21.579469907931365</v>
      </c>
      <c r="J86" s="25">
        <v>31.387161812087065</v>
      </c>
      <c r="K86" s="22">
        <v>34</v>
      </c>
      <c r="L86" s="25">
        <v>69.530747397525658</v>
      </c>
      <c r="M86" s="22">
        <v>42</v>
      </c>
      <c r="N86" s="22">
        <v>207</v>
      </c>
      <c r="O86" s="22">
        <v>183</v>
      </c>
      <c r="P86" s="22">
        <v>25</v>
      </c>
      <c r="Q86" s="22">
        <v>77</v>
      </c>
      <c r="R86" s="22">
        <v>69</v>
      </c>
      <c r="S86" s="25">
        <v>42.306598640330577</v>
      </c>
      <c r="T86" s="25">
        <v>63.645788958630149</v>
      </c>
      <c r="U86" s="22">
        <v>111</v>
      </c>
      <c r="V86" s="25">
        <v>6.6781071543514576</v>
      </c>
      <c r="W86" s="22">
        <v>2</v>
      </c>
      <c r="X86" s="22">
        <v>29</v>
      </c>
      <c r="Y86" s="22">
        <v>236</v>
      </c>
      <c r="Z86" s="22">
        <v>119</v>
      </c>
      <c r="AA86" s="22">
        <v>400</v>
      </c>
      <c r="AB86" s="25">
        <v>265.56737740259365</v>
      </c>
      <c r="AC86" s="22">
        <v>349</v>
      </c>
      <c r="AD86" s="22">
        <v>17</v>
      </c>
      <c r="AE86" s="18">
        <v>41</v>
      </c>
      <c r="AF86" s="18">
        <v>18</v>
      </c>
      <c r="AG86" s="18">
        <v>96</v>
      </c>
      <c r="AH86" s="68">
        <v>104</v>
      </c>
      <c r="AI86" s="68">
        <v>62</v>
      </c>
      <c r="AJ86" s="71">
        <v>126</v>
      </c>
      <c r="AK86" s="62">
        <v>41.191249557115185</v>
      </c>
      <c r="AL86" s="26">
        <v>105</v>
      </c>
      <c r="AM86" s="26">
        <v>371</v>
      </c>
      <c r="AN86" s="26">
        <v>120</v>
      </c>
      <c r="AO86" s="22">
        <v>29</v>
      </c>
      <c r="AP86" s="22">
        <v>171</v>
      </c>
      <c r="AQ86" s="22">
        <v>251</v>
      </c>
      <c r="AR86" s="22">
        <v>274</v>
      </c>
      <c r="AS86" s="22">
        <v>729</v>
      </c>
      <c r="AT86" s="25">
        <v>680.55738377579803</v>
      </c>
      <c r="AU86" s="22"/>
      <c r="AY86" s="57">
        <v>13</v>
      </c>
      <c r="AZ86" s="63">
        <v>0.65</v>
      </c>
      <c r="BA86" s="64">
        <f t="shared" si="20"/>
        <v>114.29767715995168</v>
      </c>
      <c r="BB86" s="64">
        <f t="shared" si="21"/>
        <v>1.003942968629024</v>
      </c>
      <c r="BC86" s="64">
        <f t="shared" si="22"/>
        <v>729</v>
      </c>
      <c r="BD86" s="65">
        <f t="shared" si="23"/>
        <v>3.0499760514457516E-3</v>
      </c>
      <c r="BE86" s="51">
        <f t="shared" si="24"/>
        <v>0.97781251774053679</v>
      </c>
      <c r="BF86" s="66">
        <f t="shared" si="18"/>
        <v>45900</v>
      </c>
      <c r="BG86" s="50">
        <f t="shared" si="25"/>
        <v>36643.467879916621</v>
      </c>
      <c r="BH86" s="50" t="str">
        <f>Currentyear!C89</f>
        <v/>
      </c>
      <c r="BI86" s="50" t="str">
        <f t="shared" si="28"/>
        <v/>
      </c>
      <c r="BJ86" s="50" t="str">
        <f t="shared" si="29"/>
        <v/>
      </c>
      <c r="BK86" s="50" t="str">
        <f t="shared" si="30"/>
        <v/>
      </c>
      <c r="BL86" s="36" t="e">
        <f t="array" aca="1" ref="BL86:BN86" ca="1">[1]!daniels(BK82:BK86,1)</f>
        <v>#NAME?</v>
      </c>
      <c r="BM86" s="36" t="e">
        <f ca="1"/>
        <v>#NAME?</v>
      </c>
      <c r="BN86" s="36" t="e">
        <f ca="1"/>
        <v>#NAME?</v>
      </c>
      <c r="BO86" s="51" t="e">
        <f t="shared" si="26"/>
        <v>#VALUE!</v>
      </c>
      <c r="BP86" s="51" t="e">
        <f t="shared" si="27"/>
        <v>#VALUE!</v>
      </c>
    </row>
    <row r="87" spans="1:68" x14ac:dyDescent="0.25">
      <c r="A87" s="60">
        <f t="shared" si="19"/>
        <v>45901</v>
      </c>
      <c r="B87" s="22">
        <v>14</v>
      </c>
      <c r="C87" s="22">
        <v>6</v>
      </c>
      <c r="D87" s="22">
        <v>18</v>
      </c>
      <c r="E87" s="25">
        <v>1.8951020131231866</v>
      </c>
      <c r="F87" s="22">
        <v>4</v>
      </c>
      <c r="G87" s="22">
        <v>25</v>
      </c>
      <c r="H87" s="25">
        <v>45.695225225243064</v>
      </c>
      <c r="I87" s="25">
        <v>40.734681294196314</v>
      </c>
      <c r="J87" s="25">
        <v>59.248259507747889</v>
      </c>
      <c r="K87" s="22">
        <v>27</v>
      </c>
      <c r="L87" s="25">
        <v>131.25034338052004</v>
      </c>
      <c r="M87" s="22">
        <v>70</v>
      </c>
      <c r="N87" s="22">
        <v>176</v>
      </c>
      <c r="O87" s="22">
        <v>82</v>
      </c>
      <c r="P87" s="22">
        <v>98</v>
      </c>
      <c r="Q87" s="22">
        <v>108</v>
      </c>
      <c r="R87" s="25">
        <v>144.66679364652973</v>
      </c>
      <c r="S87" s="25">
        <v>79.860433069423649</v>
      </c>
      <c r="T87" s="25">
        <v>120.14154842587817</v>
      </c>
      <c r="U87" s="22">
        <v>762</v>
      </c>
      <c r="V87" s="25">
        <v>12.605989306456879</v>
      </c>
      <c r="W87" s="22">
        <v>6</v>
      </c>
      <c r="X87" s="22">
        <v>22</v>
      </c>
      <c r="Y87" s="22">
        <v>81</v>
      </c>
      <c r="Z87" s="22">
        <v>486</v>
      </c>
      <c r="AA87" s="22">
        <v>598</v>
      </c>
      <c r="AB87" s="25">
        <v>459.78029612144576</v>
      </c>
      <c r="AC87" s="22">
        <v>304</v>
      </c>
      <c r="AD87" s="22">
        <v>6</v>
      </c>
      <c r="AE87" s="18">
        <v>63</v>
      </c>
      <c r="AF87" s="18">
        <v>37</v>
      </c>
      <c r="AG87" s="18">
        <v>46</v>
      </c>
      <c r="AH87" s="68">
        <v>4</v>
      </c>
      <c r="AI87" s="70">
        <v>103</v>
      </c>
      <c r="AJ87" s="62">
        <v>80.441431173252923</v>
      </c>
      <c r="AK87" s="62">
        <v>60.60157574095691</v>
      </c>
      <c r="AL87" s="26">
        <v>20</v>
      </c>
      <c r="AM87" s="26">
        <v>122</v>
      </c>
      <c r="AN87" s="26">
        <v>126</v>
      </c>
      <c r="AO87" s="22">
        <v>417</v>
      </c>
      <c r="AP87" s="22">
        <v>174</v>
      </c>
      <c r="AQ87" s="22">
        <v>313</v>
      </c>
      <c r="AR87" s="22">
        <v>100</v>
      </c>
      <c r="AS87" s="22">
        <v>776</v>
      </c>
      <c r="AT87" s="25">
        <v>870.25773040075603</v>
      </c>
      <c r="AU87" s="22"/>
      <c r="AY87" s="57">
        <v>12</v>
      </c>
      <c r="AZ87" s="63">
        <v>0.6</v>
      </c>
      <c r="BA87" s="64">
        <f t="shared" si="20"/>
        <v>146.1573108841994</v>
      </c>
      <c r="BB87" s="64">
        <f t="shared" si="21"/>
        <v>1.8951020131231866</v>
      </c>
      <c r="BC87" s="64">
        <f t="shared" si="22"/>
        <v>776</v>
      </c>
      <c r="BD87" s="65">
        <f t="shared" si="23"/>
        <v>3.9001343598320608E-3</v>
      </c>
      <c r="BE87" s="51">
        <f t="shared" si="24"/>
        <v>0.98171265210036884</v>
      </c>
      <c r="BF87" s="66">
        <f t="shared" si="18"/>
        <v>45901</v>
      </c>
      <c r="BG87" s="50">
        <f t="shared" si="25"/>
        <v>36789.62519080082</v>
      </c>
      <c r="BH87" s="50" t="str">
        <f>Currentyear!C90</f>
        <v/>
      </c>
      <c r="BI87" s="50" t="str">
        <f t="shared" si="28"/>
        <v/>
      </c>
      <c r="BJ87" s="50" t="str">
        <f t="shared" si="29"/>
        <v/>
      </c>
      <c r="BK87" s="50" t="str">
        <f t="shared" si="30"/>
        <v/>
      </c>
      <c r="BL87" s="36" t="e">
        <f t="array" aca="1" ref="BL87:BN87" ca="1">[1]!daniels(BK83:BK87,1)</f>
        <v>#NAME?</v>
      </c>
      <c r="BM87" s="36" t="e">
        <f ca="1"/>
        <v>#NAME?</v>
      </c>
      <c r="BN87" s="36" t="e">
        <f ca="1"/>
        <v>#NAME?</v>
      </c>
      <c r="BO87" s="51" t="e">
        <f t="shared" si="26"/>
        <v>#VALUE!</v>
      </c>
      <c r="BP87" s="51" t="e">
        <f t="shared" si="27"/>
        <v>#VALUE!</v>
      </c>
    </row>
    <row r="88" spans="1:68" x14ac:dyDescent="0.25">
      <c r="A88" s="60">
        <f t="shared" si="19"/>
        <v>45902</v>
      </c>
      <c r="B88" s="22">
        <v>15</v>
      </c>
      <c r="C88" s="22">
        <v>20</v>
      </c>
      <c r="D88" s="22">
        <v>6</v>
      </c>
      <c r="E88" s="25">
        <v>1.0888108698792491</v>
      </c>
      <c r="F88" s="22">
        <v>1</v>
      </c>
      <c r="G88" s="22">
        <v>27</v>
      </c>
      <c r="H88" s="25">
        <v>26.253709606287416</v>
      </c>
      <c r="I88" s="25">
        <v>23.403681420345663</v>
      </c>
      <c r="J88" s="25">
        <v>34.040462479988101</v>
      </c>
      <c r="K88" s="22">
        <v>26</v>
      </c>
      <c r="L88" s="25">
        <v>75.408500206598276</v>
      </c>
      <c r="M88" s="22">
        <v>79</v>
      </c>
      <c r="N88" s="22">
        <v>64</v>
      </c>
      <c r="O88" s="22">
        <v>48</v>
      </c>
      <c r="P88" s="25">
        <v>59.758541277161065</v>
      </c>
      <c r="Q88" s="25">
        <v>94.851295372523907</v>
      </c>
      <c r="R88" s="25">
        <v>83.116780174560759</v>
      </c>
      <c r="S88" s="25">
        <v>45.882969358505029</v>
      </c>
      <c r="T88" s="25">
        <v>69.026059254103416</v>
      </c>
      <c r="U88" s="22">
        <v>358</v>
      </c>
      <c r="V88" s="25">
        <v>7.2426381760873468</v>
      </c>
      <c r="W88" s="22">
        <v>16</v>
      </c>
      <c r="X88" s="22">
        <v>21</v>
      </c>
      <c r="Y88" s="22">
        <v>233</v>
      </c>
      <c r="Z88" s="22">
        <v>142</v>
      </c>
      <c r="AA88" s="22">
        <v>200</v>
      </c>
      <c r="AB88" s="25">
        <v>253.67462581109606</v>
      </c>
      <c r="AC88" s="22">
        <v>373</v>
      </c>
      <c r="AD88" s="22">
        <v>22</v>
      </c>
      <c r="AE88" s="18">
        <v>68</v>
      </c>
      <c r="AF88" s="18">
        <v>158</v>
      </c>
      <c r="AG88" s="18">
        <v>13</v>
      </c>
      <c r="AH88" s="72">
        <v>10</v>
      </c>
      <c r="AI88" s="71">
        <v>38</v>
      </c>
      <c r="AJ88" s="62">
        <v>51.424595781580358</v>
      </c>
      <c r="AK88" s="62">
        <v>38.741373576499107</v>
      </c>
      <c r="AL88" s="26">
        <v>31</v>
      </c>
      <c r="AM88" s="26">
        <v>307</v>
      </c>
      <c r="AN88" s="34">
        <v>199.15824050323579</v>
      </c>
      <c r="AO88" s="22">
        <v>65</v>
      </c>
      <c r="AP88" s="22">
        <v>57</v>
      </c>
      <c r="AQ88" s="25">
        <v>158.36171447998129</v>
      </c>
      <c r="AR88" s="22">
        <v>44</v>
      </c>
      <c r="AS88" s="22">
        <v>776</v>
      </c>
      <c r="AT88" s="25">
        <v>600.76174902663263</v>
      </c>
      <c r="AU88" s="22"/>
      <c r="AY88" s="57">
        <v>10</v>
      </c>
      <c r="AZ88" s="63">
        <v>0.5</v>
      </c>
      <c r="BA88" s="64">
        <f t="shared" si="20"/>
        <v>100.89622723519166</v>
      </c>
      <c r="BB88" s="64">
        <f t="shared" si="21"/>
        <v>1</v>
      </c>
      <c r="BC88" s="64">
        <f t="shared" si="22"/>
        <v>776</v>
      </c>
      <c r="BD88" s="65">
        <f t="shared" si="23"/>
        <v>2.692365097830596E-3</v>
      </c>
      <c r="BE88" s="51">
        <f t="shared" si="24"/>
        <v>0.98440501719819939</v>
      </c>
      <c r="BF88" s="66">
        <f t="shared" si="18"/>
        <v>45902</v>
      </c>
      <c r="BG88" s="50">
        <f t="shared" si="25"/>
        <v>36890.521418036013</v>
      </c>
      <c r="BH88" s="50" t="str">
        <f>Currentyear!C91</f>
        <v/>
      </c>
      <c r="BI88" s="50" t="str">
        <f t="shared" si="28"/>
        <v/>
      </c>
      <c r="BJ88" s="50" t="str">
        <f t="shared" si="29"/>
        <v/>
      </c>
      <c r="BK88" s="50" t="str">
        <f t="shared" si="30"/>
        <v/>
      </c>
      <c r="BL88" s="36" t="e">
        <f t="array" aca="1" ref="BL88:BN88" ca="1">[1]!daniels(BK84:BK88,1)</f>
        <v>#NAME?</v>
      </c>
      <c r="BM88" s="36" t="e">
        <f ca="1"/>
        <v>#NAME?</v>
      </c>
      <c r="BN88" s="36" t="e">
        <f ca="1"/>
        <v>#NAME?</v>
      </c>
      <c r="BO88" s="51" t="e">
        <f t="shared" si="26"/>
        <v>#VALUE!</v>
      </c>
      <c r="BP88" s="51" t="e">
        <f t="shared" si="27"/>
        <v>#VALUE!</v>
      </c>
    </row>
    <row r="89" spans="1:68" x14ac:dyDescent="0.25">
      <c r="A89" s="60">
        <f t="shared" si="19"/>
        <v>45903</v>
      </c>
      <c r="B89" s="22">
        <v>23</v>
      </c>
      <c r="C89" s="25">
        <v>31.340379811859634</v>
      </c>
      <c r="D89" s="22">
        <v>0</v>
      </c>
      <c r="E89" s="25">
        <v>0.73701260730459683</v>
      </c>
      <c r="F89" s="22">
        <v>1</v>
      </c>
      <c r="G89" s="22">
        <v>25</v>
      </c>
      <c r="H89" s="25">
        <v>17.771052350437195</v>
      </c>
      <c r="I89" s="25">
        <v>15.841877355661124</v>
      </c>
      <c r="J89" s="25">
        <v>23.041880550861148</v>
      </c>
      <c r="K89" s="22">
        <v>7</v>
      </c>
      <c r="L89" s="25">
        <v>51.043773429985393</v>
      </c>
      <c r="M89" s="22">
        <v>21</v>
      </c>
      <c r="N89" s="25">
        <v>73.581167479902248</v>
      </c>
      <c r="O89" s="22">
        <v>3</v>
      </c>
      <c r="P89" s="25">
        <v>40.450366113966062</v>
      </c>
      <c r="Q89" s="25">
        <v>64.204539505216957</v>
      </c>
      <c r="R89" s="25">
        <v>56.261483570747302</v>
      </c>
      <c r="S89" s="25">
        <v>31.058035709750477</v>
      </c>
      <c r="T89" s="25">
        <v>46.72351949297618</v>
      </c>
      <c r="U89" s="22">
        <v>251</v>
      </c>
      <c r="V89" s="25">
        <v>4.9025186967949228</v>
      </c>
      <c r="W89" s="22">
        <v>7</v>
      </c>
      <c r="X89" s="22">
        <v>68</v>
      </c>
      <c r="Y89" s="22">
        <v>175</v>
      </c>
      <c r="Z89" s="22">
        <v>397</v>
      </c>
      <c r="AA89" s="22">
        <v>321</v>
      </c>
      <c r="AB89" s="25">
        <v>250.80150219397359</v>
      </c>
      <c r="AC89" s="22">
        <v>377</v>
      </c>
      <c r="AD89" s="22">
        <v>44</v>
      </c>
      <c r="AE89" s="18">
        <v>12</v>
      </c>
      <c r="AF89" s="18">
        <v>66</v>
      </c>
      <c r="AG89" s="37">
        <v>76</v>
      </c>
      <c r="AH89" s="25">
        <v>109.97264760757267</v>
      </c>
      <c r="AI89" s="25">
        <v>131.9446928794477</v>
      </c>
      <c r="AJ89" s="25">
        <v>53.547164436803975</v>
      </c>
      <c r="AK89" s="25">
        <v>40.340437680217534</v>
      </c>
      <c r="AL89" s="26">
        <v>12</v>
      </c>
      <c r="AM89" s="26">
        <v>244</v>
      </c>
      <c r="AN89" s="35">
        <v>201.2925907804248</v>
      </c>
      <c r="AO89" s="22">
        <v>3</v>
      </c>
      <c r="AP89" s="22">
        <v>136</v>
      </c>
      <c r="AQ89" s="25">
        <v>160.77686816845338</v>
      </c>
      <c r="AR89" s="22">
        <v>209</v>
      </c>
      <c r="AS89" s="22">
        <v>475</v>
      </c>
      <c r="AT89" s="25">
        <v>589.82750775541251</v>
      </c>
      <c r="AU89" s="22"/>
      <c r="AY89" s="57">
        <v>8</v>
      </c>
      <c r="AZ89" s="63">
        <v>0.4</v>
      </c>
      <c r="BA89" s="64">
        <f t="shared" si="20"/>
        <v>99.059852509599025</v>
      </c>
      <c r="BB89" s="64">
        <f t="shared" si="21"/>
        <v>0</v>
      </c>
      <c r="BC89" s="64">
        <f t="shared" si="22"/>
        <v>475</v>
      </c>
      <c r="BD89" s="65">
        <f t="shared" si="23"/>
        <v>2.6433623615221427E-3</v>
      </c>
      <c r="BE89" s="51">
        <f t="shared" si="24"/>
        <v>0.98704837955972158</v>
      </c>
      <c r="BF89" s="66">
        <f t="shared" si="18"/>
        <v>45903</v>
      </c>
      <c r="BG89" s="50">
        <f t="shared" si="25"/>
        <v>36989.581270545612</v>
      </c>
      <c r="BH89" s="50" t="str">
        <f>Currentyear!C92</f>
        <v/>
      </c>
      <c r="BI89" s="50" t="str">
        <f t="shared" si="28"/>
        <v/>
      </c>
      <c r="BJ89" s="50" t="str">
        <f t="shared" si="29"/>
        <v/>
      </c>
      <c r="BK89" s="50" t="str">
        <f t="shared" si="30"/>
        <v/>
      </c>
      <c r="BL89" s="36" t="e">
        <f t="array" aca="1" ref="BL89:BN89" ca="1">[1]!daniels(BK85:BK89,1)</f>
        <v>#NAME?</v>
      </c>
      <c r="BM89" s="36" t="e">
        <f ca="1"/>
        <v>#NAME?</v>
      </c>
      <c r="BN89" s="36" t="e">
        <f ca="1"/>
        <v>#NAME?</v>
      </c>
      <c r="BO89" s="51" t="e">
        <f t="shared" si="26"/>
        <v>#VALUE!</v>
      </c>
      <c r="BP89" s="51" t="e">
        <f t="shared" si="27"/>
        <v>#VALUE!</v>
      </c>
    </row>
    <row r="90" spans="1:68" x14ac:dyDescent="0.25">
      <c r="A90" s="60">
        <f t="shared" si="19"/>
        <v>45904</v>
      </c>
      <c r="B90" s="22">
        <v>0</v>
      </c>
      <c r="C90" s="25">
        <v>38.483631913661497</v>
      </c>
      <c r="D90" s="25">
        <v>45.942944297005816</v>
      </c>
      <c r="E90" s="25">
        <v>0.90499611254020274</v>
      </c>
      <c r="F90" s="22">
        <v>0</v>
      </c>
      <c r="G90" s="22">
        <v>18</v>
      </c>
      <c r="H90" s="25">
        <v>21.821517208115438</v>
      </c>
      <c r="I90" s="25">
        <v>19.452635246833427</v>
      </c>
      <c r="J90" s="25">
        <v>28.293698258993082</v>
      </c>
      <c r="K90" s="22">
        <v>12</v>
      </c>
      <c r="L90" s="25">
        <v>62.677919028390605</v>
      </c>
      <c r="M90" s="22">
        <v>253</v>
      </c>
      <c r="N90" s="25">
        <v>90.35214576459795</v>
      </c>
      <c r="O90" s="25">
        <v>20.500188809471425</v>
      </c>
      <c r="P90" s="25">
        <v>49.670010690717781</v>
      </c>
      <c r="Q90" s="25">
        <v>78.838351045641602</v>
      </c>
      <c r="R90" s="25">
        <v>69.084875092668256</v>
      </c>
      <c r="S90" s="25">
        <v>38.136934567925671</v>
      </c>
      <c r="T90" s="25">
        <v>57.372971759696881</v>
      </c>
      <c r="U90" s="22">
        <v>57</v>
      </c>
      <c r="V90" s="25">
        <v>6.0199246510174182</v>
      </c>
      <c r="W90" s="22">
        <v>0</v>
      </c>
      <c r="X90" s="22">
        <v>39</v>
      </c>
      <c r="Y90" s="22">
        <v>405</v>
      </c>
      <c r="Z90" s="22">
        <v>683</v>
      </c>
      <c r="AA90" s="22">
        <v>188</v>
      </c>
      <c r="AB90" s="25">
        <v>326.01450910250912</v>
      </c>
      <c r="AC90" s="22">
        <v>287</v>
      </c>
      <c r="AD90" s="22">
        <v>18</v>
      </c>
      <c r="AE90" s="18">
        <v>13</v>
      </c>
      <c r="AF90" s="18">
        <v>24</v>
      </c>
      <c r="AG90" s="37">
        <v>56</v>
      </c>
      <c r="AH90" s="25">
        <v>128.0677814031734</v>
      </c>
      <c r="AI90" s="25">
        <v>153.6551538290546</v>
      </c>
      <c r="AJ90" s="25">
        <v>62.35792896846332</v>
      </c>
      <c r="AK90" s="25">
        <v>46.978139250182238</v>
      </c>
      <c r="AL90" s="26">
        <v>32</v>
      </c>
      <c r="AM90" s="26">
        <v>224</v>
      </c>
      <c r="AN90" s="35">
        <v>231.74194157957334</v>
      </c>
      <c r="AO90" s="22">
        <v>113</v>
      </c>
      <c r="AP90" s="22">
        <v>91</v>
      </c>
      <c r="AQ90" s="25">
        <v>187.1094579812187</v>
      </c>
      <c r="AR90" s="25">
        <v>274.84679770644237</v>
      </c>
      <c r="AS90" s="22">
        <v>797</v>
      </c>
      <c r="AT90" s="25">
        <v>723.75639658361297</v>
      </c>
      <c r="AU90" s="22"/>
      <c r="AY90" s="57">
        <v>6</v>
      </c>
      <c r="AZ90" s="63">
        <v>0.3</v>
      </c>
      <c r="BA90" s="64">
        <f t="shared" si="20"/>
        <v>121.5528285060885</v>
      </c>
      <c r="BB90" s="64">
        <f t="shared" si="21"/>
        <v>0</v>
      </c>
      <c r="BC90" s="64">
        <f t="shared" si="22"/>
        <v>797</v>
      </c>
      <c r="BD90" s="65">
        <f t="shared" si="23"/>
        <v>3.2435761175640251E-3</v>
      </c>
      <c r="BE90" s="51">
        <f t="shared" si="24"/>
        <v>0.99029195567728556</v>
      </c>
      <c r="BF90" s="66">
        <f t="shared" si="18"/>
        <v>45904</v>
      </c>
      <c r="BG90" s="50">
        <f t="shared" si="25"/>
        <v>37111.134099051698</v>
      </c>
      <c r="BH90" s="50" t="str">
        <f>Currentyear!C93</f>
        <v/>
      </c>
      <c r="BI90" s="50" t="str">
        <f t="shared" si="28"/>
        <v/>
      </c>
      <c r="BJ90" s="50" t="str">
        <f t="shared" si="29"/>
        <v/>
      </c>
      <c r="BK90" s="50" t="str">
        <f t="shared" si="30"/>
        <v/>
      </c>
      <c r="BL90" s="36" t="e">
        <f t="array" aca="1" ref="BL90:BN90" ca="1">[1]!daniels(BK86:BK90,1)</f>
        <v>#NAME?</v>
      </c>
      <c r="BM90" s="36" t="e">
        <f ca="1"/>
        <v>#NAME?</v>
      </c>
      <c r="BN90" s="36" t="e">
        <f ca="1"/>
        <v>#NAME?</v>
      </c>
      <c r="BO90" s="51" t="e">
        <f t="shared" si="26"/>
        <v>#VALUE!</v>
      </c>
      <c r="BP90" s="51" t="e">
        <f t="shared" si="27"/>
        <v>#VALUE!</v>
      </c>
    </row>
    <row r="91" spans="1:68" x14ac:dyDescent="0.25">
      <c r="A91" s="60">
        <f t="shared" si="19"/>
        <v>45905</v>
      </c>
      <c r="B91" s="22">
        <v>4</v>
      </c>
      <c r="C91" s="25">
        <v>24.335237827756725</v>
      </c>
      <c r="D91" s="25">
        <v>29.052155952518607</v>
      </c>
      <c r="E91" s="25">
        <v>0.57227695351807395</v>
      </c>
      <c r="F91" s="22">
        <v>0</v>
      </c>
      <c r="G91" s="22">
        <v>21</v>
      </c>
      <c r="H91" s="25">
        <v>13.798900587484868</v>
      </c>
      <c r="I91" s="25">
        <v>12.300931111968293</v>
      </c>
      <c r="J91" s="25">
        <v>17.891603310834011</v>
      </c>
      <c r="K91" s="22">
        <v>5</v>
      </c>
      <c r="L91" s="25">
        <v>39.634566444423797</v>
      </c>
      <c r="M91" s="22">
        <v>7</v>
      </c>
      <c r="N91" s="25">
        <v>57.134445115848948</v>
      </c>
      <c r="O91" s="25">
        <v>12.963354688342276</v>
      </c>
      <c r="P91" s="25">
        <v>31.408977348542251</v>
      </c>
      <c r="Q91" s="25">
        <v>49.853663161214705</v>
      </c>
      <c r="R91" s="25">
        <v>43.68602395565798</v>
      </c>
      <c r="S91" s="25">
        <v>24.116002741482472</v>
      </c>
      <c r="T91" s="25">
        <v>36.279967436278994</v>
      </c>
      <c r="U91" s="22">
        <v>178</v>
      </c>
      <c r="V91" s="25">
        <v>3.806717058946306</v>
      </c>
      <c r="W91" s="22">
        <v>4</v>
      </c>
      <c r="X91" s="22">
        <v>20</v>
      </c>
      <c r="Y91" s="22">
        <v>354</v>
      </c>
      <c r="Z91" s="22">
        <v>239</v>
      </c>
      <c r="AA91" s="22">
        <v>146</v>
      </c>
      <c r="AB91" s="25">
        <v>196.36615242934113</v>
      </c>
      <c r="AC91" s="22">
        <v>505</v>
      </c>
      <c r="AD91" s="22">
        <v>5</v>
      </c>
      <c r="AE91" s="18">
        <v>17</v>
      </c>
      <c r="AF91" s="18">
        <v>12</v>
      </c>
      <c r="AG91" s="37">
        <v>14</v>
      </c>
      <c r="AH91" s="25">
        <v>90.482494936788299</v>
      </c>
      <c r="AI91" s="25">
        <v>108.56049449785428</v>
      </c>
      <c r="AJ91" s="25">
        <v>44.057146378686632</v>
      </c>
      <c r="AK91" s="25">
        <v>33.191011820870735</v>
      </c>
      <c r="AL91" s="25">
        <v>50.377406245294559</v>
      </c>
      <c r="AM91" s="73">
        <v>256</v>
      </c>
      <c r="AN91" s="25">
        <v>171.69112447772653</v>
      </c>
      <c r="AO91" s="22">
        <v>80</v>
      </c>
      <c r="AP91" s="22">
        <v>58</v>
      </c>
      <c r="AQ91" s="25">
        <v>138.02303965281541</v>
      </c>
      <c r="AR91" s="25">
        <v>202.74330794220535</v>
      </c>
      <c r="AS91" s="25">
        <v>356.94463091589614</v>
      </c>
      <c r="AT91" s="25">
        <v>502.62991260449087</v>
      </c>
      <c r="AU91" s="22"/>
      <c r="AY91" s="57">
        <v>6</v>
      </c>
      <c r="AZ91" s="63">
        <v>0.3</v>
      </c>
      <c r="BA91" s="64">
        <f t="shared" si="20"/>
        <v>84.415264386188582</v>
      </c>
      <c r="BB91" s="64">
        <f t="shared" si="21"/>
        <v>0</v>
      </c>
      <c r="BC91" s="64">
        <f t="shared" si="22"/>
        <v>505</v>
      </c>
      <c r="BD91" s="65">
        <f t="shared" si="23"/>
        <v>2.2525788900681931E-3</v>
      </c>
      <c r="BE91" s="51">
        <f t="shared" si="24"/>
        <v>0.99254453456735381</v>
      </c>
      <c r="BF91" s="66">
        <f t="shared" si="18"/>
        <v>45905</v>
      </c>
      <c r="BG91" s="50">
        <f t="shared" si="25"/>
        <v>37195.549363437887</v>
      </c>
      <c r="BH91" s="50" t="str">
        <f>Currentyear!C94</f>
        <v/>
      </c>
      <c r="BI91" s="50" t="str">
        <f t="shared" si="28"/>
        <v/>
      </c>
      <c r="BJ91" s="50" t="str">
        <f t="shared" si="29"/>
        <v/>
      </c>
      <c r="BK91" s="50" t="str">
        <f t="shared" si="30"/>
        <v/>
      </c>
      <c r="BL91" s="36" t="e">
        <f t="array" aca="1" ref="BL91:BN91" ca="1">[1]!daniels(BK87:BK91,1)</f>
        <v>#NAME?</v>
      </c>
      <c r="BM91" s="36" t="e">
        <f ca="1"/>
        <v>#NAME?</v>
      </c>
      <c r="BN91" s="36" t="e">
        <f ca="1"/>
        <v>#NAME?</v>
      </c>
      <c r="BO91" s="51" t="e">
        <f t="shared" si="26"/>
        <v>#VALUE!</v>
      </c>
      <c r="BP91" s="51" t="e">
        <f t="shared" si="27"/>
        <v>#VALUE!</v>
      </c>
    </row>
    <row r="92" spans="1:68" x14ac:dyDescent="0.25">
      <c r="A92" s="60">
        <f t="shared" si="19"/>
        <v>45906</v>
      </c>
      <c r="B92" s="22">
        <v>5</v>
      </c>
      <c r="C92" s="25">
        <v>46.293545449085329</v>
      </c>
      <c r="D92" s="25">
        <v>55.266659463167834</v>
      </c>
      <c r="E92" s="25">
        <v>1.0886570883205198</v>
      </c>
      <c r="F92" s="22">
        <v>2</v>
      </c>
      <c r="G92" s="22">
        <v>12</v>
      </c>
      <c r="H92" s="25">
        <v>26.250001582705888</v>
      </c>
      <c r="I92" s="25">
        <v>23.400375929281086</v>
      </c>
      <c r="J92" s="25">
        <v>34.035654670379962</v>
      </c>
      <c r="K92" s="22">
        <v>24</v>
      </c>
      <c r="L92" s="25">
        <v>75.39784965474675</v>
      </c>
      <c r="M92" s="22">
        <v>8</v>
      </c>
      <c r="N92" s="25">
        <v>108.68831652271496</v>
      </c>
      <c r="O92" s="25">
        <v>24.660521244336397</v>
      </c>
      <c r="P92" s="25">
        <v>59.750101095602595</v>
      </c>
      <c r="Q92" s="25">
        <v>94.837898757850994</v>
      </c>
      <c r="R92" s="25">
        <v>83.105040920302585</v>
      </c>
      <c r="S92" s="25">
        <v>45.876488936124822</v>
      </c>
      <c r="T92" s="25">
        <v>69.016310146227113</v>
      </c>
      <c r="U92" s="22">
        <v>358</v>
      </c>
      <c r="V92" s="25">
        <v>7.2416152428440386</v>
      </c>
      <c r="W92" s="22">
        <v>2</v>
      </c>
      <c r="X92" s="22">
        <v>13</v>
      </c>
      <c r="Y92" s="22">
        <v>159</v>
      </c>
      <c r="Z92" s="22">
        <v>95</v>
      </c>
      <c r="AA92" s="22">
        <v>81</v>
      </c>
      <c r="AB92" s="25">
        <v>216.22996998774383</v>
      </c>
      <c r="AC92" s="22">
        <v>236</v>
      </c>
      <c r="AD92" s="22">
        <v>6</v>
      </c>
      <c r="AE92" s="18">
        <v>31</v>
      </c>
      <c r="AF92" s="18">
        <v>80</v>
      </c>
      <c r="AG92" s="17">
        <v>50.430113365437592</v>
      </c>
      <c r="AH92" s="25">
        <v>90.881540532981603</v>
      </c>
      <c r="AI92" s="25">
        <v>109.0392676271546</v>
      </c>
      <c r="AJ92" s="25">
        <v>44.251447056753676</v>
      </c>
      <c r="AK92" s="25">
        <v>33.337390708684218</v>
      </c>
      <c r="AL92" s="25">
        <v>50.599580513337429</v>
      </c>
      <c r="AM92" s="73">
        <v>54</v>
      </c>
      <c r="AN92" s="25">
        <v>159.5642639390874</v>
      </c>
      <c r="AO92" s="22">
        <v>28</v>
      </c>
      <c r="AP92" s="25">
        <v>86.66414506920492</v>
      </c>
      <c r="AQ92" s="25">
        <v>127.65246744519212</v>
      </c>
      <c r="AR92" s="25">
        <v>187.50987937934977</v>
      </c>
      <c r="AS92" s="25">
        <v>330.1250500811995</v>
      </c>
      <c r="AT92" s="25">
        <v>464.86404528663269</v>
      </c>
      <c r="AU92" s="22"/>
      <c r="AY92" s="57">
        <v>6</v>
      </c>
      <c r="AZ92" s="63">
        <v>0.3</v>
      </c>
      <c r="BA92" s="64">
        <f t="shared" si="20"/>
        <v>78.072594372950391</v>
      </c>
      <c r="BB92" s="64">
        <f t="shared" si="21"/>
        <v>1.0886570883205198</v>
      </c>
      <c r="BC92" s="64">
        <f t="shared" si="22"/>
        <v>358</v>
      </c>
      <c r="BD92" s="65">
        <f t="shared" si="23"/>
        <v>2.0833279295650537E-3</v>
      </c>
      <c r="BE92" s="51">
        <f t="shared" si="24"/>
        <v>0.99462786249691881</v>
      </c>
      <c r="BF92" s="66">
        <f t="shared" si="18"/>
        <v>45906</v>
      </c>
      <c r="BG92" s="50">
        <f t="shared" si="25"/>
        <v>37273.621957810836</v>
      </c>
      <c r="BH92" s="50" t="str">
        <f>Currentyear!C95</f>
        <v/>
      </c>
      <c r="BI92" s="50" t="str">
        <f t="shared" si="28"/>
        <v/>
      </c>
      <c r="BJ92" s="50" t="str">
        <f t="shared" si="29"/>
        <v/>
      </c>
      <c r="BK92" s="50" t="str">
        <f t="shared" si="30"/>
        <v/>
      </c>
      <c r="BL92" s="36" t="e">
        <f t="array" aca="1" ref="BL92:BN92" ca="1">[1]!daniels(BK88:BK92,1)</f>
        <v>#NAME?</v>
      </c>
      <c r="BM92" s="36" t="e">
        <f ca="1"/>
        <v>#NAME?</v>
      </c>
      <c r="BN92" s="36" t="e">
        <f ca="1"/>
        <v>#NAME?</v>
      </c>
      <c r="BO92" s="51" t="e">
        <f t="shared" si="26"/>
        <v>#VALUE!</v>
      </c>
      <c r="BP92" s="51" t="e">
        <f t="shared" si="27"/>
        <v>#VALUE!</v>
      </c>
    </row>
    <row r="93" spans="1:68" x14ac:dyDescent="0.25">
      <c r="A93" s="60">
        <f t="shared" si="19"/>
        <v>45907</v>
      </c>
      <c r="B93" s="22">
        <v>0</v>
      </c>
      <c r="C93" s="25">
        <v>3.4156073713052759</v>
      </c>
      <c r="D93" s="25">
        <v>4.0776572115756933</v>
      </c>
      <c r="E93" s="25">
        <v>8.0322756436575493E-2</v>
      </c>
      <c r="F93" s="22">
        <v>0</v>
      </c>
      <c r="G93" s="22">
        <v>11</v>
      </c>
      <c r="H93" s="25">
        <v>1.936764575556531</v>
      </c>
      <c r="I93" s="25">
        <v>1.7265149113134339</v>
      </c>
      <c r="J93" s="25">
        <v>2.5112017636949839</v>
      </c>
      <c r="K93" s="22">
        <v>6</v>
      </c>
      <c r="L93" s="25">
        <v>5.5629666849528761</v>
      </c>
      <c r="M93" s="22">
        <v>3</v>
      </c>
      <c r="N93" s="25">
        <v>8.0191873724313218</v>
      </c>
      <c r="O93" s="25">
        <v>1.8194903269005236</v>
      </c>
      <c r="P93" s="25">
        <v>4.4084522746971091</v>
      </c>
      <c r="Q93" s="25">
        <v>6.9972827299118681</v>
      </c>
      <c r="R93" s="25">
        <v>6.1316148419237608</v>
      </c>
      <c r="S93" s="25">
        <v>3.3848363148743696</v>
      </c>
      <c r="T93" s="25">
        <v>5.0921271073495884</v>
      </c>
      <c r="U93" s="25">
        <v>10.176634805763918</v>
      </c>
      <c r="V93" s="25">
        <v>0.53429725815818863</v>
      </c>
      <c r="W93" s="22">
        <v>0</v>
      </c>
      <c r="X93" s="22">
        <v>26</v>
      </c>
      <c r="Y93" s="22">
        <v>59</v>
      </c>
      <c r="Z93" s="22">
        <v>131</v>
      </c>
      <c r="AA93" s="22">
        <v>290</v>
      </c>
      <c r="AB93" s="25">
        <v>84.536852194147329</v>
      </c>
      <c r="AC93" s="22">
        <v>161</v>
      </c>
      <c r="AD93" s="22">
        <v>6</v>
      </c>
      <c r="AE93" s="18">
        <v>7</v>
      </c>
      <c r="AF93" s="17">
        <v>15.835517550074151</v>
      </c>
      <c r="AG93" s="17">
        <v>20.970732541538482</v>
      </c>
      <c r="AH93" s="25">
        <v>37.79195310726417</v>
      </c>
      <c r="AI93" s="25">
        <v>45.34261704684927</v>
      </c>
      <c r="AJ93" s="25">
        <v>18.401411356796007</v>
      </c>
      <c r="AK93" s="25">
        <v>13.862937390578638</v>
      </c>
      <c r="AL93" s="25">
        <v>21.04120333775187</v>
      </c>
      <c r="AM93" s="73">
        <v>253</v>
      </c>
      <c r="AN93" s="25">
        <v>80.975782746288104</v>
      </c>
      <c r="AO93" s="25">
        <v>65.905313687374914</v>
      </c>
      <c r="AP93" s="25">
        <v>45.637714548784842</v>
      </c>
      <c r="AQ93" s="25">
        <v>67.222342827090259</v>
      </c>
      <c r="AR93" s="25">
        <v>98.743515479066943</v>
      </c>
      <c r="AS93" s="25">
        <v>173.84528271574891</v>
      </c>
      <c r="AT93" s="25">
        <v>244.79942178691357</v>
      </c>
      <c r="AU93" s="22"/>
      <c r="AY93" s="57">
        <v>5</v>
      </c>
      <c r="AZ93" s="63">
        <v>0.25</v>
      </c>
      <c r="BA93" s="64">
        <f t="shared" si="20"/>
        <v>41.113366700822716</v>
      </c>
      <c r="BB93" s="64">
        <f t="shared" si="21"/>
        <v>0</v>
      </c>
      <c r="BC93" s="64">
        <f t="shared" si="22"/>
        <v>290</v>
      </c>
      <c r="BD93" s="65">
        <f t="shared" si="23"/>
        <v>1.0970895205187348E-3</v>
      </c>
      <c r="BE93" s="51">
        <f t="shared" si="24"/>
        <v>0.9957249520174376</v>
      </c>
      <c r="BF93" s="66">
        <f t="shared" si="18"/>
        <v>45907</v>
      </c>
      <c r="BG93" s="50">
        <f t="shared" si="25"/>
        <v>37314.735324511661</v>
      </c>
      <c r="BH93" s="50" t="str">
        <f>Currentyear!C96</f>
        <v/>
      </c>
      <c r="BI93" s="50" t="str">
        <f t="shared" si="28"/>
        <v/>
      </c>
      <c r="BJ93" s="50" t="str">
        <f t="shared" si="29"/>
        <v/>
      </c>
      <c r="BK93" s="50" t="str">
        <f t="shared" si="30"/>
        <v/>
      </c>
      <c r="BL93" s="36" t="e">
        <f t="array" aca="1" ref="BL93:BN93" ca="1">[1]!daniels(BK89:BK93,1)</f>
        <v>#NAME?</v>
      </c>
      <c r="BM93" s="36" t="e">
        <f ca="1"/>
        <v>#NAME?</v>
      </c>
      <c r="BN93" s="36" t="e">
        <f ca="1"/>
        <v>#NAME?</v>
      </c>
      <c r="BO93" s="51" t="e">
        <f t="shared" si="26"/>
        <v>#VALUE!</v>
      </c>
      <c r="BP93" s="51" t="e">
        <f t="shared" si="27"/>
        <v>#VALUE!</v>
      </c>
    </row>
    <row r="94" spans="1:68" x14ac:dyDescent="0.25">
      <c r="A94" s="60">
        <f t="shared" si="19"/>
        <v>45908</v>
      </c>
      <c r="B94" s="22">
        <v>0</v>
      </c>
      <c r="C94" s="25">
        <v>4.4402895826968676</v>
      </c>
      <c r="D94" s="25">
        <v>5.3009543750484118</v>
      </c>
      <c r="E94" s="25">
        <v>0.10441958336754835</v>
      </c>
      <c r="F94" s="22">
        <v>0</v>
      </c>
      <c r="G94" s="22">
        <v>5</v>
      </c>
      <c r="H94" s="25">
        <v>2.5177939482234941</v>
      </c>
      <c r="I94" s="25">
        <v>2.2444693847074673</v>
      </c>
      <c r="J94" s="25">
        <v>3.2645622928034843</v>
      </c>
      <c r="K94" s="22">
        <v>7</v>
      </c>
      <c r="L94" s="25">
        <v>7.2318566904387485</v>
      </c>
      <c r="M94" s="22">
        <v>14</v>
      </c>
      <c r="N94" s="25">
        <v>10.424943584160719</v>
      </c>
      <c r="O94" s="25">
        <v>2.365337424970682</v>
      </c>
      <c r="P94" s="25">
        <v>5.7309879571062412</v>
      </c>
      <c r="Q94" s="25">
        <v>9.0964675488854247</v>
      </c>
      <c r="R94" s="25">
        <v>7.9710992945008812</v>
      </c>
      <c r="S94" s="25">
        <v>4.4002872093366756</v>
      </c>
      <c r="T94" s="25">
        <v>6.6197652395544582</v>
      </c>
      <c r="U94" s="25">
        <v>13.229625247493072</v>
      </c>
      <c r="V94" s="25">
        <v>0.69458643560961264</v>
      </c>
      <c r="W94" s="22">
        <v>2</v>
      </c>
      <c r="X94" s="25">
        <v>5.5515428208711119</v>
      </c>
      <c r="Y94" s="22">
        <v>129</v>
      </c>
      <c r="Z94" s="22">
        <v>151</v>
      </c>
      <c r="AA94" s="22">
        <v>157</v>
      </c>
      <c r="AB94" s="25">
        <v>79.439864219752295</v>
      </c>
      <c r="AC94" s="22">
        <v>311</v>
      </c>
      <c r="AD94" s="25">
        <v>10.600648339807391</v>
      </c>
      <c r="AE94" s="25">
        <v>13.238994178416865</v>
      </c>
      <c r="AF94" s="25">
        <v>18.071092969698327</v>
      </c>
      <c r="AG94" s="61">
        <v>23.931270714798437</v>
      </c>
      <c r="AH94" s="25">
        <v>43.127223088910299</v>
      </c>
      <c r="AI94" s="25">
        <v>51.743850212329654</v>
      </c>
      <c r="AJ94" s="25">
        <v>20.999226223662035</v>
      </c>
      <c r="AK94" s="25">
        <v>15.820034275822726</v>
      </c>
      <c r="AL94" s="25">
        <v>24.011690208982188</v>
      </c>
      <c r="AM94" s="25">
        <v>58.728526121042449</v>
      </c>
      <c r="AN94" s="25">
        <v>77.819813710774241</v>
      </c>
      <c r="AO94" s="25">
        <v>63.336704626741678</v>
      </c>
      <c r="AP94" s="25">
        <v>43.85901962212769</v>
      </c>
      <c r="AQ94" s="25">
        <v>64.602403565494427</v>
      </c>
      <c r="AR94" s="25">
        <v>94.895062685734359</v>
      </c>
      <c r="AS94" s="25">
        <v>167.06979613682489</v>
      </c>
      <c r="AT94" s="25">
        <v>235.25855204958918</v>
      </c>
      <c r="AU94" s="22"/>
      <c r="AY94" s="57">
        <v>5</v>
      </c>
      <c r="AZ94" s="63">
        <v>0.25</v>
      </c>
      <c r="BA94" s="64">
        <f t="shared" si="20"/>
        <v>39.511004761833966</v>
      </c>
      <c r="BB94" s="64">
        <f t="shared" si="21"/>
        <v>0</v>
      </c>
      <c r="BC94" s="64">
        <f t="shared" si="22"/>
        <v>311</v>
      </c>
      <c r="BD94" s="65">
        <f t="shared" si="23"/>
        <v>1.0543312977700377E-3</v>
      </c>
      <c r="BE94" s="51">
        <f t="shared" si="24"/>
        <v>0.9967792833152076</v>
      </c>
      <c r="BF94" s="66">
        <f t="shared" si="18"/>
        <v>45908</v>
      </c>
      <c r="BG94" s="50">
        <f t="shared" si="25"/>
        <v>37354.246329273497</v>
      </c>
      <c r="BH94" s="50" t="str">
        <f>Currentyear!C97</f>
        <v/>
      </c>
      <c r="BI94" s="50" t="str">
        <f t="shared" si="28"/>
        <v/>
      </c>
      <c r="BJ94" s="50" t="str">
        <f t="shared" si="29"/>
        <v/>
      </c>
      <c r="BK94" s="50" t="str">
        <f t="shared" si="30"/>
        <v/>
      </c>
      <c r="BL94" s="36" t="e">
        <f t="array" aca="1" ref="BL94:BN94" ca="1">[1]!daniels(BK90:BK94,1)</f>
        <v>#NAME?</v>
      </c>
      <c r="BM94" s="36" t="e">
        <f ca="1"/>
        <v>#NAME?</v>
      </c>
      <c r="BN94" s="36" t="e">
        <f ca="1"/>
        <v>#NAME?</v>
      </c>
      <c r="BO94" s="51" t="e">
        <f t="shared" si="26"/>
        <v>#VALUE!</v>
      </c>
      <c r="BP94" s="51" t="e">
        <f t="shared" si="27"/>
        <v>#VALUE!</v>
      </c>
    </row>
    <row r="95" spans="1:68" x14ac:dyDescent="0.25">
      <c r="A95" s="60">
        <f t="shared" si="19"/>
        <v>45909</v>
      </c>
      <c r="B95" s="22">
        <v>0</v>
      </c>
      <c r="C95" s="25">
        <v>7.3435558483065044</v>
      </c>
      <c r="D95" s="25">
        <v>8.7669630048879252</v>
      </c>
      <c r="E95" s="25">
        <v>0.17269392633864106</v>
      </c>
      <c r="F95" s="22">
        <v>1</v>
      </c>
      <c r="G95" s="22">
        <v>3</v>
      </c>
      <c r="H95" s="25">
        <v>4.1640438374466289</v>
      </c>
      <c r="I95" s="25">
        <v>3.7120070593239598</v>
      </c>
      <c r="J95" s="25">
        <v>5.399083791944328</v>
      </c>
      <c r="K95" s="22">
        <v>3</v>
      </c>
      <c r="L95" s="25">
        <v>11.960378372648922</v>
      </c>
      <c r="M95" s="22">
        <v>36</v>
      </c>
      <c r="N95" s="25">
        <v>17.24125285072763</v>
      </c>
      <c r="O95" s="25">
        <v>3.9119042028361908</v>
      </c>
      <c r="P95" s="25">
        <v>9.478172390598937</v>
      </c>
      <c r="Q95" s="25">
        <v>15.044157869310741</v>
      </c>
      <c r="R95" s="25">
        <v>13.182971910136267</v>
      </c>
      <c r="S95" s="25">
        <v>7.277398076979992</v>
      </c>
      <c r="T95" s="25">
        <v>10.948073280801756</v>
      </c>
      <c r="U95" s="25">
        <v>21.879764832392674</v>
      </c>
      <c r="V95" s="25">
        <v>1.1487391050566698</v>
      </c>
      <c r="W95" s="22">
        <v>1</v>
      </c>
      <c r="X95" s="25">
        <v>9.0686597923859669</v>
      </c>
      <c r="Y95" s="22">
        <v>40</v>
      </c>
      <c r="Z95" s="25">
        <v>31.002940682548562</v>
      </c>
      <c r="AA95" s="22">
        <v>89</v>
      </c>
      <c r="AB95" s="25">
        <v>50.661806931856297</v>
      </c>
      <c r="AC95" s="22">
        <v>257</v>
      </c>
      <c r="AD95" s="25">
        <v>7.4173672693062791</v>
      </c>
      <c r="AE95" s="25">
        <v>9.2634411367847829</v>
      </c>
      <c r="AF95" s="25">
        <v>12.644503332333029</v>
      </c>
      <c r="AG95" s="61">
        <v>16.744921450377017</v>
      </c>
      <c r="AH95" s="25">
        <v>30.176498841414542</v>
      </c>
      <c r="AI95" s="25">
        <v>36.205628931015447</v>
      </c>
      <c r="AJ95" s="25">
        <v>14.69334402779509</v>
      </c>
      <c r="AK95" s="25">
        <v>11.069417685668158</v>
      </c>
      <c r="AL95" s="25">
        <v>16.801191680641537</v>
      </c>
      <c r="AM95" s="25">
        <v>41.092868344263053</v>
      </c>
      <c r="AN95" s="25">
        <v>54.4512108612671</v>
      </c>
      <c r="AO95" s="25">
        <v>44.317251538409742</v>
      </c>
      <c r="AP95" s="25">
        <v>30.688543337973879</v>
      </c>
      <c r="AQ95" s="25">
        <v>45.202872262886352</v>
      </c>
      <c r="AR95" s="25">
        <v>66.398913356449611</v>
      </c>
      <c r="AS95" s="25">
        <v>116.90021170967151</v>
      </c>
      <c r="AT95" s="25">
        <v>164.61248638016951</v>
      </c>
      <c r="AU95" s="22"/>
      <c r="AY95" s="57">
        <v>5</v>
      </c>
      <c r="AZ95" s="63">
        <v>0.25</v>
      </c>
      <c r="BA95" s="64">
        <f t="shared" si="20"/>
        <v>27.646198943926947</v>
      </c>
      <c r="BB95" s="64">
        <f t="shared" si="21"/>
        <v>0</v>
      </c>
      <c r="BC95" s="64">
        <f t="shared" si="22"/>
        <v>257</v>
      </c>
      <c r="BD95" s="65">
        <f t="shared" si="23"/>
        <v>7.3772491959291249E-4</v>
      </c>
      <c r="BE95" s="51">
        <f t="shared" si="24"/>
        <v>0.9975170082348005</v>
      </c>
      <c r="BF95" s="66">
        <f t="shared" si="18"/>
        <v>45909</v>
      </c>
      <c r="BG95" s="50">
        <f t="shared" si="25"/>
        <v>37381.892528217424</v>
      </c>
      <c r="BH95" s="50" t="str">
        <f>Currentyear!C98</f>
        <v/>
      </c>
      <c r="BI95" s="50" t="str">
        <f t="shared" si="28"/>
        <v/>
      </c>
      <c r="BJ95" s="50" t="str">
        <f t="shared" si="29"/>
        <v/>
      </c>
      <c r="BK95" s="50" t="str">
        <f t="shared" si="30"/>
        <v/>
      </c>
      <c r="BL95" s="36" t="e">
        <f t="array" aca="1" ref="BL95:BN95" ca="1">[1]!daniels(BK91:BK95,1)</f>
        <v>#NAME?</v>
      </c>
      <c r="BM95" s="36" t="e">
        <f ca="1"/>
        <v>#NAME?</v>
      </c>
      <c r="BN95" s="36" t="e">
        <f ca="1"/>
        <v>#NAME?</v>
      </c>
      <c r="BO95" s="51" t="e">
        <f t="shared" si="26"/>
        <v>#VALUE!</v>
      </c>
      <c r="BP95" s="51" t="e">
        <f t="shared" si="27"/>
        <v>#VALUE!</v>
      </c>
    </row>
    <row r="96" spans="1:68" x14ac:dyDescent="0.25">
      <c r="A96" s="60">
        <f t="shared" si="19"/>
        <v>45910</v>
      </c>
      <c r="B96" s="22">
        <v>0</v>
      </c>
      <c r="C96" s="25">
        <v>2.3909251599137309</v>
      </c>
      <c r="D96" s="25">
        <v>2.8543600481030285</v>
      </c>
      <c r="E96" s="25">
        <v>5.6225929505603726E-2</v>
      </c>
      <c r="F96" s="22">
        <v>1</v>
      </c>
      <c r="G96" s="22">
        <v>5</v>
      </c>
      <c r="H96" s="25">
        <v>1.3557352028895926</v>
      </c>
      <c r="I96" s="25">
        <v>1.2085604379194217</v>
      </c>
      <c r="J96" s="25">
        <v>1.7578412345865162</v>
      </c>
      <c r="K96" s="22">
        <v>1</v>
      </c>
      <c r="L96" s="25">
        <v>3.8940766794670711</v>
      </c>
      <c r="M96" s="22">
        <v>7</v>
      </c>
      <c r="N96" s="25">
        <v>5.6134311607019916</v>
      </c>
      <c r="O96" s="25">
        <v>1.2736432288303816</v>
      </c>
      <c r="P96" s="25">
        <v>3.0859165922880121</v>
      </c>
      <c r="Q96" s="25">
        <v>4.898097910938362</v>
      </c>
      <c r="R96" s="25">
        <v>4.2921303893466778</v>
      </c>
      <c r="S96" s="25">
        <v>2.3693854204120828</v>
      </c>
      <c r="T96" s="25">
        <v>3.5644889751447453</v>
      </c>
      <c r="U96" s="25">
        <v>7.1236443640348037</v>
      </c>
      <c r="V96" s="25">
        <v>0.37400808071715447</v>
      </c>
      <c r="W96" s="22">
        <v>0</v>
      </c>
      <c r="X96" s="25">
        <v>2.9366812449097579</v>
      </c>
      <c r="Y96" s="22">
        <v>55</v>
      </c>
      <c r="Z96" s="25">
        <v>15.593837509380272</v>
      </c>
      <c r="AA96" s="22">
        <v>96</v>
      </c>
      <c r="AB96" s="25">
        <v>32.799656741963247</v>
      </c>
      <c r="AC96" s="25">
        <v>21.120689650388247</v>
      </c>
      <c r="AD96" s="25">
        <v>3.1754316438107479</v>
      </c>
      <c r="AE96" s="25">
        <v>3.9657499797843085</v>
      </c>
      <c r="AF96" s="25">
        <v>5.4132085576489537</v>
      </c>
      <c r="AG96" s="61">
        <v>7.1686289061707456</v>
      </c>
      <c r="AH96" s="25">
        <v>12.918789886406023</v>
      </c>
      <c r="AI96" s="25">
        <v>15.499906577067444</v>
      </c>
      <c r="AJ96" s="25">
        <v>6.2903329250137228</v>
      </c>
      <c r="AK96" s="25">
        <v>4.7389023490562874</v>
      </c>
      <c r="AL96" s="25">
        <v>7.1927186219964447</v>
      </c>
      <c r="AM96" s="25">
        <v>17.592171138167284</v>
      </c>
      <c r="AN96" s="25">
        <v>23.31097970884997</v>
      </c>
      <c r="AO96" s="25">
        <v>18.972554237522964</v>
      </c>
      <c r="AP96" s="25">
        <v>13.138000050515094</v>
      </c>
      <c r="AQ96" s="25">
        <v>19.351695241206372</v>
      </c>
      <c r="AR96" s="25">
        <v>28.425882500313794</v>
      </c>
      <c r="AS96" s="25">
        <v>50.045874463059718</v>
      </c>
      <c r="AT96" s="25">
        <v>70.471864062098362</v>
      </c>
      <c r="AU96" s="22"/>
      <c r="AY96" s="57">
        <v>5</v>
      </c>
      <c r="AZ96" s="63">
        <v>0.25</v>
      </c>
      <c r="BA96" s="64">
        <f t="shared" si="20"/>
        <v>11.835549153364331</v>
      </c>
      <c r="BB96" s="64">
        <f t="shared" si="21"/>
        <v>0</v>
      </c>
      <c r="BC96" s="64">
        <f t="shared" si="22"/>
        <v>96</v>
      </c>
      <c r="BD96" s="65">
        <f t="shared" si="23"/>
        <v>3.1582567879269674E-4</v>
      </c>
      <c r="BE96" s="51">
        <f t="shared" si="24"/>
        <v>0.99783283391359323</v>
      </c>
      <c r="BF96" s="66">
        <f t="shared" si="18"/>
        <v>45910</v>
      </c>
      <c r="BG96" s="50">
        <f t="shared" si="25"/>
        <v>37393.72807737079</v>
      </c>
      <c r="BH96" s="50" t="str">
        <f>Currentyear!C99</f>
        <v/>
      </c>
      <c r="BI96" s="50" t="str">
        <f t="shared" si="28"/>
        <v/>
      </c>
      <c r="BJ96" s="50" t="str">
        <f t="shared" si="29"/>
        <v/>
      </c>
      <c r="BK96" s="50" t="str">
        <f t="shared" si="30"/>
        <v/>
      </c>
      <c r="BL96" s="36" t="e">
        <f t="array" aca="1" ref="BL96:BN96" ca="1">[1]!daniels(BK92:BK96,1)</f>
        <v>#NAME?</v>
      </c>
      <c r="BM96" s="36" t="e">
        <f ca="1"/>
        <v>#NAME?</v>
      </c>
      <c r="BN96" s="36" t="e">
        <f ca="1"/>
        <v>#NAME?</v>
      </c>
      <c r="BO96" s="51" t="e">
        <f t="shared" si="26"/>
        <v>#VALUE!</v>
      </c>
      <c r="BP96" s="51" t="e">
        <f t="shared" si="27"/>
        <v>#VALUE!</v>
      </c>
    </row>
    <row r="97" spans="1:68" x14ac:dyDescent="0.25">
      <c r="A97" s="60">
        <f t="shared" si="19"/>
        <v>45911</v>
      </c>
      <c r="B97" s="22">
        <v>2</v>
      </c>
      <c r="C97" s="25">
        <v>5.2941914255233611</v>
      </c>
      <c r="D97" s="25">
        <v>6.320368677942537</v>
      </c>
      <c r="E97" s="25">
        <v>0.12450027247669629</v>
      </c>
      <c r="F97" s="22">
        <v>1</v>
      </c>
      <c r="G97" s="22">
        <v>4</v>
      </c>
      <c r="H97" s="25">
        <v>3.0019850921127231</v>
      </c>
      <c r="I97" s="25">
        <v>2.6760981125359105</v>
      </c>
      <c r="J97" s="25">
        <v>3.8923627337273548</v>
      </c>
      <c r="K97" s="22">
        <v>7</v>
      </c>
      <c r="L97" s="25">
        <v>8.6225983616772339</v>
      </c>
      <c r="M97" s="22">
        <v>17</v>
      </c>
      <c r="N97" s="25">
        <v>12.429740427268891</v>
      </c>
      <c r="O97" s="25">
        <v>2.8202100066958895</v>
      </c>
      <c r="P97" s="25">
        <v>6.8331010257807003</v>
      </c>
      <c r="Q97" s="25">
        <v>10.845788231363674</v>
      </c>
      <c r="R97" s="25">
        <v>9.5040030049820583</v>
      </c>
      <c r="S97" s="25">
        <v>5.2464962880554005</v>
      </c>
      <c r="T97" s="25">
        <v>7.8927970163920431</v>
      </c>
      <c r="U97" s="25">
        <v>15.773783948934406</v>
      </c>
      <c r="V97" s="25">
        <v>0.82816075016420354</v>
      </c>
      <c r="W97" s="22">
        <v>0</v>
      </c>
      <c r="X97" s="25">
        <v>6.5026513280175156</v>
      </c>
      <c r="Y97" s="22">
        <v>169</v>
      </c>
      <c r="Z97" s="25">
        <v>40.766036600435903</v>
      </c>
      <c r="AA97" s="22">
        <v>36</v>
      </c>
      <c r="AB97" s="25">
        <v>55.042671170022842</v>
      </c>
      <c r="AC97" s="25">
        <v>35.443638464156933</v>
      </c>
      <c r="AD97" s="25">
        <v>5.3288435689310605</v>
      </c>
      <c r="AE97" s="25">
        <v>6.6551145274810644</v>
      </c>
      <c r="AF97" s="25">
        <v>9.0841639276715309</v>
      </c>
      <c r="AG97" s="61">
        <v>12.030018689801677</v>
      </c>
      <c r="AH97" s="25">
        <v>21.679638577675107</v>
      </c>
      <c r="AI97" s="25">
        <v>26.011133823925263</v>
      </c>
      <c r="AJ97" s="25">
        <v>10.55610823821236</v>
      </c>
      <c r="AK97" s="25">
        <v>7.9525784601869027</v>
      </c>
      <c r="AL97" s="25">
        <v>12.070444792954238</v>
      </c>
      <c r="AM97" s="25">
        <v>29.522262953820398</v>
      </c>
      <c r="AN97" s="25">
        <v>39.119268865150069</v>
      </c>
      <c r="AO97" s="25">
        <v>31.838749788568045</v>
      </c>
      <c r="AP97" s="25">
        <v>22.04750562806591</v>
      </c>
      <c r="AQ97" s="25">
        <v>32.475004422478548</v>
      </c>
      <c r="AR97" s="25">
        <v>47.702831633330455</v>
      </c>
      <c r="AS97" s="25">
        <v>83.98437316509893</v>
      </c>
      <c r="AT97" s="25">
        <v>118.26220228004026</v>
      </c>
      <c r="AU97" s="22"/>
      <c r="AY97" s="57">
        <v>5</v>
      </c>
      <c r="AZ97" s="63">
        <v>0.25</v>
      </c>
      <c r="BA97" s="64">
        <f t="shared" si="20"/>
        <v>19.861800545491313</v>
      </c>
      <c r="BB97" s="64">
        <f t="shared" si="21"/>
        <v>0</v>
      </c>
      <c r="BC97" s="64">
        <f t="shared" si="22"/>
        <v>169</v>
      </c>
      <c r="BD97" s="65">
        <f t="shared" si="23"/>
        <v>5.3000216196490092E-4</v>
      </c>
      <c r="BE97" s="51">
        <f t="shared" si="24"/>
        <v>0.99836283607555809</v>
      </c>
      <c r="BF97" s="66">
        <f t="shared" si="18"/>
        <v>45911</v>
      </c>
      <c r="BG97" s="50">
        <f t="shared" si="25"/>
        <v>37413.589877916282</v>
      </c>
      <c r="BH97" s="50" t="str">
        <f>Currentyear!C100</f>
        <v/>
      </c>
      <c r="BI97" s="50" t="str">
        <f t="shared" si="28"/>
        <v/>
      </c>
      <c r="BJ97" s="50" t="str">
        <f t="shared" si="29"/>
        <v/>
      </c>
      <c r="BK97" s="50" t="str">
        <f t="shared" si="30"/>
        <v/>
      </c>
      <c r="BL97" s="36" t="e">
        <f t="array" aca="1" ref="BL97:BN97" ca="1">[1]!daniels(BK93:BK97,1)</f>
        <v>#NAME?</v>
      </c>
      <c r="BM97" s="36" t="e">
        <f ca="1"/>
        <v>#NAME?</v>
      </c>
      <c r="BN97" s="36" t="e">
        <f ca="1"/>
        <v>#NAME?</v>
      </c>
      <c r="BO97" s="51" t="e">
        <f t="shared" si="26"/>
        <v>#VALUE!</v>
      </c>
      <c r="BP97" s="51" t="e">
        <f t="shared" si="27"/>
        <v>#VALUE!</v>
      </c>
    </row>
    <row r="98" spans="1:68" x14ac:dyDescent="0.25">
      <c r="A98" s="60">
        <f t="shared" si="19"/>
        <v>45912</v>
      </c>
      <c r="B98" s="22">
        <v>1</v>
      </c>
      <c r="C98" s="25">
        <v>6.3188736369150824</v>
      </c>
      <c r="D98" s="25">
        <v>7.5436658414154056</v>
      </c>
      <c r="E98" s="25">
        <v>0.14859709940767213</v>
      </c>
      <c r="F98" s="22">
        <v>0</v>
      </c>
      <c r="G98" s="22">
        <v>2</v>
      </c>
      <c r="H98" s="25">
        <v>3.5830144647797577</v>
      </c>
      <c r="I98" s="25">
        <v>3.1940525859300082</v>
      </c>
      <c r="J98" s="25">
        <v>4.6457232628359497</v>
      </c>
      <c r="K98" s="22">
        <v>2</v>
      </c>
      <c r="L98" s="25">
        <v>10.291488367163311</v>
      </c>
      <c r="M98" s="22">
        <v>32</v>
      </c>
      <c r="N98" s="25">
        <v>14.835496638998556</v>
      </c>
      <c r="O98" s="25">
        <v>3.366057104766107</v>
      </c>
      <c r="P98" s="25">
        <v>8.1556367081899772</v>
      </c>
      <c r="Q98" s="25">
        <v>12.944973050337451</v>
      </c>
      <c r="R98" s="25">
        <v>11.343487457559364</v>
      </c>
      <c r="S98" s="25">
        <v>6.2619471825178099</v>
      </c>
      <c r="T98" s="25">
        <v>9.4204351485970665</v>
      </c>
      <c r="U98" s="25">
        <v>18.826774390663861</v>
      </c>
      <c r="V98" s="25">
        <v>0.98844992762175277</v>
      </c>
      <c r="W98" s="25">
        <v>1.1953837165193686</v>
      </c>
      <c r="X98" s="25">
        <v>7.8196272185122453</v>
      </c>
      <c r="Y98" s="22">
        <v>60</v>
      </c>
      <c r="Z98" s="25">
        <v>30.102555370006026</v>
      </c>
      <c r="AA98" s="25">
        <v>25.579402787700221</v>
      </c>
      <c r="AB98" s="25">
        <v>40.501370137926656</v>
      </c>
      <c r="AC98" s="25">
        <v>26.080055527056444</v>
      </c>
      <c r="AD98" s="25">
        <v>3.9210572680059061</v>
      </c>
      <c r="AE98" s="25">
        <v>4.8969508757164091</v>
      </c>
      <c r="AF98" s="25">
        <v>6.684288349536895</v>
      </c>
      <c r="AG98" s="61">
        <v>8.8519003414308415</v>
      </c>
      <c r="AH98" s="25">
        <v>15.952261178997844</v>
      </c>
      <c r="AI98" s="25">
        <v>19.139451925565989</v>
      </c>
      <c r="AJ98" s="25">
        <v>7.7673709848295447</v>
      </c>
      <c r="AK98" s="25">
        <v>5.8516477656560726</v>
      </c>
      <c r="AL98" s="25">
        <v>8.8816465825233841</v>
      </c>
      <c r="AM98" s="25">
        <v>21.723002786540729</v>
      </c>
      <c r="AN98" s="25">
        <v>28.78464933038164</v>
      </c>
      <c r="AO98" s="25">
        <v>23.427514735537429</v>
      </c>
      <c r="AP98" s="25">
        <v>16.222944255456873</v>
      </c>
      <c r="AQ98" s="25">
        <v>23.895682138793902</v>
      </c>
      <c r="AR98" s="25">
        <v>35.100586500356691</v>
      </c>
      <c r="AS98" s="25">
        <v>61.797185911697881</v>
      </c>
      <c r="AT98" s="25">
        <v>87.019418317977951</v>
      </c>
      <c r="AU98" s="22"/>
      <c r="AY98" s="57">
        <v>5</v>
      </c>
      <c r="AZ98" s="63">
        <v>0.25</v>
      </c>
      <c r="BA98" s="64">
        <f t="shared" si="20"/>
        <v>14.614663830828365</v>
      </c>
      <c r="BB98" s="64">
        <f t="shared" si="21"/>
        <v>0</v>
      </c>
      <c r="BC98" s="64">
        <f t="shared" si="22"/>
        <v>61.797185911697881</v>
      </c>
      <c r="BD98" s="65">
        <f t="shared" si="23"/>
        <v>3.8998495675094248E-4</v>
      </c>
      <c r="BE98" s="51">
        <f t="shared" si="24"/>
        <v>0.998752821032309</v>
      </c>
      <c r="BF98" s="66">
        <f t="shared" si="18"/>
        <v>45912</v>
      </c>
      <c r="BG98" s="50">
        <f t="shared" si="25"/>
        <v>37428.204541747109</v>
      </c>
      <c r="BH98" s="50" t="str">
        <f>Currentyear!C101</f>
        <v/>
      </c>
      <c r="BI98" s="50" t="str">
        <f t="shared" si="28"/>
        <v/>
      </c>
      <c r="BJ98" s="50" t="str">
        <f t="shared" si="29"/>
        <v/>
      </c>
      <c r="BK98" s="50" t="str">
        <f t="shared" si="30"/>
        <v/>
      </c>
      <c r="BL98" s="36" t="e">
        <f t="array" aca="1" ref="BL98:BN98" ca="1">[1]!daniels(BK94:BK98,1)</f>
        <v>#NAME?</v>
      </c>
      <c r="BM98" s="36" t="e">
        <f ca="1"/>
        <v>#NAME?</v>
      </c>
      <c r="BN98" s="36" t="e">
        <f ca="1"/>
        <v>#NAME?</v>
      </c>
      <c r="BO98" s="51" t="e">
        <f t="shared" si="26"/>
        <v>#VALUE!</v>
      </c>
      <c r="BP98" s="51" t="e">
        <f t="shared" si="27"/>
        <v>#VALUE!</v>
      </c>
    </row>
    <row r="99" spans="1:68" x14ac:dyDescent="0.25">
      <c r="A99" s="60">
        <f t="shared" si="19"/>
        <v>45913</v>
      </c>
      <c r="B99" s="22">
        <v>0</v>
      </c>
      <c r="C99" s="25">
        <v>12.637747273830483</v>
      </c>
      <c r="D99" s="25">
        <v>15.087331682831177</v>
      </c>
      <c r="E99" s="25">
        <v>0.29719419881535158</v>
      </c>
      <c r="F99" s="22">
        <v>0</v>
      </c>
      <c r="G99" s="22">
        <v>8</v>
      </c>
      <c r="H99" s="25">
        <v>7.1660289295596886</v>
      </c>
      <c r="I99" s="25">
        <v>6.3881051718601674</v>
      </c>
      <c r="J99" s="25">
        <v>9.2914465256721126</v>
      </c>
      <c r="K99" s="22">
        <v>3</v>
      </c>
      <c r="L99" s="25">
        <v>20.582976734327062</v>
      </c>
      <c r="M99" s="22">
        <v>63</v>
      </c>
      <c r="N99" s="25">
        <v>29.67099327799767</v>
      </c>
      <c r="O99" s="25">
        <v>6.7321142095323392</v>
      </c>
      <c r="P99" s="25">
        <v>16.311273416380239</v>
      </c>
      <c r="Q99" s="25">
        <v>25.889946100675328</v>
      </c>
      <c r="R99" s="25">
        <v>22.686974915119091</v>
      </c>
      <c r="S99" s="25">
        <v>12.523894365035803</v>
      </c>
      <c r="T99" s="25">
        <v>18.840870297194389</v>
      </c>
      <c r="U99" s="25">
        <v>37.653548781328169</v>
      </c>
      <c r="V99" s="25">
        <v>1.9768998552664379</v>
      </c>
      <c r="W99" s="25">
        <v>2.3907674333194779</v>
      </c>
      <c r="X99" s="25">
        <v>15.639254437047217</v>
      </c>
      <c r="Y99" s="22">
        <v>5</v>
      </c>
      <c r="Z99" s="25">
        <v>45.014054452992895</v>
      </c>
      <c r="AA99" s="25">
        <v>38.250328449881003</v>
      </c>
      <c r="AB99" s="25">
        <v>60.563990612027219</v>
      </c>
      <c r="AC99" s="25">
        <v>38.998982817686247</v>
      </c>
      <c r="AD99" s="25">
        <v>5.8633788137797769</v>
      </c>
      <c r="AE99" s="25">
        <v>7.3226877474626058</v>
      </c>
      <c r="AF99" s="25">
        <v>9.9953946118692443</v>
      </c>
      <c r="AG99" s="61">
        <v>13.236747481682656</v>
      </c>
      <c r="AH99" s="25">
        <v>23.854318829154867</v>
      </c>
      <c r="AI99" s="25">
        <v>28.620305505574869</v>
      </c>
      <c r="AJ99" s="25">
        <v>11.614989364677861</v>
      </c>
      <c r="AK99" s="25">
        <v>8.7503000302885816</v>
      </c>
      <c r="AL99" s="25">
        <v>13.281228719232349</v>
      </c>
      <c r="AM99" s="25">
        <v>32.483635302967528</v>
      </c>
      <c r="AN99" s="25">
        <v>43.04331497629002</v>
      </c>
      <c r="AO99" s="25">
        <v>35.032488473260564</v>
      </c>
      <c r="AP99" s="25">
        <v>24.25908655046365</v>
      </c>
      <c r="AQ99" s="25">
        <v>35.732565683466653</v>
      </c>
      <c r="AR99" s="25">
        <v>52.487893225542123</v>
      </c>
      <c r="AS99" s="25">
        <v>92.408829001718885</v>
      </c>
      <c r="AT99" s="25">
        <v>130.12506036546861</v>
      </c>
      <c r="AU99" s="22"/>
      <c r="AY99" s="57">
        <v>5</v>
      </c>
      <c r="AZ99" s="63">
        <v>0.25</v>
      </c>
      <c r="BA99" s="64">
        <f t="shared" si="20"/>
        <v>21.854133823995724</v>
      </c>
      <c r="BB99" s="64">
        <f t="shared" si="21"/>
        <v>0</v>
      </c>
      <c r="BC99" s="64">
        <f t="shared" si="22"/>
        <v>92.408829001718885</v>
      </c>
      <c r="BD99" s="65">
        <f t="shared" si="23"/>
        <v>5.8316657384908227E-4</v>
      </c>
      <c r="BE99" s="51">
        <f t="shared" si="24"/>
        <v>0.99933598760615805</v>
      </c>
      <c r="BF99" s="66">
        <f t="shared" ref="BF99:BF123" si="31">A99</f>
        <v>45913</v>
      </c>
      <c r="BG99" s="50">
        <f t="shared" si="25"/>
        <v>37450.058675571105</v>
      </c>
      <c r="BH99" s="50" t="str">
        <f>Currentyear!C102</f>
        <v/>
      </c>
      <c r="BI99" s="50" t="str">
        <f t="shared" si="28"/>
        <v/>
      </c>
      <c r="BJ99" s="50" t="str">
        <f t="shared" si="29"/>
        <v/>
      </c>
      <c r="BK99" s="50" t="str">
        <f t="shared" si="30"/>
        <v/>
      </c>
      <c r="BL99" s="36" t="e">
        <f t="array" aca="1" ref="BL99:BN99" ca="1">[1]!daniels(BK95:BK99,1)</f>
        <v>#NAME?</v>
      </c>
      <c r="BM99" s="36" t="e">
        <f ca="1"/>
        <v>#NAME?</v>
      </c>
      <c r="BN99" s="36" t="e">
        <f ca="1"/>
        <v>#NAME?</v>
      </c>
      <c r="BO99" s="51" t="e">
        <f t="shared" si="26"/>
        <v>#VALUE!</v>
      </c>
      <c r="BP99" s="51" t="e">
        <f t="shared" si="27"/>
        <v>#VALUE!</v>
      </c>
    </row>
    <row r="100" spans="1:68" x14ac:dyDescent="0.25">
      <c r="A100" s="60">
        <f t="shared" si="19"/>
        <v>45914</v>
      </c>
      <c r="B100" s="22">
        <v>0</v>
      </c>
      <c r="C100" s="25">
        <v>0</v>
      </c>
      <c r="D100" s="25">
        <v>0</v>
      </c>
      <c r="E100" s="25">
        <v>0</v>
      </c>
      <c r="F100" s="22">
        <v>0</v>
      </c>
      <c r="G100" s="22">
        <v>0</v>
      </c>
      <c r="H100" s="25">
        <v>0</v>
      </c>
      <c r="I100" s="25">
        <v>0</v>
      </c>
      <c r="J100" s="25">
        <v>0</v>
      </c>
      <c r="K100" s="22">
        <v>0</v>
      </c>
      <c r="L100" s="25">
        <v>0</v>
      </c>
      <c r="M100" s="25">
        <v>0</v>
      </c>
      <c r="N100" s="25">
        <v>0</v>
      </c>
      <c r="O100" s="25">
        <v>0</v>
      </c>
      <c r="P100" s="25">
        <v>0</v>
      </c>
      <c r="Q100" s="25">
        <v>0</v>
      </c>
      <c r="R100" s="25">
        <v>0</v>
      </c>
      <c r="S100" s="25">
        <v>0</v>
      </c>
      <c r="T100" s="25">
        <v>0</v>
      </c>
      <c r="U100" s="25">
        <v>0</v>
      </c>
      <c r="V100" s="25">
        <v>0</v>
      </c>
      <c r="W100" s="25">
        <v>0</v>
      </c>
      <c r="X100" s="25">
        <v>0</v>
      </c>
      <c r="Y100" s="22">
        <v>0</v>
      </c>
      <c r="Z100" s="25">
        <v>0</v>
      </c>
      <c r="AA100" s="25">
        <v>0</v>
      </c>
      <c r="AB100" s="25">
        <v>0</v>
      </c>
      <c r="AC100" s="25">
        <v>0</v>
      </c>
      <c r="AD100" s="25">
        <v>0</v>
      </c>
      <c r="AE100" s="25">
        <v>0</v>
      </c>
      <c r="AF100" s="25">
        <v>0</v>
      </c>
      <c r="AG100" s="61">
        <v>0</v>
      </c>
      <c r="AH100" s="25">
        <v>0</v>
      </c>
      <c r="AI100" s="25">
        <v>0</v>
      </c>
      <c r="AJ100" s="25">
        <v>0</v>
      </c>
      <c r="AK100" s="25">
        <v>0</v>
      </c>
      <c r="AL100" s="25">
        <v>0</v>
      </c>
      <c r="AM100" s="25">
        <v>0</v>
      </c>
      <c r="AN100" s="25">
        <v>0</v>
      </c>
      <c r="AO100" s="25">
        <v>0</v>
      </c>
      <c r="AP100" s="25">
        <v>0</v>
      </c>
      <c r="AQ100" s="25">
        <v>0</v>
      </c>
      <c r="AR100" s="25">
        <v>0</v>
      </c>
      <c r="AS100" s="25">
        <v>0</v>
      </c>
      <c r="AT100" s="25">
        <v>0</v>
      </c>
      <c r="AU100" s="22"/>
      <c r="AY100" s="57">
        <v>4</v>
      </c>
      <c r="AZ100" s="63">
        <v>0.2</v>
      </c>
      <c r="BA100" s="64">
        <f t="shared" si="20"/>
        <v>0</v>
      </c>
      <c r="BB100" s="64">
        <f t="shared" si="21"/>
        <v>0</v>
      </c>
      <c r="BC100" s="64">
        <f t="shared" si="22"/>
        <v>0</v>
      </c>
      <c r="BD100" s="65">
        <f t="shared" si="23"/>
        <v>0</v>
      </c>
      <c r="BE100" s="51">
        <f t="shared" si="24"/>
        <v>0.99933598760615805</v>
      </c>
      <c r="BF100" s="66">
        <f t="shared" si="31"/>
        <v>45914</v>
      </c>
      <c r="BG100" s="50">
        <f t="shared" si="25"/>
        <v>37450.058675571105</v>
      </c>
      <c r="BH100" s="50" t="str">
        <f>Currentyear!C103</f>
        <v/>
      </c>
      <c r="BI100" s="50" t="str">
        <f t="shared" si="28"/>
        <v/>
      </c>
      <c r="BJ100" s="50" t="str">
        <f t="shared" si="29"/>
        <v/>
      </c>
      <c r="BK100" s="50" t="str">
        <f t="shared" si="30"/>
        <v/>
      </c>
      <c r="BL100" s="36" t="e">
        <f t="array" aca="1" ref="BL100:BN100" ca="1">[1]!daniels(BK96:BK100,1)</f>
        <v>#NAME?</v>
      </c>
      <c r="BM100" s="36" t="e">
        <f ca="1"/>
        <v>#NAME?</v>
      </c>
      <c r="BN100" s="36" t="e">
        <f ca="1"/>
        <v>#NAME?</v>
      </c>
      <c r="BO100" s="51" t="e">
        <f t="shared" si="26"/>
        <v>#VALUE!</v>
      </c>
      <c r="BP100" s="51" t="e">
        <f t="shared" si="27"/>
        <v>#VALUE!</v>
      </c>
    </row>
    <row r="101" spans="1:68" x14ac:dyDescent="0.25">
      <c r="A101" s="60">
        <f t="shared" si="19"/>
        <v>45915</v>
      </c>
      <c r="B101" s="22">
        <v>0</v>
      </c>
      <c r="C101" s="25">
        <v>3.3651275704788657</v>
      </c>
      <c r="D101" s="25">
        <v>4.0173928716023291</v>
      </c>
      <c r="E101" s="25">
        <v>7.913565373266708E-2</v>
      </c>
      <c r="F101" s="22">
        <v>0</v>
      </c>
      <c r="G101" s="22">
        <v>3</v>
      </c>
      <c r="H101" s="25">
        <v>1.9081408259957584</v>
      </c>
      <c r="I101" s="25">
        <v>1.7009984747500311</v>
      </c>
      <c r="J101" s="25">
        <v>2.4740883162095768</v>
      </c>
      <c r="K101" s="22">
        <v>4</v>
      </c>
      <c r="L101" s="25">
        <v>5.4807507217207849</v>
      </c>
      <c r="M101" s="25">
        <v>12.704416843636121</v>
      </c>
      <c r="N101" s="25">
        <v>7.9006705358721216</v>
      </c>
      <c r="O101" s="25">
        <v>1.7925997920293801</v>
      </c>
      <c r="P101" s="25">
        <v>4.3432990623692778</v>
      </c>
      <c r="Q101" s="25">
        <v>6.8938687835040824</v>
      </c>
      <c r="R101" s="25">
        <v>6.0409947379551614</v>
      </c>
      <c r="S101" s="25">
        <v>3.3348112844978535</v>
      </c>
      <c r="T101" s="25">
        <v>5.0168697567801592</v>
      </c>
      <c r="U101" s="25">
        <v>10.026232713140365</v>
      </c>
      <c r="V101" s="25">
        <v>0.52640079464071754</v>
      </c>
      <c r="W101" s="25">
        <v>0.6366037578307836</v>
      </c>
      <c r="X101" s="25">
        <v>4.1643566017247586</v>
      </c>
      <c r="Y101" s="22">
        <v>16</v>
      </c>
      <c r="Z101" s="25">
        <v>13.923826178277022</v>
      </c>
      <c r="AA101" s="25">
        <v>11.831658602615589</v>
      </c>
      <c r="AB101" s="25">
        <v>18.733759671140405</v>
      </c>
      <c r="AC101" s="25">
        <v>12.06323368295967</v>
      </c>
      <c r="AD101" s="25">
        <v>1.8136706060863779</v>
      </c>
      <c r="AE101" s="25">
        <v>2.2650666018121579</v>
      </c>
      <c r="AF101" s="25">
        <v>3.0917929711161576</v>
      </c>
      <c r="AG101" s="61">
        <v>4.0944139189575326</v>
      </c>
      <c r="AH101" s="25">
        <v>7.3786596878515587</v>
      </c>
      <c r="AI101" s="25">
        <v>8.8528830355811223</v>
      </c>
      <c r="AJ101" s="25">
        <v>3.5927688572373722</v>
      </c>
      <c r="AK101" s="25">
        <v>2.7066581340050302</v>
      </c>
      <c r="AL101" s="25">
        <v>4.1081729332777126</v>
      </c>
      <c r="AM101" s="25">
        <v>10.047894976228129</v>
      </c>
      <c r="AN101" s="25">
        <v>13.314233591058592</v>
      </c>
      <c r="AO101" s="25">
        <v>10.836310703903493</v>
      </c>
      <c r="AP101" s="25">
        <v>7.5038631484703879</v>
      </c>
      <c r="AQ101" s="25">
        <v>11.052859812948482</v>
      </c>
      <c r="AR101" s="25">
        <v>16.235647079979984</v>
      </c>
      <c r="AS101" s="25">
        <v>28.584060867124606</v>
      </c>
      <c r="AT101" s="25">
        <v>40.250511623253409</v>
      </c>
      <c r="AU101" s="22"/>
      <c r="AY101" s="57">
        <v>4</v>
      </c>
      <c r="AZ101" s="63">
        <v>0.2</v>
      </c>
      <c r="BA101" s="64">
        <f t="shared" si="20"/>
        <v>6.7599589581614117</v>
      </c>
      <c r="BB101" s="64">
        <f t="shared" si="21"/>
        <v>0</v>
      </c>
      <c r="BC101" s="64">
        <f t="shared" si="22"/>
        <v>28.584060867124606</v>
      </c>
      <c r="BD101" s="65">
        <f t="shared" si="23"/>
        <v>1.8038610620490055E-4</v>
      </c>
      <c r="BE101" s="51">
        <f t="shared" ref="BE101:BE123" si="32">BD101+BE100</f>
        <v>0.9995163737123629</v>
      </c>
      <c r="BF101" s="66">
        <f t="shared" si="31"/>
        <v>45915</v>
      </c>
      <c r="BG101" s="50">
        <f t="shared" si="25"/>
        <v>37456.818634529263</v>
      </c>
      <c r="BH101" s="50" t="str">
        <f>Currentyear!C104</f>
        <v/>
      </c>
      <c r="BI101" s="50" t="str">
        <f t="shared" si="28"/>
        <v/>
      </c>
      <c r="BJ101" s="50" t="str">
        <f t="shared" si="29"/>
        <v/>
      </c>
      <c r="BK101" s="50" t="str">
        <f t="shared" si="30"/>
        <v/>
      </c>
      <c r="BL101" s="36" t="e">
        <f t="array" aca="1" ref="BL101:BN101" ca="1">[1]!daniels(BK97:BK101,1)</f>
        <v>#NAME?</v>
      </c>
      <c r="BM101" s="36" t="e">
        <f ca="1"/>
        <v>#NAME?</v>
      </c>
      <c r="BN101" s="36" t="e">
        <f ca="1"/>
        <v>#NAME?</v>
      </c>
      <c r="BO101" s="51" t="e">
        <f t="shared" si="26"/>
        <v>#VALUE!</v>
      </c>
      <c r="BP101" s="51" t="e">
        <f t="shared" si="27"/>
        <v>#VALUE!</v>
      </c>
    </row>
    <row r="102" spans="1:68" x14ac:dyDescent="0.25">
      <c r="A102" s="60">
        <f t="shared" si="19"/>
        <v>45916</v>
      </c>
      <c r="B102" s="22">
        <v>0</v>
      </c>
      <c r="C102" s="25">
        <v>0.96146502013679624</v>
      </c>
      <c r="D102" s="25">
        <v>1.1478265347434964</v>
      </c>
      <c r="E102" s="25">
        <v>2.2610186780761512E-2</v>
      </c>
      <c r="F102" s="22">
        <v>0</v>
      </c>
      <c r="G102" s="22">
        <v>2</v>
      </c>
      <c r="H102" s="25">
        <v>0.54518309314163305</v>
      </c>
      <c r="I102" s="25">
        <v>0.48599956421428375</v>
      </c>
      <c r="J102" s="25">
        <v>0.7068823760598637</v>
      </c>
      <c r="K102" s="22">
        <v>0</v>
      </c>
      <c r="L102" s="25">
        <v>1.5659287776344772</v>
      </c>
      <c r="M102" s="25">
        <v>3.6298333838959653</v>
      </c>
      <c r="N102" s="25">
        <v>2.2573344388205649</v>
      </c>
      <c r="O102" s="25">
        <v>0.51217136915124251</v>
      </c>
      <c r="P102" s="25">
        <v>1.2409425892483437</v>
      </c>
      <c r="Q102" s="25">
        <v>1.9696767952868484</v>
      </c>
      <c r="R102" s="25">
        <v>1.7259984965585899</v>
      </c>
      <c r="S102" s="25">
        <v>0.95280322414222884</v>
      </c>
      <c r="T102" s="25">
        <v>1.433391359080024</v>
      </c>
      <c r="U102" s="25">
        <v>2.8646379180400658</v>
      </c>
      <c r="V102" s="25">
        <v>0.15040022704032996</v>
      </c>
      <c r="W102" s="25">
        <v>0.18188678795232185</v>
      </c>
      <c r="X102" s="25">
        <v>1.1898161719214164</v>
      </c>
      <c r="Y102" s="25">
        <v>3.4667549475811614</v>
      </c>
      <c r="Z102" s="25">
        <v>3.8323129274693875</v>
      </c>
      <c r="AA102" s="25">
        <v>3.2564768933352464</v>
      </c>
      <c r="AB102" s="25">
        <v>5.1561710444107423</v>
      </c>
      <c r="AC102" s="25">
        <v>3.3202142714501046</v>
      </c>
      <c r="AD102" s="25">
        <v>0.49918414815832202</v>
      </c>
      <c r="AE102" s="25">
        <v>0.62342375641326342</v>
      </c>
      <c r="AF102" s="25">
        <v>0.85096711353360177</v>
      </c>
      <c r="AG102" s="61">
        <v>1.1269226713357137</v>
      </c>
      <c r="AH102" s="25">
        <v>2.0308593735018321</v>
      </c>
      <c r="AI102" s="25">
        <v>2.4366160327093094</v>
      </c>
      <c r="AJ102" s="25">
        <v>0.98885280243505524</v>
      </c>
      <c r="AK102" s="25">
        <v>0.74496484115657291</v>
      </c>
      <c r="AL102" s="25">
        <v>1.1307096224059958</v>
      </c>
      <c r="AM102" s="25">
        <v>2.7655241683025542</v>
      </c>
      <c r="AN102" s="25">
        <v>3.6645322095434913</v>
      </c>
      <c r="AO102" s="25">
        <v>2.9825231272600803</v>
      </c>
      <c r="AP102" s="25">
        <v>2.0653196457393648</v>
      </c>
      <c r="AQ102" s="25">
        <v>3.0421248444461306</v>
      </c>
      <c r="AR102" s="25">
        <v>4.4686050654334473</v>
      </c>
      <c r="AS102" s="25">
        <v>7.8673106499704915</v>
      </c>
      <c r="AT102" s="25">
        <v>11.078316696582082</v>
      </c>
      <c r="AU102" s="22"/>
      <c r="AY102" s="57">
        <v>4</v>
      </c>
      <c r="AZ102" s="63">
        <v>0.2</v>
      </c>
      <c r="BA102" s="64">
        <f t="shared" si="20"/>
        <v>1.8605717834191162</v>
      </c>
      <c r="BB102" s="64">
        <f t="shared" si="21"/>
        <v>0</v>
      </c>
      <c r="BC102" s="64">
        <f t="shared" si="22"/>
        <v>7.8673106499704915</v>
      </c>
      <c r="BD102" s="65">
        <f t="shared" si="23"/>
        <v>4.9648422631394931E-5</v>
      </c>
      <c r="BE102" s="51">
        <f t="shared" si="32"/>
        <v>0.99956602213499435</v>
      </c>
      <c r="BF102" s="66">
        <f t="shared" si="31"/>
        <v>45916</v>
      </c>
      <c r="BG102" s="50">
        <f t="shared" si="25"/>
        <v>37458.679206312685</v>
      </c>
      <c r="BH102" s="50" t="str">
        <f>Currentyear!C105</f>
        <v/>
      </c>
      <c r="BI102" s="50" t="str">
        <f t="shared" si="28"/>
        <v/>
      </c>
      <c r="BJ102" s="50" t="str">
        <f t="shared" si="29"/>
        <v/>
      </c>
      <c r="BK102" s="50" t="str">
        <f t="shared" si="30"/>
        <v/>
      </c>
      <c r="BL102" s="36" t="e">
        <f t="array" aca="1" ref="BL102:BN102" ca="1">[1]!daniels(BK98:BK102,1)</f>
        <v>#NAME?</v>
      </c>
      <c r="BM102" s="36" t="e">
        <f ca="1"/>
        <v>#NAME?</v>
      </c>
      <c r="BN102" s="36" t="e">
        <f ca="1"/>
        <v>#NAME?</v>
      </c>
      <c r="BO102" s="51" t="e">
        <f t="shared" si="26"/>
        <v>#VALUE!</v>
      </c>
      <c r="BP102" s="51" t="e">
        <f t="shared" si="27"/>
        <v>#VALUE!</v>
      </c>
    </row>
    <row r="103" spans="1:68" x14ac:dyDescent="0.25">
      <c r="A103" s="60">
        <f t="shared" si="19"/>
        <v>45917</v>
      </c>
      <c r="B103" s="22">
        <v>1</v>
      </c>
      <c r="C103" s="25">
        <v>1.9229300402736151</v>
      </c>
      <c r="D103" s="25">
        <v>2.295653069487019</v>
      </c>
      <c r="E103" s="25">
        <v>4.522037356152353E-2</v>
      </c>
      <c r="F103" s="22">
        <v>0</v>
      </c>
      <c r="G103" s="22">
        <v>3</v>
      </c>
      <c r="H103" s="25">
        <v>1.0903661862832781</v>
      </c>
      <c r="I103" s="25">
        <v>0.97199912842857783</v>
      </c>
      <c r="J103" s="25">
        <v>1.4137647521197425</v>
      </c>
      <c r="K103" s="22">
        <v>0</v>
      </c>
      <c r="L103" s="25">
        <v>3.1318575552689865</v>
      </c>
      <c r="M103" s="25">
        <v>7.2596667677919928</v>
      </c>
      <c r="N103" s="25">
        <v>4.5146688776411654</v>
      </c>
      <c r="O103" s="25">
        <v>1.024342738302493</v>
      </c>
      <c r="P103" s="25">
        <v>2.4818851784967051</v>
      </c>
      <c r="Q103" s="25">
        <v>3.939353590573722</v>
      </c>
      <c r="R103" s="25">
        <v>3.4519969931172008</v>
      </c>
      <c r="S103" s="25">
        <v>1.905606448284469</v>
      </c>
      <c r="T103" s="25">
        <v>2.8667827181600636</v>
      </c>
      <c r="U103" s="25">
        <v>5.7292758360801566</v>
      </c>
      <c r="V103" s="25">
        <v>0.30080045408116318</v>
      </c>
      <c r="W103" s="25">
        <v>0.36377357590613563</v>
      </c>
      <c r="X103" s="25">
        <v>2.3796323438430869</v>
      </c>
      <c r="Y103" s="25">
        <v>6.9335098951905456</v>
      </c>
      <c r="Z103" s="25">
        <v>7.6646258549428499</v>
      </c>
      <c r="AA103" s="25">
        <v>6.5129537867005656</v>
      </c>
      <c r="AB103" s="25">
        <v>10.312342088830848</v>
      </c>
      <c r="AC103" s="25">
        <v>6.6404285429061964</v>
      </c>
      <c r="AD103" s="25">
        <v>0.99836829632262225</v>
      </c>
      <c r="AE103" s="25">
        <v>1.2468475128276533</v>
      </c>
      <c r="AF103" s="25">
        <v>1.7019342270688473</v>
      </c>
      <c r="AG103" s="61">
        <v>2.253845342673745</v>
      </c>
      <c r="AH103" s="25">
        <v>4.0617187470082667</v>
      </c>
      <c r="AI103" s="25">
        <v>4.8732320654239825</v>
      </c>
      <c r="AJ103" s="25">
        <v>1.9777056048726827</v>
      </c>
      <c r="AK103" s="25">
        <v>1.4899296823146517</v>
      </c>
      <c r="AL103" s="25">
        <v>2.2614192448142463</v>
      </c>
      <c r="AM103" s="25">
        <v>5.5310483366105379</v>
      </c>
      <c r="AN103" s="25">
        <v>7.3290644190941618</v>
      </c>
      <c r="AO103" s="25">
        <v>5.9650462545260163</v>
      </c>
      <c r="AP103" s="25">
        <v>4.1306392914828081</v>
      </c>
      <c r="AQ103" s="25">
        <v>6.0842496888982254</v>
      </c>
      <c r="AR103" s="25">
        <v>8.9372101308760108</v>
      </c>
      <c r="AS103" s="25">
        <v>15.734621299956506</v>
      </c>
      <c r="AT103" s="25">
        <v>22.15663339318635</v>
      </c>
      <c r="AU103" s="22"/>
      <c r="AY103" s="57">
        <v>4</v>
      </c>
      <c r="AZ103" s="63">
        <v>0.2</v>
      </c>
      <c r="BA103" s="64">
        <f t="shared" si="20"/>
        <v>3.7211435668418882</v>
      </c>
      <c r="BB103" s="64">
        <f t="shared" si="21"/>
        <v>0</v>
      </c>
      <c r="BC103" s="64">
        <f t="shared" si="22"/>
        <v>15.734621299956506</v>
      </c>
      <c r="BD103" s="65">
        <f t="shared" si="23"/>
        <v>9.9296845262887399E-5</v>
      </c>
      <c r="BE103" s="51">
        <f t="shared" si="32"/>
        <v>0.99966531898025723</v>
      </c>
      <c r="BF103" s="66">
        <f t="shared" si="31"/>
        <v>45917</v>
      </c>
      <c r="BG103" s="50">
        <f t="shared" si="25"/>
        <v>37462.400349879528</v>
      </c>
      <c r="BH103" s="50" t="str">
        <f>Currentyear!C106</f>
        <v/>
      </c>
      <c r="BI103" s="50" t="str">
        <f t="shared" si="28"/>
        <v/>
      </c>
      <c r="BJ103" s="50" t="str">
        <f t="shared" si="29"/>
        <v/>
      </c>
      <c r="BK103" s="50" t="str">
        <f t="shared" si="30"/>
        <v/>
      </c>
      <c r="BL103" s="36" t="e">
        <f t="array" aca="1" ref="BL103:BN103" ca="1">[1]!daniels(BK99:BK103,1)</f>
        <v>#NAME?</v>
      </c>
      <c r="BM103" s="36" t="e">
        <f ca="1"/>
        <v>#NAME?</v>
      </c>
      <c r="BN103" s="36" t="e">
        <f ca="1"/>
        <v>#NAME?</v>
      </c>
      <c r="BO103" s="51" t="e">
        <f t="shared" si="26"/>
        <v>#VALUE!</v>
      </c>
      <c r="BP103" s="51" t="e">
        <f t="shared" si="27"/>
        <v>#VALUE!</v>
      </c>
    </row>
    <row r="104" spans="1:68" x14ac:dyDescent="0.25">
      <c r="A104" s="60">
        <f t="shared" si="19"/>
        <v>45918</v>
      </c>
      <c r="B104" s="22">
        <v>0</v>
      </c>
      <c r="C104" s="25">
        <v>0</v>
      </c>
      <c r="D104" s="25">
        <v>0</v>
      </c>
      <c r="E104" s="25">
        <v>0</v>
      </c>
      <c r="F104" s="22">
        <v>0</v>
      </c>
      <c r="G104" s="22">
        <v>0</v>
      </c>
      <c r="H104" s="25">
        <v>0</v>
      </c>
      <c r="I104" s="25">
        <v>0</v>
      </c>
      <c r="J104" s="25">
        <v>0</v>
      </c>
      <c r="K104" s="22">
        <v>0</v>
      </c>
      <c r="L104" s="25">
        <v>0</v>
      </c>
      <c r="M104" s="25">
        <v>0</v>
      </c>
      <c r="N104" s="25">
        <v>0</v>
      </c>
      <c r="O104" s="25">
        <v>0</v>
      </c>
      <c r="P104" s="25">
        <v>0</v>
      </c>
      <c r="Q104" s="25">
        <v>0</v>
      </c>
      <c r="R104" s="25">
        <v>0</v>
      </c>
      <c r="S104" s="25">
        <v>0</v>
      </c>
      <c r="T104" s="25">
        <v>0</v>
      </c>
      <c r="U104" s="25">
        <v>0</v>
      </c>
      <c r="V104" s="25">
        <v>0</v>
      </c>
      <c r="W104" s="25">
        <v>0</v>
      </c>
      <c r="X104" s="25">
        <v>0</v>
      </c>
      <c r="Y104" s="25">
        <v>0</v>
      </c>
      <c r="Z104" s="25">
        <v>0</v>
      </c>
      <c r="AA104" s="25">
        <v>0</v>
      </c>
      <c r="AB104" s="25">
        <v>0</v>
      </c>
      <c r="AC104" s="25">
        <v>0</v>
      </c>
      <c r="AD104" s="25">
        <v>0</v>
      </c>
      <c r="AE104" s="25">
        <v>0</v>
      </c>
      <c r="AF104" s="25">
        <v>0</v>
      </c>
      <c r="AG104" s="61">
        <v>0</v>
      </c>
      <c r="AH104" s="25">
        <v>0</v>
      </c>
      <c r="AI104" s="25">
        <v>0</v>
      </c>
      <c r="AJ104" s="25">
        <v>0</v>
      </c>
      <c r="AK104" s="25">
        <v>0</v>
      </c>
      <c r="AL104" s="25">
        <v>0</v>
      </c>
      <c r="AM104" s="25">
        <v>0</v>
      </c>
      <c r="AN104" s="25">
        <v>0</v>
      </c>
      <c r="AO104" s="25">
        <v>0</v>
      </c>
      <c r="AP104" s="25">
        <v>0</v>
      </c>
      <c r="AQ104" s="25">
        <v>0</v>
      </c>
      <c r="AR104" s="25">
        <v>0</v>
      </c>
      <c r="AS104" s="25">
        <v>0</v>
      </c>
      <c r="AT104" s="25">
        <v>0</v>
      </c>
      <c r="AU104" s="22"/>
      <c r="AY104" s="57">
        <v>4</v>
      </c>
      <c r="AZ104" s="63">
        <v>0.2</v>
      </c>
      <c r="BA104" s="64">
        <f t="shared" si="20"/>
        <v>0</v>
      </c>
      <c r="BB104" s="64">
        <f t="shared" si="21"/>
        <v>0</v>
      </c>
      <c r="BC104" s="64">
        <f t="shared" si="22"/>
        <v>0</v>
      </c>
      <c r="BD104" s="65">
        <f t="shared" si="23"/>
        <v>0</v>
      </c>
      <c r="BE104" s="51">
        <f t="shared" si="32"/>
        <v>0.99966531898025723</v>
      </c>
      <c r="BF104" s="66">
        <f t="shared" si="31"/>
        <v>45918</v>
      </c>
      <c r="BG104" s="50">
        <f t="shared" si="25"/>
        <v>37462.400349879528</v>
      </c>
      <c r="BH104" s="50" t="str">
        <f>Currentyear!C107</f>
        <v/>
      </c>
      <c r="BI104" s="50" t="str">
        <f t="shared" si="28"/>
        <v/>
      </c>
      <c r="BJ104" s="50" t="str">
        <f t="shared" si="29"/>
        <v/>
      </c>
      <c r="BK104" s="50" t="str">
        <f t="shared" si="30"/>
        <v/>
      </c>
      <c r="BL104" s="36" t="e">
        <f t="array" aca="1" ref="BL104:BN104" ca="1">[1]!daniels(BK100:BK104,1)</f>
        <v>#NAME?</v>
      </c>
      <c r="BM104" s="36" t="e">
        <f ca="1"/>
        <v>#NAME?</v>
      </c>
      <c r="BN104" s="36" t="e">
        <f ca="1"/>
        <v>#NAME?</v>
      </c>
      <c r="BO104" s="51" t="e">
        <f t="shared" si="26"/>
        <v>#VALUE!</v>
      </c>
      <c r="BP104" s="51" t="e">
        <f t="shared" si="27"/>
        <v>#VALUE!</v>
      </c>
    </row>
    <row r="105" spans="1:68" x14ac:dyDescent="0.25">
      <c r="A105" s="60">
        <f t="shared" si="19"/>
        <v>45919</v>
      </c>
      <c r="B105" s="22">
        <v>0</v>
      </c>
      <c r="C105" s="25">
        <v>2.4036625503421112</v>
      </c>
      <c r="D105" s="25">
        <v>2.8695663368588828</v>
      </c>
      <c r="E105" s="25">
        <v>5.6525466951906592E-2</v>
      </c>
      <c r="F105" s="22">
        <v>0</v>
      </c>
      <c r="G105" s="22">
        <v>5</v>
      </c>
      <c r="H105" s="25">
        <v>1.3629577328541496</v>
      </c>
      <c r="I105" s="25">
        <v>1.214998910535769</v>
      </c>
      <c r="J105" s="25">
        <v>1.7672059401497453</v>
      </c>
      <c r="K105" s="22">
        <v>0</v>
      </c>
      <c r="L105" s="25">
        <v>3.9148219440863801</v>
      </c>
      <c r="M105" s="25">
        <v>9.0745834597403228</v>
      </c>
      <c r="N105" s="25">
        <v>5.6433360970516615</v>
      </c>
      <c r="O105" s="25">
        <v>1.2804284228781622</v>
      </c>
      <c r="P105" s="25">
        <v>3.1023564731209929</v>
      </c>
      <c r="Q105" s="25">
        <v>4.924191988217328</v>
      </c>
      <c r="R105" s="25">
        <v>4.3149962413966536</v>
      </c>
      <c r="S105" s="25">
        <v>2.3820080603556697</v>
      </c>
      <c r="T105" s="25">
        <v>3.5834783977002034</v>
      </c>
      <c r="U105" s="25">
        <v>7.1615947951004415</v>
      </c>
      <c r="V105" s="25">
        <v>0.37600056760223266</v>
      </c>
      <c r="W105" s="25">
        <v>0.45471696988353388</v>
      </c>
      <c r="X105" s="25">
        <v>2.9745404298042364</v>
      </c>
      <c r="Y105" s="25">
        <v>8.6668873690042343</v>
      </c>
      <c r="Z105" s="25">
        <v>9.5807823186812158</v>
      </c>
      <c r="AA105" s="25">
        <v>8.1411922333930775</v>
      </c>
      <c r="AB105" s="25">
        <v>12.890427611044423</v>
      </c>
      <c r="AC105" s="25">
        <v>8.3005356786364484</v>
      </c>
      <c r="AD105" s="25">
        <v>1.2479603704075839</v>
      </c>
      <c r="AE105" s="25">
        <v>1.5585593910352655</v>
      </c>
      <c r="AF105" s="25">
        <v>2.1274177838370996</v>
      </c>
      <c r="AG105" s="61">
        <v>2.8173066783437775</v>
      </c>
      <c r="AH105" s="25">
        <v>5.0771484337638384</v>
      </c>
      <c r="AI105" s="25">
        <v>6.0915400817839442</v>
      </c>
      <c r="AJ105" s="25">
        <v>2.4721320060930849</v>
      </c>
      <c r="AK105" s="25">
        <v>1.862412102894331</v>
      </c>
      <c r="AL105" s="25">
        <v>2.8267740560192975</v>
      </c>
      <c r="AM105" s="25">
        <v>6.9138104207666906</v>
      </c>
      <c r="AN105" s="25">
        <v>9.1613305238723441</v>
      </c>
      <c r="AO105" s="25">
        <v>7.4563078181613109</v>
      </c>
      <c r="AP105" s="25">
        <v>5.1632991143561702</v>
      </c>
      <c r="AQ105" s="25">
        <v>7.6053121111266355</v>
      </c>
      <c r="AR105" s="25">
        <v>11.171512663601211</v>
      </c>
      <c r="AS105" s="25">
        <v>19.668276624955752</v>
      </c>
      <c r="AT105" s="25">
        <v>27.695791741497708</v>
      </c>
      <c r="AU105" s="22"/>
      <c r="AY105" s="57">
        <v>4</v>
      </c>
      <c r="AZ105" s="63">
        <v>0.2</v>
      </c>
      <c r="BA105" s="64">
        <f t="shared" si="20"/>
        <v>4.6514294585547304</v>
      </c>
      <c r="BB105" s="64">
        <f t="shared" si="21"/>
        <v>0</v>
      </c>
      <c r="BC105" s="64">
        <f t="shared" si="22"/>
        <v>19.668276624955752</v>
      </c>
      <c r="BD105" s="65">
        <f t="shared" si="23"/>
        <v>1.2412105657867251E-4</v>
      </c>
      <c r="BE105" s="51">
        <f t="shared" si="32"/>
        <v>0.9997894400368359</v>
      </c>
      <c r="BF105" s="66">
        <f t="shared" si="31"/>
        <v>45919</v>
      </c>
      <c r="BG105" s="50">
        <f t="shared" si="25"/>
        <v>37467.051779338086</v>
      </c>
      <c r="BH105" s="50" t="str">
        <f>Currentyear!C108</f>
        <v/>
      </c>
      <c r="BI105" s="50" t="str">
        <f t="shared" si="28"/>
        <v/>
      </c>
      <c r="BJ105" s="50" t="str">
        <f t="shared" si="29"/>
        <v/>
      </c>
      <c r="BK105" s="50" t="str">
        <f t="shared" si="30"/>
        <v/>
      </c>
      <c r="BL105" s="36" t="e">
        <f t="array" aca="1" ref="BL105:BN105" ca="1">[1]!daniels(BK101:BK105,1)</f>
        <v>#NAME?</v>
      </c>
      <c r="BM105" s="36" t="e">
        <f ca="1"/>
        <v>#NAME?</v>
      </c>
      <c r="BN105" s="36" t="e">
        <f ca="1"/>
        <v>#NAME?</v>
      </c>
      <c r="BO105" s="51" t="e">
        <f t="shared" si="26"/>
        <v>#VALUE!</v>
      </c>
      <c r="BP105" s="51" t="e">
        <f t="shared" si="27"/>
        <v>#VALUE!</v>
      </c>
    </row>
    <row r="106" spans="1:68" x14ac:dyDescent="0.25">
      <c r="A106" s="60">
        <f t="shared" si="19"/>
        <v>45920</v>
      </c>
      <c r="B106" s="22">
        <v>0</v>
      </c>
      <c r="C106" s="25">
        <v>0</v>
      </c>
      <c r="D106" s="25">
        <v>0</v>
      </c>
      <c r="E106" s="25">
        <v>0</v>
      </c>
      <c r="F106" s="22">
        <v>0</v>
      </c>
      <c r="G106" s="22">
        <v>0</v>
      </c>
      <c r="H106" s="25">
        <v>0</v>
      </c>
      <c r="I106" s="25">
        <v>0</v>
      </c>
      <c r="J106" s="25">
        <v>0</v>
      </c>
      <c r="K106" s="22">
        <v>0</v>
      </c>
      <c r="L106" s="25">
        <v>0</v>
      </c>
      <c r="M106" s="25">
        <v>0</v>
      </c>
      <c r="N106" s="25">
        <v>0</v>
      </c>
      <c r="O106" s="25">
        <v>0</v>
      </c>
      <c r="P106" s="25">
        <v>0</v>
      </c>
      <c r="Q106" s="25">
        <v>0</v>
      </c>
      <c r="R106" s="25">
        <v>0</v>
      </c>
      <c r="S106" s="25">
        <v>0</v>
      </c>
      <c r="T106" s="25">
        <v>0</v>
      </c>
      <c r="U106" s="25">
        <v>0</v>
      </c>
      <c r="V106" s="25">
        <v>0</v>
      </c>
      <c r="W106" s="25">
        <v>0</v>
      </c>
      <c r="X106" s="25">
        <v>0</v>
      </c>
      <c r="Y106" s="25">
        <v>0</v>
      </c>
      <c r="Z106" s="25">
        <v>0</v>
      </c>
      <c r="AA106" s="25">
        <v>0</v>
      </c>
      <c r="AB106" s="25">
        <v>0</v>
      </c>
      <c r="AC106" s="25">
        <v>0</v>
      </c>
      <c r="AD106" s="25">
        <v>0</v>
      </c>
      <c r="AE106" s="25">
        <v>0</v>
      </c>
      <c r="AF106" s="25">
        <v>0</v>
      </c>
      <c r="AG106" s="61">
        <v>0</v>
      </c>
      <c r="AH106" s="25">
        <v>0</v>
      </c>
      <c r="AI106" s="25">
        <v>0</v>
      </c>
      <c r="AJ106" s="25">
        <v>0</v>
      </c>
      <c r="AK106" s="25">
        <v>0</v>
      </c>
      <c r="AL106" s="25">
        <v>0</v>
      </c>
      <c r="AM106" s="25">
        <v>0</v>
      </c>
      <c r="AN106" s="25">
        <v>0</v>
      </c>
      <c r="AO106" s="25">
        <v>0</v>
      </c>
      <c r="AP106" s="25">
        <v>0</v>
      </c>
      <c r="AQ106" s="25">
        <v>0</v>
      </c>
      <c r="AR106" s="25">
        <v>0</v>
      </c>
      <c r="AS106" s="25">
        <v>0</v>
      </c>
      <c r="AT106" s="25">
        <v>0</v>
      </c>
      <c r="AU106" s="22"/>
      <c r="AY106" s="57">
        <v>4</v>
      </c>
      <c r="AZ106" s="63">
        <v>0.2</v>
      </c>
      <c r="BA106" s="64">
        <f t="shared" si="20"/>
        <v>0</v>
      </c>
      <c r="BB106" s="64">
        <f t="shared" si="21"/>
        <v>0</v>
      </c>
      <c r="BC106" s="64">
        <f t="shared" si="22"/>
        <v>0</v>
      </c>
      <c r="BD106" s="65">
        <f t="shared" si="23"/>
        <v>0</v>
      </c>
      <c r="BE106" s="51">
        <f t="shared" si="32"/>
        <v>0.9997894400368359</v>
      </c>
      <c r="BF106" s="66">
        <f t="shared" si="31"/>
        <v>45920</v>
      </c>
      <c r="BG106" s="50">
        <f t="shared" si="25"/>
        <v>37467.051779338086</v>
      </c>
      <c r="BH106" s="50" t="str">
        <f>Currentyear!C109</f>
        <v/>
      </c>
      <c r="BI106" s="50" t="str">
        <f t="shared" si="28"/>
        <v/>
      </c>
      <c r="BJ106" s="50" t="str">
        <f t="shared" si="29"/>
        <v/>
      </c>
      <c r="BK106" s="50" t="str">
        <f t="shared" si="30"/>
        <v/>
      </c>
      <c r="BL106" s="36" t="e">
        <f t="array" aca="1" ref="BL106:BN106" ca="1">[1]!daniels(BK102:BK106,1)</f>
        <v>#NAME?</v>
      </c>
      <c r="BM106" s="36" t="e">
        <f ca="1"/>
        <v>#NAME?</v>
      </c>
      <c r="BN106" s="36" t="e">
        <f ca="1"/>
        <v>#NAME?</v>
      </c>
      <c r="BO106" s="51" t="e">
        <f t="shared" si="26"/>
        <v>#VALUE!</v>
      </c>
      <c r="BP106" s="51" t="e">
        <f t="shared" si="27"/>
        <v>#VALUE!</v>
      </c>
    </row>
    <row r="107" spans="1:68" x14ac:dyDescent="0.25">
      <c r="A107" s="60">
        <f t="shared" si="19"/>
        <v>45921</v>
      </c>
      <c r="B107" s="22">
        <v>0</v>
      </c>
      <c r="C107" s="25">
        <v>0</v>
      </c>
      <c r="D107" s="25">
        <v>0</v>
      </c>
      <c r="E107" s="25">
        <v>0</v>
      </c>
      <c r="F107" s="22">
        <v>0</v>
      </c>
      <c r="G107" s="22">
        <v>0</v>
      </c>
      <c r="H107" s="25">
        <v>0</v>
      </c>
      <c r="I107" s="25">
        <v>0</v>
      </c>
      <c r="J107" s="25">
        <v>0</v>
      </c>
      <c r="K107" s="22">
        <v>0</v>
      </c>
      <c r="L107" s="25">
        <v>0</v>
      </c>
      <c r="M107" s="25">
        <v>0</v>
      </c>
      <c r="N107" s="25">
        <v>0</v>
      </c>
      <c r="O107" s="25">
        <v>0</v>
      </c>
      <c r="P107" s="25">
        <v>0</v>
      </c>
      <c r="Q107" s="25">
        <v>0</v>
      </c>
      <c r="R107" s="25">
        <v>0</v>
      </c>
      <c r="S107" s="25">
        <v>0</v>
      </c>
      <c r="T107" s="25">
        <v>0</v>
      </c>
      <c r="U107" s="25">
        <v>0</v>
      </c>
      <c r="V107" s="25">
        <v>0</v>
      </c>
      <c r="W107" s="25">
        <v>0</v>
      </c>
      <c r="X107" s="25">
        <v>0</v>
      </c>
      <c r="Y107" s="25">
        <v>0</v>
      </c>
      <c r="Z107" s="25">
        <v>0</v>
      </c>
      <c r="AA107" s="25">
        <v>0</v>
      </c>
      <c r="AB107" s="25">
        <v>0</v>
      </c>
      <c r="AC107" s="25">
        <v>0</v>
      </c>
      <c r="AD107" s="25">
        <v>0</v>
      </c>
      <c r="AE107" s="25">
        <v>0</v>
      </c>
      <c r="AF107" s="25">
        <v>0</v>
      </c>
      <c r="AG107" s="61">
        <v>0</v>
      </c>
      <c r="AH107" s="25">
        <v>0</v>
      </c>
      <c r="AI107" s="25">
        <v>0</v>
      </c>
      <c r="AJ107" s="25">
        <v>0</v>
      </c>
      <c r="AK107" s="25">
        <v>0</v>
      </c>
      <c r="AL107" s="25">
        <v>0</v>
      </c>
      <c r="AM107" s="25">
        <v>0</v>
      </c>
      <c r="AN107" s="25">
        <v>0</v>
      </c>
      <c r="AO107" s="25">
        <v>0</v>
      </c>
      <c r="AP107" s="25">
        <v>0</v>
      </c>
      <c r="AQ107" s="25">
        <v>0</v>
      </c>
      <c r="AR107" s="25">
        <v>0</v>
      </c>
      <c r="AS107" s="25">
        <v>0</v>
      </c>
      <c r="AT107" s="25">
        <v>0</v>
      </c>
      <c r="AU107" s="22"/>
      <c r="AY107" s="57">
        <v>4</v>
      </c>
      <c r="AZ107" s="63">
        <v>0.2</v>
      </c>
      <c r="BA107" s="64">
        <f t="shared" si="20"/>
        <v>0</v>
      </c>
      <c r="BB107" s="64">
        <f t="shared" si="21"/>
        <v>0</v>
      </c>
      <c r="BC107" s="64">
        <f t="shared" si="22"/>
        <v>0</v>
      </c>
      <c r="BD107" s="65">
        <f t="shared" si="23"/>
        <v>0</v>
      </c>
      <c r="BE107" s="51">
        <f t="shared" si="32"/>
        <v>0.9997894400368359</v>
      </c>
      <c r="BF107" s="66">
        <f t="shared" si="31"/>
        <v>45921</v>
      </c>
      <c r="BG107" s="50">
        <f t="shared" si="25"/>
        <v>37467.051779338086</v>
      </c>
      <c r="BH107" s="50" t="str">
        <f>Currentyear!C110</f>
        <v/>
      </c>
      <c r="BI107" s="50" t="str">
        <f t="shared" si="28"/>
        <v/>
      </c>
      <c r="BJ107" s="50" t="str">
        <f t="shared" si="29"/>
        <v/>
      </c>
      <c r="BK107" s="50" t="str">
        <f t="shared" si="30"/>
        <v/>
      </c>
      <c r="BL107" s="36" t="e">
        <f t="array" aca="1" ref="BL107:BN107" ca="1">[1]!daniels(BK103:BK107,1)</f>
        <v>#NAME?</v>
      </c>
      <c r="BM107" s="36" t="e">
        <f ca="1"/>
        <v>#NAME?</v>
      </c>
      <c r="BN107" s="36" t="e">
        <f ca="1"/>
        <v>#NAME?</v>
      </c>
      <c r="BO107" s="51" t="e">
        <f t="shared" si="26"/>
        <v>#VALUE!</v>
      </c>
      <c r="BP107" s="51" t="e">
        <f t="shared" si="27"/>
        <v>#VALUE!</v>
      </c>
    </row>
    <row r="108" spans="1:68" x14ac:dyDescent="0.25">
      <c r="A108" s="60">
        <f t="shared" si="19"/>
        <v>45922</v>
      </c>
      <c r="B108" s="22">
        <v>0</v>
      </c>
      <c r="C108" s="25">
        <v>1.442197530205265</v>
      </c>
      <c r="D108" s="25">
        <v>1.7217398021153278</v>
      </c>
      <c r="E108" s="25">
        <v>3.3915280171143911E-2</v>
      </c>
      <c r="F108" s="22">
        <v>0</v>
      </c>
      <c r="G108" s="22">
        <v>2</v>
      </c>
      <c r="H108" s="25">
        <v>0.81777463971248887</v>
      </c>
      <c r="I108" s="25">
        <v>0.72899934632146091</v>
      </c>
      <c r="J108" s="25">
        <v>1.0603235640898465</v>
      </c>
      <c r="K108" s="22">
        <v>1</v>
      </c>
      <c r="L108" s="25">
        <v>2.3488931664518273</v>
      </c>
      <c r="M108" s="25">
        <v>5.4447500758441976</v>
      </c>
      <c r="N108" s="25">
        <v>3.3860016582310006</v>
      </c>
      <c r="O108" s="25">
        <v>0.76825705372689856</v>
      </c>
      <c r="P108" s="25">
        <v>1.8614138838725991</v>
      </c>
      <c r="Q108" s="25">
        <v>2.9545151929304039</v>
      </c>
      <c r="R108" s="25">
        <v>2.5889977448379984</v>
      </c>
      <c r="S108" s="25">
        <v>1.4292048362134058</v>
      </c>
      <c r="T108" s="25">
        <v>2.1500870386201294</v>
      </c>
      <c r="U108" s="25">
        <v>4.2969568770602802</v>
      </c>
      <c r="V108" s="25">
        <v>0.2256003405616121</v>
      </c>
      <c r="W108" s="25">
        <v>0.27283018193021941</v>
      </c>
      <c r="X108" s="25">
        <v>1.7847242578826303</v>
      </c>
      <c r="Y108" s="25">
        <v>5.2001324214042723</v>
      </c>
      <c r="Z108" s="25">
        <v>5.7484693912090243</v>
      </c>
      <c r="AA108" s="25">
        <v>4.884715340037836</v>
      </c>
      <c r="AB108" s="25">
        <v>7.7342565666273444</v>
      </c>
      <c r="AC108" s="25">
        <v>4.9803214071822888</v>
      </c>
      <c r="AD108" s="25">
        <v>0.748776222245367</v>
      </c>
      <c r="AE108" s="25">
        <v>0.93513563462123894</v>
      </c>
      <c r="AF108" s="25">
        <v>1.2764506703023888</v>
      </c>
      <c r="AG108" s="61">
        <v>1.690384007006515</v>
      </c>
      <c r="AH108" s="25">
        <v>3.0462890602589709</v>
      </c>
      <c r="AI108" s="25">
        <v>3.6549240490710799</v>
      </c>
      <c r="AJ108" s="25">
        <v>1.4832792036563665</v>
      </c>
      <c r="AK108" s="25">
        <v>1.1174472617367497</v>
      </c>
      <c r="AL108" s="25">
        <v>1.6960644336117878</v>
      </c>
      <c r="AM108" s="25">
        <v>4.1482862524604807</v>
      </c>
      <c r="AN108" s="25">
        <v>5.4967983143240211</v>
      </c>
      <c r="AO108" s="25">
        <v>4.4737846908972889</v>
      </c>
      <c r="AP108" s="25">
        <v>3.0979794686140614</v>
      </c>
      <c r="AQ108" s="25">
        <v>4.5631872666764908</v>
      </c>
      <c r="AR108" s="25">
        <v>6.7029075981616675</v>
      </c>
      <c r="AS108" s="25">
        <v>11.800965974974815</v>
      </c>
      <c r="AT108" s="25">
        <v>16.61747504490074</v>
      </c>
      <c r="AU108" s="22"/>
      <c r="AY108" s="57">
        <v>4</v>
      </c>
      <c r="AZ108" s="63">
        <v>0.2</v>
      </c>
      <c r="BA108" s="64">
        <f t="shared" si="20"/>
        <v>2.7908576751331542</v>
      </c>
      <c r="BB108" s="64">
        <f t="shared" si="21"/>
        <v>0</v>
      </c>
      <c r="BC108" s="64">
        <f t="shared" si="22"/>
        <v>11.800965974974815</v>
      </c>
      <c r="BD108" s="65">
        <f t="shared" si="23"/>
        <v>7.4472633947211933E-5</v>
      </c>
      <c r="BE108" s="51">
        <f t="shared" si="32"/>
        <v>0.99986391267078312</v>
      </c>
      <c r="BF108" s="66">
        <f t="shared" si="31"/>
        <v>45922</v>
      </c>
      <c r="BG108" s="50">
        <f t="shared" si="25"/>
        <v>37469.842637013222</v>
      </c>
      <c r="BH108" s="50" t="str">
        <f>Currentyear!C111</f>
        <v/>
      </c>
      <c r="BI108" s="50" t="str">
        <f t="shared" si="28"/>
        <v/>
      </c>
      <c r="BJ108" s="50" t="str">
        <f t="shared" si="29"/>
        <v/>
      </c>
      <c r="BK108" s="50" t="str">
        <f t="shared" si="30"/>
        <v/>
      </c>
      <c r="BL108" s="36" t="e">
        <f t="array" aca="1" ref="BL108:BN108" ca="1">[1]!daniels(BK104:BK108,1)</f>
        <v>#NAME?</v>
      </c>
      <c r="BM108" s="36" t="e">
        <f ca="1"/>
        <v>#NAME?</v>
      </c>
      <c r="BN108" s="36" t="e">
        <f ca="1"/>
        <v>#NAME?</v>
      </c>
      <c r="BO108" s="51" t="e">
        <f t="shared" si="26"/>
        <v>#VALUE!</v>
      </c>
      <c r="BP108" s="51" t="e">
        <f t="shared" si="27"/>
        <v>#VALUE!</v>
      </c>
    </row>
    <row r="109" spans="1:68" x14ac:dyDescent="0.25">
      <c r="A109" s="60">
        <f t="shared" si="19"/>
        <v>45923</v>
      </c>
      <c r="B109" s="22">
        <v>0</v>
      </c>
      <c r="C109" s="25">
        <v>0</v>
      </c>
      <c r="D109" s="25">
        <v>0</v>
      </c>
      <c r="E109" s="25">
        <v>0</v>
      </c>
      <c r="F109" s="22">
        <v>0</v>
      </c>
      <c r="G109" s="22">
        <v>0</v>
      </c>
      <c r="H109" s="25">
        <v>0</v>
      </c>
      <c r="I109" s="25">
        <v>0</v>
      </c>
      <c r="J109" s="25">
        <v>0</v>
      </c>
      <c r="K109" s="22">
        <v>0</v>
      </c>
      <c r="L109" s="25">
        <v>0</v>
      </c>
      <c r="M109" s="25">
        <v>0</v>
      </c>
      <c r="N109" s="25">
        <v>0</v>
      </c>
      <c r="O109" s="25">
        <v>0</v>
      </c>
      <c r="P109" s="25">
        <v>0</v>
      </c>
      <c r="Q109" s="25">
        <v>0</v>
      </c>
      <c r="R109" s="25">
        <v>0</v>
      </c>
      <c r="S109" s="25">
        <v>0</v>
      </c>
      <c r="T109" s="25">
        <v>0</v>
      </c>
      <c r="U109" s="25">
        <v>0</v>
      </c>
      <c r="V109" s="25">
        <v>0</v>
      </c>
      <c r="W109" s="25">
        <v>0</v>
      </c>
      <c r="X109" s="25">
        <v>0</v>
      </c>
      <c r="Y109" s="25">
        <v>0</v>
      </c>
      <c r="Z109" s="25">
        <v>0</v>
      </c>
      <c r="AA109" s="25">
        <v>0</v>
      </c>
      <c r="AB109" s="25">
        <v>0</v>
      </c>
      <c r="AC109" s="25">
        <v>0</v>
      </c>
      <c r="AD109" s="25">
        <v>0</v>
      </c>
      <c r="AE109" s="25">
        <v>0</v>
      </c>
      <c r="AF109" s="25">
        <v>0</v>
      </c>
      <c r="AG109" s="61">
        <v>0</v>
      </c>
      <c r="AH109" s="25">
        <v>0</v>
      </c>
      <c r="AI109" s="25">
        <v>0</v>
      </c>
      <c r="AJ109" s="25">
        <v>0</v>
      </c>
      <c r="AK109" s="25">
        <v>0</v>
      </c>
      <c r="AL109" s="25">
        <v>0</v>
      </c>
      <c r="AM109" s="25">
        <v>0</v>
      </c>
      <c r="AN109" s="25">
        <v>0</v>
      </c>
      <c r="AO109" s="25">
        <v>0</v>
      </c>
      <c r="AP109" s="25">
        <v>0</v>
      </c>
      <c r="AQ109" s="25">
        <v>0</v>
      </c>
      <c r="AR109" s="25">
        <v>0</v>
      </c>
      <c r="AS109" s="25">
        <v>0</v>
      </c>
      <c r="AT109" s="25">
        <v>0</v>
      </c>
      <c r="AU109" s="22"/>
      <c r="AY109" s="57">
        <v>4</v>
      </c>
      <c r="AZ109" s="63">
        <v>0.2</v>
      </c>
      <c r="BA109" s="64">
        <f t="shared" si="20"/>
        <v>0</v>
      </c>
      <c r="BB109" s="64">
        <f t="shared" si="21"/>
        <v>0</v>
      </c>
      <c r="BC109" s="64">
        <f t="shared" si="22"/>
        <v>0</v>
      </c>
      <c r="BD109" s="65">
        <f t="shared" si="23"/>
        <v>0</v>
      </c>
      <c r="BE109" s="51">
        <f t="shared" si="32"/>
        <v>0.99986391267078312</v>
      </c>
      <c r="BF109" s="66">
        <f t="shared" si="31"/>
        <v>45923</v>
      </c>
      <c r="BG109" s="50">
        <f t="shared" si="25"/>
        <v>37469.842637013222</v>
      </c>
      <c r="BH109" s="50" t="str">
        <f>Currentyear!C112</f>
        <v/>
      </c>
      <c r="BI109" s="50" t="str">
        <f t="shared" si="28"/>
        <v/>
      </c>
      <c r="BJ109" s="50" t="str">
        <f t="shared" si="29"/>
        <v/>
      </c>
      <c r="BK109" s="50" t="str">
        <f t="shared" si="30"/>
        <v/>
      </c>
      <c r="BL109" s="36" t="e">
        <f t="array" aca="1" ref="BL109:BN109" ca="1">[1]!daniels(BK105:BK109,1)</f>
        <v>#NAME?</v>
      </c>
      <c r="BM109" s="36" t="e">
        <f ca="1"/>
        <v>#NAME?</v>
      </c>
      <c r="BN109" s="36" t="e">
        <f ca="1"/>
        <v>#NAME?</v>
      </c>
      <c r="BO109" s="51" t="e">
        <f t="shared" si="26"/>
        <v>#VALUE!</v>
      </c>
      <c r="BP109" s="51" t="e">
        <f t="shared" si="27"/>
        <v>#VALUE!</v>
      </c>
    </row>
    <row r="110" spans="1:68" x14ac:dyDescent="0.25">
      <c r="A110" s="60">
        <f t="shared" si="19"/>
        <v>45924</v>
      </c>
      <c r="B110" s="22">
        <v>0</v>
      </c>
      <c r="C110" s="25">
        <v>0</v>
      </c>
      <c r="D110" s="25">
        <v>0</v>
      </c>
      <c r="E110" s="25">
        <v>0</v>
      </c>
      <c r="F110" s="22">
        <v>0</v>
      </c>
      <c r="G110" s="22">
        <v>0</v>
      </c>
      <c r="H110" s="25">
        <v>0</v>
      </c>
      <c r="I110" s="25">
        <v>0</v>
      </c>
      <c r="J110" s="25">
        <v>0</v>
      </c>
      <c r="K110" s="22">
        <v>0</v>
      </c>
      <c r="L110" s="25">
        <v>0</v>
      </c>
      <c r="M110" s="25">
        <v>0</v>
      </c>
      <c r="N110" s="25">
        <v>0</v>
      </c>
      <c r="O110" s="25">
        <v>0</v>
      </c>
      <c r="P110" s="25">
        <v>0</v>
      </c>
      <c r="Q110" s="25">
        <v>0</v>
      </c>
      <c r="R110" s="25">
        <v>0</v>
      </c>
      <c r="S110" s="25">
        <v>0</v>
      </c>
      <c r="T110" s="25">
        <v>0</v>
      </c>
      <c r="U110" s="25">
        <v>0</v>
      </c>
      <c r="V110" s="25">
        <v>0</v>
      </c>
      <c r="W110" s="25">
        <v>0</v>
      </c>
      <c r="X110" s="25">
        <v>0</v>
      </c>
      <c r="Y110" s="25">
        <v>0</v>
      </c>
      <c r="Z110" s="25">
        <v>0</v>
      </c>
      <c r="AA110" s="25">
        <v>0</v>
      </c>
      <c r="AB110" s="25">
        <v>0</v>
      </c>
      <c r="AC110" s="25">
        <v>0</v>
      </c>
      <c r="AD110" s="25">
        <v>0</v>
      </c>
      <c r="AE110" s="25">
        <v>0</v>
      </c>
      <c r="AF110" s="25">
        <v>0</v>
      </c>
      <c r="AG110" s="61">
        <v>0</v>
      </c>
      <c r="AH110" s="25">
        <v>0</v>
      </c>
      <c r="AI110" s="25">
        <v>0</v>
      </c>
      <c r="AJ110" s="25">
        <v>0</v>
      </c>
      <c r="AK110" s="25">
        <v>0</v>
      </c>
      <c r="AL110" s="25">
        <v>0</v>
      </c>
      <c r="AM110" s="25">
        <v>0</v>
      </c>
      <c r="AN110" s="25">
        <v>0</v>
      </c>
      <c r="AO110" s="25">
        <v>0</v>
      </c>
      <c r="AP110" s="25">
        <v>0</v>
      </c>
      <c r="AQ110" s="25">
        <v>0</v>
      </c>
      <c r="AR110" s="25">
        <v>0</v>
      </c>
      <c r="AS110" s="25">
        <v>0</v>
      </c>
      <c r="AT110" s="25">
        <v>0</v>
      </c>
      <c r="AU110" s="22"/>
      <c r="AY110" s="57">
        <v>4</v>
      </c>
      <c r="AZ110" s="63">
        <v>0.2</v>
      </c>
      <c r="BA110" s="64">
        <f t="shared" si="20"/>
        <v>0</v>
      </c>
      <c r="BB110" s="64">
        <f t="shared" si="21"/>
        <v>0</v>
      </c>
      <c r="BC110" s="64">
        <f t="shared" si="22"/>
        <v>0</v>
      </c>
      <c r="BD110" s="65">
        <f t="shared" si="23"/>
        <v>0</v>
      </c>
      <c r="BE110" s="51">
        <f t="shared" si="32"/>
        <v>0.99986391267078312</v>
      </c>
      <c r="BF110" s="66">
        <f t="shared" si="31"/>
        <v>45924</v>
      </c>
      <c r="BG110" s="50">
        <f t="shared" si="25"/>
        <v>37469.842637013222</v>
      </c>
      <c r="BH110" s="50" t="str">
        <f>Currentyear!C113</f>
        <v/>
      </c>
      <c r="BI110" s="50" t="str">
        <f t="shared" si="28"/>
        <v/>
      </c>
      <c r="BJ110" s="50" t="str">
        <f t="shared" si="29"/>
        <v/>
      </c>
      <c r="BK110" s="50" t="str">
        <f t="shared" si="30"/>
        <v/>
      </c>
      <c r="BL110" s="36" t="e">
        <f t="array" aca="1" ref="BL110:BN110" ca="1">[1]!daniels(BK106:BK110,1)</f>
        <v>#NAME?</v>
      </c>
      <c r="BM110" s="36" t="e">
        <f ca="1"/>
        <v>#NAME?</v>
      </c>
      <c r="BN110" s="36" t="e">
        <f ca="1"/>
        <v>#NAME?</v>
      </c>
      <c r="BO110" s="51" t="e">
        <f t="shared" si="26"/>
        <v>#VALUE!</v>
      </c>
      <c r="BP110" s="51" t="e">
        <f t="shared" si="27"/>
        <v>#VALUE!</v>
      </c>
    </row>
    <row r="111" spans="1:68" x14ac:dyDescent="0.25">
      <c r="A111" s="60">
        <f t="shared" si="19"/>
        <v>45925</v>
      </c>
      <c r="B111" s="22">
        <v>0</v>
      </c>
      <c r="C111" s="25">
        <v>0</v>
      </c>
      <c r="D111" s="25">
        <v>0</v>
      </c>
      <c r="E111" s="25">
        <v>0</v>
      </c>
      <c r="F111" s="22">
        <v>0</v>
      </c>
      <c r="G111" s="22">
        <v>0</v>
      </c>
      <c r="H111" s="25">
        <v>0</v>
      </c>
      <c r="I111" s="25">
        <v>0</v>
      </c>
      <c r="J111" s="25">
        <v>0</v>
      </c>
      <c r="K111" s="22">
        <v>0</v>
      </c>
      <c r="L111" s="25">
        <v>0</v>
      </c>
      <c r="M111" s="25">
        <v>0</v>
      </c>
      <c r="N111" s="25">
        <v>0</v>
      </c>
      <c r="O111" s="25">
        <v>0</v>
      </c>
      <c r="P111" s="25">
        <v>0</v>
      </c>
      <c r="Q111" s="25">
        <v>0</v>
      </c>
      <c r="R111" s="25">
        <v>0</v>
      </c>
      <c r="S111" s="25">
        <v>0</v>
      </c>
      <c r="T111" s="25">
        <v>0</v>
      </c>
      <c r="U111" s="25">
        <v>0</v>
      </c>
      <c r="V111" s="25">
        <v>0</v>
      </c>
      <c r="W111" s="25">
        <v>0</v>
      </c>
      <c r="X111" s="25">
        <v>0</v>
      </c>
      <c r="Y111" s="25">
        <v>0</v>
      </c>
      <c r="Z111" s="25">
        <v>0</v>
      </c>
      <c r="AA111" s="25">
        <v>0</v>
      </c>
      <c r="AB111" s="25">
        <v>0</v>
      </c>
      <c r="AC111" s="25">
        <v>0</v>
      </c>
      <c r="AD111" s="25">
        <v>0</v>
      </c>
      <c r="AE111" s="25">
        <v>0</v>
      </c>
      <c r="AF111" s="25">
        <v>0</v>
      </c>
      <c r="AG111" s="61">
        <v>0</v>
      </c>
      <c r="AH111" s="25">
        <v>0</v>
      </c>
      <c r="AI111" s="25">
        <v>0</v>
      </c>
      <c r="AJ111" s="25">
        <v>0</v>
      </c>
      <c r="AK111" s="25">
        <v>0</v>
      </c>
      <c r="AL111" s="25">
        <v>0</v>
      </c>
      <c r="AM111" s="25">
        <v>0</v>
      </c>
      <c r="AN111" s="25">
        <v>0</v>
      </c>
      <c r="AO111" s="25">
        <v>0</v>
      </c>
      <c r="AP111" s="25">
        <v>0</v>
      </c>
      <c r="AQ111" s="25">
        <v>0</v>
      </c>
      <c r="AR111" s="25">
        <v>0</v>
      </c>
      <c r="AS111" s="25">
        <v>0</v>
      </c>
      <c r="AT111" s="25">
        <v>0</v>
      </c>
      <c r="AU111" s="22"/>
      <c r="AY111" s="57">
        <v>4</v>
      </c>
      <c r="AZ111" s="63">
        <v>0.2</v>
      </c>
      <c r="BA111" s="64">
        <f t="shared" si="20"/>
        <v>0</v>
      </c>
      <c r="BB111" s="64">
        <f t="shared" si="21"/>
        <v>0</v>
      </c>
      <c r="BC111" s="64">
        <f t="shared" si="22"/>
        <v>0</v>
      </c>
      <c r="BD111" s="65">
        <f t="shared" si="23"/>
        <v>0</v>
      </c>
      <c r="BE111" s="51">
        <f t="shared" si="32"/>
        <v>0.99986391267078312</v>
      </c>
      <c r="BF111" s="66">
        <f t="shared" si="31"/>
        <v>45925</v>
      </c>
      <c r="BG111" s="50">
        <f t="shared" si="25"/>
        <v>37469.842637013222</v>
      </c>
      <c r="BH111" s="50" t="str">
        <f>Currentyear!C114</f>
        <v/>
      </c>
      <c r="BI111" s="50" t="str">
        <f t="shared" si="28"/>
        <v/>
      </c>
      <c r="BJ111" s="50" t="str">
        <f t="shared" si="29"/>
        <v/>
      </c>
      <c r="BK111" s="50" t="str">
        <f t="shared" si="30"/>
        <v/>
      </c>
      <c r="BL111" s="36" t="e">
        <f t="array" aca="1" ref="BL111:BN111" ca="1">[1]!daniels(BK107:BK111,1)</f>
        <v>#NAME?</v>
      </c>
      <c r="BM111" s="36" t="e">
        <f ca="1"/>
        <v>#NAME?</v>
      </c>
      <c r="BN111" s="36" t="e">
        <f ca="1"/>
        <v>#NAME?</v>
      </c>
      <c r="BO111" s="51" t="e">
        <f t="shared" si="26"/>
        <v>#VALUE!</v>
      </c>
      <c r="BP111" s="51" t="e">
        <f t="shared" si="27"/>
        <v>#VALUE!</v>
      </c>
    </row>
    <row r="112" spans="1:68" x14ac:dyDescent="0.25">
      <c r="A112" s="60">
        <f t="shared" si="19"/>
        <v>45926</v>
      </c>
      <c r="B112" s="22">
        <v>0</v>
      </c>
      <c r="C112" s="25">
        <v>0.96146502013680846</v>
      </c>
      <c r="D112" s="25">
        <v>1.1478265347435104</v>
      </c>
      <c r="E112" s="25">
        <v>2.2610186780761793E-2</v>
      </c>
      <c r="F112" s="22">
        <v>0</v>
      </c>
      <c r="G112" s="22">
        <v>2</v>
      </c>
      <c r="H112" s="25">
        <v>0.54518309314163971</v>
      </c>
      <c r="I112" s="25">
        <v>0.48599956421428975</v>
      </c>
      <c r="J112" s="25">
        <v>0.70688237605987225</v>
      </c>
      <c r="K112" s="22">
        <v>0</v>
      </c>
      <c r="L112" s="25">
        <v>1.5659287776344955</v>
      </c>
      <c r="M112" s="25">
        <v>3.6298333838960013</v>
      </c>
      <c r="N112" s="25">
        <v>2.2573344388205872</v>
      </c>
      <c r="O112" s="25">
        <v>0.5121713691512475</v>
      </c>
      <c r="P112" s="25">
        <v>1.2409425892483554</v>
      </c>
      <c r="Q112" s="25">
        <v>1.9696767952868657</v>
      </c>
      <c r="R112" s="25">
        <v>1.7259984965586044</v>
      </c>
      <c r="S112" s="25">
        <v>0.9528032241422365</v>
      </c>
      <c r="T112" s="25">
        <v>1.4333913590800351</v>
      </c>
      <c r="U112" s="25">
        <v>2.8646379180400849</v>
      </c>
      <c r="V112" s="25">
        <v>0.15040022704118972</v>
      </c>
      <c r="W112" s="25">
        <v>0.18188678795347843</v>
      </c>
      <c r="X112" s="25">
        <v>1.1898161719217495</v>
      </c>
      <c r="Y112" s="25">
        <v>3.4667549476027593</v>
      </c>
      <c r="Z112" s="25">
        <v>3.8323129274725831</v>
      </c>
      <c r="AA112" s="25">
        <v>3.2564768933585437</v>
      </c>
      <c r="AB112" s="25">
        <v>5.1561710444181248</v>
      </c>
      <c r="AC112" s="25">
        <v>3.3202142714547804</v>
      </c>
      <c r="AD112" s="25">
        <v>0.49918414816378542</v>
      </c>
      <c r="AE112" s="25">
        <v>0.62342375641414505</v>
      </c>
      <c r="AF112" s="25">
        <v>0.85096711353491317</v>
      </c>
      <c r="AG112" s="61">
        <v>1.1269226713376941</v>
      </c>
      <c r="AH112" s="25">
        <v>2.0308593735061073</v>
      </c>
      <c r="AI112" s="25">
        <v>2.4366160327141677</v>
      </c>
      <c r="AJ112" s="25">
        <v>0.98885280243772444</v>
      </c>
      <c r="AK112" s="25">
        <v>0.74496484115783834</v>
      </c>
      <c r="AL112" s="25">
        <v>1.1307096224078579</v>
      </c>
      <c r="AM112" s="25">
        <v>2.7655241683069667</v>
      </c>
      <c r="AN112" s="25">
        <v>3.6645322095493182</v>
      </c>
      <c r="AO112" s="25">
        <v>2.982523127264836</v>
      </c>
      <c r="AP112" s="25">
        <v>2.0653196457426972</v>
      </c>
      <c r="AQ112" s="25">
        <v>3.0421248444509703</v>
      </c>
      <c r="AR112" s="25">
        <v>4.468605065441162</v>
      </c>
      <c r="AS112" s="25">
        <v>7.8673106499831755</v>
      </c>
      <c r="AT112" s="25">
        <v>11.078316696600522</v>
      </c>
      <c r="AU112" s="22"/>
      <c r="AY112" s="57">
        <v>4</v>
      </c>
      <c r="AZ112" s="63">
        <v>0.2</v>
      </c>
      <c r="BA112" s="64">
        <f t="shared" si="20"/>
        <v>1.8605717834220905</v>
      </c>
      <c r="BB112" s="64">
        <f t="shared" si="21"/>
        <v>0</v>
      </c>
      <c r="BC112" s="64">
        <f t="shared" si="22"/>
        <v>7.8673106499831755</v>
      </c>
      <c r="BD112" s="65">
        <f t="shared" si="23"/>
        <v>4.9648422631474295E-5</v>
      </c>
      <c r="BE112" s="51">
        <f t="shared" si="32"/>
        <v>0.99991356109341456</v>
      </c>
      <c r="BF112" s="66">
        <f t="shared" si="31"/>
        <v>45926</v>
      </c>
      <c r="BG112" s="50">
        <f t="shared" si="25"/>
        <v>37471.703208796644</v>
      </c>
      <c r="BH112" s="50" t="str">
        <f>Currentyear!C115</f>
        <v/>
      </c>
      <c r="BI112" s="50" t="str">
        <f t="shared" si="28"/>
        <v/>
      </c>
      <c r="BJ112" s="50" t="str">
        <f t="shared" si="29"/>
        <v/>
      </c>
      <c r="BK112" s="50" t="str">
        <f t="shared" si="30"/>
        <v/>
      </c>
      <c r="BL112" s="36" t="e">
        <f t="array" aca="1" ref="BL112:BN112" ca="1">[1]!daniels(BK108:BK112,1)</f>
        <v>#NAME?</v>
      </c>
      <c r="BM112" s="36" t="e">
        <f ca="1"/>
        <v>#NAME?</v>
      </c>
      <c r="BN112" s="36" t="e">
        <f ca="1"/>
        <v>#NAME?</v>
      </c>
      <c r="BO112" s="51" t="e">
        <f t="shared" si="26"/>
        <v>#VALUE!</v>
      </c>
      <c r="BP112" s="51" t="e">
        <f t="shared" si="27"/>
        <v>#VALUE!</v>
      </c>
    </row>
    <row r="113" spans="1:68" x14ac:dyDescent="0.25">
      <c r="A113" s="60">
        <f t="shared" si="19"/>
        <v>45927</v>
      </c>
      <c r="B113" s="22">
        <v>0</v>
      </c>
      <c r="C113" s="25">
        <v>0</v>
      </c>
      <c r="D113" s="25">
        <v>0</v>
      </c>
      <c r="E113" s="25">
        <v>0</v>
      </c>
      <c r="F113" s="22">
        <v>0</v>
      </c>
      <c r="G113" s="22">
        <v>0</v>
      </c>
      <c r="H113" s="25">
        <v>0</v>
      </c>
      <c r="I113" s="25">
        <v>0</v>
      </c>
      <c r="J113" s="25">
        <v>0</v>
      </c>
      <c r="K113" s="22">
        <v>0</v>
      </c>
      <c r="L113" s="25">
        <v>0</v>
      </c>
      <c r="M113" s="25">
        <v>0</v>
      </c>
      <c r="N113" s="25">
        <v>0</v>
      </c>
      <c r="O113" s="25">
        <v>0</v>
      </c>
      <c r="P113" s="25">
        <v>0</v>
      </c>
      <c r="Q113" s="25">
        <v>0</v>
      </c>
      <c r="R113" s="25">
        <v>0</v>
      </c>
      <c r="S113" s="25">
        <v>0</v>
      </c>
      <c r="T113" s="25">
        <v>0</v>
      </c>
      <c r="U113" s="25">
        <v>0</v>
      </c>
      <c r="V113" s="25">
        <v>0</v>
      </c>
      <c r="W113" s="25">
        <v>0</v>
      </c>
      <c r="X113" s="25">
        <v>0</v>
      </c>
      <c r="Y113" s="25">
        <v>0</v>
      </c>
      <c r="Z113" s="25">
        <v>0</v>
      </c>
      <c r="AA113" s="25">
        <v>0</v>
      </c>
      <c r="AB113" s="25">
        <v>0</v>
      </c>
      <c r="AC113" s="25">
        <v>0</v>
      </c>
      <c r="AD113" s="25">
        <v>0</v>
      </c>
      <c r="AE113" s="25">
        <v>0</v>
      </c>
      <c r="AF113" s="25">
        <v>0</v>
      </c>
      <c r="AG113" s="61">
        <v>0</v>
      </c>
      <c r="AH113" s="25">
        <v>0</v>
      </c>
      <c r="AI113" s="25">
        <v>0</v>
      </c>
      <c r="AJ113" s="25">
        <v>0</v>
      </c>
      <c r="AK113" s="25">
        <v>0</v>
      </c>
      <c r="AL113" s="25">
        <v>0</v>
      </c>
      <c r="AM113" s="25">
        <v>0</v>
      </c>
      <c r="AN113" s="25">
        <v>0</v>
      </c>
      <c r="AO113" s="25">
        <v>0</v>
      </c>
      <c r="AP113" s="25">
        <v>0</v>
      </c>
      <c r="AQ113" s="25">
        <v>0</v>
      </c>
      <c r="AR113" s="25">
        <v>0</v>
      </c>
      <c r="AS113" s="25">
        <v>0</v>
      </c>
      <c r="AT113" s="25">
        <v>0</v>
      </c>
      <c r="AU113" s="22"/>
      <c r="AY113" s="57">
        <v>4</v>
      </c>
      <c r="AZ113" s="63">
        <v>0.2</v>
      </c>
      <c r="BA113" s="64">
        <f t="shared" si="20"/>
        <v>0</v>
      </c>
      <c r="BB113" s="64">
        <f t="shared" si="21"/>
        <v>0</v>
      </c>
      <c r="BC113" s="64">
        <f t="shared" si="22"/>
        <v>0</v>
      </c>
      <c r="BD113" s="65">
        <f t="shared" si="23"/>
        <v>0</v>
      </c>
      <c r="BE113" s="51">
        <f t="shared" si="32"/>
        <v>0.99991356109341456</v>
      </c>
      <c r="BF113" s="66">
        <f t="shared" si="31"/>
        <v>45927</v>
      </c>
      <c r="BG113" s="50">
        <f t="shared" si="25"/>
        <v>37471.703208796644</v>
      </c>
      <c r="BH113" s="50" t="str">
        <f>Currentyear!C116</f>
        <v/>
      </c>
      <c r="BI113" s="50" t="str">
        <f t="shared" si="28"/>
        <v/>
      </c>
      <c r="BJ113" s="50" t="str">
        <f t="shared" si="29"/>
        <v/>
      </c>
      <c r="BK113" s="50" t="str">
        <f t="shared" si="30"/>
        <v/>
      </c>
      <c r="BL113" s="36" t="e">
        <f t="array" aca="1" ref="BL113:BN113" ca="1">[1]!daniels(BK109:BK113,1)</f>
        <v>#NAME?</v>
      </c>
      <c r="BM113" s="36" t="e">
        <f ca="1"/>
        <v>#NAME?</v>
      </c>
      <c r="BN113" s="36" t="e">
        <f ca="1"/>
        <v>#NAME?</v>
      </c>
      <c r="BO113" s="51" t="e">
        <f t="shared" si="26"/>
        <v>#VALUE!</v>
      </c>
      <c r="BP113" s="51" t="e">
        <f t="shared" si="27"/>
        <v>#VALUE!</v>
      </c>
    </row>
    <row r="114" spans="1:68" x14ac:dyDescent="0.25">
      <c r="A114" s="60">
        <f t="shared" si="19"/>
        <v>45928</v>
      </c>
      <c r="B114" s="22">
        <v>0</v>
      </c>
      <c r="C114" s="25">
        <v>0</v>
      </c>
      <c r="D114" s="25">
        <v>0</v>
      </c>
      <c r="E114" s="25">
        <v>0</v>
      </c>
      <c r="F114" s="22">
        <v>0</v>
      </c>
      <c r="G114" s="22">
        <v>0</v>
      </c>
      <c r="H114" s="25">
        <v>0</v>
      </c>
      <c r="I114" s="25">
        <v>0</v>
      </c>
      <c r="J114" s="25">
        <v>0</v>
      </c>
      <c r="K114" s="22">
        <v>0</v>
      </c>
      <c r="L114" s="25">
        <v>0</v>
      </c>
      <c r="M114" s="25">
        <v>0</v>
      </c>
      <c r="N114" s="25">
        <v>0</v>
      </c>
      <c r="O114" s="25">
        <v>0</v>
      </c>
      <c r="P114" s="25">
        <v>0</v>
      </c>
      <c r="Q114" s="25">
        <v>0</v>
      </c>
      <c r="R114" s="25">
        <v>0</v>
      </c>
      <c r="S114" s="25">
        <v>0</v>
      </c>
      <c r="T114" s="25">
        <v>0</v>
      </c>
      <c r="U114" s="25">
        <v>0</v>
      </c>
      <c r="V114" s="25">
        <v>0</v>
      </c>
      <c r="W114" s="25">
        <v>0</v>
      </c>
      <c r="X114" s="25">
        <v>0</v>
      </c>
      <c r="Y114" s="25">
        <v>0</v>
      </c>
      <c r="Z114" s="25">
        <v>0</v>
      </c>
      <c r="AA114" s="25">
        <v>0</v>
      </c>
      <c r="AB114" s="25">
        <v>0</v>
      </c>
      <c r="AC114" s="25">
        <v>0</v>
      </c>
      <c r="AD114" s="25">
        <v>0</v>
      </c>
      <c r="AE114" s="25">
        <v>0</v>
      </c>
      <c r="AF114" s="25">
        <v>0</v>
      </c>
      <c r="AG114" s="61">
        <v>0</v>
      </c>
      <c r="AH114" s="25">
        <v>0</v>
      </c>
      <c r="AI114" s="25">
        <v>0</v>
      </c>
      <c r="AJ114" s="25">
        <v>0</v>
      </c>
      <c r="AK114" s="25">
        <v>0</v>
      </c>
      <c r="AL114" s="25">
        <v>0</v>
      </c>
      <c r="AM114" s="25">
        <v>0</v>
      </c>
      <c r="AN114" s="25">
        <v>0</v>
      </c>
      <c r="AO114" s="25">
        <v>0</v>
      </c>
      <c r="AP114" s="25">
        <v>0</v>
      </c>
      <c r="AQ114" s="25">
        <v>0</v>
      </c>
      <c r="AR114" s="25">
        <v>0</v>
      </c>
      <c r="AS114" s="25">
        <v>0</v>
      </c>
      <c r="AT114" s="25">
        <v>0</v>
      </c>
      <c r="AU114" s="22"/>
      <c r="AY114" s="57">
        <v>4</v>
      </c>
      <c r="AZ114" s="63">
        <v>0.2</v>
      </c>
      <c r="BA114" s="64">
        <f t="shared" si="20"/>
        <v>0</v>
      </c>
      <c r="BB114" s="64">
        <f t="shared" si="21"/>
        <v>0</v>
      </c>
      <c r="BC114" s="64">
        <f t="shared" si="22"/>
        <v>0</v>
      </c>
      <c r="BD114" s="65">
        <f t="shared" si="23"/>
        <v>0</v>
      </c>
      <c r="BE114" s="51">
        <f t="shared" si="32"/>
        <v>0.99991356109341456</v>
      </c>
      <c r="BF114" s="66">
        <f t="shared" si="31"/>
        <v>45928</v>
      </c>
      <c r="BG114" s="50">
        <f t="shared" si="25"/>
        <v>37471.703208796644</v>
      </c>
      <c r="BH114" s="50" t="str">
        <f>Currentyear!C117</f>
        <v/>
      </c>
      <c r="BI114" s="50" t="str">
        <f t="shared" si="28"/>
        <v/>
      </c>
      <c r="BJ114" s="50" t="str">
        <f t="shared" si="29"/>
        <v/>
      </c>
      <c r="BK114" s="50" t="str">
        <f t="shared" si="30"/>
        <v/>
      </c>
      <c r="BL114" s="36" t="e">
        <f t="array" aca="1" ref="BL114:BN114" ca="1">[1]!daniels(BK110:BK114,1)</f>
        <v>#NAME?</v>
      </c>
      <c r="BM114" s="36" t="e">
        <f ca="1"/>
        <v>#NAME?</v>
      </c>
      <c r="BN114" s="36" t="e">
        <f ca="1"/>
        <v>#NAME?</v>
      </c>
      <c r="BO114" s="51" t="e">
        <f t="shared" si="26"/>
        <v>#VALUE!</v>
      </c>
      <c r="BP114" s="51" t="e">
        <f t="shared" si="27"/>
        <v>#VALUE!</v>
      </c>
    </row>
    <row r="115" spans="1:68" x14ac:dyDescent="0.25">
      <c r="A115" s="60">
        <f t="shared" si="19"/>
        <v>45929</v>
      </c>
      <c r="B115" s="25">
        <v>0</v>
      </c>
      <c r="C115" s="25">
        <v>0</v>
      </c>
      <c r="D115" s="25">
        <v>0</v>
      </c>
      <c r="E115" s="25">
        <v>0</v>
      </c>
      <c r="F115" s="22">
        <v>0</v>
      </c>
      <c r="G115" s="22">
        <v>0</v>
      </c>
      <c r="H115" s="25">
        <v>0</v>
      </c>
      <c r="I115" s="25">
        <v>0</v>
      </c>
      <c r="J115" s="25">
        <v>0</v>
      </c>
      <c r="K115" s="22">
        <v>0</v>
      </c>
      <c r="L115" s="25">
        <v>0</v>
      </c>
      <c r="M115" s="25">
        <v>0</v>
      </c>
      <c r="N115" s="25">
        <v>0</v>
      </c>
      <c r="O115" s="25">
        <v>0</v>
      </c>
      <c r="P115" s="25">
        <v>0</v>
      </c>
      <c r="Q115" s="25">
        <v>0</v>
      </c>
      <c r="R115" s="25">
        <v>0</v>
      </c>
      <c r="S115" s="25">
        <v>0</v>
      </c>
      <c r="T115" s="25">
        <v>0</v>
      </c>
      <c r="U115" s="25">
        <v>0</v>
      </c>
      <c r="V115" s="25">
        <v>0</v>
      </c>
      <c r="W115" s="25">
        <v>0</v>
      </c>
      <c r="X115" s="25">
        <v>0</v>
      </c>
      <c r="Y115" s="25">
        <v>0</v>
      </c>
      <c r="Z115" s="25">
        <v>0</v>
      </c>
      <c r="AA115" s="25">
        <v>0</v>
      </c>
      <c r="AB115" s="25">
        <v>0</v>
      </c>
      <c r="AC115" s="25">
        <v>0</v>
      </c>
      <c r="AD115" s="25">
        <v>0</v>
      </c>
      <c r="AE115" s="25">
        <v>0</v>
      </c>
      <c r="AF115" s="25">
        <v>0</v>
      </c>
      <c r="AG115" s="61">
        <v>0</v>
      </c>
      <c r="AH115" s="25">
        <v>0</v>
      </c>
      <c r="AI115" s="25">
        <v>0</v>
      </c>
      <c r="AJ115" s="25">
        <v>0</v>
      </c>
      <c r="AK115" s="25">
        <v>0</v>
      </c>
      <c r="AL115" s="25">
        <v>0</v>
      </c>
      <c r="AM115" s="25">
        <v>0</v>
      </c>
      <c r="AN115" s="25">
        <v>0</v>
      </c>
      <c r="AO115" s="25">
        <v>0</v>
      </c>
      <c r="AP115" s="25">
        <v>0</v>
      </c>
      <c r="AQ115" s="25">
        <v>0</v>
      </c>
      <c r="AR115" s="25">
        <v>0</v>
      </c>
      <c r="AS115" s="25">
        <v>0</v>
      </c>
      <c r="AT115" s="25">
        <v>0</v>
      </c>
      <c r="AU115" s="22"/>
      <c r="AY115" s="57">
        <v>3</v>
      </c>
      <c r="AZ115" s="63">
        <v>0.15</v>
      </c>
      <c r="BA115" s="64">
        <f t="shared" si="20"/>
        <v>0</v>
      </c>
      <c r="BB115" s="64">
        <f t="shared" si="21"/>
        <v>0</v>
      </c>
      <c r="BC115" s="64">
        <f t="shared" si="22"/>
        <v>0</v>
      </c>
      <c r="BD115" s="65">
        <f t="shared" si="23"/>
        <v>0</v>
      </c>
      <c r="BE115" s="51">
        <f t="shared" si="32"/>
        <v>0.99991356109341456</v>
      </c>
      <c r="BF115" s="66">
        <f t="shared" si="31"/>
        <v>45929</v>
      </c>
      <c r="BG115" s="50">
        <f t="shared" si="25"/>
        <v>37471.703208796644</v>
      </c>
      <c r="BH115" s="50" t="str">
        <f>Currentyear!C118</f>
        <v/>
      </c>
      <c r="BI115" s="50" t="str">
        <f t="shared" si="28"/>
        <v/>
      </c>
      <c r="BJ115" s="50" t="str">
        <f t="shared" si="29"/>
        <v/>
      </c>
      <c r="BK115" s="50" t="str">
        <f t="shared" si="30"/>
        <v/>
      </c>
      <c r="BL115" s="36" t="e">
        <f t="array" aca="1" ref="BL115:BN115" ca="1">[1]!daniels(BK111:BK115,1)</f>
        <v>#NAME?</v>
      </c>
      <c r="BM115" s="36" t="e">
        <f ca="1"/>
        <v>#NAME?</v>
      </c>
      <c r="BN115" s="36" t="e">
        <f ca="1"/>
        <v>#NAME?</v>
      </c>
      <c r="BO115" s="51" t="e">
        <f t="shared" si="26"/>
        <v>#VALUE!</v>
      </c>
      <c r="BP115" s="51" t="e">
        <f t="shared" si="27"/>
        <v>#VALUE!</v>
      </c>
    </row>
    <row r="116" spans="1:68" x14ac:dyDescent="0.25">
      <c r="A116" s="60">
        <f t="shared" si="19"/>
        <v>45930</v>
      </c>
      <c r="B116" s="25">
        <v>0</v>
      </c>
      <c r="C116" s="25">
        <v>0</v>
      </c>
      <c r="D116" s="25">
        <v>0</v>
      </c>
      <c r="E116" s="25">
        <v>0</v>
      </c>
      <c r="F116" s="22">
        <v>0</v>
      </c>
      <c r="G116" s="22">
        <v>0</v>
      </c>
      <c r="H116" s="25">
        <v>0</v>
      </c>
      <c r="I116" s="25">
        <v>0</v>
      </c>
      <c r="J116" s="25">
        <v>0</v>
      </c>
      <c r="K116" s="22">
        <v>0</v>
      </c>
      <c r="L116" s="25">
        <v>0</v>
      </c>
      <c r="M116" s="25">
        <v>0</v>
      </c>
      <c r="N116" s="25">
        <v>0</v>
      </c>
      <c r="O116" s="25">
        <v>0</v>
      </c>
      <c r="P116" s="25">
        <v>0</v>
      </c>
      <c r="Q116" s="25">
        <v>0</v>
      </c>
      <c r="R116" s="25">
        <v>0</v>
      </c>
      <c r="S116" s="25">
        <v>0</v>
      </c>
      <c r="T116" s="25">
        <v>0</v>
      </c>
      <c r="U116" s="25">
        <v>0</v>
      </c>
      <c r="V116" s="25">
        <v>0</v>
      </c>
      <c r="W116" s="25">
        <v>0</v>
      </c>
      <c r="X116" s="25">
        <v>0</v>
      </c>
      <c r="Y116" s="25">
        <v>0</v>
      </c>
      <c r="Z116" s="25">
        <v>0</v>
      </c>
      <c r="AA116" s="25">
        <v>0</v>
      </c>
      <c r="AB116" s="25">
        <v>0</v>
      </c>
      <c r="AC116" s="25">
        <v>0</v>
      </c>
      <c r="AD116" s="25">
        <v>0</v>
      </c>
      <c r="AE116" s="25">
        <v>0</v>
      </c>
      <c r="AF116" s="25">
        <v>0</v>
      </c>
      <c r="AG116" s="61">
        <v>0</v>
      </c>
      <c r="AH116" s="25">
        <v>0</v>
      </c>
      <c r="AI116" s="25">
        <v>0</v>
      </c>
      <c r="AJ116" s="25">
        <v>0</v>
      </c>
      <c r="AK116" s="25">
        <v>0</v>
      </c>
      <c r="AL116" s="25">
        <v>0</v>
      </c>
      <c r="AM116" s="25">
        <v>0</v>
      </c>
      <c r="AN116" s="25">
        <v>0</v>
      </c>
      <c r="AO116" s="25">
        <v>0</v>
      </c>
      <c r="AP116" s="25">
        <v>0</v>
      </c>
      <c r="AQ116" s="25">
        <v>0</v>
      </c>
      <c r="AR116" s="25">
        <v>0</v>
      </c>
      <c r="AS116" s="25">
        <v>0</v>
      </c>
      <c r="AT116" s="25">
        <v>0</v>
      </c>
      <c r="AU116" s="22"/>
      <c r="AY116" s="57">
        <v>3</v>
      </c>
      <c r="AZ116" s="63">
        <v>0.15</v>
      </c>
      <c r="BA116" s="64">
        <f t="shared" si="20"/>
        <v>0</v>
      </c>
      <c r="BB116" s="64">
        <f t="shared" si="21"/>
        <v>0</v>
      </c>
      <c r="BC116" s="64">
        <f t="shared" si="22"/>
        <v>0</v>
      </c>
      <c r="BD116" s="65">
        <f t="shared" si="23"/>
        <v>0</v>
      </c>
      <c r="BE116" s="51">
        <f t="shared" si="32"/>
        <v>0.99991356109341456</v>
      </c>
      <c r="BF116" s="66">
        <f t="shared" si="31"/>
        <v>45930</v>
      </c>
      <c r="BG116" s="50">
        <f t="shared" si="25"/>
        <v>37471.703208796644</v>
      </c>
      <c r="BH116" s="50" t="str">
        <f>Currentyear!C119</f>
        <v/>
      </c>
      <c r="BI116" s="50" t="str">
        <f t="shared" si="28"/>
        <v/>
      </c>
      <c r="BJ116" s="50" t="str">
        <f t="shared" si="29"/>
        <v/>
      </c>
      <c r="BK116" s="50" t="str">
        <f t="shared" si="30"/>
        <v/>
      </c>
      <c r="BL116" s="36" t="e">
        <f t="array" aca="1" ref="BL116:BN116" ca="1">[1]!daniels(BK112:BK116,1)</f>
        <v>#NAME?</v>
      </c>
      <c r="BM116" s="36" t="e">
        <f ca="1"/>
        <v>#NAME?</v>
      </c>
      <c r="BN116" s="36" t="e">
        <f ca="1"/>
        <v>#NAME?</v>
      </c>
      <c r="BO116" s="51" t="e">
        <f t="shared" si="26"/>
        <v>#VALUE!</v>
      </c>
      <c r="BP116" s="51" t="e">
        <f t="shared" si="27"/>
        <v>#VALUE!</v>
      </c>
    </row>
    <row r="117" spans="1:68" x14ac:dyDescent="0.25">
      <c r="A117" s="60">
        <f t="shared" si="19"/>
        <v>45931</v>
      </c>
      <c r="B117" s="25">
        <v>0</v>
      </c>
      <c r="C117" s="25">
        <v>0</v>
      </c>
      <c r="D117" s="25">
        <v>0</v>
      </c>
      <c r="E117" s="25">
        <v>0</v>
      </c>
      <c r="F117" s="22">
        <v>0</v>
      </c>
      <c r="G117" s="22">
        <v>0</v>
      </c>
      <c r="H117" s="25">
        <v>0</v>
      </c>
      <c r="I117" s="25">
        <v>0</v>
      </c>
      <c r="J117" s="25">
        <v>0</v>
      </c>
      <c r="K117" s="22">
        <v>0</v>
      </c>
      <c r="L117" s="25">
        <v>0</v>
      </c>
      <c r="M117" s="25">
        <v>0</v>
      </c>
      <c r="N117" s="25">
        <v>0</v>
      </c>
      <c r="O117" s="25">
        <v>0</v>
      </c>
      <c r="P117" s="25">
        <v>0</v>
      </c>
      <c r="Q117" s="25">
        <v>0</v>
      </c>
      <c r="R117" s="25">
        <v>0</v>
      </c>
      <c r="S117" s="25">
        <v>0</v>
      </c>
      <c r="T117" s="25">
        <v>0</v>
      </c>
      <c r="U117" s="25">
        <v>0</v>
      </c>
      <c r="V117" s="25">
        <v>0</v>
      </c>
      <c r="W117" s="25">
        <v>0</v>
      </c>
      <c r="X117" s="25">
        <v>0</v>
      </c>
      <c r="Y117" s="25">
        <v>0</v>
      </c>
      <c r="Z117" s="25">
        <v>0</v>
      </c>
      <c r="AA117" s="25">
        <v>0</v>
      </c>
      <c r="AB117" s="25">
        <v>0</v>
      </c>
      <c r="AC117" s="25">
        <v>0</v>
      </c>
      <c r="AD117" s="25">
        <v>0</v>
      </c>
      <c r="AE117" s="25">
        <v>0</v>
      </c>
      <c r="AF117" s="25">
        <v>0</v>
      </c>
      <c r="AG117" s="61">
        <v>0</v>
      </c>
      <c r="AH117" s="25">
        <v>0</v>
      </c>
      <c r="AI117" s="25">
        <v>0</v>
      </c>
      <c r="AJ117" s="25">
        <v>0</v>
      </c>
      <c r="AK117" s="25">
        <v>0</v>
      </c>
      <c r="AL117" s="25">
        <v>0</v>
      </c>
      <c r="AM117" s="25">
        <v>0</v>
      </c>
      <c r="AN117" s="25">
        <v>0</v>
      </c>
      <c r="AO117" s="25">
        <v>0</v>
      </c>
      <c r="AP117" s="25">
        <v>0</v>
      </c>
      <c r="AQ117" s="25">
        <v>0</v>
      </c>
      <c r="AR117" s="25">
        <v>0</v>
      </c>
      <c r="AS117" s="25">
        <v>0</v>
      </c>
      <c r="AT117" s="25">
        <v>0</v>
      </c>
      <c r="AU117" s="22"/>
      <c r="AY117" s="57">
        <v>3</v>
      </c>
      <c r="AZ117" s="63">
        <v>0.15</v>
      </c>
      <c r="BA117" s="64">
        <f t="shared" si="20"/>
        <v>0</v>
      </c>
      <c r="BB117" s="64">
        <f t="shared" si="21"/>
        <v>0</v>
      </c>
      <c r="BC117" s="64">
        <f t="shared" si="22"/>
        <v>0</v>
      </c>
      <c r="BD117" s="65">
        <f t="shared" si="23"/>
        <v>0</v>
      </c>
      <c r="BE117" s="51">
        <f t="shared" si="32"/>
        <v>0.99991356109341456</v>
      </c>
      <c r="BF117" s="66">
        <f t="shared" si="31"/>
        <v>45931</v>
      </c>
      <c r="BG117" s="50">
        <f t="shared" si="25"/>
        <v>37471.703208796644</v>
      </c>
      <c r="BH117" s="50" t="str">
        <f>Currentyear!C120</f>
        <v/>
      </c>
      <c r="BI117" s="50" t="str">
        <f t="shared" si="28"/>
        <v/>
      </c>
      <c r="BJ117" s="50" t="str">
        <f t="shared" si="29"/>
        <v/>
      </c>
      <c r="BK117" s="50" t="str">
        <f t="shared" si="30"/>
        <v/>
      </c>
      <c r="BL117" s="36" t="e">
        <f t="array" aca="1" ref="BL117:BN117" ca="1">[1]!daniels(BK113:BK117,1)</f>
        <v>#NAME?</v>
      </c>
      <c r="BM117" s="36" t="e">
        <f ca="1"/>
        <v>#NAME?</v>
      </c>
      <c r="BN117" s="36" t="e">
        <f ca="1"/>
        <v>#NAME?</v>
      </c>
      <c r="BO117" s="51" t="e">
        <f t="shared" si="26"/>
        <v>#VALUE!</v>
      </c>
      <c r="BP117" s="51" t="e">
        <f t="shared" si="27"/>
        <v>#VALUE!</v>
      </c>
    </row>
    <row r="118" spans="1:68" x14ac:dyDescent="0.25">
      <c r="A118" s="60">
        <f t="shared" si="19"/>
        <v>45932</v>
      </c>
      <c r="B118" s="25">
        <v>0</v>
      </c>
      <c r="C118" s="25">
        <v>0</v>
      </c>
      <c r="D118" s="25">
        <v>0</v>
      </c>
      <c r="E118" s="25">
        <v>0</v>
      </c>
      <c r="F118" s="22">
        <v>0</v>
      </c>
      <c r="G118" s="22">
        <v>0</v>
      </c>
      <c r="H118" s="25">
        <v>0</v>
      </c>
      <c r="I118" s="25">
        <v>0</v>
      </c>
      <c r="J118" s="25">
        <v>0</v>
      </c>
      <c r="K118" s="22">
        <v>0</v>
      </c>
      <c r="L118" s="25">
        <v>0</v>
      </c>
      <c r="M118" s="25">
        <v>0</v>
      </c>
      <c r="N118" s="25">
        <v>0</v>
      </c>
      <c r="O118" s="25">
        <v>0</v>
      </c>
      <c r="P118" s="25">
        <v>0</v>
      </c>
      <c r="Q118" s="25">
        <v>0</v>
      </c>
      <c r="R118" s="25">
        <v>0</v>
      </c>
      <c r="S118" s="25">
        <v>0</v>
      </c>
      <c r="T118" s="25">
        <v>0</v>
      </c>
      <c r="U118" s="25">
        <v>0</v>
      </c>
      <c r="V118" s="25">
        <v>0</v>
      </c>
      <c r="W118" s="25">
        <v>0</v>
      </c>
      <c r="X118" s="25">
        <v>0</v>
      </c>
      <c r="Y118" s="25">
        <v>0</v>
      </c>
      <c r="Z118" s="25">
        <v>0</v>
      </c>
      <c r="AA118" s="25">
        <v>0</v>
      </c>
      <c r="AB118" s="25">
        <v>0</v>
      </c>
      <c r="AC118" s="25">
        <v>0</v>
      </c>
      <c r="AD118" s="25">
        <v>0</v>
      </c>
      <c r="AE118" s="25">
        <v>0</v>
      </c>
      <c r="AF118" s="25">
        <v>0</v>
      </c>
      <c r="AG118" s="61">
        <v>0</v>
      </c>
      <c r="AH118" s="25">
        <v>0</v>
      </c>
      <c r="AI118" s="25">
        <v>0</v>
      </c>
      <c r="AJ118" s="25">
        <v>0</v>
      </c>
      <c r="AK118" s="25">
        <v>0</v>
      </c>
      <c r="AL118" s="25">
        <v>0</v>
      </c>
      <c r="AM118" s="25">
        <v>0</v>
      </c>
      <c r="AN118" s="25">
        <v>0</v>
      </c>
      <c r="AO118" s="25">
        <v>0</v>
      </c>
      <c r="AP118" s="25">
        <v>0</v>
      </c>
      <c r="AQ118" s="25">
        <v>0</v>
      </c>
      <c r="AR118" s="25">
        <v>0</v>
      </c>
      <c r="AS118" s="25">
        <v>0</v>
      </c>
      <c r="AT118" s="25">
        <v>0</v>
      </c>
      <c r="AU118" s="22"/>
      <c r="AY118" s="57">
        <v>3</v>
      </c>
      <c r="AZ118" s="63">
        <v>0.15</v>
      </c>
      <c r="BA118" s="64">
        <f t="shared" si="20"/>
        <v>0</v>
      </c>
      <c r="BB118" s="64">
        <f t="shared" si="21"/>
        <v>0</v>
      </c>
      <c r="BC118" s="64">
        <f t="shared" si="22"/>
        <v>0</v>
      </c>
      <c r="BD118" s="65">
        <f t="shared" si="23"/>
        <v>0</v>
      </c>
      <c r="BE118" s="51">
        <f t="shared" si="32"/>
        <v>0.99991356109341456</v>
      </c>
      <c r="BF118" s="66">
        <f t="shared" si="31"/>
        <v>45932</v>
      </c>
      <c r="BG118" s="50">
        <f t="shared" si="25"/>
        <v>37471.703208796644</v>
      </c>
      <c r="BH118" s="50" t="str">
        <f>Currentyear!C121</f>
        <v/>
      </c>
      <c r="BI118" s="50" t="str">
        <f t="shared" si="28"/>
        <v/>
      </c>
      <c r="BJ118" s="50" t="str">
        <f t="shared" si="29"/>
        <v/>
      </c>
      <c r="BK118" s="50" t="str">
        <f t="shared" si="30"/>
        <v/>
      </c>
      <c r="BL118" s="36" t="e">
        <f t="array" aca="1" ref="BL118:BN118" ca="1">[1]!daniels(BK114:BK118,1)</f>
        <v>#NAME?</v>
      </c>
      <c r="BM118" s="36" t="e">
        <f ca="1"/>
        <v>#NAME?</v>
      </c>
      <c r="BN118" s="36" t="e">
        <f ca="1"/>
        <v>#NAME?</v>
      </c>
      <c r="BO118" s="51" t="e">
        <f t="shared" si="26"/>
        <v>#VALUE!</v>
      </c>
      <c r="BP118" s="51" t="e">
        <f t="shared" si="27"/>
        <v>#VALUE!</v>
      </c>
    </row>
    <row r="119" spans="1:68" x14ac:dyDescent="0.25">
      <c r="A119" s="60">
        <f t="shared" si="19"/>
        <v>45933</v>
      </c>
      <c r="B119" s="25">
        <v>0</v>
      </c>
      <c r="C119" s="25">
        <v>0</v>
      </c>
      <c r="D119" s="25">
        <v>0</v>
      </c>
      <c r="E119" s="25">
        <v>0</v>
      </c>
      <c r="F119" s="22">
        <v>0</v>
      </c>
      <c r="G119" s="22">
        <v>0</v>
      </c>
      <c r="H119" s="25">
        <v>0</v>
      </c>
      <c r="I119" s="25">
        <v>0</v>
      </c>
      <c r="J119" s="25">
        <v>0</v>
      </c>
      <c r="K119" s="22">
        <v>0</v>
      </c>
      <c r="L119" s="25">
        <v>0</v>
      </c>
      <c r="M119" s="25">
        <v>0</v>
      </c>
      <c r="N119" s="25">
        <v>0</v>
      </c>
      <c r="O119" s="25">
        <v>0</v>
      </c>
      <c r="P119" s="25">
        <v>0</v>
      </c>
      <c r="Q119" s="25">
        <v>0</v>
      </c>
      <c r="R119" s="25">
        <v>0</v>
      </c>
      <c r="S119" s="25">
        <v>0</v>
      </c>
      <c r="T119" s="25">
        <v>0</v>
      </c>
      <c r="U119" s="25">
        <v>0</v>
      </c>
      <c r="V119" s="25">
        <v>0</v>
      </c>
      <c r="W119" s="25">
        <v>0</v>
      </c>
      <c r="X119" s="25">
        <v>0</v>
      </c>
      <c r="Y119" s="25">
        <v>0</v>
      </c>
      <c r="Z119" s="25">
        <v>0</v>
      </c>
      <c r="AA119" s="25">
        <v>0</v>
      </c>
      <c r="AB119" s="25">
        <v>0</v>
      </c>
      <c r="AC119" s="25">
        <v>0</v>
      </c>
      <c r="AD119" s="25">
        <v>0</v>
      </c>
      <c r="AE119" s="25">
        <v>0</v>
      </c>
      <c r="AF119" s="25">
        <v>0</v>
      </c>
      <c r="AG119" s="61">
        <v>0</v>
      </c>
      <c r="AH119" s="25">
        <v>0</v>
      </c>
      <c r="AI119" s="25">
        <v>0</v>
      </c>
      <c r="AJ119" s="25">
        <v>0</v>
      </c>
      <c r="AK119" s="25">
        <v>0</v>
      </c>
      <c r="AL119" s="25">
        <v>0</v>
      </c>
      <c r="AM119" s="25">
        <v>0</v>
      </c>
      <c r="AN119" s="25">
        <v>0</v>
      </c>
      <c r="AO119" s="25">
        <v>0</v>
      </c>
      <c r="AP119" s="25">
        <v>0</v>
      </c>
      <c r="AQ119" s="25">
        <v>0</v>
      </c>
      <c r="AR119" s="25">
        <v>0</v>
      </c>
      <c r="AS119" s="25">
        <v>0</v>
      </c>
      <c r="AT119" s="25">
        <v>0</v>
      </c>
      <c r="AU119" s="22"/>
      <c r="AY119" s="57">
        <v>3</v>
      </c>
      <c r="AZ119" s="63">
        <v>0.15</v>
      </c>
      <c r="BA119" s="64">
        <f t="shared" si="20"/>
        <v>0</v>
      </c>
      <c r="BB119" s="64">
        <f t="shared" si="21"/>
        <v>0</v>
      </c>
      <c r="BC119" s="64">
        <f t="shared" si="22"/>
        <v>0</v>
      </c>
      <c r="BD119" s="65">
        <f t="shared" si="23"/>
        <v>0</v>
      </c>
      <c r="BE119" s="51">
        <f t="shared" si="32"/>
        <v>0.99991356109341456</v>
      </c>
      <c r="BF119" s="66">
        <f t="shared" si="31"/>
        <v>45933</v>
      </c>
      <c r="BG119" s="50">
        <f t="shared" si="25"/>
        <v>37471.703208796644</v>
      </c>
      <c r="BH119" s="50" t="str">
        <f>Currentyear!C122</f>
        <v/>
      </c>
      <c r="BI119" s="50" t="str">
        <f t="shared" si="28"/>
        <v/>
      </c>
      <c r="BJ119" s="50" t="str">
        <f t="shared" si="29"/>
        <v/>
      </c>
      <c r="BK119" s="50" t="str">
        <f t="shared" si="30"/>
        <v/>
      </c>
      <c r="BL119" s="36" t="e">
        <f t="array" aca="1" ref="BL119:BN119" ca="1">[1]!daniels(BK115:BK119,1)</f>
        <v>#NAME?</v>
      </c>
      <c r="BM119" s="36" t="e">
        <f ca="1"/>
        <v>#NAME?</v>
      </c>
      <c r="BN119" s="36" t="e">
        <f ca="1"/>
        <v>#NAME?</v>
      </c>
      <c r="BO119" s="51" t="e">
        <f t="shared" si="26"/>
        <v>#VALUE!</v>
      </c>
      <c r="BP119" s="51" t="e">
        <f t="shared" si="27"/>
        <v>#VALUE!</v>
      </c>
    </row>
    <row r="120" spans="1:68" x14ac:dyDescent="0.25">
      <c r="A120" s="60">
        <f t="shared" si="19"/>
        <v>45934</v>
      </c>
      <c r="B120" s="25">
        <v>0</v>
      </c>
      <c r="C120" s="25">
        <v>0</v>
      </c>
      <c r="D120" s="25">
        <v>0</v>
      </c>
      <c r="E120" s="25">
        <v>0</v>
      </c>
      <c r="F120" s="25">
        <v>0</v>
      </c>
      <c r="G120" s="22">
        <v>0</v>
      </c>
      <c r="H120" s="25">
        <v>0</v>
      </c>
      <c r="I120" s="25">
        <v>0</v>
      </c>
      <c r="J120" s="25">
        <v>0</v>
      </c>
      <c r="K120" s="22">
        <v>0</v>
      </c>
      <c r="L120" s="25">
        <v>0</v>
      </c>
      <c r="M120" s="25">
        <v>0</v>
      </c>
      <c r="N120" s="25">
        <v>0</v>
      </c>
      <c r="O120" s="25">
        <v>0</v>
      </c>
      <c r="P120" s="25">
        <v>0</v>
      </c>
      <c r="Q120" s="25">
        <v>0</v>
      </c>
      <c r="R120" s="25">
        <v>0</v>
      </c>
      <c r="S120" s="25">
        <v>0</v>
      </c>
      <c r="T120" s="25">
        <v>0</v>
      </c>
      <c r="U120" s="25">
        <v>0</v>
      </c>
      <c r="V120" s="25">
        <v>0</v>
      </c>
      <c r="W120" s="25">
        <v>0</v>
      </c>
      <c r="X120" s="25">
        <v>0</v>
      </c>
      <c r="Y120" s="25">
        <v>0</v>
      </c>
      <c r="Z120" s="25">
        <v>0</v>
      </c>
      <c r="AA120" s="25">
        <v>0</v>
      </c>
      <c r="AB120" s="25">
        <v>0</v>
      </c>
      <c r="AC120" s="25">
        <v>0</v>
      </c>
      <c r="AD120" s="25">
        <v>0</v>
      </c>
      <c r="AE120" s="25">
        <v>0</v>
      </c>
      <c r="AF120" s="25">
        <v>0</v>
      </c>
      <c r="AG120" s="61">
        <v>0</v>
      </c>
      <c r="AH120" s="25">
        <v>0</v>
      </c>
      <c r="AI120" s="25">
        <v>0</v>
      </c>
      <c r="AJ120" s="25">
        <v>0</v>
      </c>
      <c r="AK120" s="25">
        <v>0</v>
      </c>
      <c r="AL120" s="25">
        <v>0</v>
      </c>
      <c r="AM120" s="25">
        <v>0</v>
      </c>
      <c r="AN120" s="25">
        <v>0</v>
      </c>
      <c r="AO120" s="25">
        <v>0</v>
      </c>
      <c r="AP120" s="25">
        <v>0</v>
      </c>
      <c r="AQ120" s="25">
        <v>0</v>
      </c>
      <c r="AR120" s="25">
        <v>0</v>
      </c>
      <c r="AS120" s="25">
        <v>0</v>
      </c>
      <c r="AT120" s="25">
        <v>0</v>
      </c>
      <c r="AU120" s="22"/>
      <c r="AY120" s="57">
        <v>2</v>
      </c>
      <c r="AZ120" s="63">
        <v>0.1</v>
      </c>
      <c r="BA120" s="64">
        <f t="shared" si="20"/>
        <v>0</v>
      </c>
      <c r="BB120" s="64">
        <f t="shared" si="21"/>
        <v>0</v>
      </c>
      <c r="BC120" s="64">
        <f t="shared" si="22"/>
        <v>0</v>
      </c>
      <c r="BD120" s="65">
        <f t="shared" si="23"/>
        <v>0</v>
      </c>
      <c r="BE120" s="51">
        <f t="shared" si="32"/>
        <v>0.99991356109341456</v>
      </c>
      <c r="BF120" s="66">
        <f t="shared" si="31"/>
        <v>45934</v>
      </c>
      <c r="BG120" s="50">
        <f t="shared" si="25"/>
        <v>37471.703208796644</v>
      </c>
      <c r="BH120" s="50" t="str">
        <f>Currentyear!C123</f>
        <v/>
      </c>
      <c r="BI120" s="50" t="str">
        <f t="shared" si="28"/>
        <v/>
      </c>
      <c r="BJ120" s="50" t="str">
        <f t="shared" si="29"/>
        <v/>
      </c>
      <c r="BK120" s="50" t="str">
        <f t="shared" si="30"/>
        <v/>
      </c>
      <c r="BL120" s="36" t="e">
        <f t="array" aca="1" ref="BL120:BN120" ca="1">[1]!daniels(BK116:BK120,1)</f>
        <v>#NAME?</v>
      </c>
      <c r="BM120" s="36" t="e">
        <f ca="1"/>
        <v>#NAME?</v>
      </c>
      <c r="BN120" s="36" t="e">
        <f ca="1"/>
        <v>#NAME?</v>
      </c>
      <c r="BO120" s="51" t="e">
        <f t="shared" si="26"/>
        <v>#VALUE!</v>
      </c>
      <c r="BP120" s="51" t="e">
        <f t="shared" si="27"/>
        <v>#VALUE!</v>
      </c>
    </row>
    <row r="121" spans="1:68" x14ac:dyDescent="0.25">
      <c r="A121" s="60">
        <f t="shared" si="19"/>
        <v>45935</v>
      </c>
      <c r="B121" s="25">
        <v>0</v>
      </c>
      <c r="C121" s="25">
        <v>0</v>
      </c>
      <c r="D121" s="25">
        <v>0</v>
      </c>
      <c r="E121" s="25">
        <v>0</v>
      </c>
      <c r="F121" s="25">
        <v>0</v>
      </c>
      <c r="G121" s="22">
        <v>0</v>
      </c>
      <c r="H121" s="25">
        <v>0</v>
      </c>
      <c r="I121" s="25">
        <v>0</v>
      </c>
      <c r="J121" s="25">
        <v>0</v>
      </c>
      <c r="K121" s="25">
        <v>0</v>
      </c>
      <c r="L121" s="25">
        <v>0</v>
      </c>
      <c r="M121" s="25">
        <v>0</v>
      </c>
      <c r="N121" s="25">
        <v>0</v>
      </c>
      <c r="O121" s="25">
        <v>0</v>
      </c>
      <c r="P121" s="25">
        <v>0</v>
      </c>
      <c r="Q121" s="25">
        <v>0</v>
      </c>
      <c r="R121" s="25">
        <v>0</v>
      </c>
      <c r="S121" s="25">
        <v>0</v>
      </c>
      <c r="T121" s="25">
        <v>0</v>
      </c>
      <c r="U121" s="25">
        <v>0</v>
      </c>
      <c r="V121" s="25">
        <v>0</v>
      </c>
      <c r="W121" s="25">
        <v>0</v>
      </c>
      <c r="X121" s="25">
        <v>0</v>
      </c>
      <c r="Y121" s="25">
        <v>0</v>
      </c>
      <c r="Z121" s="25">
        <v>0</v>
      </c>
      <c r="AA121" s="25">
        <v>0</v>
      </c>
      <c r="AB121" s="25">
        <v>0</v>
      </c>
      <c r="AC121" s="25">
        <v>0</v>
      </c>
      <c r="AD121" s="25">
        <v>0</v>
      </c>
      <c r="AE121" s="25">
        <v>0</v>
      </c>
      <c r="AF121" s="25">
        <v>0</v>
      </c>
      <c r="AG121" s="61">
        <v>0</v>
      </c>
      <c r="AH121" s="25">
        <v>0</v>
      </c>
      <c r="AI121" s="25">
        <v>0</v>
      </c>
      <c r="AJ121" s="25">
        <v>0</v>
      </c>
      <c r="AK121" s="25">
        <v>0</v>
      </c>
      <c r="AL121" s="25">
        <v>0</v>
      </c>
      <c r="AM121" s="25">
        <v>0</v>
      </c>
      <c r="AN121" s="25">
        <v>0</v>
      </c>
      <c r="AO121" s="25">
        <v>0</v>
      </c>
      <c r="AP121" s="25">
        <v>0</v>
      </c>
      <c r="AQ121" s="25">
        <v>0</v>
      </c>
      <c r="AR121" s="25">
        <v>0</v>
      </c>
      <c r="AS121" s="25">
        <v>0</v>
      </c>
      <c r="AT121" s="25">
        <v>0</v>
      </c>
      <c r="AU121" s="22"/>
      <c r="AY121" s="57">
        <v>1</v>
      </c>
      <c r="AZ121" s="63">
        <v>0.05</v>
      </c>
      <c r="BA121" s="64">
        <f t="shared" si="20"/>
        <v>0</v>
      </c>
      <c r="BB121" s="64">
        <f t="shared" si="21"/>
        <v>0</v>
      </c>
      <c r="BC121" s="64">
        <f t="shared" si="22"/>
        <v>0</v>
      </c>
      <c r="BD121" s="65">
        <f t="shared" si="23"/>
        <v>0</v>
      </c>
      <c r="BE121" s="51">
        <f t="shared" si="32"/>
        <v>0.99991356109341456</v>
      </c>
      <c r="BF121" s="66">
        <f t="shared" si="31"/>
        <v>45935</v>
      </c>
      <c r="BG121" s="50">
        <f t="shared" si="25"/>
        <v>37471.703208796644</v>
      </c>
      <c r="BH121" s="50" t="str">
        <f>Currentyear!C124</f>
        <v/>
      </c>
      <c r="BI121" s="50" t="str">
        <f t="shared" si="28"/>
        <v/>
      </c>
      <c r="BJ121" s="50" t="str">
        <f t="shared" si="29"/>
        <v/>
      </c>
      <c r="BK121" s="50" t="str">
        <f t="shared" si="30"/>
        <v/>
      </c>
      <c r="BL121" s="36" t="e">
        <f t="array" aca="1" ref="BL121:BN121" ca="1">[1]!daniels(BK117:BK121,1)</f>
        <v>#NAME?</v>
      </c>
      <c r="BM121" s="36" t="e">
        <f ca="1"/>
        <v>#NAME?</v>
      </c>
      <c r="BN121" s="36" t="e">
        <f ca="1"/>
        <v>#NAME?</v>
      </c>
      <c r="BO121" s="51" t="e">
        <f t="shared" si="26"/>
        <v>#VALUE!</v>
      </c>
      <c r="BP121" s="51" t="e">
        <f t="shared" si="27"/>
        <v>#VALUE!</v>
      </c>
    </row>
    <row r="122" spans="1:68" x14ac:dyDescent="0.25">
      <c r="A122" s="60">
        <f t="shared" si="19"/>
        <v>45936</v>
      </c>
      <c r="B122" s="25">
        <v>1.9819190695367597</v>
      </c>
      <c r="C122" s="25">
        <v>1.6739264395417208</v>
      </c>
      <c r="D122" s="25">
        <v>1.9983851418925731</v>
      </c>
      <c r="E122" s="25">
        <v>3.9364712397900417E-2</v>
      </c>
      <c r="F122" s="25">
        <v>0.21932638090484205</v>
      </c>
      <c r="G122" s="22">
        <v>1</v>
      </c>
      <c r="H122" s="25">
        <v>0.94917292586054114</v>
      </c>
      <c r="I122" s="25">
        <v>0.84613344959976711</v>
      </c>
      <c r="J122" s="25">
        <v>1.2306942444711759</v>
      </c>
      <c r="K122" s="25">
        <v>0.28083326440680534</v>
      </c>
      <c r="L122" s="25">
        <v>2.7263091256603977</v>
      </c>
      <c r="M122" s="25">
        <v>6.3196051092227297</v>
      </c>
      <c r="N122" s="25">
        <v>3.9300606879397892</v>
      </c>
      <c r="O122" s="25">
        <v>0.89169979962143553</v>
      </c>
      <c r="P122" s="25">
        <v>2.160504202590205</v>
      </c>
      <c r="Q122" s="25">
        <v>3.4292447252453391</v>
      </c>
      <c r="R122" s="25">
        <v>3.004996691589267</v>
      </c>
      <c r="S122" s="25">
        <v>1.6588489572760856</v>
      </c>
      <c r="T122" s="25">
        <v>2.4955626065977818</v>
      </c>
      <c r="U122" s="25">
        <v>4.9873924743750582</v>
      </c>
      <c r="V122" s="25">
        <v>0.26184983301615899</v>
      </c>
      <c r="W122" s="25">
        <v>0.31666857151988903</v>
      </c>
      <c r="X122" s="25">
        <v>2.0714939868534947</v>
      </c>
      <c r="Y122" s="25">
        <v>6.0356903842165508</v>
      </c>
      <c r="Z122" s="25">
        <v>6.6721342105964947</v>
      </c>
      <c r="AA122" s="25">
        <v>5.6695920446466861</v>
      </c>
      <c r="AB122" s="25">
        <v>8.9769979310740116</v>
      </c>
      <c r="AC122" s="25">
        <v>5.7805601072598582</v>
      </c>
      <c r="AD122" s="25">
        <v>0.86908968432021594</v>
      </c>
      <c r="AE122" s="25">
        <v>1.085393351636516</v>
      </c>
      <c r="AF122" s="25">
        <v>1.481550932233878</v>
      </c>
      <c r="AG122" s="61">
        <v>1.9619951320333149</v>
      </c>
      <c r="AH122" s="25">
        <v>3.5357671879417851</v>
      </c>
      <c r="AI122" s="25">
        <v>4.2421977269700424</v>
      </c>
      <c r="AJ122" s="25">
        <v>1.7216127015864984</v>
      </c>
      <c r="AK122" s="25">
        <v>1.2969988350244497</v>
      </c>
      <c r="AL122" s="25">
        <v>1.9685882903340766</v>
      </c>
      <c r="AM122" s="25">
        <v>4.8148334342211436</v>
      </c>
      <c r="AN122" s="25">
        <v>6.3800245919094296</v>
      </c>
      <c r="AO122" s="25">
        <v>5.19263300464441</v>
      </c>
      <c r="AP122" s="25">
        <v>3.5957632179231647</v>
      </c>
      <c r="AQ122" s="25">
        <v>5.2964007980824466</v>
      </c>
      <c r="AR122" s="25">
        <v>7.7799316744313343</v>
      </c>
      <c r="AS122" s="25">
        <v>13.697146743119205</v>
      </c>
      <c r="AT122" s="25">
        <v>19.287573125183695</v>
      </c>
      <c r="AU122" s="22"/>
      <c r="AY122" s="57">
        <v>1</v>
      </c>
      <c r="AZ122" s="63">
        <v>0.05</v>
      </c>
      <c r="BA122" s="64">
        <f t="shared" si="20"/>
        <v>3.2392930541892095</v>
      </c>
      <c r="BB122" s="64">
        <f t="shared" si="21"/>
        <v>3.9364712397900417E-2</v>
      </c>
      <c r="BC122" s="64">
        <f t="shared" si="22"/>
        <v>13.697146743119205</v>
      </c>
      <c r="BD122" s="65">
        <f t="shared" si="23"/>
        <v>8.6438906584825916E-5</v>
      </c>
      <c r="BE122" s="51">
        <f t="shared" si="32"/>
        <v>0.99999999999999933</v>
      </c>
      <c r="BF122" s="66">
        <f t="shared" si="31"/>
        <v>45936</v>
      </c>
      <c r="BG122" s="50">
        <f t="shared" si="25"/>
        <v>37474.942501850834</v>
      </c>
      <c r="BH122" s="50" t="str">
        <f>Currentyear!C125</f>
        <v/>
      </c>
      <c r="BI122" s="50" t="str">
        <f t="shared" si="28"/>
        <v/>
      </c>
      <c r="BJ122" s="50" t="str">
        <f t="shared" si="29"/>
        <v/>
      </c>
      <c r="BK122" s="50" t="str">
        <f t="shared" si="30"/>
        <v/>
      </c>
      <c r="BL122" s="36" t="e">
        <f t="array" aca="1" ref="BL122:BN122" ca="1">[1]!daniels(BK118:BK122,1)</f>
        <v>#NAME?</v>
      </c>
      <c r="BM122" s="36" t="e">
        <f ca="1"/>
        <v>#NAME?</v>
      </c>
      <c r="BN122" s="36" t="e">
        <f ca="1"/>
        <v>#NAME?</v>
      </c>
      <c r="BO122" s="51" t="e">
        <f t="shared" si="26"/>
        <v>#VALUE!</v>
      </c>
      <c r="BP122" s="51" t="e">
        <f t="shared" si="27"/>
        <v>#VALUE!</v>
      </c>
    </row>
    <row r="123" spans="1:68" x14ac:dyDescent="0.25">
      <c r="A123" s="60">
        <f t="shared" si="19"/>
        <v>45937</v>
      </c>
      <c r="B123" s="25">
        <v>0</v>
      </c>
      <c r="C123" s="25">
        <v>0</v>
      </c>
      <c r="D123" s="25">
        <v>0</v>
      </c>
      <c r="E123" s="25">
        <v>0</v>
      </c>
      <c r="F123" s="25">
        <v>0</v>
      </c>
      <c r="G123" s="22">
        <v>0</v>
      </c>
      <c r="H123" s="25">
        <v>0</v>
      </c>
      <c r="I123" s="25">
        <v>0</v>
      </c>
      <c r="J123" s="25">
        <v>0</v>
      </c>
      <c r="K123" s="25">
        <v>0</v>
      </c>
      <c r="L123" s="25">
        <v>0</v>
      </c>
      <c r="M123" s="25">
        <v>0</v>
      </c>
      <c r="N123" s="25">
        <v>0</v>
      </c>
      <c r="O123" s="25">
        <v>0</v>
      </c>
      <c r="P123" s="25">
        <v>0</v>
      </c>
      <c r="Q123" s="25">
        <v>0</v>
      </c>
      <c r="R123" s="25">
        <v>0</v>
      </c>
      <c r="S123" s="25">
        <v>0</v>
      </c>
      <c r="T123" s="25">
        <v>0</v>
      </c>
      <c r="U123" s="25">
        <v>0</v>
      </c>
      <c r="V123" s="25">
        <v>0</v>
      </c>
      <c r="W123" s="25">
        <v>0</v>
      </c>
      <c r="X123" s="25">
        <v>0</v>
      </c>
      <c r="Y123" s="25">
        <v>0</v>
      </c>
      <c r="Z123" s="25">
        <v>0</v>
      </c>
      <c r="AA123" s="25">
        <v>0</v>
      </c>
      <c r="AB123" s="25">
        <v>0</v>
      </c>
      <c r="AC123" s="25">
        <v>0</v>
      </c>
      <c r="AD123" s="25">
        <v>0</v>
      </c>
      <c r="AE123" s="25">
        <v>0</v>
      </c>
      <c r="AF123" s="25">
        <v>0</v>
      </c>
      <c r="AG123" s="61">
        <v>0</v>
      </c>
      <c r="AH123" s="25">
        <v>0</v>
      </c>
      <c r="AI123" s="25">
        <v>0</v>
      </c>
      <c r="AJ123" s="25">
        <v>0</v>
      </c>
      <c r="AK123" s="25">
        <v>0</v>
      </c>
      <c r="AL123" s="25">
        <v>0</v>
      </c>
      <c r="AM123" s="25">
        <v>0</v>
      </c>
      <c r="AN123" s="25">
        <v>0</v>
      </c>
      <c r="AO123" s="25">
        <v>0</v>
      </c>
      <c r="AP123" s="109">
        <v>0</v>
      </c>
      <c r="AQ123" s="109">
        <v>0</v>
      </c>
      <c r="AR123" s="109">
        <v>0</v>
      </c>
      <c r="AS123" s="109">
        <v>0</v>
      </c>
      <c r="AT123" s="109">
        <v>0</v>
      </c>
      <c r="AU123" s="112"/>
      <c r="AY123" s="57">
        <v>1</v>
      </c>
      <c r="AZ123" s="63">
        <v>0.05</v>
      </c>
      <c r="BA123" s="64">
        <f t="shared" si="20"/>
        <v>0</v>
      </c>
      <c r="BB123" s="64">
        <f t="shared" si="21"/>
        <v>0</v>
      </c>
      <c r="BC123" s="64">
        <f t="shared" si="22"/>
        <v>0</v>
      </c>
      <c r="BD123" s="65">
        <f t="shared" si="23"/>
        <v>0</v>
      </c>
      <c r="BE123" s="51">
        <f t="shared" si="32"/>
        <v>0.99999999999999933</v>
      </c>
      <c r="BF123" s="66">
        <f t="shared" si="31"/>
        <v>45937</v>
      </c>
      <c r="BG123" s="50">
        <f>BA123+BG122</f>
        <v>37474.942501850834</v>
      </c>
      <c r="BH123" s="50" t="str">
        <f>Currentyear!C126</f>
        <v/>
      </c>
      <c r="BI123" s="50" t="str">
        <f t="shared" si="28"/>
        <v/>
      </c>
      <c r="BJ123" s="50" t="str">
        <f t="shared" si="29"/>
        <v/>
      </c>
      <c r="BK123" s="50" t="str">
        <f t="shared" si="30"/>
        <v/>
      </c>
      <c r="BL123" s="36" t="e">
        <f t="array" aca="1" ref="BL123:BN123" ca="1">[1]!daniels(BK119:BK123,1)</f>
        <v>#NAME?</v>
      </c>
      <c r="BM123" s="36" t="e">
        <f ca="1"/>
        <v>#NAME?</v>
      </c>
      <c r="BN123" s="36" t="e">
        <f ca="1"/>
        <v>#NAME?</v>
      </c>
      <c r="BO123" s="51" t="e">
        <f t="shared" si="26"/>
        <v>#VALUE!</v>
      </c>
      <c r="BP123" s="51" t="e">
        <f t="shared" si="27"/>
        <v>#VALUE!</v>
      </c>
    </row>
    <row r="124" spans="1:68" s="4" customFormat="1" ht="39.6" x14ac:dyDescent="0.2">
      <c r="A124" s="74" t="s">
        <v>47</v>
      </c>
      <c r="B124" s="38">
        <v>22942</v>
      </c>
      <c r="C124" s="38">
        <v>19148</v>
      </c>
      <c r="D124" s="38">
        <v>22877</v>
      </c>
      <c r="E124" s="38">
        <v>430</v>
      </c>
      <c r="F124" s="38">
        <v>2525</v>
      </c>
      <c r="G124" s="38">
        <v>11545</v>
      </c>
      <c r="H124" s="38">
        <v>10669</v>
      </c>
      <c r="I124" s="38">
        <v>9414</v>
      </c>
      <c r="J124" s="38">
        <v>12990</v>
      </c>
      <c r="K124" s="38">
        <v>1889</v>
      </c>
      <c r="L124" s="38">
        <v>28669</v>
      </c>
      <c r="M124" s="38">
        <v>72517</v>
      </c>
      <c r="N124" s="38">
        <v>45039</v>
      </c>
      <c r="O124" s="38">
        <v>10231</v>
      </c>
      <c r="P124" s="38">
        <v>24707</v>
      </c>
      <c r="Q124" s="38">
        <v>39216</v>
      </c>
      <c r="R124" s="38">
        <v>34216</v>
      </c>
      <c r="S124" s="38">
        <v>18725</v>
      </c>
      <c r="T124" s="38">
        <v>28127</v>
      </c>
      <c r="U124" s="38">
        <v>57469</v>
      </c>
      <c r="V124" s="38">
        <v>2948</v>
      </c>
      <c r="W124" s="38">
        <f>SUM(W7:W97)</f>
        <v>3661</v>
      </c>
      <c r="X124" s="38">
        <f>SUM(X7:X93)</f>
        <v>23918.447414749116</v>
      </c>
      <c r="Y124" s="38">
        <f>SUM(Y4:Y101)</f>
        <v>69859</v>
      </c>
      <c r="Z124" s="38">
        <f>SUM(Z4:Z94)</f>
        <v>77049</v>
      </c>
      <c r="AA124" s="38">
        <f>SUM(AA4:AA97)</f>
        <v>65546</v>
      </c>
      <c r="AB124" s="38">
        <f>SUM(AB16:AB85)</f>
        <v>101067</v>
      </c>
      <c r="AC124" s="38">
        <f>SUM(AC11:AC95)</f>
        <v>66708</v>
      </c>
      <c r="AD124" s="38">
        <f>SUM(AD11:AD95)</f>
        <v>10019.018015609114</v>
      </c>
      <c r="AE124" s="38">
        <f>SUM(AE11:AE93)</f>
        <v>12503</v>
      </c>
      <c r="AF124" s="38">
        <f>SUM(AF11:AF93)</f>
        <v>17066.276062329005</v>
      </c>
      <c r="AG124" s="38">
        <f>SUM(AG11:AG74,AG80:AG91)</f>
        <v>21645</v>
      </c>
      <c r="AH124" s="38">
        <f>SUM(AH11:AH88)</f>
        <v>40272</v>
      </c>
      <c r="AI124" s="38">
        <f>SUM(AI8:AI88)</f>
        <v>48355</v>
      </c>
      <c r="AJ124" s="38">
        <f>SUM(AJ10:AJ64,AJ68:AJ86)</f>
        <v>18694</v>
      </c>
      <c r="AK124" s="38">
        <f>SUM(AK10:AK51,AK54:AK77, AK80:AK84)</f>
        <v>12540</v>
      </c>
      <c r="AL124" s="38">
        <f>SUM(AL7:AL90)</f>
        <v>22553</v>
      </c>
      <c r="AM124" s="38">
        <f>SUM(AM11:AM93)</f>
        <v>55397</v>
      </c>
      <c r="AN124" s="38">
        <f>SUM(AN10:AN87)</f>
        <v>72409</v>
      </c>
      <c r="AO124" s="38">
        <f>SUM(AO7:AO92)</f>
        <v>59745</v>
      </c>
      <c r="AP124" s="75">
        <f>SUM(AP8:AP91)</f>
        <v>41279</v>
      </c>
      <c r="AQ124" s="75">
        <f>SUM(AQ8:AQ91)</f>
        <v>60808.271080282466</v>
      </c>
      <c r="AR124" s="75">
        <f>SUM(AR9:AR54,AR57:AR89)</f>
        <v>84996</v>
      </c>
      <c r="AS124" s="75">
        <f>SUM(AS7:AS48,AS50:AS79,AS81:AS90)</f>
        <v>152090</v>
      </c>
      <c r="AT124" s="75">
        <f>SUM(AT9:AT64,AT67:AT78,AT82:AT84)</f>
        <v>206546</v>
      </c>
      <c r="AU124" s="75">
        <f>SUM(AU9:AU64,AU67:AU78,AU82:AU84)</f>
        <v>213179</v>
      </c>
      <c r="AV124" s="39"/>
      <c r="AW124" s="39"/>
      <c r="AX124" s="39"/>
      <c r="AY124" s="76">
        <f>AVERAGE(B124:AN124)</f>
        <v>31168.07029468429</v>
      </c>
      <c r="AZ124" s="77"/>
      <c r="BA124" s="77"/>
      <c r="BB124" s="77"/>
      <c r="BC124" s="77"/>
      <c r="BD124" s="77"/>
      <c r="BE124" s="77"/>
      <c r="BF124" s="39"/>
      <c r="BG124" s="39"/>
      <c r="BH124" s="78"/>
      <c r="BI124" s="39"/>
      <c r="BJ124" s="39"/>
      <c r="BK124" s="39"/>
      <c r="BL124" s="39"/>
      <c r="BM124" s="39"/>
      <c r="BN124" s="39"/>
      <c r="BO124" s="79"/>
      <c r="BP124" s="39"/>
    </row>
    <row r="125" spans="1:68" s="4" customFormat="1" ht="32.1" customHeight="1" x14ac:dyDescent="0.2">
      <c r="A125" s="80" t="s">
        <v>48</v>
      </c>
      <c r="B125" s="78">
        <f>B128-B124</f>
        <v>8.5018122555193258</v>
      </c>
      <c r="C125" s="78">
        <f t="shared" ref="C125:AQ125" si="33">C128-C124</f>
        <v>235.96404615783104</v>
      </c>
      <c r="D125" s="78">
        <f t="shared" si="33"/>
        <v>264.17291279540223</v>
      </c>
      <c r="E125" s="78">
        <f t="shared" si="33"/>
        <v>25.840866234268901</v>
      </c>
      <c r="F125" s="78">
        <f t="shared" si="33"/>
        <v>14.785510378508661</v>
      </c>
      <c r="G125" s="78">
        <f t="shared" si="33"/>
        <v>34.406940083546942</v>
      </c>
      <c r="H125" s="78">
        <f t="shared" si="33"/>
        <v>322.36136481864378</v>
      </c>
      <c r="I125" s="78">
        <f t="shared" si="33"/>
        <v>384.17037727785646</v>
      </c>
      <c r="J125" s="78">
        <f t="shared" si="33"/>
        <v>1261.3583700578783</v>
      </c>
      <c r="K125" s="78">
        <f t="shared" si="33"/>
        <v>1363.0306691668725</v>
      </c>
      <c r="L125" s="78">
        <f t="shared" si="33"/>
        <v>2901.4747320284441</v>
      </c>
      <c r="M125" s="78">
        <f t="shared" si="33"/>
        <v>663.57166001424775</v>
      </c>
      <c r="N125" s="78">
        <f t="shared" si="33"/>
        <v>470.80918083026336</v>
      </c>
      <c r="O125" s="78">
        <f t="shared" si="33"/>
        <v>94.816536999800519</v>
      </c>
      <c r="P125" s="78">
        <f t="shared" si="33"/>
        <v>311.47288086998014</v>
      </c>
      <c r="Q125" s="78">
        <f t="shared" si="33"/>
        <v>494.38298915492487</v>
      </c>
      <c r="R125" s="78">
        <f t="shared" si="33"/>
        <v>581.61832023589523</v>
      </c>
      <c r="S125" s="78">
        <f t="shared" si="33"/>
        <v>484.33476708386661</v>
      </c>
      <c r="T125" s="78">
        <f t="shared" si="33"/>
        <v>771.40606223901341</v>
      </c>
      <c r="U125" s="78">
        <f t="shared" si="33"/>
        <v>284.5711036480061</v>
      </c>
      <c r="V125" s="78">
        <f t="shared" si="33"/>
        <v>84.198293452348935</v>
      </c>
      <c r="W125" s="78">
        <f t="shared" si="33"/>
        <v>5.9945177828153646</v>
      </c>
      <c r="X125" s="78">
        <f t="shared" si="33"/>
        <v>69.272796805693361</v>
      </c>
      <c r="Y125" s="78">
        <f t="shared" si="33"/>
        <v>33.769729965002625</v>
      </c>
      <c r="Z125" s="78">
        <f t="shared" si="33"/>
        <v>213.73388842401619</v>
      </c>
      <c r="AA125" s="78">
        <f t="shared" si="33"/>
        <v>107.38279703167791</v>
      </c>
      <c r="AB125" s="78">
        <f t="shared" si="33"/>
        <v>2885.8553193621483</v>
      </c>
      <c r="AC125" s="78">
        <f t="shared" si="33"/>
        <v>230.38331128674326</v>
      </c>
      <c r="AD125" s="78">
        <f t="shared" si="33"/>
        <v>44.96494477023225</v>
      </c>
      <c r="AE125" s="78">
        <f t="shared" si="33"/>
        <v>65.760616141669743</v>
      </c>
      <c r="AF125" s="78">
        <f t="shared" si="33"/>
        <v>89.954883615791914</v>
      </c>
      <c r="AG125" s="78">
        <f t="shared" si="33"/>
        <v>1074.7329957667498</v>
      </c>
      <c r="AH125" s="78">
        <f t="shared" si="33"/>
        <v>671.87653346446314</v>
      </c>
      <c r="AI125" s="78">
        <f t="shared" si="33"/>
        <v>769.28073770135234</v>
      </c>
      <c r="AJ125" s="78">
        <f t="shared" si="33"/>
        <v>1242.125357064222</v>
      </c>
      <c r="AK125" s="78">
        <f t="shared" si="33"/>
        <v>1442.7444295421556</v>
      </c>
      <c r="AL125" s="78">
        <f t="shared" si="33"/>
        <v>221.3312370827407</v>
      </c>
      <c r="AM125" s="78">
        <f t="shared" si="33"/>
        <v>305.15571267268388</v>
      </c>
      <c r="AN125" s="78">
        <f t="shared" si="33"/>
        <v>1400.6401722580922</v>
      </c>
      <c r="AO125" s="78">
        <f t="shared" si="33"/>
        <v>327.86776063822617</v>
      </c>
      <c r="AP125" s="78">
        <f t="shared" si="33"/>
        <v>319.89753342147014</v>
      </c>
      <c r="AQ125" s="78">
        <f t="shared" si="33"/>
        <v>465.07222473582806</v>
      </c>
      <c r="AR125" s="78">
        <f t="shared" ref="AR125" si="34">AR128-AR124</f>
        <v>5008.9755580443016</v>
      </c>
      <c r="AS125" s="78">
        <f>AS128-AS124</f>
        <v>6370.4350551062962</v>
      </c>
      <c r="AT125" s="78">
        <f>AT128-AT124</f>
        <v>16589.320508202305</v>
      </c>
      <c r="AU125" s="78">
        <f>AU128-AU124</f>
        <v>15392</v>
      </c>
      <c r="AV125" s="39"/>
      <c r="AW125" s="39"/>
      <c r="AX125" s="39"/>
      <c r="AY125" s="81"/>
      <c r="AZ125" s="39"/>
      <c r="BA125" s="39"/>
      <c r="BB125" s="39"/>
      <c r="BC125" s="39"/>
      <c r="BD125" s="39"/>
      <c r="BE125" s="39"/>
      <c r="BF125" s="39"/>
      <c r="BG125" s="39"/>
      <c r="BH125" s="78"/>
      <c r="BI125" s="39"/>
      <c r="BJ125" s="39"/>
      <c r="BK125" s="39"/>
      <c r="BL125" s="39"/>
      <c r="BM125" s="39"/>
      <c r="BN125" s="39"/>
      <c r="BO125" s="79"/>
      <c r="BP125" s="39"/>
    </row>
    <row r="126" spans="1:68" s="4" customFormat="1" ht="66" x14ac:dyDescent="0.2">
      <c r="A126" s="80" t="s">
        <v>49</v>
      </c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39"/>
      <c r="AI126" s="39"/>
      <c r="AJ126" s="39"/>
      <c r="AK126" s="39"/>
      <c r="AL126" s="39"/>
      <c r="AM126" s="39"/>
      <c r="AN126" s="39"/>
      <c r="AO126" s="39"/>
      <c r="AP126" s="75"/>
      <c r="AQ126" s="75"/>
      <c r="AR126" s="75">
        <f>88+695+6</f>
        <v>789</v>
      </c>
      <c r="AS126" s="75">
        <f>1214+102</f>
        <v>1316</v>
      </c>
      <c r="AT126" s="75">
        <v>3618</v>
      </c>
      <c r="AU126" s="75">
        <v>3618</v>
      </c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78"/>
      <c r="BI126" s="39"/>
      <c r="BJ126" s="39"/>
      <c r="BK126" s="39"/>
      <c r="BL126" s="39"/>
      <c r="BM126" s="39"/>
      <c r="BN126" s="39"/>
      <c r="BO126" s="79"/>
      <c r="BP126" s="39"/>
    </row>
    <row r="127" spans="1:68" s="4" customFormat="1" ht="26.4" x14ac:dyDescent="0.2">
      <c r="A127" s="80" t="s">
        <v>50</v>
      </c>
      <c r="B127" s="78">
        <f t="shared" ref="B127:W127" si="35">B124+B126</f>
        <v>22942</v>
      </c>
      <c r="C127" s="78">
        <f t="shared" si="35"/>
        <v>19148</v>
      </c>
      <c r="D127" s="78">
        <f t="shared" si="35"/>
        <v>22877</v>
      </c>
      <c r="E127" s="78">
        <f t="shared" si="35"/>
        <v>430</v>
      </c>
      <c r="F127" s="78">
        <f t="shared" si="35"/>
        <v>2525</v>
      </c>
      <c r="G127" s="78">
        <f t="shared" si="35"/>
        <v>11545</v>
      </c>
      <c r="H127" s="78">
        <f t="shared" si="35"/>
        <v>10669</v>
      </c>
      <c r="I127" s="78">
        <f t="shared" si="35"/>
        <v>9414</v>
      </c>
      <c r="J127" s="78">
        <f t="shared" si="35"/>
        <v>12990</v>
      </c>
      <c r="K127" s="78">
        <f t="shared" si="35"/>
        <v>1889</v>
      </c>
      <c r="L127" s="78">
        <f t="shared" si="35"/>
        <v>28669</v>
      </c>
      <c r="M127" s="78">
        <f t="shared" si="35"/>
        <v>72517</v>
      </c>
      <c r="N127" s="78">
        <f t="shared" si="35"/>
        <v>45039</v>
      </c>
      <c r="O127" s="78">
        <f t="shared" si="35"/>
        <v>10231</v>
      </c>
      <c r="P127" s="78">
        <f t="shared" si="35"/>
        <v>24707</v>
      </c>
      <c r="Q127" s="78">
        <f t="shared" si="35"/>
        <v>39216</v>
      </c>
      <c r="R127" s="78">
        <f t="shared" si="35"/>
        <v>34216</v>
      </c>
      <c r="S127" s="78">
        <f t="shared" si="35"/>
        <v>18725</v>
      </c>
      <c r="T127" s="78">
        <f t="shared" si="35"/>
        <v>28127</v>
      </c>
      <c r="U127" s="78">
        <f t="shared" si="35"/>
        <v>57469</v>
      </c>
      <c r="V127" s="78">
        <f t="shared" si="35"/>
        <v>2948</v>
      </c>
      <c r="W127" s="78">
        <f t="shared" si="35"/>
        <v>3661</v>
      </c>
      <c r="X127" s="78">
        <f t="shared" ref="X127:AD127" si="36">X124+X126</f>
        <v>23918.447414749116</v>
      </c>
      <c r="Y127" s="78">
        <f t="shared" si="36"/>
        <v>69859</v>
      </c>
      <c r="Z127" s="78">
        <f t="shared" si="36"/>
        <v>77049</v>
      </c>
      <c r="AA127" s="78">
        <f t="shared" si="36"/>
        <v>65546</v>
      </c>
      <c r="AB127" s="78">
        <f t="shared" si="36"/>
        <v>101067</v>
      </c>
      <c r="AC127" s="78">
        <f>AC124+AC126</f>
        <v>66708</v>
      </c>
      <c r="AD127" s="78">
        <f t="shared" si="36"/>
        <v>10019.018015609114</v>
      </c>
      <c r="AE127" s="78">
        <f t="shared" ref="AE127:AJ127" si="37">AE124+AE126</f>
        <v>12503</v>
      </c>
      <c r="AF127" s="78">
        <f t="shared" si="37"/>
        <v>17066.276062329005</v>
      </c>
      <c r="AG127" s="78">
        <f t="shared" si="37"/>
        <v>21645</v>
      </c>
      <c r="AH127" s="78">
        <f t="shared" si="37"/>
        <v>40272</v>
      </c>
      <c r="AI127" s="78">
        <f t="shared" si="37"/>
        <v>48355</v>
      </c>
      <c r="AJ127" s="78">
        <f t="shared" si="37"/>
        <v>18694</v>
      </c>
      <c r="AK127" s="78">
        <f t="shared" ref="AK127" si="38">AK124+AK126</f>
        <v>12540</v>
      </c>
      <c r="AL127" s="78">
        <f t="shared" ref="AL127" si="39">AL124+AL126</f>
        <v>22553</v>
      </c>
      <c r="AM127" s="78">
        <f t="shared" ref="AM127" si="40">AM124+AM126</f>
        <v>55397</v>
      </c>
      <c r="AN127" s="78">
        <f>AN124+AN126</f>
        <v>72409</v>
      </c>
      <c r="AO127" s="78">
        <f>AO124+AO126</f>
        <v>59745</v>
      </c>
      <c r="AP127" s="78">
        <f t="shared" ref="AP127:AQ127" si="41">AP124+AP126</f>
        <v>41279</v>
      </c>
      <c r="AQ127" s="78">
        <f t="shared" si="41"/>
        <v>60808.271080282466</v>
      </c>
      <c r="AR127" s="78">
        <f>AR124+AR126</f>
        <v>85785</v>
      </c>
      <c r="AS127" s="78">
        <f>AS124+AS126</f>
        <v>153406</v>
      </c>
      <c r="AT127" s="78">
        <f>AT124+AT126</f>
        <v>210164</v>
      </c>
      <c r="AU127" s="78">
        <f>AU124+AU126</f>
        <v>216797</v>
      </c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78"/>
      <c r="BI127" s="39"/>
      <c r="BJ127" s="39"/>
      <c r="BK127" s="39"/>
      <c r="BL127" s="39"/>
      <c r="BM127" s="39"/>
      <c r="BN127" s="39"/>
      <c r="BO127" s="79"/>
      <c r="BP127" s="39"/>
    </row>
    <row r="128" spans="1:68" s="4" customFormat="1" ht="39.6" x14ac:dyDescent="0.2">
      <c r="A128" s="80" t="s">
        <v>51</v>
      </c>
      <c r="B128" s="78">
        <f t="shared" ref="B128:U128" si="42">SUM(B4:B123)</f>
        <v>22950.501812255519</v>
      </c>
      <c r="C128" s="78">
        <f t="shared" si="42"/>
        <v>19383.964046157831</v>
      </c>
      <c r="D128" s="78">
        <f t="shared" si="42"/>
        <v>23141.172912795402</v>
      </c>
      <c r="E128" s="78">
        <f t="shared" si="42"/>
        <v>455.8408662342689</v>
      </c>
      <c r="F128" s="78">
        <f t="shared" si="42"/>
        <v>2539.7855103785087</v>
      </c>
      <c r="G128" s="78">
        <f t="shared" si="42"/>
        <v>11579.406940083547</v>
      </c>
      <c r="H128" s="78">
        <f t="shared" si="42"/>
        <v>10991.361364818644</v>
      </c>
      <c r="I128" s="78">
        <f t="shared" si="42"/>
        <v>9798.1703772778565</v>
      </c>
      <c r="J128" s="78">
        <f t="shared" si="42"/>
        <v>14251.358370057878</v>
      </c>
      <c r="K128" s="78">
        <f t="shared" si="42"/>
        <v>3252.0306691668725</v>
      </c>
      <c r="L128" s="78">
        <f t="shared" si="42"/>
        <v>31570.474732028444</v>
      </c>
      <c r="M128" s="78">
        <f t="shared" si="42"/>
        <v>73180.571660014248</v>
      </c>
      <c r="N128" s="78">
        <f t="shared" si="42"/>
        <v>45509.809180830263</v>
      </c>
      <c r="O128" s="78">
        <f t="shared" si="42"/>
        <v>10325.816536999801</v>
      </c>
      <c r="P128" s="78">
        <f t="shared" si="42"/>
        <v>25018.47288086998</v>
      </c>
      <c r="Q128" s="78">
        <f t="shared" si="42"/>
        <v>39710.382989154925</v>
      </c>
      <c r="R128" s="78">
        <f t="shared" si="42"/>
        <v>34797.618320235895</v>
      </c>
      <c r="S128" s="78">
        <f t="shared" si="42"/>
        <v>19209.334767083867</v>
      </c>
      <c r="T128" s="78">
        <f t="shared" si="42"/>
        <v>28898.406062239013</v>
      </c>
      <c r="U128" s="78">
        <f t="shared" si="42"/>
        <v>57753.571103648006</v>
      </c>
      <c r="V128" s="78">
        <f t="shared" ref="V128:AL128" si="43">SUM(V4:V123)</f>
        <v>3032.1982934523489</v>
      </c>
      <c r="W128" s="78">
        <f t="shared" si="43"/>
        <v>3666.9945177828154</v>
      </c>
      <c r="X128" s="78">
        <f t="shared" si="43"/>
        <v>23987.72021155481</v>
      </c>
      <c r="Y128" s="78">
        <f t="shared" si="43"/>
        <v>69892.769729965003</v>
      </c>
      <c r="Z128" s="78">
        <f t="shared" si="43"/>
        <v>77262.733888424016</v>
      </c>
      <c r="AA128" s="78">
        <f t="shared" si="43"/>
        <v>65653.382797031678</v>
      </c>
      <c r="AB128" s="78">
        <f t="shared" si="43"/>
        <v>103952.85531936215</v>
      </c>
      <c r="AC128" s="78">
        <f t="shared" si="43"/>
        <v>66938.383311286743</v>
      </c>
      <c r="AD128" s="78">
        <f t="shared" si="43"/>
        <v>10063.982960379346</v>
      </c>
      <c r="AE128" s="78">
        <f t="shared" si="43"/>
        <v>12568.76061614167</v>
      </c>
      <c r="AF128" s="78">
        <f t="shared" si="43"/>
        <v>17156.230945944797</v>
      </c>
      <c r="AG128" s="78">
        <f t="shared" si="43"/>
        <v>22719.73299576675</v>
      </c>
      <c r="AH128" s="78">
        <f t="shared" si="43"/>
        <v>40943.876533464463</v>
      </c>
      <c r="AI128" s="78">
        <f t="shared" si="43"/>
        <v>49124.280737701352</v>
      </c>
      <c r="AJ128" s="78">
        <f t="shared" si="43"/>
        <v>19936.125357064222</v>
      </c>
      <c r="AK128" s="78">
        <f t="shared" si="43"/>
        <v>13982.744429542156</v>
      </c>
      <c r="AL128" s="78">
        <f t="shared" si="43"/>
        <v>22774.331237082741</v>
      </c>
      <c r="AM128" s="78">
        <f t="shared" ref="AM128" si="44">SUM(AM4:AM123)</f>
        <v>55702.155712672684</v>
      </c>
      <c r="AN128" s="78">
        <f t="shared" ref="AN128:AQ128" si="45">SUM(AN4:AN123)</f>
        <v>73809.640172258092</v>
      </c>
      <c r="AO128" s="78">
        <f t="shared" si="45"/>
        <v>60072.867760638226</v>
      </c>
      <c r="AP128" s="78">
        <f t="shared" si="45"/>
        <v>41598.89753342147</v>
      </c>
      <c r="AQ128" s="78">
        <f t="shared" si="45"/>
        <v>61273.343305018294</v>
      </c>
      <c r="AR128" s="78">
        <f>SUM(AR4:AR123)</f>
        <v>90004.975558044302</v>
      </c>
      <c r="AS128" s="78">
        <f>SUM(AS4:AS123)</f>
        <v>158460.4350551063</v>
      </c>
      <c r="AT128" s="78">
        <f>SUM(AT4:AT123)</f>
        <v>223135.32050820231</v>
      </c>
      <c r="AU128" s="78">
        <f>SUM(AU4:AU123)</f>
        <v>228571</v>
      </c>
      <c r="AV128" s="39"/>
      <c r="AW128" s="39"/>
      <c r="AX128" s="39"/>
      <c r="AY128" s="81"/>
      <c r="AZ128" s="39"/>
      <c r="BA128" s="39"/>
      <c r="BB128" s="39"/>
      <c r="BC128" s="39"/>
      <c r="BD128" s="39"/>
      <c r="BE128" s="39"/>
      <c r="BF128" s="39"/>
      <c r="BG128" s="39"/>
      <c r="BH128" s="78"/>
      <c r="BI128" s="39"/>
      <c r="BJ128" s="39"/>
      <c r="BK128" s="39"/>
      <c r="BL128" s="39"/>
      <c r="BM128" s="39"/>
      <c r="BN128" s="39"/>
      <c r="BO128" s="79"/>
      <c r="BP128" s="39"/>
    </row>
    <row r="129" spans="1:68" ht="39.6" x14ac:dyDescent="0.25">
      <c r="A129" s="82" t="s">
        <v>52</v>
      </c>
      <c r="B129" s="83">
        <f t="shared" ref="B129:U129" si="46">B127/B128</f>
        <v>0.99962955876411475</v>
      </c>
      <c r="C129" s="83">
        <f t="shared" si="46"/>
        <v>0.98782684255934727</v>
      </c>
      <c r="D129" s="83">
        <f t="shared" si="46"/>
        <v>0.98858429026951644</v>
      </c>
      <c r="E129" s="83">
        <f t="shared" si="46"/>
        <v>0.94331165073517431</v>
      </c>
      <c r="F129" s="83">
        <f t="shared" si="46"/>
        <v>0.99417844132187949</v>
      </c>
      <c r="G129" s="83">
        <f t="shared" si="46"/>
        <v>0.99702860947356098</v>
      </c>
      <c r="H129" s="83">
        <f t="shared" si="46"/>
        <v>0.97067138872801839</v>
      </c>
      <c r="I129" s="83">
        <f t="shared" si="46"/>
        <v>0.96079162103888749</v>
      </c>
      <c r="J129" s="83">
        <f t="shared" si="46"/>
        <v>0.91149206010368855</v>
      </c>
      <c r="K129" s="83">
        <f t="shared" si="46"/>
        <v>0.58086783064808456</v>
      </c>
      <c r="L129" s="83">
        <f t="shared" si="46"/>
        <v>0.90809530877643474</v>
      </c>
      <c r="M129" s="83">
        <f t="shared" si="46"/>
        <v>0.99093240671722138</v>
      </c>
      <c r="N129" s="83">
        <f t="shared" si="46"/>
        <v>0.98965477576582372</v>
      </c>
      <c r="O129" s="83">
        <f t="shared" si="46"/>
        <v>0.99081752647259891</v>
      </c>
      <c r="P129" s="83">
        <f t="shared" si="46"/>
        <v>0.98755028404998513</v>
      </c>
      <c r="Q129" s="83">
        <f t="shared" si="46"/>
        <v>0.98755028403302125</v>
      </c>
      <c r="R129" s="83">
        <f t="shared" si="46"/>
        <v>0.98328568596610921</v>
      </c>
      <c r="S129" s="83">
        <f t="shared" si="46"/>
        <v>0.97478648933154111</v>
      </c>
      <c r="T129" s="83">
        <f t="shared" si="46"/>
        <v>0.97330627645768342</v>
      </c>
      <c r="U129" s="83">
        <f t="shared" si="46"/>
        <v>0.99507266653455428</v>
      </c>
      <c r="V129" s="83">
        <f t="shared" ref="V129:AL129" si="47">V127/V128</f>
        <v>0.97223193033444921</v>
      </c>
      <c r="W129" s="83">
        <f t="shared" si="47"/>
        <v>0.99836527768074224</v>
      </c>
      <c r="X129" s="83">
        <f t="shared" si="47"/>
        <v>0.99711215587830959</v>
      </c>
      <c r="Y129" s="83">
        <f t="shared" si="47"/>
        <v>0.99951683514481582</v>
      </c>
      <c r="Z129" s="83">
        <f t="shared" si="47"/>
        <v>0.99723367427390452</v>
      </c>
      <c r="AA129" s="83">
        <f t="shared" si="47"/>
        <v>0.99836439810933042</v>
      </c>
      <c r="AB129" s="83">
        <f t="shared" si="47"/>
        <v>0.97223880661578488</v>
      </c>
      <c r="AC129" s="83">
        <f t="shared" si="47"/>
        <v>0.99655827792829443</v>
      </c>
      <c r="AD129" s="83">
        <f t="shared" si="47"/>
        <v>0.99553209251771857</v>
      </c>
      <c r="AE129" s="83">
        <f t="shared" si="47"/>
        <v>0.99476793152880838</v>
      </c>
      <c r="AF129" s="83">
        <f t="shared" si="47"/>
        <v>0.99475672227197109</v>
      </c>
      <c r="AG129" s="83">
        <f t="shared" si="47"/>
        <v>0.95269605518836864</v>
      </c>
      <c r="AH129" s="83">
        <f t="shared" si="47"/>
        <v>0.98359030481846721</v>
      </c>
      <c r="AI129" s="83">
        <f t="shared" si="47"/>
        <v>0.98434011193346693</v>
      </c>
      <c r="AJ129" s="83">
        <f t="shared" si="47"/>
        <v>0.93769474585370804</v>
      </c>
      <c r="AK129" s="83">
        <f t="shared" si="47"/>
        <v>0.89681965247866613</v>
      </c>
      <c r="AL129" s="83">
        <f t="shared" si="47"/>
        <v>0.99028154834586957</v>
      </c>
      <c r="AM129" s="83">
        <f t="shared" ref="AM129" si="48">AM127/AM128</f>
        <v>0.99452165344826582</v>
      </c>
      <c r="AN129" s="83">
        <f t="shared" ref="AN129:AO129" si="49">AN127/AN128</f>
        <v>0.98102361467974564</v>
      </c>
      <c r="AO129" s="83">
        <f t="shared" si="49"/>
        <v>0.99454216565880249</v>
      </c>
      <c r="AP129" s="83">
        <f t="shared" ref="AP129:AU129" si="50">AP127/AP128</f>
        <v>0.99230995164801039</v>
      </c>
      <c r="AQ129" s="83">
        <f t="shared" si="50"/>
        <v>0.99240987679714654</v>
      </c>
      <c r="AR129" s="83">
        <f t="shared" si="50"/>
        <v>0.95311397473439863</v>
      </c>
      <c r="AS129" s="83">
        <f t="shared" si="50"/>
        <v>0.96810285764172888</v>
      </c>
      <c r="AT129" s="83">
        <f t="shared" si="50"/>
        <v>0.94186791907861356</v>
      </c>
      <c r="AU129" s="83">
        <f t="shared" si="50"/>
        <v>0.94848865341622512</v>
      </c>
      <c r="AY129" s="84"/>
      <c r="AZ129" s="84"/>
      <c r="BA129" s="84"/>
      <c r="BB129" s="84"/>
      <c r="BC129" s="84"/>
      <c r="BD129" s="84"/>
      <c r="BE129" s="84"/>
      <c r="BF129" s="36"/>
      <c r="BG129" s="36"/>
      <c r="BH129" s="50"/>
      <c r="BI129" s="36"/>
      <c r="BJ129" s="36"/>
      <c r="BK129" s="36"/>
      <c r="BL129" s="36"/>
      <c r="BM129" s="36"/>
      <c r="BN129" s="36"/>
      <c r="BO129" s="51"/>
      <c r="BP129" s="36"/>
    </row>
    <row r="130" spans="1:68" x14ac:dyDescent="0.25">
      <c r="A130" s="36"/>
      <c r="B130" s="36" t="s">
        <v>53</v>
      </c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50"/>
      <c r="BI130" s="36"/>
      <c r="BJ130" s="36"/>
      <c r="BK130" s="36"/>
      <c r="BL130" s="36"/>
      <c r="BM130" s="36"/>
      <c r="BN130" s="36"/>
      <c r="BO130" s="51"/>
      <c r="BP130" s="36"/>
    </row>
    <row r="131" spans="1:68" x14ac:dyDescent="0.25">
      <c r="A131" s="36"/>
      <c r="B131" s="36" t="s">
        <v>54</v>
      </c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50"/>
      <c r="BI131" s="36"/>
      <c r="BJ131" s="36"/>
      <c r="BK131" s="36"/>
      <c r="BL131" s="36"/>
      <c r="BM131" s="36"/>
      <c r="BN131" s="36"/>
      <c r="BO131" s="51"/>
      <c r="BP131" s="36"/>
    </row>
    <row r="134" spans="1:68" s="2" customFormat="1" ht="17.399999999999999" x14ac:dyDescent="0.3">
      <c r="A134" s="2" t="str">
        <f>"Table 2.    Cumulative percent of escapement for Redoubt Lake sockeye, 1953 through "&amp;MAX(B136:AO136)&amp;"."</f>
        <v>Table 2.    Cumulative percent of escapement for Redoubt Lake sockeye, 1953 through 2019.</v>
      </c>
      <c r="AP134" s="36"/>
      <c r="AQ134" s="36"/>
      <c r="AR134" s="36"/>
      <c r="AS134" s="36"/>
      <c r="AT134" s="36"/>
      <c r="AU134" s="36"/>
      <c r="BH134" s="16"/>
      <c r="BO134" s="15"/>
    </row>
    <row r="136" spans="1:68" ht="39.6" x14ac:dyDescent="0.25">
      <c r="A136" s="52" t="s">
        <v>24</v>
      </c>
      <c r="B136" s="53">
        <f>B3</f>
        <v>1953</v>
      </c>
      <c r="C136" s="53">
        <f t="shared" ref="C136:U136" si="51">C3</f>
        <v>1954</v>
      </c>
      <c r="D136" s="53">
        <f t="shared" si="51"/>
        <v>1955</v>
      </c>
      <c r="E136" s="53">
        <f t="shared" si="51"/>
        <v>1982</v>
      </c>
      <c r="F136" s="53">
        <f t="shared" si="51"/>
        <v>1983</v>
      </c>
      <c r="G136" s="53">
        <f t="shared" si="51"/>
        <v>1984</v>
      </c>
      <c r="H136" s="53">
        <f t="shared" si="51"/>
        <v>1985</v>
      </c>
      <c r="I136" s="53">
        <f t="shared" si="51"/>
        <v>1986</v>
      </c>
      <c r="J136" s="53">
        <f t="shared" si="51"/>
        <v>1987</v>
      </c>
      <c r="K136" s="53">
        <f t="shared" si="51"/>
        <v>1988</v>
      </c>
      <c r="L136" s="53">
        <f t="shared" si="51"/>
        <v>1989</v>
      </c>
      <c r="M136" s="53">
        <f t="shared" si="51"/>
        <v>1990</v>
      </c>
      <c r="N136" s="53">
        <f t="shared" si="51"/>
        <v>1991</v>
      </c>
      <c r="O136" s="53">
        <f t="shared" si="51"/>
        <v>1992</v>
      </c>
      <c r="P136" s="53">
        <f t="shared" si="51"/>
        <v>1993</v>
      </c>
      <c r="Q136" s="53">
        <f t="shared" si="51"/>
        <v>1994</v>
      </c>
      <c r="R136" s="53">
        <f t="shared" si="51"/>
        <v>1995</v>
      </c>
      <c r="S136" s="53">
        <f t="shared" si="51"/>
        <v>1996</v>
      </c>
      <c r="T136" s="53">
        <f t="shared" si="51"/>
        <v>1997</v>
      </c>
      <c r="U136" s="53">
        <f t="shared" si="51"/>
        <v>1999</v>
      </c>
      <c r="V136" s="53">
        <f t="shared" ref="V136:AU136" si="52">V3</f>
        <v>2000</v>
      </c>
      <c r="W136" s="53">
        <f t="shared" si="52"/>
        <v>2001</v>
      </c>
      <c r="X136" s="53">
        <f t="shared" si="52"/>
        <v>2002</v>
      </c>
      <c r="Y136" s="53">
        <f t="shared" si="52"/>
        <v>2003</v>
      </c>
      <c r="Z136" s="53">
        <f t="shared" si="52"/>
        <v>2004</v>
      </c>
      <c r="AA136" s="53">
        <f t="shared" si="52"/>
        <v>2005</v>
      </c>
      <c r="AB136" s="53">
        <f t="shared" si="52"/>
        <v>2006</v>
      </c>
      <c r="AC136" s="53">
        <f t="shared" si="52"/>
        <v>2007</v>
      </c>
      <c r="AD136" s="53">
        <f t="shared" si="52"/>
        <v>2008</v>
      </c>
      <c r="AE136" s="53">
        <f t="shared" si="52"/>
        <v>2009</v>
      </c>
      <c r="AF136" s="53">
        <f t="shared" si="52"/>
        <v>2010</v>
      </c>
      <c r="AG136" s="53">
        <f t="shared" si="52"/>
        <v>2011</v>
      </c>
      <c r="AH136" s="53">
        <f t="shared" si="52"/>
        <v>2012</v>
      </c>
      <c r="AI136" s="53">
        <f t="shared" si="52"/>
        <v>2013</v>
      </c>
      <c r="AJ136" s="53">
        <f t="shared" si="52"/>
        <v>2014</v>
      </c>
      <c r="AK136" s="53">
        <f t="shared" si="52"/>
        <v>2015</v>
      </c>
      <c r="AL136" s="53">
        <f t="shared" si="52"/>
        <v>2016</v>
      </c>
      <c r="AM136" s="53">
        <f t="shared" si="52"/>
        <v>2017</v>
      </c>
      <c r="AN136" s="53">
        <f t="shared" si="52"/>
        <v>2018</v>
      </c>
      <c r="AO136" s="53">
        <f t="shared" si="52"/>
        <v>2019</v>
      </c>
      <c r="AP136" s="53">
        <f t="shared" si="52"/>
        <v>2020</v>
      </c>
      <c r="AQ136" s="53">
        <f t="shared" si="52"/>
        <v>2021</v>
      </c>
      <c r="AR136" s="53">
        <f t="shared" si="52"/>
        <v>2022</v>
      </c>
      <c r="AS136" s="53">
        <f t="shared" si="52"/>
        <v>2023</v>
      </c>
      <c r="AT136" s="53">
        <f t="shared" ref="AT136" si="53">AT3</f>
        <v>2024</v>
      </c>
      <c r="AU136" s="53">
        <f t="shared" si="52"/>
        <v>2025</v>
      </c>
      <c r="AY136" s="21" t="s">
        <v>55</v>
      </c>
      <c r="AZ136" s="21" t="s">
        <v>56</v>
      </c>
      <c r="BA136" s="21" t="s">
        <v>57</v>
      </c>
      <c r="BB136" s="21" t="s">
        <v>58</v>
      </c>
      <c r="BC136" s="21" t="s">
        <v>59</v>
      </c>
      <c r="BD136" s="21" t="s">
        <v>60</v>
      </c>
      <c r="BE136" s="21" t="s">
        <v>61</v>
      </c>
      <c r="BF136" s="85"/>
      <c r="BG136" s="36"/>
      <c r="BH136" s="50" t="s">
        <v>62</v>
      </c>
      <c r="BI136" s="36" t="s">
        <v>63</v>
      </c>
      <c r="BJ136" s="36"/>
      <c r="BK136" s="36"/>
      <c r="BL136" s="36"/>
      <c r="BM136" s="36"/>
      <c r="BN136" s="36"/>
      <c r="BO136" s="51"/>
      <c r="BP136" s="36"/>
    </row>
    <row r="137" spans="1:68" x14ac:dyDescent="0.25">
      <c r="A137" s="60">
        <v>19520</v>
      </c>
      <c r="B137" s="86">
        <f>B4/B$128</f>
        <v>0</v>
      </c>
      <c r="C137" s="86">
        <f t="shared" ref="C137:U137" si="54">C4/C$128</f>
        <v>0</v>
      </c>
      <c r="D137" s="86">
        <f t="shared" si="54"/>
        <v>0</v>
      </c>
      <c r="E137" s="86">
        <f t="shared" si="54"/>
        <v>0</v>
      </c>
      <c r="F137" s="86">
        <f t="shared" si="54"/>
        <v>0</v>
      </c>
      <c r="G137" s="86">
        <f t="shared" si="54"/>
        <v>0</v>
      </c>
      <c r="H137" s="86">
        <f t="shared" si="54"/>
        <v>0</v>
      </c>
      <c r="I137" s="86">
        <f t="shared" si="54"/>
        <v>0</v>
      </c>
      <c r="J137" s="86">
        <f t="shared" si="54"/>
        <v>0</v>
      </c>
      <c r="K137" s="86">
        <f t="shared" si="54"/>
        <v>0</v>
      </c>
      <c r="L137" s="86">
        <f t="shared" si="54"/>
        <v>0</v>
      </c>
      <c r="M137" s="86">
        <f t="shared" si="54"/>
        <v>0</v>
      </c>
      <c r="N137" s="86">
        <f t="shared" si="54"/>
        <v>0</v>
      </c>
      <c r="O137" s="86">
        <f t="shared" si="54"/>
        <v>0</v>
      </c>
      <c r="P137" s="86">
        <f t="shared" si="54"/>
        <v>0</v>
      </c>
      <c r="Q137" s="86">
        <f t="shared" si="54"/>
        <v>0</v>
      </c>
      <c r="R137" s="51">
        <f t="shared" si="54"/>
        <v>0</v>
      </c>
      <c r="S137" s="86">
        <f t="shared" si="54"/>
        <v>0</v>
      </c>
      <c r="T137" s="86">
        <f t="shared" si="54"/>
        <v>0</v>
      </c>
      <c r="U137" s="86">
        <f t="shared" si="54"/>
        <v>0</v>
      </c>
      <c r="V137" s="87">
        <f t="shared" ref="V137:AL137" si="55">V4/V$128</f>
        <v>0</v>
      </c>
      <c r="W137" s="87">
        <f t="shared" si="55"/>
        <v>0</v>
      </c>
      <c r="X137" s="87">
        <f t="shared" si="55"/>
        <v>1.2506398997245722E-4</v>
      </c>
      <c r="Y137" s="87">
        <f t="shared" si="55"/>
        <v>2.8615263177108625E-5</v>
      </c>
      <c r="Z137" s="87">
        <f t="shared" si="55"/>
        <v>7.7657101917525558E-5</v>
      </c>
      <c r="AA137" s="87">
        <f t="shared" si="55"/>
        <v>0</v>
      </c>
      <c r="AB137" s="87">
        <f t="shared" si="55"/>
        <v>1.511375469283866E-5</v>
      </c>
      <c r="AC137" s="87">
        <f t="shared" si="55"/>
        <v>1.5113754693851716E-5</v>
      </c>
      <c r="AD137" s="87">
        <f t="shared" si="55"/>
        <v>0</v>
      </c>
      <c r="AE137" s="87">
        <f t="shared" si="55"/>
        <v>1.5113754693650766E-5</v>
      </c>
      <c r="AF137" s="87">
        <f t="shared" si="55"/>
        <v>1.4948663708465904E-5</v>
      </c>
      <c r="AG137" s="87">
        <f t="shared" si="55"/>
        <v>1.4948663699314028E-5</v>
      </c>
      <c r="AH137" s="87">
        <f t="shared" si="55"/>
        <v>1.4948663685829078E-5</v>
      </c>
      <c r="AI137" s="87">
        <f t="shared" si="55"/>
        <v>1.4948663690392227E-5</v>
      </c>
      <c r="AJ137" s="87">
        <f t="shared" si="55"/>
        <v>1.494866365969321E-5</v>
      </c>
      <c r="AK137" s="87">
        <f t="shared" si="55"/>
        <v>1.6056646108200755E-5</v>
      </c>
      <c r="AL137" s="87">
        <f t="shared" si="55"/>
        <v>1.4962939987932926E-5</v>
      </c>
      <c r="AM137" s="87">
        <f t="shared" ref="AM137" si="56">AM4/AM$128</f>
        <v>1.4962939989902905E-5</v>
      </c>
      <c r="AN137" s="87">
        <f t="shared" ref="AN137:AU137" si="57">AN4/AN$128</f>
        <v>1.4962939990063361E-5</v>
      </c>
      <c r="AO137" s="87">
        <f t="shared" si="57"/>
        <v>1.496293998993478E-5</v>
      </c>
      <c r="AP137" s="87">
        <f t="shared" si="57"/>
        <v>1.4962939989241878E-5</v>
      </c>
      <c r="AQ137" s="87">
        <f t="shared" si="57"/>
        <v>1.496293999004814E-5</v>
      </c>
      <c r="AR137" s="87">
        <f t="shared" si="57"/>
        <v>1.4962939984436642E-5</v>
      </c>
      <c r="AS137" s="87">
        <f t="shared" ref="AS137:AT137" si="58">AS4/AS$128</f>
        <v>1.4962939989178354E-5</v>
      </c>
      <c r="AT137" s="87">
        <f t="shared" si="58"/>
        <v>1.4962939986922067E-5</v>
      </c>
      <c r="AU137" s="87">
        <f t="shared" si="57"/>
        <v>0</v>
      </c>
      <c r="AY137" s="57">
        <v>1</v>
      </c>
      <c r="AZ137" s="63">
        <v>0.05</v>
      </c>
      <c r="BA137" s="63">
        <f t="shared" ref="BA137:BA168" si="59">AVERAGE(B137:U137)</f>
        <v>0</v>
      </c>
      <c r="BB137" s="64">
        <f t="shared" ref="BB137:BB168" si="60">MIN(B137:U137)</f>
        <v>0</v>
      </c>
      <c r="BC137" s="64">
        <f t="shared" ref="BC137:BC168" si="61">MAX(B137:U137)</f>
        <v>0</v>
      </c>
      <c r="BD137" s="65">
        <f t="shared" ref="BD137:BD168" si="62">SUM(B137:U137)/SUM($B$4:$U$123)</f>
        <v>0</v>
      </c>
      <c r="BE137" s="51">
        <f>BD137</f>
        <v>0</v>
      </c>
      <c r="BF137" s="51"/>
      <c r="BG137" s="50"/>
      <c r="BH137" s="88">
        <f t="shared" ref="BH137:BH168" si="63">PERCENTILE(B137:U137,0.8)</f>
        <v>0</v>
      </c>
      <c r="BI137" s="51">
        <f t="shared" ref="BI137:BI168" si="64">PERCENTILE(B137:U137,0.2)</f>
        <v>0</v>
      </c>
      <c r="BJ137" s="36"/>
      <c r="BK137" s="36"/>
      <c r="BL137" s="36"/>
      <c r="BM137" s="36"/>
      <c r="BN137" s="36"/>
      <c r="BO137" s="51"/>
      <c r="BP137" s="36"/>
    </row>
    <row r="138" spans="1:68" x14ac:dyDescent="0.25">
      <c r="A138" s="60">
        <v>19521</v>
      </c>
      <c r="B138" s="86">
        <f t="shared" ref="B138:AU138" si="65">B5/B$128+B137</f>
        <v>0</v>
      </c>
      <c r="C138" s="86">
        <f t="shared" si="65"/>
        <v>0</v>
      </c>
      <c r="D138" s="86">
        <f t="shared" si="65"/>
        <v>0</v>
      </c>
      <c r="E138" s="86">
        <f t="shared" si="65"/>
        <v>0</v>
      </c>
      <c r="F138" s="86">
        <f t="shared" si="65"/>
        <v>0</v>
      </c>
      <c r="G138" s="86">
        <f t="shared" si="65"/>
        <v>0</v>
      </c>
      <c r="H138" s="86">
        <f t="shared" si="65"/>
        <v>0</v>
      </c>
      <c r="I138" s="86">
        <f t="shared" si="65"/>
        <v>0</v>
      </c>
      <c r="J138" s="86">
        <f t="shared" si="65"/>
        <v>0</v>
      </c>
      <c r="K138" s="86">
        <f t="shared" si="65"/>
        <v>0</v>
      </c>
      <c r="L138" s="86">
        <f t="shared" si="65"/>
        <v>0</v>
      </c>
      <c r="M138" s="86">
        <f t="shared" si="65"/>
        <v>0</v>
      </c>
      <c r="N138" s="86">
        <f t="shared" si="65"/>
        <v>0</v>
      </c>
      <c r="O138" s="86">
        <f t="shared" si="65"/>
        <v>0</v>
      </c>
      <c r="P138" s="51">
        <f t="shared" si="65"/>
        <v>0</v>
      </c>
      <c r="Q138" s="86">
        <f t="shared" si="65"/>
        <v>0</v>
      </c>
      <c r="R138" s="86">
        <f t="shared" si="65"/>
        <v>0</v>
      </c>
      <c r="S138" s="86">
        <f t="shared" si="65"/>
        <v>0</v>
      </c>
      <c r="T138" s="86">
        <f t="shared" si="65"/>
        <v>0</v>
      </c>
      <c r="U138" s="86">
        <f t="shared" si="65"/>
        <v>0</v>
      </c>
      <c r="V138" s="87">
        <f t="shared" si="65"/>
        <v>0</v>
      </c>
      <c r="W138" s="87">
        <f t="shared" si="65"/>
        <v>0</v>
      </c>
      <c r="X138" s="87">
        <f t="shared" si="65"/>
        <v>2.0843998328742868E-4</v>
      </c>
      <c r="Y138" s="87">
        <f t="shared" si="65"/>
        <v>2.8615263177108625E-5</v>
      </c>
      <c r="Z138" s="87">
        <f t="shared" si="65"/>
        <v>4.5299976118556574E-4</v>
      </c>
      <c r="AA138" s="87">
        <f t="shared" si="65"/>
        <v>0</v>
      </c>
      <c r="AB138" s="87">
        <f t="shared" si="65"/>
        <v>5.7707063372687735E-5</v>
      </c>
      <c r="AC138" s="87">
        <f t="shared" si="65"/>
        <v>5.7707063376536991E-5</v>
      </c>
      <c r="AD138" s="87">
        <f t="shared" si="65"/>
        <v>0</v>
      </c>
      <c r="AE138" s="87">
        <f t="shared" si="65"/>
        <v>5.7707063375792009E-5</v>
      </c>
      <c r="AF138" s="87">
        <f t="shared" si="65"/>
        <v>5.7076715977873066E-5</v>
      </c>
      <c r="AG138" s="87">
        <f t="shared" si="65"/>
        <v>5.7076715943022654E-5</v>
      </c>
      <c r="AH138" s="87">
        <f t="shared" si="65"/>
        <v>5.7076715892285353E-5</v>
      </c>
      <c r="AI138" s="87">
        <f t="shared" si="65"/>
        <v>5.7076715909594126E-5</v>
      </c>
      <c r="AJ138" s="87">
        <f t="shared" si="65"/>
        <v>5.7076715792222742E-5</v>
      </c>
      <c r="AK138" s="87">
        <f t="shared" si="65"/>
        <v>6.1307194231455478E-5</v>
      </c>
      <c r="AL138" s="87">
        <f t="shared" si="65"/>
        <v>5.7131225408739036E-5</v>
      </c>
      <c r="AM138" s="87">
        <f t="shared" si="65"/>
        <v>5.713122541612681E-5</v>
      </c>
      <c r="AN138" s="87">
        <f t="shared" si="65"/>
        <v>5.7131225416712212E-5</v>
      </c>
      <c r="AO138" s="87">
        <f t="shared" si="65"/>
        <v>5.7131225416247143E-5</v>
      </c>
      <c r="AP138" s="87">
        <f t="shared" si="65"/>
        <v>5.7131225413657377E-5</v>
      </c>
      <c r="AQ138" s="87">
        <f t="shared" si="65"/>
        <v>5.7131225416657392E-5</v>
      </c>
      <c r="AR138" s="87">
        <f t="shared" si="65"/>
        <v>5.7131225395351843E-5</v>
      </c>
      <c r="AS138" s="87">
        <f t="shared" ref="AS138:AT138" si="66">AS5/AS$128+AS137</f>
        <v>5.7131225413362251E-5</v>
      </c>
      <c r="AT138" s="87">
        <f t="shared" si="66"/>
        <v>5.7131225404751497E-5</v>
      </c>
      <c r="AU138" s="87">
        <f t="shared" si="65"/>
        <v>0</v>
      </c>
      <c r="AY138" s="57">
        <v>1</v>
      </c>
      <c r="AZ138" s="63">
        <v>0.05</v>
      </c>
      <c r="BA138" s="63">
        <f t="shared" si="59"/>
        <v>0</v>
      </c>
      <c r="BB138" s="64">
        <f t="shared" si="60"/>
        <v>0</v>
      </c>
      <c r="BC138" s="64">
        <f t="shared" si="61"/>
        <v>0</v>
      </c>
      <c r="BD138" s="65">
        <f t="shared" si="62"/>
        <v>0</v>
      </c>
      <c r="BE138" s="51">
        <f>BD138+BE137</f>
        <v>0</v>
      </c>
      <c r="BF138" s="51"/>
      <c r="BG138" s="50"/>
      <c r="BH138" s="88">
        <f t="shared" si="63"/>
        <v>0</v>
      </c>
      <c r="BI138" s="51">
        <f t="shared" si="64"/>
        <v>0</v>
      </c>
      <c r="BJ138" s="36"/>
      <c r="BK138" s="36"/>
      <c r="BL138" s="36"/>
      <c r="BM138" s="36"/>
      <c r="BN138" s="36"/>
      <c r="BO138" s="51"/>
      <c r="BP138" s="36"/>
    </row>
    <row r="139" spans="1:68" x14ac:dyDescent="0.25">
      <c r="A139" s="60">
        <v>19522</v>
      </c>
      <c r="B139" s="86">
        <f t="shared" ref="B139:B170" si="67">B6/B$128+B138</f>
        <v>0</v>
      </c>
      <c r="C139" s="86">
        <f t="shared" ref="C139:C170" si="68">C6/C$128+C138</f>
        <v>0</v>
      </c>
      <c r="D139" s="86">
        <f t="shared" ref="D139:D170" si="69">D6/D$128+D138</f>
        <v>0</v>
      </c>
      <c r="E139" s="86">
        <f t="shared" ref="E139:E170" si="70">E6/E$128+E138</f>
        <v>0</v>
      </c>
      <c r="F139" s="86">
        <f t="shared" ref="F139:F170" si="71">F6/F$128+F138</f>
        <v>0</v>
      </c>
      <c r="G139" s="86">
        <f t="shared" ref="G139:G170" si="72">G6/G$128+G138</f>
        <v>0</v>
      </c>
      <c r="H139" s="86">
        <f t="shared" ref="H139:H170" si="73">H6/H$128+H138</f>
        <v>0</v>
      </c>
      <c r="I139" s="86">
        <f t="shared" ref="I139:I170" si="74">I6/I$128+I138</f>
        <v>0</v>
      </c>
      <c r="J139" s="86">
        <f t="shared" ref="J139:J170" si="75">J6/J$128+J138</f>
        <v>0</v>
      </c>
      <c r="K139" s="86">
        <f t="shared" ref="K139:K170" si="76">K6/K$128+K138</f>
        <v>0</v>
      </c>
      <c r="L139" s="86">
        <f t="shared" ref="L139:L170" si="77">L6/L$128+L138</f>
        <v>0</v>
      </c>
      <c r="M139" s="86">
        <f t="shared" ref="M139:M170" si="78">M6/M$128+M138</f>
        <v>0</v>
      </c>
      <c r="N139" s="86">
        <f t="shared" ref="N139:N170" si="79">N6/N$128+N138</f>
        <v>0</v>
      </c>
      <c r="O139" s="86">
        <f t="shared" ref="O139:O170" si="80">O6/O$128+O138</f>
        <v>0</v>
      </c>
      <c r="P139" s="51">
        <f t="shared" ref="P139:P170" si="81">P6/P$128+P138</f>
        <v>0</v>
      </c>
      <c r="Q139" s="86">
        <f t="shared" ref="Q139:Q170" si="82">Q6/Q$128+Q138</f>
        <v>0</v>
      </c>
      <c r="R139" s="86">
        <f t="shared" ref="R139:R170" si="83">R6/R$128+R138</f>
        <v>0</v>
      </c>
      <c r="S139" s="51">
        <f t="shared" ref="S139:S170" si="84">S6/S$128+S138</f>
        <v>0</v>
      </c>
      <c r="T139" s="86">
        <f t="shared" ref="T139:T170" si="85">T6/T$128+T138</f>
        <v>0</v>
      </c>
      <c r="U139" s="86">
        <f t="shared" ref="U139:U170" si="86">U6/U$128+U138</f>
        <v>0</v>
      </c>
      <c r="V139" s="87">
        <f t="shared" ref="V139:V170" si="87">V6/V$128+V138</f>
        <v>0</v>
      </c>
      <c r="W139" s="87">
        <f t="shared" ref="W139:W170" si="88">W6/W$128+W138</f>
        <v>0</v>
      </c>
      <c r="X139" s="87">
        <f t="shared" ref="X139:X170" si="89">X6/X$128+X138</f>
        <v>2.5012797994491444E-4</v>
      </c>
      <c r="Y139" s="87">
        <f t="shared" ref="Y139:Y170" si="90">Y6/Y$128+Y138</f>
        <v>5.723052635421725E-5</v>
      </c>
      <c r="Z139" s="87">
        <f t="shared" ref="Z139:Z170" si="91">Z6/Z$128+Z138</f>
        <v>6.8597106693814238E-4</v>
      </c>
      <c r="AA139" s="87">
        <f t="shared" ref="AA139:AA170" si="92">AA6/AA$128+AA138</f>
        <v>0</v>
      </c>
      <c r="AB139" s="87">
        <f t="shared" ref="AB139:AB170" si="93">AB6/AB$128+AB138</f>
        <v>8.656059505905128E-5</v>
      </c>
      <c r="AC139" s="87">
        <f t="shared" ref="AC139:AC170" si="94">AC6/AC$128+AC138</f>
        <v>8.6560595064813151E-5</v>
      </c>
      <c r="AD139" s="87">
        <f t="shared" ref="AD139:AD170" si="95">AD6/AD$128+AD138</f>
        <v>0</v>
      </c>
      <c r="AE139" s="87">
        <f t="shared" ref="AE139:AE170" si="96">AE6/AE$128+AE138</f>
        <v>8.656059506370969E-5</v>
      </c>
      <c r="AF139" s="87">
        <f t="shared" ref="AF139:AF170" si="97">AF6/AF$128+AF138</f>
        <v>8.5615073966868925E-5</v>
      </c>
      <c r="AG139" s="87">
        <f t="shared" ref="AG139:AG170" si="98">AG6/AG$128+AG138</f>
        <v>8.561507391465284E-5</v>
      </c>
      <c r="AH139" s="87">
        <f t="shared" ref="AH139:AH170" si="99">AH6/AH$128+AH138</f>
        <v>8.5615073839022068E-5</v>
      </c>
      <c r="AI139" s="87">
        <f t="shared" ref="AI139:AI170" si="100">AI6/AI$128+AI138</f>
        <v>8.5615073864912762E-5</v>
      </c>
      <c r="AJ139" s="87">
        <f t="shared" ref="AJ139:AJ170" si="101">AJ6/AJ$128+AJ138</f>
        <v>8.5615073688757501E-5</v>
      </c>
      <c r="AK139" s="87">
        <f t="shared" ref="AK139:AK170" si="102">AK6/AK$128+AK138</f>
        <v>9.1960791347274175E-5</v>
      </c>
      <c r="AL139" s="87">
        <f t="shared" ref="AL139:AL170" si="103">AL6/AL$128+AL138</f>
        <v>8.5696838113277768E-5</v>
      </c>
      <c r="AM139" s="87">
        <f t="shared" ref="AM139:AM170" si="104">AM6/AM$128+AM138</f>
        <v>8.5696838124274804E-5</v>
      </c>
      <c r="AN139" s="87">
        <f t="shared" ref="AN139:AN170" si="105">AN6/AN$128+AN138</f>
        <v>8.569683812513585E-5</v>
      </c>
      <c r="AO139" s="87">
        <f t="shared" ref="AO139:AO170" si="106">AO6/AO$128+AO138</f>
        <v>8.5696838124454442E-5</v>
      </c>
      <c r="AP139" s="87">
        <f t="shared" ref="AP139:AP170" si="107">AP6/AP$128+AP138</f>
        <v>8.5696838120605023E-5</v>
      </c>
      <c r="AQ139" s="87">
        <f t="shared" ref="AQ139" si="108">AQ6/AQ$128+AQ138</f>
        <v>8.56968381250557E-5</v>
      </c>
      <c r="AR139" s="87">
        <f t="shared" ref="AR139:AU170" si="109">AR6/AR$128+AR138</f>
        <v>8.569683809317361E-5</v>
      </c>
      <c r="AS139" s="87">
        <f t="shared" ref="AS139:AT139" si="110">AS6/AS$128+AS138</f>
        <v>8.5696838120129357E-5</v>
      </c>
      <c r="AT139" s="87">
        <f t="shared" si="110"/>
        <v>8.5696838107215912E-5</v>
      </c>
      <c r="AU139" s="87">
        <f t="shared" si="109"/>
        <v>0</v>
      </c>
      <c r="AY139" s="57">
        <v>2</v>
      </c>
      <c r="AZ139" s="63">
        <v>0.1</v>
      </c>
      <c r="BA139" s="63">
        <f t="shared" si="59"/>
        <v>0</v>
      </c>
      <c r="BB139" s="64">
        <f t="shared" si="60"/>
        <v>0</v>
      </c>
      <c r="BC139" s="64">
        <f t="shared" si="61"/>
        <v>0</v>
      </c>
      <c r="BD139" s="65">
        <f t="shared" si="62"/>
        <v>0</v>
      </c>
      <c r="BE139" s="51">
        <f t="shared" ref="BE139:BE201" si="111">BD139+BE138</f>
        <v>0</v>
      </c>
      <c r="BF139" s="51"/>
      <c r="BG139" s="50"/>
      <c r="BH139" s="88">
        <f t="shared" si="63"/>
        <v>0</v>
      </c>
      <c r="BI139" s="51">
        <f t="shared" si="64"/>
        <v>0</v>
      </c>
      <c r="BJ139" s="36"/>
      <c r="BK139" s="36"/>
      <c r="BL139" s="36"/>
      <c r="BM139" s="36"/>
      <c r="BN139" s="36"/>
      <c r="BO139" s="51"/>
      <c r="BP139" s="36"/>
    </row>
    <row r="140" spans="1:68" x14ac:dyDescent="0.25">
      <c r="A140" s="60">
        <v>19523</v>
      </c>
      <c r="B140" s="86">
        <f t="shared" si="67"/>
        <v>1.0722175367015376E-4</v>
      </c>
      <c r="C140" s="86">
        <f t="shared" si="68"/>
        <v>1.0722175367020298E-4</v>
      </c>
      <c r="D140" s="86">
        <f t="shared" si="69"/>
        <v>1.0722175367029646E-4</v>
      </c>
      <c r="E140" s="86">
        <f t="shared" si="70"/>
        <v>1.0722175367023821E-4</v>
      </c>
      <c r="F140" s="86">
        <f t="shared" si="71"/>
        <v>1.0722175367032874E-4</v>
      </c>
      <c r="G140" s="86">
        <f t="shared" si="72"/>
        <v>1.0722175369264726E-4</v>
      </c>
      <c r="H140" s="86">
        <f t="shared" si="73"/>
        <v>1.0722175366976601E-4</v>
      </c>
      <c r="I140" s="86">
        <f t="shared" si="74"/>
        <v>1.0722175366979306E-4</v>
      </c>
      <c r="J140" s="86">
        <f t="shared" si="75"/>
        <v>1.0722175366979123E-4</v>
      </c>
      <c r="K140" s="86">
        <f t="shared" si="76"/>
        <v>1.0722175366924215E-4</v>
      </c>
      <c r="L140" s="86">
        <f t="shared" si="77"/>
        <v>1.0722175366993025E-4</v>
      </c>
      <c r="M140" s="86">
        <f t="shared" si="78"/>
        <v>1.0722175367025814E-4</v>
      </c>
      <c r="N140" s="86">
        <f t="shared" si="79"/>
        <v>1.0722175367037521E-4</v>
      </c>
      <c r="O140" s="86">
        <f t="shared" si="80"/>
        <v>1.0722175367040616E-4</v>
      </c>
      <c r="P140" s="51">
        <f t="shared" si="81"/>
        <v>0</v>
      </c>
      <c r="Q140" s="51">
        <f t="shared" si="82"/>
        <v>0</v>
      </c>
      <c r="R140" s="86">
        <f t="shared" si="83"/>
        <v>1.0722175367063974E-4</v>
      </c>
      <c r="S140" s="51">
        <f t="shared" si="84"/>
        <v>4.6852221116068732E-4</v>
      </c>
      <c r="T140" s="86">
        <f t="shared" si="85"/>
        <v>1.0722175367074271E-4</v>
      </c>
      <c r="U140" s="86">
        <f t="shared" si="86"/>
        <v>1.0722175367085058E-4</v>
      </c>
      <c r="V140" s="87">
        <f t="shared" si="87"/>
        <v>3.2979373484886339E-4</v>
      </c>
      <c r="W140" s="87">
        <f t="shared" si="88"/>
        <v>2.9997317821601104E-3</v>
      </c>
      <c r="X140" s="87">
        <f t="shared" si="89"/>
        <v>4.1687996657485736E-4</v>
      </c>
      <c r="Y140" s="87">
        <f t="shared" si="90"/>
        <v>1.0015342111988019E-4</v>
      </c>
      <c r="Z140" s="87">
        <f t="shared" si="91"/>
        <v>1.0613137262061826E-3</v>
      </c>
      <c r="AA140" s="87">
        <f t="shared" si="92"/>
        <v>0</v>
      </c>
      <c r="AB140" s="87">
        <f t="shared" si="93"/>
        <v>2.2386140445113559E-4</v>
      </c>
      <c r="AC140" s="87">
        <f t="shared" si="94"/>
        <v>2.2386140446579674E-4</v>
      </c>
      <c r="AD140" s="87">
        <f t="shared" si="95"/>
        <v>9.936423818848622E-5</v>
      </c>
      <c r="AE140" s="87">
        <f t="shared" si="96"/>
        <v>2.2386140446319726E-4</v>
      </c>
      <c r="AF140" s="87">
        <f t="shared" si="97"/>
        <v>2.2250149355288303E-4</v>
      </c>
      <c r="AG140" s="87">
        <f t="shared" si="98"/>
        <v>2.2250149341838875E-4</v>
      </c>
      <c r="AH140" s="87">
        <f t="shared" si="99"/>
        <v>2.2250149323095481E-4</v>
      </c>
      <c r="AI140" s="87">
        <f t="shared" si="100"/>
        <v>2.2250149329682575E-4</v>
      </c>
      <c r="AJ140" s="87">
        <f t="shared" si="101"/>
        <v>2.2250149283727631E-4</v>
      </c>
      <c r="AK140" s="87">
        <f t="shared" si="102"/>
        <v>2.3899311739239521E-4</v>
      </c>
      <c r="AL140" s="87">
        <f t="shared" si="103"/>
        <v>1.2960592108875196E-4</v>
      </c>
      <c r="AM140" s="87">
        <f t="shared" si="104"/>
        <v>2.2080015900444571E-4</v>
      </c>
      <c r="AN140" s="87">
        <f t="shared" si="105"/>
        <v>2.2080015900636377E-4</v>
      </c>
      <c r="AO140" s="87">
        <f t="shared" si="106"/>
        <v>5.1850454265418692E-4</v>
      </c>
      <c r="AP140" s="87">
        <f t="shared" si="107"/>
        <v>2.3458291938410479E-4</v>
      </c>
      <c r="AQ140" s="87">
        <f t="shared" ref="AQ140" si="112">AQ7/AQ$128+AQ139</f>
        <v>1.3465777020715247E-4</v>
      </c>
      <c r="AR140" s="87">
        <f t="shared" si="109"/>
        <v>2.302108771763724E-4</v>
      </c>
      <c r="AS140" s="87">
        <f t="shared" ref="AS140:AT140" si="113">AS7/AS$128+AS139</f>
        <v>8.5696838120129357E-5</v>
      </c>
      <c r="AT140" s="87">
        <f t="shared" si="113"/>
        <v>2.1632295639122681E-4</v>
      </c>
      <c r="AU140" s="87">
        <f t="shared" si="109"/>
        <v>0</v>
      </c>
      <c r="AY140" s="57">
        <v>3</v>
      </c>
      <c r="AZ140" s="63">
        <v>0.15</v>
      </c>
      <c r="BA140" s="63">
        <f t="shared" si="59"/>
        <v>1.1456460117881753E-4</v>
      </c>
      <c r="BB140" s="64">
        <f t="shared" si="60"/>
        <v>0</v>
      </c>
      <c r="BC140" s="64">
        <f t="shared" si="61"/>
        <v>4.6852221116068732E-4</v>
      </c>
      <c r="BD140" s="65">
        <f t="shared" si="62"/>
        <v>4.730965567691031E-9</v>
      </c>
      <c r="BE140" s="51">
        <f>BD140+BE139</f>
        <v>4.730965567691031E-9</v>
      </c>
      <c r="BF140" s="51"/>
      <c r="BG140" s="50"/>
      <c r="BH140" s="88">
        <f t="shared" si="63"/>
        <v>1.0722175367066034E-4</v>
      </c>
      <c r="BI140" s="51">
        <f t="shared" si="64"/>
        <v>1.0722175366978619E-4</v>
      </c>
      <c r="BJ140" s="36"/>
      <c r="BK140" s="36"/>
      <c r="BL140" s="36"/>
      <c r="BM140" s="36"/>
      <c r="BN140" s="36"/>
      <c r="BO140" s="51"/>
      <c r="BP140" s="36"/>
    </row>
    <row r="141" spans="1:68" x14ac:dyDescent="0.25">
      <c r="A141" s="60">
        <v>19524</v>
      </c>
      <c r="B141" s="86">
        <f t="shared" si="67"/>
        <v>1.8302028554540936E-4</v>
      </c>
      <c r="C141" s="86">
        <f t="shared" si="68"/>
        <v>1.8302028554549452E-4</v>
      </c>
      <c r="D141" s="86">
        <f t="shared" si="69"/>
        <v>1.8302028554565542E-4</v>
      </c>
      <c r="E141" s="86">
        <f t="shared" si="70"/>
        <v>1.8302028554555605E-4</v>
      </c>
      <c r="F141" s="86">
        <f t="shared" si="71"/>
        <v>1.8302028554571069E-4</v>
      </c>
      <c r="G141" s="86">
        <f t="shared" si="72"/>
        <v>1.8302028558380627E-4</v>
      </c>
      <c r="H141" s="86">
        <f t="shared" si="73"/>
        <v>1.8302028554475141E-4</v>
      </c>
      <c r="I141" s="86">
        <f t="shared" si="74"/>
        <v>1.8302028554479814E-4</v>
      </c>
      <c r="J141" s="86">
        <f t="shared" si="75"/>
        <v>1.8302028554479584E-4</v>
      </c>
      <c r="K141" s="86">
        <f t="shared" si="76"/>
        <v>1.8302028554385884E-4</v>
      </c>
      <c r="L141" s="86">
        <f t="shared" si="77"/>
        <v>1.8302028554503512E-4</v>
      </c>
      <c r="M141" s="86">
        <f t="shared" si="78"/>
        <v>1.830202855455989E-4</v>
      </c>
      <c r="N141" s="86">
        <f t="shared" si="79"/>
        <v>1.830202855458013E-4</v>
      </c>
      <c r="O141" s="86">
        <f t="shared" si="80"/>
        <v>1.8302028554585472E-4</v>
      </c>
      <c r="P141" s="51">
        <f t="shared" si="81"/>
        <v>0</v>
      </c>
      <c r="Q141" s="51">
        <f t="shared" si="82"/>
        <v>0</v>
      </c>
      <c r="R141" s="51">
        <f t="shared" si="83"/>
        <v>2.7964734742200328E-4</v>
      </c>
      <c r="S141" s="51">
        <f t="shared" si="84"/>
        <v>6.246962815475831E-4</v>
      </c>
      <c r="T141" s="86">
        <f t="shared" si="85"/>
        <v>1.8302028554643675E-4</v>
      </c>
      <c r="U141" s="86">
        <f t="shared" si="86"/>
        <v>1.8302028554662402E-4</v>
      </c>
      <c r="V141" s="87">
        <f t="shared" si="87"/>
        <v>3.2979373484886339E-4</v>
      </c>
      <c r="W141" s="87">
        <f t="shared" si="88"/>
        <v>4.6359491178838072E-3</v>
      </c>
      <c r="X141" s="87">
        <f t="shared" si="89"/>
        <v>1.417391886354515E-3</v>
      </c>
      <c r="Y141" s="87">
        <f t="shared" si="90"/>
        <v>1.4307631588554313E-4</v>
      </c>
      <c r="Z141" s="87">
        <f t="shared" si="91"/>
        <v>1.3719421338762848E-3</v>
      </c>
      <c r="AA141" s="87">
        <f t="shared" si="92"/>
        <v>7.6157538073210455E-5</v>
      </c>
      <c r="AB141" s="87">
        <f t="shared" si="93"/>
        <v>3.5948756374150944E-4</v>
      </c>
      <c r="AC141" s="87">
        <f t="shared" si="94"/>
        <v>3.5948756376475994E-4</v>
      </c>
      <c r="AD141" s="87">
        <f t="shared" si="95"/>
        <v>9.936423818848622E-5</v>
      </c>
      <c r="AE141" s="87">
        <f t="shared" si="96"/>
        <v>3.5948756376087091E-4</v>
      </c>
      <c r="AF141" s="87">
        <f t="shared" si="97"/>
        <v>3.5664617742057613E-4</v>
      </c>
      <c r="AG141" s="87">
        <f t="shared" si="98"/>
        <v>3.5664617720645346E-4</v>
      </c>
      <c r="AH141" s="87">
        <f t="shared" si="99"/>
        <v>3.5664617691650663E-4</v>
      </c>
      <c r="AI141" s="87">
        <f t="shared" si="100"/>
        <v>1.0571193112943883E-3</v>
      </c>
      <c r="AJ141" s="87">
        <f t="shared" si="101"/>
        <v>3.8937786987111659E-4</v>
      </c>
      <c r="AK141" s="87">
        <f t="shared" si="102"/>
        <v>4.1823823190920872E-4</v>
      </c>
      <c r="AL141" s="87">
        <f t="shared" si="103"/>
        <v>2.6133317001517456E-4</v>
      </c>
      <c r="AM141" s="87">
        <f t="shared" si="104"/>
        <v>3.8711014386714912E-4</v>
      </c>
      <c r="AN141" s="87">
        <f t="shared" si="105"/>
        <v>3.8711014387004134E-4</v>
      </c>
      <c r="AO141" s="87">
        <f t="shared" si="106"/>
        <v>6.3502969387373024E-4</v>
      </c>
      <c r="AP141" s="87">
        <f t="shared" si="107"/>
        <v>2.5862201799715283E-4</v>
      </c>
      <c r="AQ141" s="87">
        <f t="shared" ref="AQ141" si="114">AQ8/AQ$128+AQ140</f>
        <v>1.9993901298328149E-4</v>
      </c>
      <c r="AR141" s="87">
        <f t="shared" si="109"/>
        <v>3.8573890477283494E-4</v>
      </c>
      <c r="AS141" s="87">
        <f t="shared" ref="AS141:AT141" si="115">AS8/AS$128+AS140</f>
        <v>8.5696838120129357E-5</v>
      </c>
      <c r="AT141" s="87">
        <f t="shared" si="115"/>
        <v>3.5690460962036125E-4</v>
      </c>
      <c r="AU141" s="87">
        <f t="shared" si="109"/>
        <v>4.3750082031403811E-6</v>
      </c>
      <c r="AY141" s="57">
        <v>4</v>
      </c>
      <c r="AZ141" s="63">
        <v>0.2</v>
      </c>
      <c r="BA141" s="63">
        <f t="shared" si="59"/>
        <v>1.9163340988673865E-4</v>
      </c>
      <c r="BB141" s="64">
        <f t="shared" si="60"/>
        <v>0</v>
      </c>
      <c r="BC141" s="64">
        <f t="shared" si="61"/>
        <v>6.246962815475831E-4</v>
      </c>
      <c r="BD141" s="65">
        <f t="shared" si="62"/>
        <v>7.9135357210234932E-9</v>
      </c>
      <c r="BE141" s="51">
        <f t="shared" si="111"/>
        <v>1.2644501288714523E-8</v>
      </c>
      <c r="BF141" s="51"/>
      <c r="BG141" s="50"/>
      <c r="BH141" s="88">
        <f t="shared" si="63"/>
        <v>1.8302028554647421E-4</v>
      </c>
      <c r="BI141" s="51">
        <f t="shared" si="64"/>
        <v>1.8302028554478695E-4</v>
      </c>
      <c r="BJ141" s="36"/>
      <c r="BK141" s="36"/>
      <c r="BL141" s="36"/>
      <c r="BM141" s="36"/>
      <c r="BN141" s="36"/>
      <c r="BO141" s="51"/>
      <c r="BP141" s="36"/>
    </row>
    <row r="142" spans="1:68" x14ac:dyDescent="0.25">
      <c r="A142" s="60">
        <v>19525</v>
      </c>
      <c r="B142" s="86">
        <f t="shared" si="67"/>
        <v>2.8408499471241686E-4</v>
      </c>
      <c r="C142" s="86">
        <f t="shared" si="68"/>
        <v>2.8408499471254994E-4</v>
      </c>
      <c r="D142" s="86">
        <f t="shared" si="69"/>
        <v>2.8408499471280067E-4</v>
      </c>
      <c r="E142" s="86">
        <f t="shared" si="70"/>
        <v>2.8408499471264644E-4</v>
      </c>
      <c r="F142" s="86">
        <f t="shared" si="71"/>
        <v>2.8408499471288659E-4</v>
      </c>
      <c r="G142" s="86">
        <f t="shared" si="72"/>
        <v>2.8408499477201594E-4</v>
      </c>
      <c r="H142" s="86">
        <f t="shared" si="73"/>
        <v>2.8408499471139863E-4</v>
      </c>
      <c r="I142" s="86">
        <f t="shared" si="74"/>
        <v>2.840849947114716E-4</v>
      </c>
      <c r="J142" s="86">
        <f t="shared" si="75"/>
        <v>2.8408499471146867E-4</v>
      </c>
      <c r="K142" s="86">
        <f t="shared" si="76"/>
        <v>2.8408499471001448E-4</v>
      </c>
      <c r="L142" s="86">
        <f t="shared" si="77"/>
        <v>2.8408499471184164E-4</v>
      </c>
      <c r="M142" s="86">
        <f t="shared" si="78"/>
        <v>2.8408499471271989E-4</v>
      </c>
      <c r="N142" s="86">
        <f t="shared" si="79"/>
        <v>2.8408499471303605E-4</v>
      </c>
      <c r="O142" s="86">
        <f t="shared" si="80"/>
        <v>2.8408499471311942E-4</v>
      </c>
      <c r="P142" s="51">
        <f t="shared" si="81"/>
        <v>0</v>
      </c>
      <c r="Q142" s="51">
        <f t="shared" si="82"/>
        <v>1.5109398470517462E-4</v>
      </c>
      <c r="R142" s="51">
        <f t="shared" si="83"/>
        <v>3.3712254533912447E-4</v>
      </c>
      <c r="S142" s="51">
        <f t="shared" si="84"/>
        <v>8.329283753967775E-4</v>
      </c>
      <c r="T142" s="86">
        <f t="shared" si="85"/>
        <v>2.8408499471402874E-4</v>
      </c>
      <c r="U142" s="86">
        <f t="shared" si="86"/>
        <v>2.8408499471432186E-4</v>
      </c>
      <c r="V142" s="87">
        <f t="shared" si="87"/>
        <v>9.8938120454659028E-4</v>
      </c>
      <c r="W142" s="87">
        <f t="shared" si="88"/>
        <v>5.4540577857456552E-3</v>
      </c>
      <c r="X142" s="87">
        <f t="shared" si="89"/>
        <v>2.2928398161617155E-3</v>
      </c>
      <c r="Y142" s="87">
        <f t="shared" si="90"/>
        <v>1.7169157906265174E-4</v>
      </c>
      <c r="Z142" s="87">
        <f t="shared" si="91"/>
        <v>1.6566848409072118E-3</v>
      </c>
      <c r="AA142" s="87">
        <f t="shared" si="92"/>
        <v>7.6157538073210455E-5</v>
      </c>
      <c r="AB142" s="87">
        <f t="shared" si="93"/>
        <v>4.9543917128331205E-4</v>
      </c>
      <c r="AC142" s="87">
        <f t="shared" si="94"/>
        <v>4.9543917131496685E-4</v>
      </c>
      <c r="AD142" s="87">
        <f t="shared" si="95"/>
        <v>7.9491390550788976E-4</v>
      </c>
      <c r="AE142" s="87">
        <f t="shared" si="96"/>
        <v>4.9543917130995849E-4</v>
      </c>
      <c r="AF142" s="87">
        <f t="shared" si="97"/>
        <v>4.9871040200586661E-4</v>
      </c>
      <c r="AG142" s="87">
        <f t="shared" si="98"/>
        <v>4.9871040170856515E-4</v>
      </c>
      <c r="AH142" s="87">
        <f t="shared" si="99"/>
        <v>4.9871040131767297E-4</v>
      </c>
      <c r="AI142" s="87">
        <f t="shared" si="100"/>
        <v>1.7288848721216947E-3</v>
      </c>
      <c r="AJ142" s="87">
        <f t="shared" si="101"/>
        <v>5.561939666991352E-4</v>
      </c>
      <c r="AK142" s="87">
        <f t="shared" si="102"/>
        <v>4.1823823190920872E-4</v>
      </c>
      <c r="AL142" s="87">
        <f t="shared" si="103"/>
        <v>3.9306041894159716E-4</v>
      </c>
      <c r="AM142" s="87">
        <f t="shared" si="104"/>
        <v>5.5109975911666817E-4</v>
      </c>
      <c r="AN142" s="87">
        <f t="shared" si="105"/>
        <v>5.5109975912024441E-4</v>
      </c>
      <c r="AO142" s="87">
        <f t="shared" si="106"/>
        <v>1.5838773538042975E-3</v>
      </c>
      <c r="AP142" s="87">
        <f t="shared" si="107"/>
        <v>2.826611166102009E-4</v>
      </c>
      <c r="AQ142" s="87">
        <f t="shared" ref="AQ142" si="116">AQ9/AQ$128+AQ141</f>
        <v>2.1625932367731374E-4</v>
      </c>
      <c r="AR142" s="87">
        <f t="shared" si="109"/>
        <v>3.9684940165147804E-4</v>
      </c>
      <c r="AS142" s="87">
        <f t="shared" ref="AS142:AT142" si="117">AS9/AS$128+AS141</f>
        <v>1.6142552077726629E-4</v>
      </c>
      <c r="AT142" s="87">
        <f t="shared" si="117"/>
        <v>3.8827570758932973E-4</v>
      </c>
      <c r="AU142" s="87">
        <f t="shared" si="109"/>
        <v>3.5000065625123049E-5</v>
      </c>
      <c r="AY142" s="57">
        <v>4</v>
      </c>
      <c r="AZ142" s="63">
        <v>0.2</v>
      </c>
      <c r="BA142" s="63">
        <f t="shared" si="59"/>
        <v>2.933252410449906E-4</v>
      </c>
      <c r="BB142" s="64">
        <f t="shared" si="60"/>
        <v>0</v>
      </c>
      <c r="BC142" s="64">
        <f t="shared" si="61"/>
        <v>8.329283753967775E-4</v>
      </c>
      <c r="BD142" s="65">
        <f t="shared" si="62"/>
        <v>1.211291796278783E-8</v>
      </c>
      <c r="BE142" s="51">
        <f t="shared" si="111"/>
        <v>2.4757419251502352E-8</v>
      </c>
      <c r="BF142" s="51"/>
      <c r="BG142" s="50"/>
      <c r="BH142" s="88">
        <f t="shared" si="63"/>
        <v>2.8408499471408734E-4</v>
      </c>
      <c r="BI142" s="51">
        <f t="shared" si="64"/>
        <v>2.8408499471145468E-4</v>
      </c>
      <c r="BJ142" s="36"/>
      <c r="BK142" s="36"/>
      <c r="BL142" s="36"/>
      <c r="BM142" s="36"/>
      <c r="BN142" s="36"/>
      <c r="BO142" s="51"/>
      <c r="BP142" s="36"/>
    </row>
    <row r="143" spans="1:68" x14ac:dyDescent="0.25">
      <c r="A143" s="60">
        <v>19526</v>
      </c>
      <c r="B143" s="51">
        <f t="shared" si="67"/>
        <v>2.8408499471241686E-4</v>
      </c>
      <c r="C143" s="86">
        <f t="shared" si="68"/>
        <v>7.3815423515716477E-4</v>
      </c>
      <c r="D143" s="86">
        <f t="shared" si="69"/>
        <v>7.3815423515778754E-4</v>
      </c>
      <c r="E143" s="86">
        <f t="shared" si="70"/>
        <v>7.3815423515738627E-4</v>
      </c>
      <c r="F143" s="86">
        <f t="shared" si="71"/>
        <v>7.3815423515800676E-4</v>
      </c>
      <c r="G143" s="86">
        <f t="shared" si="72"/>
        <v>7.3815423531157684E-4</v>
      </c>
      <c r="H143" s="86">
        <f t="shared" si="73"/>
        <v>7.3815423515411393E-4</v>
      </c>
      <c r="I143" s="86">
        <f t="shared" si="74"/>
        <v>7.3815423515429131E-4</v>
      </c>
      <c r="J143" s="86">
        <f t="shared" si="75"/>
        <v>7.3815423515426627E-4</v>
      </c>
      <c r="K143" s="86">
        <f t="shared" si="76"/>
        <v>7.3815423515048511E-4</v>
      </c>
      <c r="L143" s="86">
        <f t="shared" si="77"/>
        <v>7.381542351551925E-4</v>
      </c>
      <c r="M143" s="86">
        <f t="shared" si="78"/>
        <v>7.3815423515738508E-4</v>
      </c>
      <c r="N143" s="51">
        <f t="shared" si="79"/>
        <v>3.0605827954986243E-4</v>
      </c>
      <c r="O143" s="86">
        <f t="shared" si="80"/>
        <v>7.3815423515833441E-4</v>
      </c>
      <c r="P143" s="51">
        <f t="shared" si="81"/>
        <v>5.5958651300035589E-4</v>
      </c>
      <c r="Q143" s="51">
        <f t="shared" si="82"/>
        <v>6.2955826960489419E-4</v>
      </c>
      <c r="R143" s="51">
        <f t="shared" si="83"/>
        <v>1.8027400922257146E-3</v>
      </c>
      <c r="S143" s="51">
        <f t="shared" si="84"/>
        <v>8.329283753967775E-4</v>
      </c>
      <c r="T143" s="86">
        <f t="shared" si="85"/>
        <v>7.3815423516067498E-4</v>
      </c>
      <c r="U143" s="86">
        <f t="shared" si="86"/>
        <v>7.3815423516136768E-4</v>
      </c>
      <c r="V143" s="87">
        <f t="shared" si="87"/>
        <v>9.8938120454659028E-4</v>
      </c>
      <c r="W143" s="87">
        <f t="shared" si="88"/>
        <v>6.8175722321820688E-3</v>
      </c>
      <c r="X143" s="87">
        <f t="shared" si="89"/>
        <v>4.7941196156108604E-3</v>
      </c>
      <c r="Y143" s="87">
        <f t="shared" si="90"/>
        <v>3.2907552653674917E-4</v>
      </c>
      <c r="Z143" s="87">
        <f t="shared" si="91"/>
        <v>2.2132274046494783E-3</v>
      </c>
      <c r="AA143" s="87">
        <f t="shared" si="92"/>
        <v>7.6157538073210455E-5</v>
      </c>
      <c r="AB143" s="87">
        <f t="shared" si="93"/>
        <v>9.6109935255760744E-4</v>
      </c>
      <c r="AC143" s="87">
        <f t="shared" si="94"/>
        <v>9.6109935261560065E-4</v>
      </c>
      <c r="AD143" s="87">
        <f t="shared" si="95"/>
        <v>1.9872847637697243E-3</v>
      </c>
      <c r="AE143" s="87">
        <f t="shared" si="96"/>
        <v>9.6109935260824109E-4</v>
      </c>
      <c r="AF143" s="87">
        <f t="shared" si="97"/>
        <v>9.7230860950516668E-4</v>
      </c>
      <c r="AG143" s="87">
        <f t="shared" si="98"/>
        <v>9.7230860894408837E-4</v>
      </c>
      <c r="AH143" s="87">
        <f t="shared" si="99"/>
        <v>9.7230860829138717E-4</v>
      </c>
      <c r="AI143" s="87">
        <f t="shared" si="100"/>
        <v>6.2073219443037377E-3</v>
      </c>
      <c r="AJ143" s="87">
        <f t="shared" si="101"/>
        <v>1.509237733213549E-3</v>
      </c>
      <c r="AK143" s="87">
        <f t="shared" si="102"/>
        <v>4.1823823190920872E-4</v>
      </c>
      <c r="AL143" s="87">
        <f t="shared" si="103"/>
        <v>7.8824216572086496E-4</v>
      </c>
      <c r="AM143" s="87">
        <f t="shared" si="104"/>
        <v>1.2032985691746178E-3</v>
      </c>
      <c r="AN143" s="87">
        <f t="shared" si="105"/>
        <v>5.7819649059505406E-4</v>
      </c>
      <c r="AO143" s="87">
        <f t="shared" si="106"/>
        <v>2.8157146666966133E-3</v>
      </c>
      <c r="AP143" s="87">
        <f t="shared" si="107"/>
        <v>2.826611166102009E-4</v>
      </c>
      <c r="AQ143" s="87">
        <f t="shared" ref="AQ143" si="118">AQ10/AQ$128+AQ142</f>
        <v>5.7530615894602348E-4</v>
      </c>
      <c r="AR143" s="87">
        <f t="shared" si="109"/>
        <v>4.1907039540876423E-4</v>
      </c>
      <c r="AS143" s="87">
        <f t="shared" ref="AS143:AT143" si="119">AS10/AS$128+AS142</f>
        <v>7.9249787625340737E-4</v>
      </c>
      <c r="AT143" s="87">
        <f t="shared" si="119"/>
        <v>3.8827570758932973E-4</v>
      </c>
      <c r="AU143" s="87">
        <f t="shared" si="109"/>
        <v>9.1875172265948004E-5</v>
      </c>
      <c r="AY143" s="57">
        <v>6</v>
      </c>
      <c r="AZ143" s="63">
        <v>0.3</v>
      </c>
      <c r="BA143" s="63">
        <f t="shared" si="59"/>
        <v>7.3745579084190274E-4</v>
      </c>
      <c r="BB143" s="64">
        <f t="shared" si="60"/>
        <v>2.8408499471241686E-4</v>
      </c>
      <c r="BC143" s="64">
        <f t="shared" si="61"/>
        <v>1.8027400922257146E-3</v>
      </c>
      <c r="BD143" s="65">
        <f t="shared" si="62"/>
        <v>3.0453367953699809E-8</v>
      </c>
      <c r="BE143" s="51">
        <f t="shared" si="111"/>
        <v>5.5210787205202161E-8</v>
      </c>
      <c r="BF143" s="51"/>
      <c r="BG143" s="50"/>
      <c r="BH143" s="88">
        <f t="shared" si="63"/>
        <v>7.3815423516081355E-4</v>
      </c>
      <c r="BI143" s="51">
        <f t="shared" si="64"/>
        <v>7.1643504204136699E-4</v>
      </c>
      <c r="BJ143" s="36"/>
      <c r="BK143" s="36"/>
      <c r="BL143" s="36"/>
      <c r="BM143" s="36"/>
      <c r="BN143" s="36"/>
      <c r="BO143" s="51"/>
      <c r="BP143" s="36"/>
    </row>
    <row r="144" spans="1:68" x14ac:dyDescent="0.25">
      <c r="A144" s="60">
        <v>19527</v>
      </c>
      <c r="B144" s="51">
        <f t="shared" si="67"/>
        <v>2.8408499471241686E-4</v>
      </c>
      <c r="C144" s="86">
        <f t="shared" si="68"/>
        <v>1.0131524320191624E-3</v>
      </c>
      <c r="D144" s="86">
        <f t="shared" si="69"/>
        <v>1.0131524320200018E-3</v>
      </c>
      <c r="E144" s="86">
        <f t="shared" si="70"/>
        <v>1.0131524320194508E-3</v>
      </c>
      <c r="F144" s="86">
        <f t="shared" si="71"/>
        <v>1.0131524320203008E-3</v>
      </c>
      <c r="G144" s="86">
        <f t="shared" si="72"/>
        <v>1.0131524322310455E-3</v>
      </c>
      <c r="H144" s="86">
        <f t="shared" si="73"/>
        <v>1.0131524320149429E-3</v>
      </c>
      <c r="I144" s="86">
        <f t="shared" si="74"/>
        <v>1.0131524320151799E-3</v>
      </c>
      <c r="J144" s="86">
        <f t="shared" si="75"/>
        <v>1.0131524320151364E-3</v>
      </c>
      <c r="K144" s="86">
        <f t="shared" si="76"/>
        <v>1.013152432009945E-3</v>
      </c>
      <c r="L144" s="51">
        <f t="shared" si="77"/>
        <v>8.6485489562837742E-4</v>
      </c>
      <c r="M144" s="86">
        <f t="shared" si="78"/>
        <v>1.0131524320192813E-3</v>
      </c>
      <c r="N144" s="51">
        <f t="shared" si="79"/>
        <v>3.0605827954986243E-4</v>
      </c>
      <c r="O144" s="51">
        <f t="shared" si="80"/>
        <v>7.3815423515833441E-4</v>
      </c>
      <c r="P144" s="51">
        <f t="shared" si="81"/>
        <v>5.5958651300035589E-4</v>
      </c>
      <c r="Q144" s="51">
        <f t="shared" si="82"/>
        <v>1.1332048852888096E-3</v>
      </c>
      <c r="R144" s="51">
        <f t="shared" si="83"/>
        <v>2.5786552641068505E-3</v>
      </c>
      <c r="S144" s="51">
        <f t="shared" si="84"/>
        <v>1.4576246569443607E-3</v>
      </c>
      <c r="T144" s="86">
        <f t="shared" si="85"/>
        <v>1.0131524320237592E-3</v>
      </c>
      <c r="U144" s="86">
        <f t="shared" si="86"/>
        <v>1.0131524320246734E-3</v>
      </c>
      <c r="V144" s="87">
        <f t="shared" si="87"/>
        <v>2.3085561439420439E-3</v>
      </c>
      <c r="W144" s="87">
        <f t="shared" si="88"/>
        <v>9.5446011250548968E-3</v>
      </c>
      <c r="X144" s="87">
        <f t="shared" si="89"/>
        <v>7.962407361579776E-3</v>
      </c>
      <c r="Y144" s="87">
        <f t="shared" si="90"/>
        <v>3.2907552653674917E-4</v>
      </c>
      <c r="Z144" s="87">
        <f t="shared" si="91"/>
        <v>2.5109129619999928E-3</v>
      </c>
      <c r="AA144" s="87">
        <f t="shared" si="92"/>
        <v>1.2185206091713672E-4</v>
      </c>
      <c r="AB144" s="87">
        <f t="shared" si="93"/>
        <v>1.3034761712473054E-3</v>
      </c>
      <c r="AC144" s="87">
        <f t="shared" si="94"/>
        <v>2.2458629776955508E-3</v>
      </c>
      <c r="AD144" s="87">
        <f t="shared" si="95"/>
        <v>2.4841059547121552E-3</v>
      </c>
      <c r="AE144" s="87">
        <f t="shared" si="96"/>
        <v>9.6109935260824109E-4</v>
      </c>
      <c r="AF144" s="87">
        <f t="shared" si="97"/>
        <v>1.3801694671546855E-3</v>
      </c>
      <c r="AG144" s="87">
        <f t="shared" si="98"/>
        <v>9.7230860894408837E-4</v>
      </c>
      <c r="AH144" s="87">
        <f t="shared" si="99"/>
        <v>9.7230860829138717E-4</v>
      </c>
      <c r="AI144" s="87">
        <f t="shared" si="100"/>
        <v>1.1825724816677574E-2</v>
      </c>
      <c r="AJ144" s="87">
        <f t="shared" si="101"/>
        <v>1.709878526163952E-3</v>
      </c>
      <c r="AK144" s="87">
        <f t="shared" si="102"/>
        <v>4.8975495060766692E-4</v>
      </c>
      <c r="AL144" s="87">
        <f t="shared" si="103"/>
        <v>1.1395148295246585E-3</v>
      </c>
      <c r="AM144" s="87">
        <f t="shared" si="104"/>
        <v>1.2571564488494161E-3</v>
      </c>
      <c r="AN144" s="87">
        <f t="shared" si="105"/>
        <v>1.1472278515660566E-3</v>
      </c>
      <c r="AO144" s="87">
        <f t="shared" si="106"/>
        <v>4.2806022820280152E-3</v>
      </c>
      <c r="AP144" s="87">
        <f t="shared" si="107"/>
        <v>2.826611166102009E-4</v>
      </c>
      <c r="AQ144" s="87">
        <f t="shared" ref="AQ144" si="120">AQ11/AQ$128+AQ143</f>
        <v>7.5482957658037832E-4</v>
      </c>
      <c r="AR144" s="87">
        <f t="shared" si="109"/>
        <v>4.1907039540876423E-4</v>
      </c>
      <c r="AS144" s="87">
        <f t="shared" ref="AS144:AT144" si="121">AS11/AS$128+AS143</f>
        <v>1.8022136450152331E-3</v>
      </c>
      <c r="AT144" s="87">
        <f t="shared" si="121"/>
        <v>4.017204638617448E-4</v>
      </c>
      <c r="AU144" s="87">
        <f t="shared" si="109"/>
        <v>1.2250022968793067E-4</v>
      </c>
      <c r="AY144" s="57">
        <v>8</v>
      </c>
      <c r="AZ144" s="63">
        <v>0.4</v>
      </c>
      <c r="BA144" s="63">
        <f t="shared" si="59"/>
        <v>1.0040026454411126E-3</v>
      </c>
      <c r="BB144" s="64">
        <f t="shared" si="60"/>
        <v>2.8408499471241686E-4</v>
      </c>
      <c r="BC144" s="64">
        <f t="shared" si="61"/>
        <v>2.5786552641068505E-3</v>
      </c>
      <c r="BD144" s="65">
        <f t="shared" si="62"/>
        <v>4.1460467688782439E-8</v>
      </c>
      <c r="BE144" s="51">
        <f t="shared" si="111"/>
        <v>9.6671254893984593E-8</v>
      </c>
      <c r="BF144" s="51"/>
      <c r="BG144" s="50"/>
      <c r="BH144" s="88">
        <f t="shared" si="63"/>
        <v>1.0131524320659479E-3</v>
      </c>
      <c r="BI144" s="51">
        <f t="shared" si="64"/>
        <v>8.3951476353436895E-4</v>
      </c>
      <c r="BJ144" s="36"/>
      <c r="BK144" s="36"/>
      <c r="BL144" s="36"/>
      <c r="BM144" s="36"/>
      <c r="BN144" s="36"/>
      <c r="BO144" s="51"/>
      <c r="BP144" s="36"/>
    </row>
    <row r="145" spans="1:67" x14ac:dyDescent="0.25">
      <c r="A145" s="60">
        <v>19528</v>
      </c>
      <c r="B145" s="51">
        <f t="shared" si="67"/>
        <v>2.8408499471241686E-4</v>
      </c>
      <c r="C145" s="86">
        <f t="shared" si="68"/>
        <v>1.4802128616101732E-3</v>
      </c>
      <c r="D145" s="86">
        <f t="shared" si="69"/>
        <v>1.4802128616113808E-3</v>
      </c>
      <c r="E145" s="86">
        <f t="shared" si="70"/>
        <v>1.4802128616105757E-3</v>
      </c>
      <c r="F145" s="86">
        <f t="shared" si="71"/>
        <v>1.4802128616118149E-3</v>
      </c>
      <c r="G145" s="86">
        <f t="shared" si="72"/>
        <v>1.4802128619196173E-3</v>
      </c>
      <c r="H145" s="86">
        <f t="shared" si="73"/>
        <v>1.4802128616039694E-3</v>
      </c>
      <c r="I145" s="86">
        <f t="shared" si="74"/>
        <v>1.4802128616043081E-3</v>
      </c>
      <c r="J145" s="86">
        <f t="shared" si="75"/>
        <v>1.4802128616042327E-3</v>
      </c>
      <c r="K145" s="86">
        <f t="shared" si="76"/>
        <v>1.4802128615966476E-3</v>
      </c>
      <c r="L145" s="51">
        <f t="shared" si="77"/>
        <v>1.5933836933491909E-3</v>
      </c>
      <c r="M145" s="86">
        <f t="shared" si="78"/>
        <v>1.4802128616101199E-3</v>
      </c>
      <c r="N145" s="51">
        <f t="shared" si="79"/>
        <v>3.0605827954986243E-4</v>
      </c>
      <c r="O145" s="51">
        <f t="shared" si="80"/>
        <v>7.3815423515833441E-4</v>
      </c>
      <c r="P145" s="51">
        <f t="shared" si="81"/>
        <v>6.7949790864328934E-4</v>
      </c>
      <c r="Q145" s="51">
        <f t="shared" si="82"/>
        <v>1.9390394703830741E-3</v>
      </c>
      <c r="R145" s="51">
        <f t="shared" si="83"/>
        <v>3.756896821407835E-3</v>
      </c>
      <c r="S145" s="51">
        <f t="shared" si="84"/>
        <v>1.8740888446427495E-3</v>
      </c>
      <c r="T145" s="86">
        <f t="shared" si="85"/>
        <v>1.4802128616166145E-3</v>
      </c>
      <c r="U145" s="86">
        <f t="shared" si="86"/>
        <v>1.4802128616179047E-3</v>
      </c>
      <c r="V145" s="87">
        <f t="shared" si="87"/>
        <v>2.6383498787909071E-3</v>
      </c>
      <c r="W145" s="87">
        <f t="shared" si="88"/>
        <v>9.5446011250548968E-3</v>
      </c>
      <c r="X145" s="87">
        <f t="shared" si="89"/>
        <v>9.5882392312217207E-3</v>
      </c>
      <c r="Y145" s="87">
        <f t="shared" si="90"/>
        <v>3.4338315812530349E-4</v>
      </c>
      <c r="Z145" s="87">
        <f t="shared" si="91"/>
        <v>3.1968840289381354E-3</v>
      </c>
      <c r="AA145" s="87">
        <f t="shared" si="92"/>
        <v>1.9344014670595454E-3</v>
      </c>
      <c r="AB145" s="87">
        <f t="shared" si="93"/>
        <v>1.9069351417767312E-3</v>
      </c>
      <c r="AC145" s="87">
        <f t="shared" si="94"/>
        <v>5.5324675999930979E-3</v>
      </c>
      <c r="AD145" s="87">
        <f t="shared" si="95"/>
        <v>2.4841059547121552E-3</v>
      </c>
      <c r="AE145" s="87">
        <f t="shared" si="96"/>
        <v>9.6109935260824109E-4</v>
      </c>
      <c r="AF145" s="87">
        <f t="shared" si="97"/>
        <v>2.1637442367904393E-3</v>
      </c>
      <c r="AG145" s="87">
        <f t="shared" si="98"/>
        <v>9.7230860894408837E-4</v>
      </c>
      <c r="AH145" s="87">
        <f t="shared" si="99"/>
        <v>9.7230860829138717E-4</v>
      </c>
      <c r="AI145" s="87">
        <f t="shared" si="100"/>
        <v>1.8767302278559741E-2</v>
      </c>
      <c r="AJ145" s="87">
        <f t="shared" si="101"/>
        <v>1.3798486301425729E-2</v>
      </c>
      <c r="AK145" s="87">
        <f t="shared" si="102"/>
        <v>5.6127166930612519E-4</v>
      </c>
      <c r="AL145" s="87">
        <f t="shared" si="103"/>
        <v>1.3151511614265554E-3</v>
      </c>
      <c r="AM145" s="87">
        <f t="shared" si="104"/>
        <v>1.2751090754076822E-3</v>
      </c>
      <c r="AN145" s="87">
        <f t="shared" si="105"/>
        <v>1.1743245830408663E-3</v>
      </c>
      <c r="AO145" s="87">
        <f t="shared" si="106"/>
        <v>4.7966422374288503E-3</v>
      </c>
      <c r="AP145" s="87">
        <f t="shared" si="107"/>
        <v>5.7113029996677753E-4</v>
      </c>
      <c r="AQ145" s="87">
        <f t="shared" ref="AQ145" si="122">AQ12/AQ$128+AQ144</f>
        <v>2.011493500020862E-3</v>
      </c>
      <c r="AR145" s="87">
        <f t="shared" si="109"/>
        <v>4.3018089228740732E-4</v>
      </c>
      <c r="AS145" s="87">
        <f t="shared" ref="AS145:AT145" si="123">AS12/AS$128+AS144</f>
        <v>4.0172776127364879E-3</v>
      </c>
      <c r="AT145" s="87">
        <f t="shared" si="123"/>
        <v>1.8582357267067106E-3</v>
      </c>
      <c r="AU145" s="87">
        <f t="shared" si="109"/>
        <v>1.2687523789107105E-4</v>
      </c>
      <c r="AY145" s="57">
        <v>8</v>
      </c>
      <c r="AZ145" s="63">
        <v>0.4</v>
      </c>
      <c r="BA145" s="63">
        <f t="shared" si="59"/>
        <v>1.4466879293732057E-3</v>
      </c>
      <c r="BB145" s="64">
        <f t="shared" si="60"/>
        <v>2.8408499471241686E-4</v>
      </c>
      <c r="BC145" s="64">
        <f t="shared" si="61"/>
        <v>3.756896821407835E-3</v>
      </c>
      <c r="BD145" s="65">
        <f t="shared" si="62"/>
        <v>5.9741235168933996E-8</v>
      </c>
      <c r="BE145" s="51">
        <f t="shared" si="111"/>
        <v>1.564124900629186E-7</v>
      </c>
      <c r="BF145" s="51"/>
      <c r="BG145" s="50"/>
      <c r="BH145" s="88">
        <f t="shared" si="63"/>
        <v>1.5028470282055324E-3</v>
      </c>
      <c r="BI145" s="51">
        <f t="shared" si="64"/>
        <v>1.3318011363089854E-3</v>
      </c>
      <c r="BJ145" s="36"/>
      <c r="BK145" s="36"/>
      <c r="BL145" s="36"/>
      <c r="BM145" s="36"/>
      <c r="BN145" s="36"/>
      <c r="BO145" s="51"/>
    </row>
    <row r="146" spans="1:67" x14ac:dyDescent="0.25">
      <c r="A146" s="60">
        <v>19529</v>
      </c>
      <c r="B146" s="51">
        <f t="shared" si="67"/>
        <v>2.8408499471241686E-4</v>
      </c>
      <c r="C146" s="86">
        <f t="shared" si="68"/>
        <v>2.1120182945225958E-3</v>
      </c>
      <c r="D146" s="86">
        <f t="shared" si="69"/>
        <v>2.1120182945243158E-3</v>
      </c>
      <c r="E146" s="86">
        <f t="shared" si="70"/>
        <v>2.1120182945231674E-3</v>
      </c>
      <c r="F146" s="86">
        <f t="shared" si="71"/>
        <v>2.1120182945249342E-3</v>
      </c>
      <c r="G146" s="86">
        <f t="shared" si="72"/>
        <v>2.1120182949639476E-3</v>
      </c>
      <c r="H146" s="86">
        <f t="shared" si="73"/>
        <v>2.1120182945137383E-3</v>
      </c>
      <c r="I146" s="86">
        <f t="shared" si="74"/>
        <v>2.1120182945142201E-3</v>
      </c>
      <c r="J146" s="86">
        <f t="shared" si="75"/>
        <v>2.1120182945141108E-3</v>
      </c>
      <c r="K146" s="86">
        <f t="shared" si="76"/>
        <v>2.1120182945032918E-3</v>
      </c>
      <c r="L146" s="51">
        <f t="shared" si="77"/>
        <v>2.3852628213065965E-3</v>
      </c>
      <c r="M146" s="86">
        <f t="shared" si="78"/>
        <v>2.1120182945223998E-3</v>
      </c>
      <c r="N146" s="51">
        <f t="shared" si="79"/>
        <v>3.0605827954986243E-4</v>
      </c>
      <c r="O146" s="51">
        <f t="shared" si="80"/>
        <v>8.3499887658855618E-4</v>
      </c>
      <c r="P146" s="51">
        <f t="shared" si="81"/>
        <v>6.7949790864328934E-4</v>
      </c>
      <c r="Q146" s="51">
        <f t="shared" si="82"/>
        <v>3.701802625276778E-3</v>
      </c>
      <c r="R146" s="51">
        <f t="shared" si="83"/>
        <v>4.7339751859988947E-3</v>
      </c>
      <c r="S146" s="51">
        <f t="shared" si="84"/>
        <v>2.6029011731149299E-3</v>
      </c>
      <c r="T146" s="51">
        <f t="shared" si="85"/>
        <v>2.1376885701065345E-3</v>
      </c>
      <c r="U146" s="86">
        <f t="shared" si="86"/>
        <v>2.1120182945336009E-3</v>
      </c>
      <c r="V146" s="87">
        <f t="shared" si="87"/>
        <v>2.6383498787909071E-3</v>
      </c>
      <c r="W146" s="87">
        <f t="shared" si="88"/>
        <v>1.1180818460778593E-2</v>
      </c>
      <c r="X146" s="87">
        <f t="shared" si="89"/>
        <v>1.0296935174398978E-2</v>
      </c>
      <c r="Y146" s="87">
        <f t="shared" si="90"/>
        <v>3.4338315812530349E-4</v>
      </c>
      <c r="Z146" s="87">
        <f t="shared" si="91"/>
        <v>3.9863978984329782E-3</v>
      </c>
      <c r="AA146" s="87">
        <f t="shared" si="92"/>
        <v>2.056253527976682E-3</v>
      </c>
      <c r="AB146" s="87">
        <f t="shared" si="93"/>
        <v>2.4537710884013587E-3</v>
      </c>
      <c r="AC146" s="87">
        <f t="shared" si="94"/>
        <v>1.2210250628024933E-2</v>
      </c>
      <c r="AD146" s="87">
        <f t="shared" si="95"/>
        <v>3.5771125747855034E-3</v>
      </c>
      <c r="AE146" s="87">
        <f t="shared" si="96"/>
        <v>1.6771604086555317E-3</v>
      </c>
      <c r="AF146" s="87">
        <f t="shared" si="97"/>
        <v>2.1637442367904393E-3</v>
      </c>
      <c r="AG146" s="87">
        <f t="shared" si="98"/>
        <v>1.5004838301157413E-3</v>
      </c>
      <c r="AH146" s="87">
        <f t="shared" si="99"/>
        <v>9.7230860829138717E-4</v>
      </c>
      <c r="AI146" s="87">
        <f t="shared" si="100"/>
        <v>2.6848845540633701E-2</v>
      </c>
      <c r="AJ146" s="87">
        <f t="shared" si="101"/>
        <v>1.5905214627404959E-2</v>
      </c>
      <c r="AK146" s="87">
        <f t="shared" si="102"/>
        <v>5.6127166930612519E-4</v>
      </c>
      <c r="AL146" s="87">
        <f t="shared" si="103"/>
        <v>1.8420601571322458E-3</v>
      </c>
      <c r="AM146" s="87">
        <f t="shared" si="104"/>
        <v>2.136835150204454E-3</v>
      </c>
      <c r="AN146" s="87">
        <f t="shared" si="105"/>
        <v>1.2014213145156759E-3</v>
      </c>
      <c r="AO146" s="87">
        <f t="shared" si="106"/>
        <v>5.2294499419585829E-3</v>
      </c>
      <c r="AP146" s="87">
        <f t="shared" si="107"/>
        <v>8.3556038471030609E-4</v>
      </c>
      <c r="AQ146" s="87">
        <f t="shared" ref="AQ146" si="124">AQ13/AQ$128+AQ145</f>
        <v>2.9907121416627973E-3</v>
      </c>
      <c r="AR146" s="87">
        <f t="shared" si="109"/>
        <v>1.0079267299768486E-3</v>
      </c>
      <c r="AS146" s="87">
        <f t="shared" ref="AS146:AT146" si="125">AS13/AS$128+AS145</f>
        <v>4.1434920838317162E-3</v>
      </c>
      <c r="AT146" s="87">
        <f t="shared" si="125"/>
        <v>8.2176054435590395E-3</v>
      </c>
      <c r="AU146" s="87">
        <f t="shared" si="109"/>
        <v>1.618753035161941E-4</v>
      </c>
      <c r="AY146" s="57">
        <v>9</v>
      </c>
      <c r="AZ146" s="63">
        <v>0.45</v>
      </c>
      <c r="BA146" s="63">
        <f t="shared" si="59"/>
        <v>2.0449235837729095E-3</v>
      </c>
      <c r="BB146" s="64">
        <f t="shared" si="60"/>
        <v>2.8408499471241686E-4</v>
      </c>
      <c r="BC146" s="64">
        <f t="shared" si="61"/>
        <v>4.7339751859988947E-3</v>
      </c>
      <c r="BD146" s="65">
        <f t="shared" si="62"/>
        <v>8.4445482844117342E-8</v>
      </c>
      <c r="BE146" s="51">
        <f t="shared" si="111"/>
        <v>2.4085797290703592E-7</v>
      </c>
      <c r="BF146" s="51"/>
      <c r="BG146" s="50"/>
      <c r="BH146" s="88">
        <f t="shared" si="63"/>
        <v>2.1872034203465475E-3</v>
      </c>
      <c r="BI146" s="51">
        <f t="shared" si="64"/>
        <v>1.8566144109203458E-3</v>
      </c>
      <c r="BJ146" s="36"/>
      <c r="BK146" s="36"/>
      <c r="BL146" s="36"/>
      <c r="BM146" s="36"/>
      <c r="BN146" s="36"/>
      <c r="BO146" s="51"/>
    </row>
    <row r="147" spans="1:67" x14ac:dyDescent="0.25">
      <c r="A147" s="60">
        <v>19530</v>
      </c>
      <c r="B147" s="51">
        <f t="shared" si="67"/>
        <v>5.8908921890162458E-4</v>
      </c>
      <c r="C147" s="51">
        <f t="shared" si="68"/>
        <v>2.6794976797405202E-3</v>
      </c>
      <c r="D147" s="86">
        <f t="shared" si="69"/>
        <v>2.9713905258208842E-3</v>
      </c>
      <c r="E147" s="86">
        <f t="shared" si="70"/>
        <v>2.9713905258192692E-3</v>
      </c>
      <c r="F147" s="86">
        <f t="shared" si="71"/>
        <v>2.9713905258217559E-3</v>
      </c>
      <c r="G147" s="86">
        <f t="shared" si="72"/>
        <v>2.9713905264390885E-3</v>
      </c>
      <c r="H147" s="86">
        <f t="shared" si="73"/>
        <v>2.9713905258060289E-3</v>
      </c>
      <c r="I147" s="86">
        <f t="shared" si="74"/>
        <v>2.9713905258067154E-3</v>
      </c>
      <c r="J147" s="86">
        <f t="shared" si="75"/>
        <v>2.9713905258065753E-3</v>
      </c>
      <c r="K147" s="86">
        <f t="shared" si="76"/>
        <v>2.9713905257913653E-3</v>
      </c>
      <c r="L147" s="51">
        <f t="shared" si="77"/>
        <v>2.7336896376078551E-3</v>
      </c>
      <c r="M147" s="86">
        <f t="shared" si="78"/>
        <v>2.971390525818208E-3</v>
      </c>
      <c r="N147" s="51">
        <f t="shared" si="79"/>
        <v>3.2803156438668881E-4</v>
      </c>
      <c r="O147" s="51">
        <f t="shared" si="80"/>
        <v>8.3499887658855618E-4</v>
      </c>
      <c r="P147" s="51">
        <f t="shared" si="81"/>
        <v>2.2383460520014236E-3</v>
      </c>
      <c r="Q147" s="51">
        <f t="shared" si="82"/>
        <v>4.8853721721339788E-3</v>
      </c>
      <c r="R147" s="51">
        <f t="shared" si="83"/>
        <v>6.6881319151810151E-3</v>
      </c>
      <c r="S147" s="51">
        <f t="shared" si="84"/>
        <v>3.5399455954363045E-3</v>
      </c>
      <c r="T147" s="51">
        <f t="shared" si="85"/>
        <v>4.8367993733809435E-3</v>
      </c>
      <c r="U147" s="51">
        <f t="shared" si="86"/>
        <v>2.2505378673863814E-3</v>
      </c>
      <c r="V147" s="51">
        <f t="shared" si="87"/>
        <v>2.9681436136397704E-3</v>
      </c>
      <c r="W147" s="51">
        <f t="shared" si="88"/>
        <v>1.390784735365142E-2</v>
      </c>
      <c r="X147" s="51">
        <f t="shared" si="89"/>
        <v>1.1130695107548693E-2</v>
      </c>
      <c r="Y147" s="51">
        <f t="shared" si="90"/>
        <v>3.5769078971385781E-4</v>
      </c>
      <c r="Z147" s="51">
        <f t="shared" si="91"/>
        <v>5.7466255418968911E-3</v>
      </c>
      <c r="AA147" s="51">
        <f t="shared" si="92"/>
        <v>2.8025974010941444E-3</v>
      </c>
      <c r="AB147" s="51">
        <f t="shared" si="93"/>
        <v>3.3237867987926046E-3</v>
      </c>
      <c r="AC147" s="51">
        <f t="shared" si="94"/>
        <v>1.365934448421976E-2</v>
      </c>
      <c r="AD147" s="51">
        <f t="shared" si="95"/>
        <v>3.9745695275394486E-3</v>
      </c>
      <c r="AE147" s="51">
        <f t="shared" si="96"/>
        <v>2.2340967855812022E-3</v>
      </c>
      <c r="AF147" s="51">
        <f t="shared" si="97"/>
        <v>2.1637442367904393E-3</v>
      </c>
      <c r="AG147" s="51">
        <f t="shared" si="98"/>
        <v>1.5004838301157413E-3</v>
      </c>
      <c r="AH147" s="87">
        <f t="shared" si="99"/>
        <v>9.7230860829138717E-4</v>
      </c>
      <c r="AI147" s="87">
        <f t="shared" si="100"/>
        <v>2.8742003030237929E-2</v>
      </c>
      <c r="AJ147" s="87">
        <f t="shared" si="101"/>
        <v>1.9215787711086608E-2</v>
      </c>
      <c r="AK147" s="87">
        <f t="shared" si="102"/>
        <v>5.6127166930612519E-4</v>
      </c>
      <c r="AL147" s="87">
        <f t="shared" si="103"/>
        <v>1.9298783230831942E-3</v>
      </c>
      <c r="AM147" s="87">
        <f t="shared" si="104"/>
        <v>3.0703717312342898E-3</v>
      </c>
      <c r="AN147" s="87">
        <f t="shared" si="105"/>
        <v>1.2014213145156759E-3</v>
      </c>
      <c r="AO147" s="87">
        <f t="shared" si="106"/>
        <v>5.745489897359418E-3</v>
      </c>
      <c r="AP147" s="87">
        <f t="shared" si="107"/>
        <v>8.3556038471030609E-4</v>
      </c>
      <c r="AQ147" s="87">
        <f t="shared" ref="AQ147" si="126">AQ14/AQ$128+AQ146</f>
        <v>4.5574619682898941E-3</v>
      </c>
      <c r="AR147" s="87">
        <f t="shared" si="109"/>
        <v>1.0079267299768486E-3</v>
      </c>
      <c r="AS147" s="87">
        <f t="shared" ref="AS147:AT147" si="127">AS14/AS$128+AS146</f>
        <v>4.8250502277459488E-3</v>
      </c>
      <c r="AT147" s="87">
        <f t="shared" si="127"/>
        <v>8.3834241042521594E-3</v>
      </c>
      <c r="AU147" s="87">
        <f t="shared" si="109"/>
        <v>2.5637548070402633E-3</v>
      </c>
      <c r="AY147" s="57">
        <v>11</v>
      </c>
      <c r="AZ147" s="63">
        <v>0.55000000000000004</v>
      </c>
      <c r="BA147" s="63">
        <f t="shared" si="59"/>
        <v>2.9173477342837595E-3</v>
      </c>
      <c r="BB147" s="64">
        <f t="shared" si="60"/>
        <v>3.2803156438668881E-4</v>
      </c>
      <c r="BC147" s="64">
        <f t="shared" si="61"/>
        <v>6.6881319151810151E-3</v>
      </c>
      <c r="BD147" s="65">
        <f t="shared" si="62"/>
        <v>1.2047239319879738E-7</v>
      </c>
      <c r="BE147" s="51">
        <f t="shared" si="111"/>
        <v>3.613303661058333E-7</v>
      </c>
      <c r="BF147" s="51"/>
      <c r="BG147" s="50"/>
      <c r="BH147" s="88">
        <f t="shared" si="63"/>
        <v>3.0851015402385334E-3</v>
      </c>
      <c r="BI147" s="51">
        <f t="shared" si="64"/>
        <v>2.2480995043093898E-3</v>
      </c>
      <c r="BJ147" s="36"/>
      <c r="BK147" s="36"/>
      <c r="BL147" s="36"/>
      <c r="BM147" s="36"/>
      <c r="BN147" s="36"/>
      <c r="BO147" s="51"/>
    </row>
    <row r="148" spans="1:67" x14ac:dyDescent="0.25">
      <c r="A148" s="60">
        <v>19531</v>
      </c>
      <c r="B148" s="51">
        <f t="shared" si="67"/>
        <v>2.0269662757936039E-3</v>
      </c>
      <c r="C148" s="51">
        <f t="shared" si="68"/>
        <v>3.2985660999782563E-3</v>
      </c>
      <c r="D148" s="51">
        <f t="shared" si="69"/>
        <v>3.6195858466253053E-3</v>
      </c>
      <c r="E148" s="86">
        <f t="shared" si="70"/>
        <v>4.1151007357721463E-3</v>
      </c>
      <c r="F148" s="86">
        <f t="shared" si="71"/>
        <v>4.1151007357756314E-3</v>
      </c>
      <c r="G148" s="51">
        <f t="shared" si="72"/>
        <v>2.9713905264390885E-3</v>
      </c>
      <c r="H148" s="86">
        <f t="shared" si="73"/>
        <v>4.1151007357600397E-3</v>
      </c>
      <c r="I148" s="86">
        <f t="shared" si="74"/>
        <v>4.1151007357611517E-3</v>
      </c>
      <c r="J148" s="86">
        <f t="shared" si="75"/>
        <v>4.1151007357611924E-3</v>
      </c>
      <c r="K148" s="86">
        <f t="shared" si="76"/>
        <v>4.1151007357401953E-3</v>
      </c>
      <c r="L148" s="51">
        <f t="shared" si="77"/>
        <v>3.0821164539091136E-3</v>
      </c>
      <c r="M148" s="86">
        <f t="shared" si="78"/>
        <v>4.1151007357784486E-3</v>
      </c>
      <c r="N148" s="51">
        <f t="shared" si="79"/>
        <v>3.2803156438668881E-4</v>
      </c>
      <c r="O148" s="51">
        <f t="shared" si="80"/>
        <v>8.3499887658855618E-4</v>
      </c>
      <c r="P148" s="51">
        <f t="shared" si="81"/>
        <v>3.6373123345023132E-3</v>
      </c>
      <c r="Q148" s="51">
        <f t="shared" si="82"/>
        <v>6.2452180344805507E-3</v>
      </c>
      <c r="R148" s="51">
        <f t="shared" si="83"/>
        <v>1.0538970175628135E-2</v>
      </c>
      <c r="S148" s="51">
        <f t="shared" si="84"/>
        <v>4.6331640881445754E-3</v>
      </c>
      <c r="T148" s="51">
        <f t="shared" si="85"/>
        <v>5.9441268824165982E-3</v>
      </c>
      <c r="U148" s="51">
        <f t="shared" si="86"/>
        <v>3.5664738094877946E-3</v>
      </c>
      <c r="V148" s="51">
        <f t="shared" si="87"/>
        <v>3.9575248181863603E-3</v>
      </c>
      <c r="W148" s="51">
        <f t="shared" si="88"/>
        <v>1.6362173357236966E-2</v>
      </c>
      <c r="X148" s="51">
        <f t="shared" si="89"/>
        <v>1.263146298721818E-2</v>
      </c>
      <c r="Y148" s="51">
        <f t="shared" si="90"/>
        <v>3.5769078971385781E-4</v>
      </c>
      <c r="Z148" s="51">
        <f t="shared" si="91"/>
        <v>6.2125681534020444E-3</v>
      </c>
      <c r="AA148" s="51">
        <f t="shared" si="92"/>
        <v>3.6860248427433859E-3</v>
      </c>
      <c r="AB148" s="51">
        <f t="shared" si="93"/>
        <v>4.2799646722675036E-3</v>
      </c>
      <c r="AC148" s="51">
        <f t="shared" si="94"/>
        <v>1.4570630311311353E-2</v>
      </c>
      <c r="AD148" s="51">
        <f t="shared" si="95"/>
        <v>4.6701191948588525E-3</v>
      </c>
      <c r="AE148" s="51">
        <f t="shared" si="96"/>
        <v>2.2340967855812022E-3</v>
      </c>
      <c r="AF148" s="51">
        <f t="shared" si="97"/>
        <v>2.1637442367904393E-3</v>
      </c>
      <c r="AG148" s="51">
        <f t="shared" si="98"/>
        <v>1.5004838301157413E-3</v>
      </c>
      <c r="AH148" s="87">
        <f t="shared" si="99"/>
        <v>1.0211559615302861E-3</v>
      </c>
      <c r="AI148" s="87">
        <f t="shared" si="100"/>
        <v>4.2319809971808037E-2</v>
      </c>
      <c r="AJ148" s="87">
        <f t="shared" si="101"/>
        <v>3.6721696896009265E-2</v>
      </c>
      <c r="AK148" s="87">
        <f t="shared" si="102"/>
        <v>6.3278838800458345E-4</v>
      </c>
      <c r="AL148" s="87">
        <f t="shared" si="103"/>
        <v>2.1933328209360393E-3</v>
      </c>
      <c r="AM148" s="87">
        <f t="shared" si="104"/>
        <v>6.1223182461395227E-3</v>
      </c>
      <c r="AN148" s="87">
        <f t="shared" si="105"/>
        <v>1.2014213145156759E-3</v>
      </c>
      <c r="AO148" s="87">
        <f t="shared" si="106"/>
        <v>6.2448834025860319E-3</v>
      </c>
      <c r="AP148" s="87">
        <f t="shared" si="107"/>
        <v>8.3556038471030609E-4</v>
      </c>
      <c r="AQ148" s="87">
        <f t="shared" ref="AQ148" si="128">AQ15/AQ$128+AQ147</f>
        <v>6.2547742804692488E-3</v>
      </c>
      <c r="AR148" s="87">
        <f t="shared" si="109"/>
        <v>1.3745731269720709E-3</v>
      </c>
      <c r="AS148" s="87">
        <f t="shared" ref="AS148:AT148" si="129">AS15/AS$128+AS147</f>
        <v>5.0080612108340293E-3</v>
      </c>
      <c r="AT148" s="87">
        <f t="shared" si="129"/>
        <v>1.3165275751807787E-2</v>
      </c>
      <c r="AU148" s="87">
        <f t="shared" si="109"/>
        <v>2.5725048234465442E-3</v>
      </c>
      <c r="AY148" s="57">
        <v>13</v>
      </c>
      <c r="AZ148" s="63">
        <v>0.65</v>
      </c>
      <c r="BA148" s="63">
        <f t="shared" si="59"/>
        <v>3.9766313059364684E-3</v>
      </c>
      <c r="BB148" s="64">
        <f t="shared" si="60"/>
        <v>3.2803156438668881E-4</v>
      </c>
      <c r="BC148" s="64">
        <f t="shared" si="61"/>
        <v>1.0538970175628135E-2</v>
      </c>
      <c r="BD148" s="65">
        <f t="shared" si="62"/>
        <v>1.6421569656078153E-7</v>
      </c>
      <c r="BE148" s="51">
        <f t="shared" si="111"/>
        <v>5.2554606266661482E-7</v>
      </c>
      <c r="BF148" s="51"/>
      <c r="BG148" s="50"/>
      <c r="BH148" s="88">
        <f t="shared" si="63"/>
        <v>4.2187134062516753E-3</v>
      </c>
      <c r="BI148" s="51">
        <f t="shared" si="64"/>
        <v>3.0599712684151086E-3</v>
      </c>
      <c r="BJ148" s="36"/>
      <c r="BK148" s="36"/>
      <c r="BL148" s="36"/>
      <c r="BM148" s="36"/>
      <c r="BN148" s="36"/>
      <c r="BO148" s="51"/>
    </row>
    <row r="149" spans="1:67" x14ac:dyDescent="0.25">
      <c r="A149" s="60">
        <v>19532</v>
      </c>
      <c r="B149" s="51">
        <f t="shared" si="67"/>
        <v>2.5062586280909303E-3</v>
      </c>
      <c r="C149" s="51">
        <f t="shared" si="68"/>
        <v>3.5049222400575018E-3</v>
      </c>
      <c r="D149" s="51">
        <f t="shared" si="69"/>
        <v>5.3481067021037623E-3</v>
      </c>
      <c r="E149" s="86">
        <f t="shared" si="70"/>
        <v>5.7352024169240665E-3</v>
      </c>
      <c r="F149" s="86">
        <f t="shared" si="71"/>
        <v>5.7352024169289618E-3</v>
      </c>
      <c r="G149" s="51">
        <f t="shared" si="72"/>
        <v>2.9713905264390885E-3</v>
      </c>
      <c r="H149" s="51">
        <f t="shared" si="73"/>
        <v>4.2060812764600133E-3</v>
      </c>
      <c r="I149" s="86">
        <f t="shared" si="74"/>
        <v>5.7352024169148152E-3</v>
      </c>
      <c r="J149" s="86">
        <f t="shared" si="75"/>
        <v>5.7352024169150945E-3</v>
      </c>
      <c r="K149" s="86">
        <f t="shared" si="76"/>
        <v>5.7352024168859112E-3</v>
      </c>
      <c r="L149" s="51">
        <f t="shared" si="77"/>
        <v>3.4305432702103722E-3</v>
      </c>
      <c r="M149" s="86">
        <f t="shared" si="78"/>
        <v>5.7352024169402167E-3</v>
      </c>
      <c r="N149" s="51">
        <f t="shared" si="79"/>
        <v>3.2803156438668881E-4</v>
      </c>
      <c r="O149" s="51">
        <f t="shared" si="80"/>
        <v>8.3499887658855618E-4</v>
      </c>
      <c r="P149" s="51">
        <f t="shared" si="81"/>
        <v>4.0370169866454243E-3</v>
      </c>
      <c r="Q149" s="51">
        <f t="shared" si="82"/>
        <v>1.3220723661702778E-2</v>
      </c>
      <c r="R149" s="51">
        <f t="shared" si="83"/>
        <v>1.2464389305851694E-2</v>
      </c>
      <c r="S149" s="51">
        <f t="shared" si="84"/>
        <v>5.153744322767561E-3</v>
      </c>
      <c r="T149" s="51">
        <f t="shared" si="85"/>
        <v>7.7089300999421736E-3</v>
      </c>
      <c r="U149" s="51">
        <f t="shared" si="86"/>
        <v>5.9039916013784634E-3</v>
      </c>
      <c r="V149" s="51">
        <f t="shared" si="87"/>
        <v>4.2873185530352236E-3</v>
      </c>
      <c r="W149" s="51">
        <f t="shared" si="88"/>
        <v>1.7452984914386099E-2</v>
      </c>
      <c r="X149" s="51">
        <f t="shared" si="89"/>
        <v>1.3590286910340352E-2</v>
      </c>
      <c r="Y149" s="51">
        <f t="shared" si="90"/>
        <v>3.5769078971385781E-4</v>
      </c>
      <c r="Z149" s="51">
        <f t="shared" si="91"/>
        <v>6.6396822139484354E-3</v>
      </c>
      <c r="AA149" s="51">
        <f t="shared" si="92"/>
        <v>4.4019057006315643E-3</v>
      </c>
      <c r="AB149" s="51">
        <f t="shared" si="93"/>
        <v>6.6464220364663325E-3</v>
      </c>
      <c r="AC149" s="51">
        <f t="shared" si="94"/>
        <v>1.5511794362242015E-2</v>
      </c>
      <c r="AD149" s="51">
        <f t="shared" si="95"/>
        <v>4.769483433047339E-3</v>
      </c>
      <c r="AE149" s="51">
        <f t="shared" si="96"/>
        <v>3.1888448603109229E-3</v>
      </c>
      <c r="AF149" s="51">
        <f t="shared" si="97"/>
        <v>3.2129257299000694E-3</v>
      </c>
      <c r="AG149" s="51">
        <f t="shared" si="98"/>
        <v>1.5004838301157413E-3</v>
      </c>
      <c r="AH149" s="87">
        <f t="shared" si="99"/>
        <v>3.951997155864217E-3</v>
      </c>
      <c r="AI149" s="87">
        <f t="shared" si="100"/>
        <v>5.3210554670068917E-2</v>
      </c>
      <c r="AJ149" s="87">
        <f t="shared" si="101"/>
        <v>4.449652762283738E-2</v>
      </c>
      <c r="AK149" s="87">
        <f t="shared" si="102"/>
        <v>7.7582182540149986E-4</v>
      </c>
      <c r="AL149" s="87">
        <f t="shared" si="103"/>
        <v>2.2372419039115134E-3</v>
      </c>
      <c r="AM149" s="87">
        <f t="shared" si="104"/>
        <v>1.2118495516600391E-2</v>
      </c>
      <c r="AN149" s="87">
        <f t="shared" si="105"/>
        <v>1.2827115089401049E-3</v>
      </c>
      <c r="AO149" s="87">
        <f t="shared" si="106"/>
        <v>6.4113479043282368E-3</v>
      </c>
      <c r="AP149" s="87">
        <f t="shared" si="107"/>
        <v>8.5959948332335417E-4</v>
      </c>
      <c r="AQ149" s="87">
        <f t="shared" ref="AQ149" si="130">AQ16/AQ$128+AQ148</f>
        <v>8.1805709423650556E-3</v>
      </c>
      <c r="AR149" s="87">
        <f t="shared" si="109"/>
        <v>1.4079046176080003E-3</v>
      </c>
      <c r="AS149" s="87">
        <f t="shared" ref="AS149:AT149" si="131">AS16/AS$128+AS148</f>
        <v>9.835764730226508E-3</v>
      </c>
      <c r="AT149" s="87">
        <f t="shared" si="131"/>
        <v>2.0008656694467056E-2</v>
      </c>
      <c r="AU149" s="87">
        <f t="shared" si="109"/>
        <v>2.5725048234465442E-3</v>
      </c>
      <c r="AY149" s="57">
        <v>14</v>
      </c>
      <c r="AZ149" s="63">
        <v>0.7</v>
      </c>
      <c r="BA149" s="63">
        <f t="shared" si="59"/>
        <v>5.3015171782067032E-3</v>
      </c>
      <c r="BB149" s="64">
        <f t="shared" si="60"/>
        <v>3.2803156438668881E-4</v>
      </c>
      <c r="BC149" s="64">
        <f t="shared" si="61"/>
        <v>1.3220723661702778E-2</v>
      </c>
      <c r="BD149" s="65">
        <f t="shared" si="62"/>
        <v>2.1892709413329541E-7</v>
      </c>
      <c r="BE149" s="51">
        <f t="shared" si="111"/>
        <v>7.4447315679991024E-7</v>
      </c>
      <c r="BF149" s="51"/>
      <c r="BG149" s="50"/>
      <c r="BH149" s="88">
        <f t="shared" si="63"/>
        <v>5.7689602538278668E-3</v>
      </c>
      <c r="BI149" s="51">
        <f t="shared" si="64"/>
        <v>3.338712721456116E-3</v>
      </c>
      <c r="BJ149" s="36"/>
      <c r="BK149" s="36"/>
      <c r="BL149" s="36"/>
      <c r="BM149" s="36"/>
      <c r="BN149" s="36"/>
      <c r="BO149" s="51"/>
    </row>
    <row r="150" spans="1:67" x14ac:dyDescent="0.25">
      <c r="A150" s="60">
        <v>19533</v>
      </c>
      <c r="B150" s="51">
        <f t="shared" si="67"/>
        <v>6.5584576066046903E-3</v>
      </c>
      <c r="C150" s="51">
        <f t="shared" si="68"/>
        <v>3.6596893451169357E-3</v>
      </c>
      <c r="D150" s="51">
        <f t="shared" si="69"/>
        <v>7.0766275575822194E-3</v>
      </c>
      <c r="E150" s="51">
        <f t="shared" si="70"/>
        <v>2.3285186616648242E-2</v>
      </c>
      <c r="F150" s="51">
        <f t="shared" si="71"/>
        <v>1.0853744887101014E-2</v>
      </c>
      <c r="G150" s="51">
        <f t="shared" si="72"/>
        <v>2.9713905264390885E-3</v>
      </c>
      <c r="H150" s="51">
        <f t="shared" si="73"/>
        <v>4.2060812764600133E-3</v>
      </c>
      <c r="I150" s="86">
        <f t="shared" si="74"/>
        <v>8.4108248545386385E-3</v>
      </c>
      <c r="J150" s="86">
        <f t="shared" si="75"/>
        <v>8.4108248545393047E-3</v>
      </c>
      <c r="K150" s="86">
        <f t="shared" si="76"/>
        <v>8.4108248544966391E-3</v>
      </c>
      <c r="L150" s="51">
        <f t="shared" si="77"/>
        <v>4.0006962423397045E-3</v>
      </c>
      <c r="M150" s="86">
        <f t="shared" si="78"/>
        <v>8.4108248545773472E-3</v>
      </c>
      <c r="N150" s="51">
        <f t="shared" si="79"/>
        <v>3.2803156438668881E-4</v>
      </c>
      <c r="O150" s="51">
        <f t="shared" si="80"/>
        <v>1.1255328008792215E-3</v>
      </c>
      <c r="P150" s="51">
        <f t="shared" si="81"/>
        <v>4.3168102431456025E-3</v>
      </c>
      <c r="Q150" s="51">
        <f t="shared" si="82"/>
        <v>1.3976193585228652E-2</v>
      </c>
      <c r="R150" s="51">
        <f t="shared" si="83"/>
        <v>1.6056589175671768E-2</v>
      </c>
      <c r="S150" s="51">
        <f t="shared" si="84"/>
        <v>5.5181504870036513E-3</v>
      </c>
      <c r="T150" s="51">
        <f t="shared" si="85"/>
        <v>1.3107151706490992E-2</v>
      </c>
      <c r="U150" s="51">
        <f t="shared" si="86"/>
        <v>1.4977023623235577E-2</v>
      </c>
      <c r="V150" s="51">
        <f t="shared" si="87"/>
        <v>6.9256684318261307E-3</v>
      </c>
      <c r="W150" s="51">
        <f t="shared" si="88"/>
        <v>2.0180013807258926E-2</v>
      </c>
      <c r="X150" s="51">
        <f t="shared" si="89"/>
        <v>1.6675198662994297E-2</v>
      </c>
      <c r="Y150" s="51">
        <f t="shared" si="90"/>
        <v>3.8630605289096645E-4</v>
      </c>
      <c r="Z150" s="51">
        <f t="shared" si="91"/>
        <v>7.9727957968659582E-3</v>
      </c>
      <c r="AA150" s="51">
        <f t="shared" si="92"/>
        <v>5.4833427412711525E-3</v>
      </c>
      <c r="AB150" s="51">
        <f t="shared" si="93"/>
        <v>8.1855812977338644E-3</v>
      </c>
      <c r="AC150" s="51">
        <f t="shared" si="94"/>
        <v>1.6169115286701525E-2</v>
      </c>
      <c r="AD150" s="51">
        <f t="shared" si="95"/>
        <v>6.0612185294976594E-3</v>
      </c>
      <c r="AE150" s="51">
        <f t="shared" si="96"/>
        <v>7.3260865174730469E-3</v>
      </c>
      <c r="AF150" s="51">
        <f t="shared" si="97"/>
        <v>3.2129257299000694E-3</v>
      </c>
      <c r="AG150" s="51">
        <f t="shared" si="98"/>
        <v>1.5004838301157413E-3</v>
      </c>
      <c r="AH150" s="87">
        <f t="shared" si="99"/>
        <v>5.5395361361284291E-3</v>
      </c>
      <c r="AI150" s="87">
        <f t="shared" si="100"/>
        <v>5.5083355627526864E-2</v>
      </c>
      <c r="AJ150" s="87">
        <f t="shared" si="101"/>
        <v>5.1669435970814283E-2</v>
      </c>
      <c r="AK150" s="87">
        <f t="shared" si="102"/>
        <v>9.9037198149687453E-4</v>
      </c>
      <c r="AL150" s="87">
        <f t="shared" si="103"/>
        <v>5.7938776249249237E-3</v>
      </c>
      <c r="AM150" s="87">
        <f t="shared" si="104"/>
        <v>1.4057379184893127E-2</v>
      </c>
      <c r="AN150" s="87">
        <f t="shared" si="105"/>
        <v>6.133026442931031E-3</v>
      </c>
      <c r="AO150" s="87">
        <f t="shared" si="106"/>
        <v>6.5112266053735596E-3</v>
      </c>
      <c r="AP150" s="87">
        <f t="shared" si="107"/>
        <v>8.8363858193640224E-4</v>
      </c>
      <c r="AQ150" s="87">
        <f t="shared" ref="AQ150" si="132">AQ17/AQ$128+AQ149</f>
        <v>1.3141945393350863E-2</v>
      </c>
      <c r="AR150" s="87">
        <f t="shared" si="109"/>
        <v>1.4412361082439297E-3</v>
      </c>
      <c r="AS150" s="87">
        <f t="shared" ref="AS150:AT150" si="133">AS17/AS$128+AS149</f>
        <v>2.2835855253035012E-2</v>
      </c>
      <c r="AT150" s="87">
        <f t="shared" si="133"/>
        <v>2.0210328038553282E-2</v>
      </c>
      <c r="AU150" s="87">
        <f t="shared" si="109"/>
        <v>5.3112599586124225E-3</v>
      </c>
      <c r="AY150" s="57">
        <v>16</v>
      </c>
      <c r="AZ150" s="63">
        <v>0.8</v>
      </c>
      <c r="BA150" s="63">
        <f t="shared" si="59"/>
        <v>8.2830328331243014E-3</v>
      </c>
      <c r="BB150" s="64">
        <f t="shared" si="60"/>
        <v>3.2803156438668881E-4</v>
      </c>
      <c r="BC150" s="64">
        <f t="shared" si="61"/>
        <v>2.3285186616648242E-2</v>
      </c>
      <c r="BD150" s="65">
        <f t="shared" si="62"/>
        <v>3.4204931301948103E-7</v>
      </c>
      <c r="BE150" s="51">
        <f t="shared" si="111"/>
        <v>1.0865224698193913E-6</v>
      </c>
      <c r="BF150" s="51"/>
      <c r="BG150" s="50"/>
      <c r="BH150" s="88">
        <f t="shared" si="63"/>
        <v>1.3280960082238526E-2</v>
      </c>
      <c r="BI150" s="51">
        <f t="shared" si="64"/>
        <v>3.9324948628951511E-3</v>
      </c>
      <c r="BJ150" s="36"/>
      <c r="BK150" s="36"/>
      <c r="BL150" s="36"/>
      <c r="BM150" s="36"/>
      <c r="BN150" s="36"/>
      <c r="BO150" s="51"/>
    </row>
    <row r="151" spans="1:67" x14ac:dyDescent="0.25">
      <c r="A151" s="60">
        <v>19534</v>
      </c>
      <c r="B151" s="51">
        <f t="shared" si="67"/>
        <v>8.2141948236318183E-3</v>
      </c>
      <c r="C151" s="51">
        <f t="shared" si="68"/>
        <v>3.8144564501763696E-3</v>
      </c>
      <c r="D151" s="51">
        <f t="shared" si="69"/>
        <v>9.9718999905086345E-3</v>
      </c>
      <c r="E151" s="51">
        <f t="shared" si="70"/>
        <v>2.5478934641613764E-2</v>
      </c>
      <c r="F151" s="51">
        <f t="shared" si="71"/>
        <v>1.5184819284938905E-2</v>
      </c>
      <c r="G151" s="51">
        <f t="shared" si="72"/>
        <v>3.0577507351418655E-3</v>
      </c>
      <c r="H151" s="51">
        <f t="shared" si="73"/>
        <v>4.2060812764600133E-3</v>
      </c>
      <c r="I151" s="86">
        <f t="shared" si="74"/>
        <v>1.1218163371480216E-2</v>
      </c>
      <c r="J151" s="86">
        <f t="shared" si="75"/>
        <v>1.1218163371481179E-2</v>
      </c>
      <c r="K151" s="86">
        <f t="shared" si="76"/>
        <v>1.1218163371424384E-2</v>
      </c>
      <c r="L151" s="51">
        <f t="shared" si="77"/>
        <v>4.7609002051788142E-3</v>
      </c>
      <c r="M151" s="51">
        <f t="shared" si="78"/>
        <v>8.7934400673975437E-3</v>
      </c>
      <c r="N151" s="51">
        <f t="shared" si="79"/>
        <v>3.2803156438668881E-4</v>
      </c>
      <c r="O151" s="51">
        <f t="shared" si="80"/>
        <v>1.4160667251698869E-3</v>
      </c>
      <c r="P151" s="51">
        <f t="shared" si="81"/>
        <v>1.5708392829224274E-2</v>
      </c>
      <c r="Q151" s="51">
        <f t="shared" si="82"/>
        <v>1.6620338317569205E-2</v>
      </c>
      <c r="R151" s="51">
        <f t="shared" si="83"/>
        <v>2.0338491420497297E-2</v>
      </c>
      <c r="S151" s="51">
        <f t="shared" si="84"/>
        <v>5.6222665339282487E-3</v>
      </c>
      <c r="T151" s="51">
        <f t="shared" si="85"/>
        <v>1.8470769328382444E-2</v>
      </c>
      <c r="U151" s="51">
        <f t="shared" si="86"/>
        <v>2.2093466678547169E-2</v>
      </c>
      <c r="V151" s="51">
        <f t="shared" si="87"/>
        <v>1.2202368189407946E-2</v>
      </c>
      <c r="W151" s="51">
        <f t="shared" si="88"/>
        <v>2.863380337516469E-2</v>
      </c>
      <c r="X151" s="51">
        <f t="shared" si="89"/>
        <v>1.8926350482498529E-2</v>
      </c>
      <c r="Y151" s="51">
        <f t="shared" si="90"/>
        <v>4.8645947401084665E-4</v>
      </c>
      <c r="Z151" s="51">
        <f t="shared" si="91"/>
        <v>1.5233734826154598E-2</v>
      </c>
      <c r="AA151" s="51">
        <f t="shared" si="92"/>
        <v>6.8389469189742988E-3</v>
      </c>
      <c r="AB151" s="51">
        <f t="shared" si="93"/>
        <v>9.561204887491721E-3</v>
      </c>
      <c r="AC151" s="51">
        <f t="shared" si="94"/>
        <v>1.6393201965494538E-2</v>
      </c>
      <c r="AD151" s="51">
        <f t="shared" si="95"/>
        <v>6.2599470058746316E-3</v>
      </c>
      <c r="AE151" s="51">
        <f t="shared" si="96"/>
        <v>8.4399592713243887E-3</v>
      </c>
      <c r="AF151" s="51">
        <f t="shared" si="97"/>
        <v>3.4460771728133206E-3</v>
      </c>
      <c r="AG151" s="51">
        <f t="shared" si="98"/>
        <v>1.5004838301157413E-3</v>
      </c>
      <c r="AH151" s="87">
        <f t="shared" si="99"/>
        <v>7.1514987930120909E-3</v>
      </c>
      <c r="AI151" s="87">
        <f t="shared" si="100"/>
        <v>6.1414237125020574E-2</v>
      </c>
      <c r="AJ151" s="87">
        <f t="shared" si="101"/>
        <v>5.4177445882694318E-2</v>
      </c>
      <c r="AK151" s="87">
        <f t="shared" si="102"/>
        <v>9.9037198149687453E-4</v>
      </c>
      <c r="AL151" s="87">
        <f t="shared" si="103"/>
        <v>1.7210239198548215E-2</v>
      </c>
      <c r="AM151" s="87">
        <f t="shared" si="104"/>
        <v>3.2997400203863839E-2</v>
      </c>
      <c r="AN151" s="87">
        <f t="shared" si="105"/>
        <v>1.3381402112442611E-2</v>
      </c>
      <c r="AO151" s="87">
        <f t="shared" si="106"/>
        <v>6.7109840074642052E-3</v>
      </c>
      <c r="AP151" s="87">
        <f t="shared" si="107"/>
        <v>9.5575587777554634E-4</v>
      </c>
      <c r="AQ151" s="87">
        <f t="shared" ref="AQ151" si="134">AQ18/AQ$128+AQ150</f>
        <v>1.3713156267641993E-2</v>
      </c>
      <c r="AR151" s="87">
        <f t="shared" si="109"/>
        <v>1.5967830645449333E-3</v>
      </c>
      <c r="AS151" s="87">
        <f t="shared" ref="AS151:AT151" si="135">AS18/AS$128+AS150</f>
        <v>2.313876998366356E-2</v>
      </c>
      <c r="AT151" s="87">
        <f t="shared" si="135"/>
        <v>2.0546446945363658E-2</v>
      </c>
      <c r="AU151" s="87">
        <f t="shared" si="109"/>
        <v>7.573139199636E-3</v>
      </c>
      <c r="AY151" s="57">
        <v>17</v>
      </c>
      <c r="AZ151" s="63">
        <v>0.85</v>
      </c>
      <c r="BA151" s="63">
        <f t="shared" si="59"/>
        <v>1.0886739549356936E-2</v>
      </c>
      <c r="BB151" s="64">
        <f t="shared" si="60"/>
        <v>3.2803156438668881E-4</v>
      </c>
      <c r="BC151" s="64">
        <f t="shared" si="61"/>
        <v>2.5478934641613764E-2</v>
      </c>
      <c r="BD151" s="65">
        <f t="shared" si="62"/>
        <v>4.4956984463322027E-7</v>
      </c>
      <c r="BE151" s="51">
        <f t="shared" si="111"/>
        <v>1.5360923144526115E-6</v>
      </c>
      <c r="BF151" s="51"/>
      <c r="BG151" s="50"/>
      <c r="BH151" s="88">
        <f t="shared" si="63"/>
        <v>1.6990424519731859E-2</v>
      </c>
      <c r="BI151" s="51">
        <f t="shared" si="64"/>
        <v>4.1277563112032852E-3</v>
      </c>
      <c r="BJ151" s="36"/>
      <c r="BK151" s="36"/>
      <c r="BL151" s="36"/>
      <c r="BM151" s="36"/>
      <c r="BN151" s="36"/>
      <c r="BO151" s="51"/>
    </row>
    <row r="152" spans="1:67" x14ac:dyDescent="0.25">
      <c r="A152" s="60">
        <v>19535</v>
      </c>
      <c r="B152" s="51">
        <f t="shared" si="67"/>
        <v>1.0262080328902213E-2</v>
      </c>
      <c r="C152" s="51">
        <f t="shared" si="68"/>
        <v>6.2391410961075023E-3</v>
      </c>
      <c r="D152" s="51">
        <f t="shared" si="69"/>
        <v>3.002274191405873E-2</v>
      </c>
      <c r="E152" s="51">
        <f t="shared" si="70"/>
        <v>2.5478934641613764E-2</v>
      </c>
      <c r="F152" s="51">
        <f t="shared" si="71"/>
        <v>1.9909627718943876E-2</v>
      </c>
      <c r="G152" s="51">
        <f t="shared" si="72"/>
        <v>3.0577507351418655E-3</v>
      </c>
      <c r="H152" s="51">
        <f t="shared" si="73"/>
        <v>4.2060812764600133E-3</v>
      </c>
      <c r="I152" s="86">
        <f t="shared" si="74"/>
        <v>1.3994868420583071E-2</v>
      </c>
      <c r="J152" s="86">
        <f t="shared" si="75"/>
        <v>1.3994868420584328E-2</v>
      </c>
      <c r="K152" s="86">
        <f t="shared" si="76"/>
        <v>1.39948684205136E-2</v>
      </c>
      <c r="L152" s="51">
        <f t="shared" si="77"/>
        <v>4.8876008656519995E-3</v>
      </c>
      <c r="M152" s="51">
        <f t="shared" si="78"/>
        <v>9.2307145963349112E-3</v>
      </c>
      <c r="N152" s="51">
        <f t="shared" si="79"/>
        <v>3.2803156438668881E-4</v>
      </c>
      <c r="O152" s="51">
        <f t="shared" si="80"/>
        <v>1.5129113666001088E-3</v>
      </c>
      <c r="P152" s="51">
        <f t="shared" si="81"/>
        <v>2.4821658898087212E-2</v>
      </c>
      <c r="Q152" s="51">
        <f t="shared" si="82"/>
        <v>2.2513003721071016E-2</v>
      </c>
      <c r="R152" s="51">
        <f t="shared" si="83"/>
        <v>2.1229356988212676E-2</v>
      </c>
      <c r="S152" s="51">
        <f t="shared" si="84"/>
        <v>6.4551949093250259E-3</v>
      </c>
      <c r="T152" s="51">
        <f t="shared" si="85"/>
        <v>2.1654335916859953E-2</v>
      </c>
      <c r="U152" s="51">
        <f t="shared" si="86"/>
        <v>2.3149678421549618E-2</v>
      </c>
      <c r="V152" s="51">
        <f t="shared" si="87"/>
        <v>1.5170511803047716E-2</v>
      </c>
      <c r="W152" s="51">
        <f t="shared" si="88"/>
        <v>3.9269216057368717E-2</v>
      </c>
      <c r="X152" s="51">
        <f t="shared" si="89"/>
        <v>2.0677246342112932E-2</v>
      </c>
      <c r="Y152" s="51">
        <f t="shared" si="90"/>
        <v>6.4384342148494412E-4</v>
      </c>
      <c r="Z152" s="51">
        <f t="shared" si="91"/>
        <v>1.9673132485773143E-2</v>
      </c>
      <c r="AA152" s="51">
        <f t="shared" si="92"/>
        <v>6.9760304875060774E-3</v>
      </c>
      <c r="AB152" s="51">
        <f t="shared" si="93"/>
        <v>1.0244206809679189E-2</v>
      </c>
      <c r="AC152" s="51">
        <f t="shared" si="94"/>
        <v>1.7334366016425198E-2</v>
      </c>
      <c r="AD152" s="51">
        <f t="shared" si="95"/>
        <v>6.2599470058746316E-3</v>
      </c>
      <c r="AE152" s="51">
        <f t="shared" si="96"/>
        <v>8.4399592713243887E-3</v>
      </c>
      <c r="AF152" s="51">
        <f t="shared" si="97"/>
        <v>3.5626528942699462E-3</v>
      </c>
      <c r="AG152" s="51">
        <f t="shared" si="98"/>
        <v>2.3367612636375247E-3</v>
      </c>
      <c r="AH152" s="87">
        <f t="shared" si="99"/>
        <v>8.1528695344095167E-3</v>
      </c>
      <c r="AI152" s="87">
        <f t="shared" si="100"/>
        <v>6.5587326215008387E-2</v>
      </c>
      <c r="AJ152" s="87">
        <f t="shared" si="101"/>
        <v>0.10067594964895019</v>
      </c>
      <c r="AK152" s="87">
        <f t="shared" si="102"/>
        <v>1.9200893245768314E-3</v>
      </c>
      <c r="AL152" s="87">
        <f t="shared" si="103"/>
        <v>2.0239965923855935E-2</v>
      </c>
      <c r="AM152" s="87">
        <f t="shared" si="104"/>
        <v>3.6462257129609189E-2</v>
      </c>
      <c r="AN152" s="87">
        <f t="shared" si="105"/>
        <v>1.3381402112442611E-2</v>
      </c>
      <c r="AO152" s="87">
        <f t="shared" si="106"/>
        <v>2.4389514092486356E-2</v>
      </c>
      <c r="AP152" s="87">
        <f t="shared" si="107"/>
        <v>9.5575587777554634E-4</v>
      </c>
      <c r="AQ152" s="87">
        <f t="shared" ref="AQ152" si="136">AQ19/AQ$128+AQ151</f>
        <v>2.1710108507717797E-2</v>
      </c>
      <c r="AR152" s="87">
        <f t="shared" si="109"/>
        <v>1.9745399584187987E-3</v>
      </c>
      <c r="AS152" s="87">
        <f t="shared" ref="AS152:AT152" si="137">AS19/AS$128+AS151</f>
        <v>2.5151890797632449E-2</v>
      </c>
      <c r="AT152" s="87">
        <f t="shared" si="137"/>
        <v>2.4319941872488156E-2</v>
      </c>
      <c r="AU152" s="87">
        <f t="shared" si="109"/>
        <v>1.0740645138709636E-2</v>
      </c>
      <c r="AY152" s="57">
        <v>17</v>
      </c>
      <c r="AZ152" s="63">
        <v>0.85</v>
      </c>
      <c r="BA152" s="63">
        <f t="shared" si="59"/>
        <v>1.3847172511049407E-2</v>
      </c>
      <c r="BB152" s="64">
        <f t="shared" si="60"/>
        <v>3.2803156438668881E-4</v>
      </c>
      <c r="BC152" s="64">
        <f t="shared" si="61"/>
        <v>3.002274191405873E-2</v>
      </c>
      <c r="BD152" s="65">
        <f t="shared" si="62"/>
        <v>5.7182144995556535E-7</v>
      </c>
      <c r="BE152" s="51">
        <f t="shared" si="111"/>
        <v>2.1079137644081768E-6</v>
      </c>
      <c r="BF152" s="51"/>
      <c r="BG152" s="50"/>
      <c r="BH152" s="88">
        <f t="shared" si="63"/>
        <v>2.2640338661166739E-2</v>
      </c>
      <c r="BI152" s="51">
        <f t="shared" si="64"/>
        <v>4.7512969478136022E-3</v>
      </c>
      <c r="BJ152" s="36"/>
      <c r="BK152" s="36"/>
      <c r="BL152" s="36"/>
      <c r="BM152" s="36"/>
      <c r="BN152" s="36"/>
      <c r="BO152" s="51"/>
    </row>
    <row r="153" spans="1:67" x14ac:dyDescent="0.25">
      <c r="A153" s="60">
        <v>19536</v>
      </c>
      <c r="B153" s="51">
        <f t="shared" si="67"/>
        <v>1.2092105674037458E-2</v>
      </c>
      <c r="C153" s="51">
        <f t="shared" si="68"/>
        <v>8.0963463568207092E-3</v>
      </c>
      <c r="D153" s="51">
        <f t="shared" si="69"/>
        <v>4.1863109774086159E-2</v>
      </c>
      <c r="E153" s="51">
        <f t="shared" si="70"/>
        <v>2.9866430691544807E-2</v>
      </c>
      <c r="F153" s="51">
        <f t="shared" si="71"/>
        <v>2.4634436152948847E-2</v>
      </c>
      <c r="G153" s="51">
        <f t="shared" si="72"/>
        <v>6.253078457144616E-3</v>
      </c>
      <c r="H153" s="51">
        <f t="shared" si="73"/>
        <v>4.2060812764600133E-3</v>
      </c>
      <c r="I153" s="51">
        <f t="shared" si="74"/>
        <v>1.3994868420583071E-2</v>
      </c>
      <c r="J153" s="86">
        <f t="shared" si="75"/>
        <v>1.6327700031263832E-2</v>
      </c>
      <c r="K153" s="86">
        <f t="shared" si="76"/>
        <v>1.6327700031181426E-2</v>
      </c>
      <c r="L153" s="51">
        <f t="shared" si="77"/>
        <v>4.9509511958885921E-3</v>
      </c>
      <c r="M153" s="51">
        <f t="shared" si="78"/>
        <v>1.1239444463640943E-2</v>
      </c>
      <c r="N153" s="51">
        <f t="shared" si="79"/>
        <v>4.2832228350154385E-3</v>
      </c>
      <c r="O153" s="51">
        <f t="shared" si="80"/>
        <v>1.7066006494605524E-3</v>
      </c>
      <c r="P153" s="51">
        <f t="shared" si="81"/>
        <v>2.5940831924087925E-2</v>
      </c>
      <c r="Q153" s="51">
        <f t="shared" si="82"/>
        <v>2.6718452962031708E-2</v>
      </c>
      <c r="R153" s="51">
        <f t="shared" si="83"/>
        <v>2.1746633769466766E-2</v>
      </c>
      <c r="S153" s="51">
        <f t="shared" si="84"/>
        <v>6.8196010735611162E-3</v>
      </c>
      <c r="T153" s="51">
        <f t="shared" si="85"/>
        <v>2.473409055136537E-2</v>
      </c>
      <c r="U153" s="51">
        <f t="shared" si="86"/>
        <v>2.3946165965453105E-2</v>
      </c>
      <c r="V153" s="51">
        <f t="shared" si="87"/>
        <v>2.0117417825780668E-2</v>
      </c>
      <c r="W153" s="51">
        <f t="shared" si="88"/>
        <v>5.3995172078881985E-2</v>
      </c>
      <c r="X153" s="51">
        <f t="shared" si="89"/>
        <v>2.0718934338770416E-2</v>
      </c>
      <c r="Y153" s="51">
        <f t="shared" si="90"/>
        <v>1.3306097377355512E-3</v>
      </c>
      <c r="Z153" s="51">
        <f t="shared" si="91"/>
        <v>2.227464540001025E-2</v>
      </c>
      <c r="AA153" s="51">
        <f t="shared" si="92"/>
        <v>1.4805025401432113E-2</v>
      </c>
      <c r="AB153" s="51">
        <f t="shared" si="93"/>
        <v>1.0667475606527759E-2</v>
      </c>
      <c r="AC153" s="51">
        <f t="shared" si="94"/>
        <v>2.3324949896158454E-2</v>
      </c>
      <c r="AD153" s="51">
        <f t="shared" si="95"/>
        <v>6.4586754822516038E-3</v>
      </c>
      <c r="AE153" s="51">
        <f t="shared" si="96"/>
        <v>8.5990839504460088E-3</v>
      </c>
      <c r="AF153" s="51">
        <f t="shared" si="97"/>
        <v>3.7375164764548844E-3</v>
      </c>
      <c r="AG153" s="51">
        <f t="shared" si="98"/>
        <v>3.9212869271524828E-3</v>
      </c>
      <c r="AH153" s="87">
        <f t="shared" si="99"/>
        <v>9.5938664549570334E-3</v>
      </c>
      <c r="AI153" s="87">
        <f t="shared" si="100"/>
        <v>7.651878397756183E-2</v>
      </c>
      <c r="AJ153" s="87">
        <f t="shared" si="101"/>
        <v>0.10689581423041268</v>
      </c>
      <c r="AK153" s="87">
        <f t="shared" si="102"/>
        <v>2.7782899489583301E-3</v>
      </c>
      <c r="AL153" s="87">
        <f t="shared" si="103"/>
        <v>2.7265419199931806E-2</v>
      </c>
      <c r="AM153" s="87">
        <f t="shared" si="104"/>
        <v>3.7036741179473705E-2</v>
      </c>
      <c r="AN153" s="87">
        <f t="shared" si="105"/>
        <v>2.4206546336629064E-2</v>
      </c>
      <c r="AO153" s="87">
        <f t="shared" si="106"/>
        <v>4.1402186170539687E-2</v>
      </c>
      <c r="AP153" s="87">
        <f t="shared" si="107"/>
        <v>9.5575587777554634E-4</v>
      </c>
      <c r="AQ153" s="87">
        <f t="shared" ref="AQ153" si="138">AQ20/AQ$128+AQ152</f>
        <v>2.5969709598860219E-2</v>
      </c>
      <c r="AR153" s="87">
        <f t="shared" si="109"/>
        <v>3.7188879683657658E-3</v>
      </c>
      <c r="AS153" s="87">
        <f t="shared" ref="AS153:AT153" si="139">AS20/AS$128+AS152</f>
        <v>3.459273323555552E-2</v>
      </c>
      <c r="AT153" s="87">
        <f t="shared" si="139"/>
        <v>2.5247630055284794E-2</v>
      </c>
      <c r="AU153" s="87">
        <f t="shared" si="109"/>
        <v>1.4555652291848048E-2</v>
      </c>
      <c r="AY153" s="57">
        <v>18</v>
      </c>
      <c r="AZ153" s="63">
        <v>0.9</v>
      </c>
      <c r="BA153" s="63">
        <f t="shared" si="59"/>
        <v>1.6287392612802123E-2</v>
      </c>
      <c r="BB153" s="64">
        <f t="shared" si="60"/>
        <v>1.7066006494605524E-3</v>
      </c>
      <c r="BC153" s="64">
        <f t="shared" si="61"/>
        <v>4.1863109774086159E-2</v>
      </c>
      <c r="BD153" s="65">
        <f t="shared" si="62"/>
        <v>6.72590772767245E-7</v>
      </c>
      <c r="BE153" s="51">
        <f t="shared" si="111"/>
        <v>2.7805045371754219E-6</v>
      </c>
      <c r="BF153" s="51"/>
      <c r="BG153" s="50"/>
      <c r="BH153" s="88">
        <f t="shared" si="63"/>
        <v>2.4975438825909885E-2</v>
      </c>
      <c r="BI153" s="51">
        <f t="shared" si="64"/>
        <v>5.9926530048934126E-3</v>
      </c>
      <c r="BJ153" s="36"/>
      <c r="BK153" s="36"/>
      <c r="BL153" s="36"/>
      <c r="BM153" s="36"/>
      <c r="BN153" s="36"/>
      <c r="BO153" s="51"/>
    </row>
    <row r="154" spans="1:67" x14ac:dyDescent="0.25">
      <c r="A154" s="60">
        <v>19537</v>
      </c>
      <c r="B154" s="51">
        <f t="shared" si="67"/>
        <v>1.7233605453226958E-2</v>
      </c>
      <c r="C154" s="51">
        <f t="shared" si="68"/>
        <v>8.3027024968999538E-3</v>
      </c>
      <c r="D154" s="51">
        <f t="shared" si="69"/>
        <v>4.80857848538086E-2</v>
      </c>
      <c r="E154" s="51">
        <f t="shared" si="70"/>
        <v>3.425392674147585E-2</v>
      </c>
      <c r="F154" s="51">
        <f t="shared" si="71"/>
        <v>2.4634436152948847E-2</v>
      </c>
      <c r="G154" s="51">
        <f t="shared" si="72"/>
        <v>6.9439601267668322E-3</v>
      </c>
      <c r="H154" s="51">
        <f t="shared" si="73"/>
        <v>4.2060812764600133E-3</v>
      </c>
      <c r="I154" s="51">
        <f t="shared" si="74"/>
        <v>1.3994868420583071E-2</v>
      </c>
      <c r="J154" s="51">
        <f t="shared" si="75"/>
        <v>1.6327700031263832E-2</v>
      </c>
      <c r="K154" s="86">
        <f t="shared" si="76"/>
        <v>2.0869696154709981E-2</v>
      </c>
      <c r="L154" s="51">
        <f t="shared" si="77"/>
        <v>5.4894290028996281E-3</v>
      </c>
      <c r="M154" s="51">
        <f t="shared" si="78"/>
        <v>1.2400954931130826E-2</v>
      </c>
      <c r="N154" s="51">
        <f t="shared" si="79"/>
        <v>5.4697802162040638E-3</v>
      </c>
      <c r="O154" s="51">
        <f t="shared" si="80"/>
        <v>2.287668498041883E-3</v>
      </c>
      <c r="P154" s="51">
        <f t="shared" si="81"/>
        <v>2.7619591463088993E-2</v>
      </c>
      <c r="Q154" s="51">
        <f t="shared" si="82"/>
        <v>3.3089582650433234E-2</v>
      </c>
      <c r="R154" s="51">
        <f t="shared" si="83"/>
        <v>2.7120564774717595E-2</v>
      </c>
      <c r="S154" s="51">
        <f t="shared" si="84"/>
        <v>7.1840072377972065E-3</v>
      </c>
      <c r="T154" s="51">
        <f t="shared" si="85"/>
        <v>3.9890635831290898E-2</v>
      </c>
      <c r="U154" s="51">
        <f t="shared" si="86"/>
        <v>3.814442218286309E-2</v>
      </c>
      <c r="V154" s="51">
        <f t="shared" si="87"/>
        <v>2.7043086257606798E-2</v>
      </c>
      <c r="W154" s="51">
        <f t="shared" si="88"/>
        <v>7.4993294554002762E-2</v>
      </c>
      <c r="X154" s="51">
        <f t="shared" si="89"/>
        <v>2.2303078211754875E-2</v>
      </c>
      <c r="Y154" s="51">
        <f t="shared" si="90"/>
        <v>1.6739928958608547E-3</v>
      </c>
      <c r="Z154" s="51">
        <f t="shared" si="91"/>
        <v>3.4311496197226711E-2</v>
      </c>
      <c r="AA154" s="51">
        <f t="shared" si="92"/>
        <v>2.0410220203620402E-2</v>
      </c>
      <c r="AB154" s="51">
        <f t="shared" si="93"/>
        <v>1.0936828477249578E-2</v>
      </c>
      <c r="AC154" s="51">
        <f t="shared" si="94"/>
        <v>2.6058807377433234E-2</v>
      </c>
      <c r="AD154" s="51">
        <f t="shared" si="95"/>
        <v>6.7567681968170624E-3</v>
      </c>
      <c r="AE154" s="51">
        <f t="shared" si="96"/>
        <v>8.6786462900068188E-3</v>
      </c>
      <c r="AF154" s="51">
        <f t="shared" si="97"/>
        <v>4.2621072230096995E-3</v>
      </c>
      <c r="AG154" s="51">
        <f t="shared" si="98"/>
        <v>3.9212869271524828E-3</v>
      </c>
      <c r="AH154" s="87">
        <f t="shared" si="99"/>
        <v>2.2343025650309635E-2</v>
      </c>
      <c r="AI154" s="87">
        <f t="shared" si="100"/>
        <v>8.5170310139731684E-2</v>
      </c>
      <c r="AJ154" s="87">
        <f t="shared" si="101"/>
        <v>0.11421920317310238</v>
      </c>
      <c r="AK154" s="87">
        <f t="shared" si="102"/>
        <v>9.4293447879149443E-3</v>
      </c>
      <c r="AL154" s="87">
        <f t="shared" si="103"/>
        <v>3.4993417803615263E-2</v>
      </c>
      <c r="AM154" s="87">
        <f t="shared" si="104"/>
        <v>3.70905990591485E-2</v>
      </c>
      <c r="AN154" s="87">
        <f t="shared" si="105"/>
        <v>3.1007825936806285E-2</v>
      </c>
      <c r="AO154" s="87">
        <f t="shared" si="106"/>
        <v>7.439545041584468E-2</v>
      </c>
      <c r="AP154" s="87">
        <f t="shared" si="107"/>
        <v>9.5575587777554634E-4</v>
      </c>
      <c r="AQ154" s="87">
        <f t="shared" ref="AQ154" si="140">AQ21/AQ$128+AQ153</f>
        <v>3.0572037214577318E-2</v>
      </c>
      <c r="AR154" s="87">
        <f t="shared" si="109"/>
        <v>3.7188879683657658E-3</v>
      </c>
      <c r="AS154" s="87">
        <f t="shared" ref="AS154:AT154" si="141">AS21/AS$128+AS153</f>
        <v>5.5796764379553859E-2</v>
      </c>
      <c r="AT154" s="87">
        <f t="shared" si="141"/>
        <v>3.0217708290654233E-2</v>
      </c>
      <c r="AU154" s="87">
        <f t="shared" si="109"/>
        <v>1.5920654851227848E-2</v>
      </c>
      <c r="AY154" s="57">
        <v>19</v>
      </c>
      <c r="AZ154" s="63">
        <v>0.95</v>
      </c>
      <c r="BA154" s="63">
        <f t="shared" si="59"/>
        <v>1.9677469924830566E-2</v>
      </c>
      <c r="BB154" s="64">
        <f t="shared" si="60"/>
        <v>2.287668498041883E-3</v>
      </c>
      <c r="BC154" s="64">
        <f t="shared" si="61"/>
        <v>4.80857848538086E-2</v>
      </c>
      <c r="BD154" s="65">
        <f t="shared" si="62"/>
        <v>8.1258461789907397E-7</v>
      </c>
      <c r="BE154" s="51">
        <f t="shared" si="111"/>
        <v>3.5930891550744958E-6</v>
      </c>
      <c r="BF154" s="51"/>
      <c r="BG154" s="50"/>
      <c r="BH154" s="88">
        <f t="shared" si="63"/>
        <v>3.332245146864176E-2</v>
      </c>
      <c r="BI154" s="51">
        <f t="shared" si="64"/>
        <v>6.6530539019933922E-3</v>
      </c>
      <c r="BJ154" s="36"/>
      <c r="BK154" s="36"/>
      <c r="BL154" s="36"/>
      <c r="BM154" s="36"/>
      <c r="BN154" s="36"/>
      <c r="BO154" s="51"/>
    </row>
    <row r="155" spans="1:67" x14ac:dyDescent="0.25">
      <c r="A155" s="60">
        <v>19538</v>
      </c>
      <c r="B155" s="51">
        <f t="shared" si="67"/>
        <v>2.4684422929849032E-2</v>
      </c>
      <c r="C155" s="51">
        <f t="shared" si="68"/>
        <v>1.1036921352949954E-2</v>
      </c>
      <c r="D155" s="51">
        <f t="shared" si="69"/>
        <v>5.4481312019078888E-2</v>
      </c>
      <c r="E155" s="51">
        <f t="shared" si="70"/>
        <v>4.9610162916234504E-2</v>
      </c>
      <c r="F155" s="51">
        <f t="shared" si="71"/>
        <v>2.7784308442285494E-2</v>
      </c>
      <c r="G155" s="51">
        <f t="shared" si="72"/>
        <v>7.2030407528751632E-3</v>
      </c>
      <c r="H155" s="51">
        <f t="shared" si="73"/>
        <v>4.2060812764600133E-3</v>
      </c>
      <c r="I155" s="51">
        <f t="shared" si="74"/>
        <v>1.3994868420583071E-2</v>
      </c>
      <c r="J155" s="51">
        <f t="shared" si="75"/>
        <v>1.6327700031263832E-2</v>
      </c>
      <c r="K155" s="86">
        <f t="shared" si="76"/>
        <v>2.4802628267166064E-2</v>
      </c>
      <c r="L155" s="51">
        <f t="shared" si="77"/>
        <v>6.408008791330219E-3</v>
      </c>
      <c r="M155" s="51">
        <f t="shared" si="78"/>
        <v>1.3890421295323734E-2</v>
      </c>
      <c r="N155" s="51">
        <f t="shared" si="79"/>
        <v>7.4913224211920915E-3</v>
      </c>
      <c r="O155" s="51">
        <f t="shared" si="80"/>
        <v>2.5782024223325482E-3</v>
      </c>
      <c r="P155" s="51">
        <f t="shared" si="81"/>
        <v>3.5413832179879666E-2</v>
      </c>
      <c r="Q155" s="51">
        <f t="shared" si="82"/>
        <v>3.8377872115114342E-2</v>
      </c>
      <c r="R155" s="51">
        <f t="shared" si="83"/>
        <v>3.22933325872585E-2</v>
      </c>
      <c r="S155" s="51">
        <f t="shared" si="84"/>
        <v>7.5484134020332968E-3</v>
      </c>
      <c r="T155" s="51">
        <f t="shared" si="85"/>
        <v>4.9129899734807143E-2</v>
      </c>
      <c r="U155" s="51">
        <f t="shared" si="86"/>
        <v>4.5243550291568083E-2</v>
      </c>
      <c r="V155" s="51">
        <f t="shared" si="87"/>
        <v>3.4958135893979517E-2</v>
      </c>
      <c r="W155" s="51">
        <f t="shared" si="88"/>
        <v>9.98092574791455E-2</v>
      </c>
      <c r="X155" s="51">
        <f t="shared" si="89"/>
        <v>2.2636582185014759E-2</v>
      </c>
      <c r="Y155" s="51">
        <f t="shared" si="90"/>
        <v>2.732757633413874E-3</v>
      </c>
      <c r="Z155" s="51">
        <f t="shared" si="91"/>
        <v>3.6861237710185464E-2</v>
      </c>
      <c r="AA155" s="51">
        <f t="shared" si="92"/>
        <v>2.7005463000760427E-2</v>
      </c>
      <c r="AB155" s="51">
        <f t="shared" si="93"/>
        <v>1.2302832321624511E-2</v>
      </c>
      <c r="AC155" s="51">
        <f t="shared" si="94"/>
        <v>2.7119484323720168E-2</v>
      </c>
      <c r="AD155" s="51">
        <f t="shared" si="95"/>
        <v>7.0548609113825211E-3</v>
      </c>
      <c r="AE155" s="51">
        <f t="shared" si="96"/>
        <v>1.003120606254059E-2</v>
      </c>
      <c r="AF155" s="51">
        <f t="shared" si="97"/>
        <v>4.3203950837380125E-3</v>
      </c>
      <c r="AG155" s="51">
        <f t="shared" si="98"/>
        <v>3.9212869271524828E-3</v>
      </c>
      <c r="AH155" s="87">
        <f t="shared" si="99"/>
        <v>2.725218465081897E-2</v>
      </c>
      <c r="AI155" s="87">
        <f t="shared" si="100"/>
        <v>0.10613753825040216</v>
      </c>
      <c r="AJ155" s="87">
        <f t="shared" si="101"/>
        <v>0.129467903437333</v>
      </c>
      <c r="AK155" s="87">
        <f t="shared" si="102"/>
        <v>9.5723782253118606E-3</v>
      </c>
      <c r="AL155" s="87">
        <f t="shared" si="103"/>
        <v>5.4181687063897491E-2</v>
      </c>
      <c r="AM155" s="87">
        <f t="shared" si="104"/>
        <v>4.5294949396276096E-2</v>
      </c>
      <c r="AN155" s="87">
        <f t="shared" si="105"/>
        <v>4.2781355762611072E-2</v>
      </c>
      <c r="AO155" s="87">
        <f t="shared" si="106"/>
        <v>8.7146631249297571E-2</v>
      </c>
      <c r="AP155" s="87">
        <f t="shared" si="107"/>
        <v>1.1721077652929789E-3</v>
      </c>
      <c r="AQ155" s="87">
        <f t="shared" ref="AQ155" si="142">AQ22/AQ$128+AQ154</f>
        <v>3.3020083818682155E-2</v>
      </c>
      <c r="AR155" s="87">
        <f t="shared" si="109"/>
        <v>4.9743741156524366E-3</v>
      </c>
      <c r="AS155" s="87">
        <f t="shared" ref="AS155:AT155" si="143">AS22/AS$128+AS154</f>
        <v>6.1627872944153402E-2</v>
      </c>
      <c r="AT155" s="87">
        <f t="shared" si="143"/>
        <v>3.6245440686120324E-2</v>
      </c>
      <c r="AU155" s="87">
        <f t="shared" si="109"/>
        <v>3.0327556864169124E-2</v>
      </c>
      <c r="AY155" s="57">
        <v>19</v>
      </c>
      <c r="AZ155" s="63">
        <v>0.95</v>
      </c>
      <c r="BA155" s="63">
        <f t="shared" si="59"/>
        <v>2.3625315082479281E-2</v>
      </c>
      <c r="BB155" s="64">
        <f t="shared" si="60"/>
        <v>2.5782024223325482E-3</v>
      </c>
      <c r="BC155" s="64">
        <f t="shared" si="61"/>
        <v>5.4481312019078888E-2</v>
      </c>
      <c r="BD155" s="65">
        <f t="shared" si="62"/>
        <v>9.7561158535003871E-7</v>
      </c>
      <c r="BE155" s="51">
        <f t="shared" si="111"/>
        <v>4.5687007404245343E-6</v>
      </c>
      <c r="BF155" s="51"/>
      <c r="BG155" s="50"/>
      <c r="BH155" s="88">
        <f t="shared" si="63"/>
        <v>3.9751007750405111E-2</v>
      </c>
      <c r="BI155" s="51">
        <f t="shared" si="64"/>
        <v>7.4336660875287059E-3</v>
      </c>
      <c r="BJ155" s="36"/>
      <c r="BK155" s="36"/>
      <c r="BL155" s="36"/>
      <c r="BM155" s="36"/>
      <c r="BN155" s="36"/>
      <c r="BO155" s="51"/>
    </row>
    <row r="156" spans="1:67" x14ac:dyDescent="0.25">
      <c r="A156" s="60">
        <v>19539</v>
      </c>
      <c r="B156" s="51">
        <f t="shared" si="67"/>
        <v>3.9586057883093176E-2</v>
      </c>
      <c r="C156" s="51">
        <f t="shared" si="68"/>
        <v>2.7132700279131089E-2</v>
      </c>
      <c r="D156" s="51">
        <f t="shared" si="69"/>
        <v>6.411781578837128E-2</v>
      </c>
      <c r="E156" s="51">
        <f t="shared" si="70"/>
        <v>5.3997658966165547E-2</v>
      </c>
      <c r="F156" s="51">
        <f t="shared" si="71"/>
        <v>2.8965510550786736E-2</v>
      </c>
      <c r="G156" s="51">
        <f t="shared" si="72"/>
        <v>7.8939224224973802E-3</v>
      </c>
      <c r="H156" s="51">
        <f t="shared" si="73"/>
        <v>4.2060812764600133E-3</v>
      </c>
      <c r="I156" s="51">
        <f t="shared" si="74"/>
        <v>1.3994868420583071E-2</v>
      </c>
      <c r="J156" s="51">
        <f t="shared" si="75"/>
        <v>1.6678543780341466E-2</v>
      </c>
      <c r="K156" s="86">
        <f t="shared" si="76"/>
        <v>3.1685259463964943E-2</v>
      </c>
      <c r="L156" s="51">
        <f t="shared" si="77"/>
        <v>7.8017160565352532E-3</v>
      </c>
      <c r="M156" s="51">
        <f t="shared" si="78"/>
        <v>1.6883018852738844E-2</v>
      </c>
      <c r="N156" s="51">
        <f t="shared" si="79"/>
        <v>2.1730010995455594E-2</v>
      </c>
      <c r="O156" s="51">
        <f t="shared" si="80"/>
        <v>2.8687363466232134E-3</v>
      </c>
      <c r="P156" s="51">
        <f t="shared" si="81"/>
        <v>5.3520452921962614E-2</v>
      </c>
      <c r="Q156" s="51">
        <f t="shared" si="82"/>
        <v>4.0820558201181328E-2</v>
      </c>
      <c r="R156" s="51">
        <f t="shared" si="83"/>
        <v>4.0023746707111299E-2</v>
      </c>
      <c r="S156" s="51">
        <f t="shared" si="84"/>
        <v>7.5484134020332968E-3</v>
      </c>
      <c r="T156" s="51">
        <f t="shared" si="85"/>
        <v>5.2728714139173023E-2</v>
      </c>
      <c r="U156" s="51">
        <f t="shared" si="86"/>
        <v>5.526890437678806E-2</v>
      </c>
      <c r="V156" s="51">
        <f t="shared" si="87"/>
        <v>4.2873185530352236E-2</v>
      </c>
      <c r="W156" s="51">
        <f t="shared" si="88"/>
        <v>0.11071737305063681</v>
      </c>
      <c r="X156" s="51">
        <f t="shared" si="89"/>
        <v>2.3678782101451901E-2</v>
      </c>
      <c r="Y156" s="51">
        <f t="shared" si="90"/>
        <v>3.8344452657325563E-3</v>
      </c>
      <c r="Z156" s="51">
        <f t="shared" si="91"/>
        <v>5.1085430211412229E-2</v>
      </c>
      <c r="AA156" s="51">
        <f t="shared" si="92"/>
        <v>3.1574915285153056E-2</v>
      </c>
      <c r="AB156" s="51">
        <f t="shared" si="93"/>
        <v>1.4371077578952757E-2</v>
      </c>
      <c r="AC156" s="51">
        <f t="shared" si="94"/>
        <v>2.9435046671247987E-2</v>
      </c>
      <c r="AD156" s="51">
        <f t="shared" si="95"/>
        <v>7.6510463405134385E-3</v>
      </c>
      <c r="AE156" s="51">
        <f t="shared" si="96"/>
        <v>1.003120606254059E-2</v>
      </c>
      <c r="AF156" s="51">
        <f t="shared" si="97"/>
        <v>4.4952586659229507E-3</v>
      </c>
      <c r="AG156" s="51">
        <f t="shared" si="98"/>
        <v>5.7699002012532672E-3</v>
      </c>
      <c r="AH156" s="87">
        <f t="shared" si="99"/>
        <v>2.8595486864888688E-2</v>
      </c>
      <c r="AI156" s="87">
        <f t="shared" si="100"/>
        <v>0.13764945001284673</v>
      </c>
      <c r="AJ156" s="87">
        <f t="shared" si="101"/>
        <v>0.13403248147695468</v>
      </c>
      <c r="AK156" s="87">
        <f t="shared" si="102"/>
        <v>9.6438949440103196E-3</v>
      </c>
      <c r="AL156" s="87">
        <f t="shared" si="103"/>
        <v>6.1909685667580948E-2</v>
      </c>
      <c r="AM156" s="87">
        <f t="shared" si="104"/>
        <v>4.9872869168633947E-2</v>
      </c>
      <c r="AN156" s="87">
        <f t="shared" si="105"/>
        <v>4.5558770738779057E-2</v>
      </c>
      <c r="AO156" s="87">
        <f t="shared" si="106"/>
        <v>9.9115428924562099E-2</v>
      </c>
      <c r="AP156" s="87">
        <f t="shared" si="107"/>
        <v>1.1961468639060269E-3</v>
      </c>
      <c r="AQ156" s="87">
        <f t="shared" ref="AQ156" si="144">AQ23/AQ$128+AQ155</f>
        <v>3.5011161723354091E-2</v>
      </c>
      <c r="AR156" s="87">
        <f t="shared" si="109"/>
        <v>2.3362246449806771E-2</v>
      </c>
      <c r="AS156" s="87">
        <f t="shared" ref="AS156:AT156" si="145">AS23/AS$128+AS155</f>
        <v>6.3508468563472295E-2</v>
      </c>
      <c r="AT156" s="87">
        <f t="shared" si="145"/>
        <v>4.2474844425672641E-2</v>
      </c>
      <c r="AU156" s="87">
        <f t="shared" si="109"/>
        <v>3.5485691535671632E-2</v>
      </c>
      <c r="AY156" s="57">
        <v>19</v>
      </c>
      <c r="AZ156" s="63">
        <v>0.95</v>
      </c>
      <c r="BA156" s="63">
        <f t="shared" si="59"/>
        <v>2.9372634541549859E-2</v>
      </c>
      <c r="BB156" s="64">
        <f t="shared" si="60"/>
        <v>2.8687363466232134E-3</v>
      </c>
      <c r="BC156" s="64">
        <f t="shared" si="61"/>
        <v>6.411781578837128E-2</v>
      </c>
      <c r="BD156" s="65">
        <f t="shared" si="62"/>
        <v>1.2129481639057795E-6</v>
      </c>
      <c r="BE156" s="51">
        <f t="shared" si="111"/>
        <v>5.7816489043303134E-6</v>
      </c>
      <c r="BF156" s="51"/>
      <c r="BG156" s="50"/>
      <c r="BH156" s="88">
        <f t="shared" si="63"/>
        <v>5.2887061895730947E-2</v>
      </c>
      <c r="BI156" s="51">
        <f t="shared" si="64"/>
        <v>7.8754811493049557E-3</v>
      </c>
      <c r="BJ156" s="36"/>
      <c r="BK156" s="36"/>
      <c r="BL156" s="36"/>
      <c r="BM156" s="36"/>
      <c r="BN156" s="36"/>
      <c r="BO156" s="51"/>
    </row>
    <row r="157" spans="1:67" x14ac:dyDescent="0.25">
      <c r="A157" s="60">
        <v>19540</v>
      </c>
      <c r="B157" s="51">
        <f t="shared" si="67"/>
        <v>5.775559523836455E-2</v>
      </c>
      <c r="C157" s="51">
        <f t="shared" si="68"/>
        <v>4.6839711656699021E-2</v>
      </c>
      <c r="D157" s="51">
        <f t="shared" si="69"/>
        <v>7.1809733595250419E-2</v>
      </c>
      <c r="E157" s="51">
        <f t="shared" si="70"/>
        <v>5.838515501609659E-2</v>
      </c>
      <c r="F157" s="51">
        <f t="shared" si="71"/>
        <v>4.7471010250639545E-2</v>
      </c>
      <c r="G157" s="51">
        <f t="shared" si="72"/>
        <v>8.8438847182279283E-3</v>
      </c>
      <c r="H157" s="51">
        <f t="shared" si="73"/>
        <v>4.479022898559934E-3</v>
      </c>
      <c r="I157" s="51">
        <f t="shared" si="74"/>
        <v>1.3994868420583071E-2</v>
      </c>
      <c r="J157" s="51">
        <f t="shared" si="75"/>
        <v>1.8011750026836467E-2</v>
      </c>
      <c r="K157" s="86">
        <f t="shared" si="76"/>
        <v>3.7728089089182758E-2</v>
      </c>
      <c r="L157" s="51">
        <f t="shared" si="77"/>
        <v>8.5302448542560663E-3</v>
      </c>
      <c r="M157" s="51">
        <f t="shared" si="78"/>
        <v>1.9643314316655978E-2</v>
      </c>
      <c r="N157" s="51">
        <f t="shared" si="79"/>
        <v>2.3202221079522963E-2</v>
      </c>
      <c r="O157" s="51">
        <f t="shared" si="80"/>
        <v>4.2245613266463184E-3</v>
      </c>
      <c r="P157" s="51">
        <f t="shared" si="81"/>
        <v>6.0275461543181197E-2</v>
      </c>
      <c r="Q157" s="51">
        <f t="shared" si="82"/>
        <v>4.2809962333132792E-2</v>
      </c>
      <c r="R157" s="51">
        <f t="shared" si="83"/>
        <v>4.8645026394679478E-2</v>
      </c>
      <c r="S157" s="51">
        <f t="shared" si="84"/>
        <v>7.6004714254955955E-3</v>
      </c>
      <c r="T157" s="51">
        <f t="shared" si="85"/>
        <v>6.9719270605938855E-2</v>
      </c>
      <c r="U157" s="51">
        <f t="shared" si="86"/>
        <v>6.3961007573300033E-2</v>
      </c>
      <c r="V157" s="51">
        <f t="shared" si="87"/>
        <v>4.8479679022782912E-2</v>
      </c>
      <c r="W157" s="51">
        <f t="shared" si="88"/>
        <v>0.12571603196143735</v>
      </c>
      <c r="X157" s="51">
        <f t="shared" si="89"/>
        <v>2.4137350064684246E-2</v>
      </c>
      <c r="Y157" s="51">
        <f t="shared" si="90"/>
        <v>4.7644413189885867E-3</v>
      </c>
      <c r="Z157" s="51">
        <f t="shared" si="91"/>
        <v>5.243148664464934E-2</v>
      </c>
      <c r="AA157" s="51">
        <f t="shared" si="92"/>
        <v>3.1894776945060536E-2</v>
      </c>
      <c r="AB157" s="51">
        <f t="shared" si="93"/>
        <v>1.4409556560484446E-2</v>
      </c>
      <c r="AC157" s="51">
        <f t="shared" si="94"/>
        <v>4.6555268931034302E-2</v>
      </c>
      <c r="AD157" s="51">
        <f t="shared" si="95"/>
        <v>7.9491390550788972E-3</v>
      </c>
      <c r="AE157" s="51">
        <f t="shared" si="96"/>
        <v>1.0906391797709501E-2</v>
      </c>
      <c r="AF157" s="51">
        <f t="shared" si="97"/>
        <v>4.5535465266512637E-3</v>
      </c>
      <c r="AG157" s="51">
        <f t="shared" si="98"/>
        <v>6.2100462188963111E-3</v>
      </c>
      <c r="AH157" s="87">
        <f t="shared" si="99"/>
        <v>4.2663524597691557E-2</v>
      </c>
      <c r="AI157" s="87">
        <f t="shared" si="100"/>
        <v>0.15798562562698246</v>
      </c>
      <c r="AJ157" s="87">
        <f t="shared" si="101"/>
        <v>0.14627156984692927</v>
      </c>
      <c r="AK157" s="87">
        <f t="shared" si="102"/>
        <v>1.0001478537502611E-2</v>
      </c>
      <c r="AL157" s="87">
        <f t="shared" si="103"/>
        <v>6.722268470761332E-2</v>
      </c>
      <c r="AM157" s="87">
        <f t="shared" si="104"/>
        <v>5.1596321318227494E-2</v>
      </c>
      <c r="AN157" s="87">
        <f t="shared" si="105"/>
        <v>4.7685864159551616E-2</v>
      </c>
      <c r="AO157" s="87">
        <f t="shared" si="106"/>
        <v>0.10470863618310018</v>
      </c>
      <c r="AP157" s="87">
        <f t="shared" si="107"/>
        <v>1.5326942444886997E-3</v>
      </c>
      <c r="AQ157" s="87">
        <f t="shared" ref="AQ157" si="146">AQ24/AQ$128+AQ156</f>
        <v>3.6006700675690062E-2</v>
      </c>
      <c r="AR157" s="87">
        <f t="shared" si="109"/>
        <v>2.7184257376059999E-2</v>
      </c>
      <c r="AS157" s="87">
        <f t="shared" ref="AS157:AT157" si="147">AS24/AS$128+AS156</f>
        <v>7.0709004139455064E-2</v>
      </c>
      <c r="AT157" s="87">
        <f t="shared" si="147"/>
        <v>4.8480168894018037E-2</v>
      </c>
      <c r="AU157" s="87">
        <f t="shared" si="109"/>
        <v>5.600885501660316E-2</v>
      </c>
      <c r="AY157" s="57">
        <v>19</v>
      </c>
      <c r="AZ157" s="63">
        <v>0.95</v>
      </c>
      <c r="BA157" s="63">
        <f t="shared" si="59"/>
        <v>3.5696518118162483E-2</v>
      </c>
      <c r="BB157" s="64">
        <f t="shared" si="60"/>
        <v>4.2245613266463184E-3</v>
      </c>
      <c r="BC157" s="64">
        <f t="shared" si="61"/>
        <v>7.1809733595250419E-2</v>
      </c>
      <c r="BD157" s="65">
        <f t="shared" si="62"/>
        <v>1.4740940601704004E-6</v>
      </c>
      <c r="BE157" s="51">
        <f t="shared" si="111"/>
        <v>7.2557429645007136E-6</v>
      </c>
      <c r="BF157" s="51"/>
      <c r="BG157" s="50"/>
      <c r="BH157" s="88">
        <f t="shared" si="63"/>
        <v>5.8763216321513517E-2</v>
      </c>
      <c r="BI157" s="51">
        <f t="shared" si="64"/>
        <v>8.7811567454335569E-3</v>
      </c>
      <c r="BJ157" s="36"/>
      <c r="BK157" s="36"/>
      <c r="BL157" s="36"/>
      <c r="BM157" s="36"/>
      <c r="BN157" s="36"/>
      <c r="BO157" s="51"/>
    </row>
    <row r="158" spans="1:67" x14ac:dyDescent="0.25">
      <c r="A158" s="60">
        <v>19541</v>
      </c>
      <c r="B158" s="51">
        <f t="shared" si="67"/>
        <v>6.254851876133781E-2</v>
      </c>
      <c r="C158" s="51">
        <f t="shared" si="68"/>
        <v>5.3804231384373548E-2</v>
      </c>
      <c r="D158" s="51">
        <f t="shared" si="69"/>
        <v>7.7643491482490209E-2</v>
      </c>
      <c r="E158" s="51">
        <f t="shared" si="70"/>
        <v>7.5935139215820763E-2</v>
      </c>
      <c r="F158" s="51">
        <f t="shared" si="71"/>
        <v>5.2589552720811596E-2</v>
      </c>
      <c r="G158" s="51">
        <f t="shared" si="72"/>
        <v>1.8170787258127846E-2</v>
      </c>
      <c r="H158" s="51">
        <f t="shared" si="73"/>
        <v>4.7519645206598547E-3</v>
      </c>
      <c r="I158" s="51">
        <f t="shared" si="74"/>
        <v>1.4198988161615338E-2</v>
      </c>
      <c r="J158" s="51">
        <f t="shared" si="75"/>
        <v>1.8923943774438311E-2</v>
      </c>
      <c r="K158" s="86">
        <f t="shared" si="76"/>
        <v>4.3731423095935654E-2</v>
      </c>
      <c r="L158" s="51">
        <f t="shared" si="77"/>
        <v>8.8153213403207326E-3</v>
      </c>
      <c r="M158" s="51">
        <f t="shared" si="78"/>
        <v>2.8935398056575037E-2</v>
      </c>
      <c r="N158" s="51">
        <f t="shared" si="79"/>
        <v>3.1244443329801419E-2</v>
      </c>
      <c r="O158" s="51">
        <f t="shared" si="80"/>
        <v>5.483541665239202E-3</v>
      </c>
      <c r="P158" s="51">
        <f t="shared" si="81"/>
        <v>6.5671474347113207E-2</v>
      </c>
      <c r="Q158" s="51">
        <f t="shared" si="82"/>
        <v>5.7163890880124378E-2</v>
      </c>
      <c r="R158" s="51">
        <f t="shared" si="83"/>
        <v>5.9881427587476665E-2</v>
      </c>
      <c r="S158" s="51">
        <f t="shared" si="84"/>
        <v>7.6004714254955955E-3</v>
      </c>
      <c r="T158" s="51">
        <f t="shared" si="85"/>
        <v>7.5221304166459765E-2</v>
      </c>
      <c r="U158" s="51">
        <f t="shared" si="86"/>
        <v>6.461897554435074E-2</v>
      </c>
      <c r="V158" s="51">
        <f t="shared" si="87"/>
        <v>5.3426585045515861E-2</v>
      </c>
      <c r="W158" s="51">
        <f t="shared" si="88"/>
        <v>0.1377149590900778</v>
      </c>
      <c r="X158" s="51">
        <f t="shared" si="89"/>
        <v>2.430410205131419E-2</v>
      </c>
      <c r="Y158" s="51">
        <f t="shared" si="90"/>
        <v>6.839047899328962E-3</v>
      </c>
      <c r="Z158" s="51">
        <f t="shared" si="91"/>
        <v>5.8035740833030772E-2</v>
      </c>
      <c r="AA158" s="51">
        <f t="shared" si="92"/>
        <v>4.1551552772743625E-2</v>
      </c>
      <c r="AB158" s="51">
        <f t="shared" si="93"/>
        <v>1.4409556560484446E-2</v>
      </c>
      <c r="AC158" s="51">
        <f t="shared" si="94"/>
        <v>4.7197650743574279E-2</v>
      </c>
      <c r="AD158" s="51">
        <f t="shared" si="95"/>
        <v>1.9872847637697241E-2</v>
      </c>
      <c r="AE158" s="51">
        <f t="shared" si="96"/>
        <v>1.1065516476831121E-2</v>
      </c>
      <c r="AF158" s="51">
        <f t="shared" si="97"/>
        <v>5.6027280197608938E-3</v>
      </c>
      <c r="AG158" s="51">
        <f t="shared" si="98"/>
        <v>1.0259389581212315E-2</v>
      </c>
      <c r="AH158" s="87">
        <f t="shared" si="99"/>
        <v>6.0639350589606331E-2</v>
      </c>
      <c r="AI158" s="87">
        <f t="shared" si="100"/>
        <v>0.18347200387412754</v>
      </c>
      <c r="AJ158" s="87">
        <f t="shared" si="101"/>
        <v>0.14847861856938369</v>
      </c>
      <c r="AK158" s="87">
        <f t="shared" si="102"/>
        <v>2.409027212109888E-2</v>
      </c>
      <c r="AL158" s="87">
        <f t="shared" si="103"/>
        <v>6.766177553736806E-2</v>
      </c>
      <c r="AM158" s="87">
        <f t="shared" si="104"/>
        <v>7.2780420656981454E-2</v>
      </c>
      <c r="AN158" s="87">
        <f t="shared" si="105"/>
        <v>5.2360050338956278E-2</v>
      </c>
      <c r="AO158" s="87">
        <f t="shared" si="106"/>
        <v>0.10504156518658458</v>
      </c>
      <c r="AP158" s="87">
        <f t="shared" si="107"/>
        <v>6.244357572646117E-3</v>
      </c>
      <c r="AQ158" s="87">
        <f t="shared" ref="AQ158" si="148">AQ25/AQ$128+AQ157</f>
        <v>4.0723270466265386E-2</v>
      </c>
      <c r="AR158" s="87">
        <f t="shared" si="109"/>
        <v>2.937302526115269E-2</v>
      </c>
      <c r="AS158" s="87">
        <f t="shared" ref="AS158:AT158" si="149">AS25/AS$128+AS157</f>
        <v>7.1895420167750204E-2</v>
      </c>
      <c r="AT158" s="87">
        <f t="shared" si="149"/>
        <v>6.463628434803681E-2</v>
      </c>
      <c r="AU158" s="87">
        <f t="shared" si="109"/>
        <v>7.5753267037375699E-2</v>
      </c>
      <c r="AY158" s="57">
        <v>19</v>
      </c>
      <c r="AZ158" s="63">
        <v>0.95</v>
      </c>
      <c r="BA158" s="63">
        <f t="shared" si="59"/>
        <v>4.134671443592839E-2</v>
      </c>
      <c r="BB158" s="64">
        <f t="shared" si="60"/>
        <v>4.7519645206598547E-3</v>
      </c>
      <c r="BC158" s="64">
        <f t="shared" si="61"/>
        <v>7.7643491482490209E-2</v>
      </c>
      <c r="BD158" s="65">
        <f t="shared" si="62"/>
        <v>1.7074199213438915E-6</v>
      </c>
      <c r="BE158" s="51">
        <f t="shared" si="111"/>
        <v>8.9631628858446053E-6</v>
      </c>
      <c r="BF158" s="51"/>
      <c r="BG158" s="50"/>
      <c r="BH158" s="88">
        <f t="shared" si="63"/>
        <v>6.4829475304903239E-2</v>
      </c>
      <c r="BI158" s="51">
        <f t="shared" si="64"/>
        <v>1.312225479735642E-2</v>
      </c>
      <c r="BJ158" s="36"/>
      <c r="BK158" s="36"/>
      <c r="BL158" s="36"/>
      <c r="BM158" s="36"/>
      <c r="BN158" s="36"/>
      <c r="BO158" s="51"/>
    </row>
    <row r="159" spans="1:67" x14ac:dyDescent="0.25">
      <c r="A159" s="60">
        <v>19542</v>
      </c>
      <c r="B159" s="51">
        <f t="shared" si="67"/>
        <v>6.9607187949716612E-2</v>
      </c>
      <c r="C159" s="51">
        <f t="shared" si="68"/>
        <v>5.6899573485562224E-2</v>
      </c>
      <c r="D159" s="51">
        <f t="shared" si="69"/>
        <v>8.5983604610173764E-2</v>
      </c>
      <c r="E159" s="51">
        <f t="shared" si="70"/>
        <v>0.11322885564023463</v>
      </c>
      <c r="F159" s="51">
        <f t="shared" si="71"/>
        <v>5.2589552720811596E-2</v>
      </c>
      <c r="G159" s="51">
        <f t="shared" si="72"/>
        <v>2.4129641658619461E-2</v>
      </c>
      <c r="H159" s="51">
        <f t="shared" si="73"/>
        <v>4.9339256020598018E-3</v>
      </c>
      <c r="I159" s="51">
        <f t="shared" si="74"/>
        <v>1.4198988161615338E-2</v>
      </c>
      <c r="J159" s="51">
        <f t="shared" si="75"/>
        <v>1.8923943774438311E-2</v>
      </c>
      <c r="K159" s="86">
        <f t="shared" si="76"/>
        <v>5.1214803436764225E-2</v>
      </c>
      <c r="L159" s="51">
        <f t="shared" si="77"/>
        <v>2.7376968099642324E-2</v>
      </c>
      <c r="M159" s="51">
        <f t="shared" si="78"/>
        <v>4.0222546834770834E-2</v>
      </c>
      <c r="N159" s="51">
        <f t="shared" si="79"/>
        <v>3.9440478573937662E-2</v>
      </c>
      <c r="O159" s="51">
        <f t="shared" si="80"/>
        <v>9.5510166053085176E-3</v>
      </c>
      <c r="P159" s="51">
        <f t="shared" si="81"/>
        <v>7.5144474602904951E-2</v>
      </c>
      <c r="Q159" s="51">
        <f t="shared" si="82"/>
        <v>6.8294481086738912E-2</v>
      </c>
      <c r="R159" s="51">
        <f t="shared" si="83"/>
        <v>6.8790083264630444E-2</v>
      </c>
      <c r="S159" s="51">
        <f t="shared" si="84"/>
        <v>7.6004714254955955E-3</v>
      </c>
      <c r="T159" s="51">
        <f t="shared" si="85"/>
        <v>8.1069377573554313E-2</v>
      </c>
      <c r="U159" s="51">
        <f t="shared" si="86"/>
        <v>6.655824956428967E-2</v>
      </c>
      <c r="V159" s="51">
        <f t="shared" si="87"/>
        <v>5.4415966250062453E-2</v>
      </c>
      <c r="W159" s="51">
        <f t="shared" si="88"/>
        <v>0.15434983533660204</v>
      </c>
      <c r="X159" s="51">
        <f t="shared" si="89"/>
        <v>2.4762670014546535E-2</v>
      </c>
      <c r="Y159" s="51">
        <f t="shared" si="90"/>
        <v>3.6055231603156872E-2</v>
      </c>
      <c r="Z159" s="51">
        <f t="shared" si="91"/>
        <v>6.0637253747267875E-2</v>
      </c>
      <c r="AA159" s="51">
        <f t="shared" si="92"/>
        <v>4.720244209777584E-2</v>
      </c>
      <c r="AB159" s="51">
        <f t="shared" si="93"/>
        <v>1.4419176305867368E-2</v>
      </c>
      <c r="AC159" s="51">
        <f t="shared" si="94"/>
        <v>5.680349970783484E-2</v>
      </c>
      <c r="AD159" s="51">
        <f t="shared" si="95"/>
        <v>3.3485748269519854E-2</v>
      </c>
      <c r="AE159" s="51">
        <f t="shared" si="96"/>
        <v>1.4645821757067575E-2</v>
      </c>
      <c r="AF159" s="51">
        <f t="shared" si="97"/>
        <v>9.7411661314711004E-3</v>
      </c>
      <c r="AG159" s="51">
        <f t="shared" si="98"/>
        <v>1.1095667014734099E-2</v>
      </c>
      <c r="AH159" s="87">
        <f t="shared" si="99"/>
        <v>6.3545768107320807E-2</v>
      </c>
      <c r="AI159" s="87">
        <f t="shared" si="100"/>
        <v>0.22538610356332223</v>
      </c>
      <c r="AJ159" s="87">
        <f t="shared" si="101"/>
        <v>0.15494928414203418</v>
      </c>
      <c r="AK159" s="87">
        <f t="shared" si="102"/>
        <v>2.409027212109888E-2</v>
      </c>
      <c r="AL159" s="87">
        <f t="shared" si="103"/>
        <v>8.7772135540135243E-2</v>
      </c>
      <c r="AM159" s="87">
        <f t="shared" si="104"/>
        <v>7.2780420656981454E-2</v>
      </c>
      <c r="AN159" s="87">
        <f t="shared" si="105"/>
        <v>6.8902604904327563E-2</v>
      </c>
      <c r="AO159" s="87">
        <f t="shared" si="106"/>
        <v>0.14372791539147298</v>
      </c>
      <c r="AP159" s="87">
        <f t="shared" si="107"/>
        <v>6.9174523338114621E-3</v>
      </c>
      <c r="AQ159" s="87">
        <f t="shared" ref="AQ159" si="150">AQ26/AQ$128+AQ158</f>
        <v>4.5717285538639255E-2</v>
      </c>
      <c r="AR159" s="87">
        <f t="shared" si="109"/>
        <v>3.269506382786698E-2</v>
      </c>
      <c r="AS159" s="87">
        <f t="shared" ref="AS159:AT159" si="151">AS26/AS$128+AS158</f>
        <v>7.3050282578271536E-2</v>
      </c>
      <c r="AT159" s="87">
        <f t="shared" si="151"/>
        <v>8.0819289314600418E-2</v>
      </c>
      <c r="AU159" s="87">
        <f t="shared" si="109"/>
        <v>9.9518311596834247E-2</v>
      </c>
      <c r="AY159" s="57">
        <v>19</v>
      </c>
      <c r="AZ159" s="63">
        <v>0.95</v>
      </c>
      <c r="BA159" s="63">
        <f t="shared" si="59"/>
        <v>4.8787911233563457E-2</v>
      </c>
      <c r="BB159" s="64">
        <f t="shared" si="60"/>
        <v>4.9339256020598018E-3</v>
      </c>
      <c r="BC159" s="64">
        <f t="shared" si="61"/>
        <v>0.11322885564023463</v>
      </c>
      <c r="BD159" s="65">
        <f t="shared" si="62"/>
        <v>2.0147054656550548E-6</v>
      </c>
      <c r="BE159" s="51">
        <f t="shared" si="111"/>
        <v>1.097786835149966E-5</v>
      </c>
      <c r="BF159" s="51"/>
      <c r="BG159" s="50"/>
      <c r="BH159" s="88">
        <f t="shared" si="63"/>
        <v>7.0714645280354302E-2</v>
      </c>
      <c r="BI159" s="51">
        <f t="shared" si="64"/>
        <v>1.7978952651873721E-2</v>
      </c>
      <c r="BJ159" s="36"/>
      <c r="BK159" s="36"/>
      <c r="BL159" s="36"/>
      <c r="BM159" s="36"/>
      <c r="BN159" s="36"/>
      <c r="BO159" s="51"/>
    </row>
    <row r="160" spans="1:67" x14ac:dyDescent="0.25">
      <c r="A160" s="60">
        <v>19543</v>
      </c>
      <c r="B160" s="51">
        <f t="shared" si="67"/>
        <v>7.4879403824987201E-2</v>
      </c>
      <c r="C160" s="51">
        <f t="shared" si="68"/>
        <v>5.7879765150938636E-2</v>
      </c>
      <c r="D160" s="51">
        <f t="shared" si="69"/>
        <v>9.3329818245957208E-2</v>
      </c>
      <c r="E160" s="51">
        <f t="shared" si="70"/>
        <v>0.12200384774009672</v>
      </c>
      <c r="F160" s="51">
        <f t="shared" si="71"/>
        <v>5.7708095190983646E-2</v>
      </c>
      <c r="G160" s="51">
        <f t="shared" si="72"/>
        <v>3.5615549416088806E-2</v>
      </c>
      <c r="H160" s="51">
        <f t="shared" si="73"/>
        <v>5.0249061427597753E-3</v>
      </c>
      <c r="I160" s="51">
        <f t="shared" si="74"/>
        <v>1.6138125701421889E-2</v>
      </c>
      <c r="J160" s="51">
        <f t="shared" si="75"/>
        <v>2.0046643771486735E-2</v>
      </c>
      <c r="K160" s="86">
        <f t="shared" si="76"/>
        <v>6.0550320411949209E-2</v>
      </c>
      <c r="L160" s="51">
        <f t="shared" si="77"/>
        <v>2.7883770741535065E-2</v>
      </c>
      <c r="M160" s="51">
        <f t="shared" si="78"/>
        <v>4.4882253533759658E-2</v>
      </c>
      <c r="N160" s="51">
        <f t="shared" si="79"/>
        <v>4.0363356537084373E-2</v>
      </c>
      <c r="O160" s="51">
        <f t="shared" si="80"/>
        <v>1.1681598716773397E-2</v>
      </c>
      <c r="P160" s="51">
        <f t="shared" si="81"/>
        <v>9.321112487977358E-2</v>
      </c>
      <c r="Q160" s="51">
        <f t="shared" si="82"/>
        <v>8.1162652117462944E-2</v>
      </c>
      <c r="R160" s="51">
        <f t="shared" si="83"/>
        <v>7.1750055957362183E-2</v>
      </c>
      <c r="S160" s="51">
        <f t="shared" si="84"/>
        <v>7.6004714254955955E-3</v>
      </c>
      <c r="T160" s="51">
        <f t="shared" si="85"/>
        <v>8.6329183241473678E-2</v>
      </c>
      <c r="U160" s="51">
        <f t="shared" si="86"/>
        <v>0.10735226376943349</v>
      </c>
      <c r="V160" s="51">
        <f t="shared" si="87"/>
        <v>5.8373491068248816E-2</v>
      </c>
      <c r="W160" s="51">
        <f t="shared" si="88"/>
        <v>0.17752958092602109</v>
      </c>
      <c r="X160" s="51">
        <f t="shared" si="89"/>
        <v>2.8389525723747793E-2</v>
      </c>
      <c r="Y160" s="51">
        <f t="shared" si="90"/>
        <v>3.7156919235475552E-2</v>
      </c>
      <c r="Z160" s="51">
        <f t="shared" si="91"/>
        <v>7.6000417076618351E-2</v>
      </c>
      <c r="AA160" s="51">
        <f t="shared" si="92"/>
        <v>6.2022699006822592E-2</v>
      </c>
      <c r="AB160" s="51">
        <f t="shared" si="93"/>
        <v>2.1287674509273727E-2</v>
      </c>
      <c r="AC160" s="51">
        <f t="shared" si="94"/>
        <v>6.670813091048608E-2</v>
      </c>
      <c r="AD160" s="51">
        <f t="shared" si="95"/>
        <v>3.5870489986043523E-2</v>
      </c>
      <c r="AE160" s="51">
        <f t="shared" si="96"/>
        <v>1.4884508775750005E-2</v>
      </c>
      <c r="AF160" s="51">
        <f t="shared" si="97"/>
        <v>1.0149181156569289E-2</v>
      </c>
      <c r="AG160" s="51">
        <f t="shared" si="98"/>
        <v>1.2768221881777666E-2</v>
      </c>
      <c r="AH160" s="87">
        <f t="shared" si="99"/>
        <v>6.706277754052152E-2</v>
      </c>
      <c r="AI160" s="87">
        <f t="shared" si="100"/>
        <v>0.25653159774713369</v>
      </c>
      <c r="AJ160" s="87">
        <f t="shared" si="101"/>
        <v>0.16277427506709991</v>
      </c>
      <c r="AK160" s="87">
        <f t="shared" si="102"/>
        <v>2.4233305558495798E-2</v>
      </c>
      <c r="AL160" s="87">
        <f t="shared" si="103"/>
        <v>9.0362771435688216E-2</v>
      </c>
      <c r="AM160" s="87">
        <f t="shared" si="104"/>
        <v>0.10003250777242936</v>
      </c>
      <c r="AN160" s="87">
        <f t="shared" si="105"/>
        <v>6.907873365891383E-2</v>
      </c>
      <c r="AO160" s="87">
        <f t="shared" si="106"/>
        <v>0.14482658110297153</v>
      </c>
      <c r="AP160" s="87">
        <f t="shared" si="107"/>
        <v>1.1484881070290592E-2</v>
      </c>
      <c r="AQ160" s="87">
        <f t="shared" ref="AQ160" si="152">AQ27/AQ$128+AQ159</f>
        <v>4.7088191636937962E-2</v>
      </c>
      <c r="AR160" s="87">
        <f t="shared" si="109"/>
        <v>3.3861666000124503E-2</v>
      </c>
      <c r="AS160" s="87">
        <f t="shared" ref="AS160:AT160" si="153">AS27/AS$128+AS159</f>
        <v>8.6523677367687152E-2</v>
      </c>
      <c r="AT160" s="87">
        <f t="shared" si="153"/>
        <v>8.5193316688559451E-2</v>
      </c>
      <c r="AU160" s="87">
        <f t="shared" si="109"/>
        <v>0.10827270301131815</v>
      </c>
      <c r="AY160" s="57">
        <v>19</v>
      </c>
      <c r="AZ160" s="63">
        <v>0.95</v>
      </c>
      <c r="BA160" s="63">
        <f t="shared" si="59"/>
        <v>5.5769660325841186E-2</v>
      </c>
      <c r="BB160" s="64">
        <f t="shared" si="60"/>
        <v>5.0249061427597753E-3</v>
      </c>
      <c r="BC160" s="64">
        <f t="shared" si="61"/>
        <v>0.12200384774009672</v>
      </c>
      <c r="BD160" s="65">
        <f t="shared" si="62"/>
        <v>2.3030180353140604E-6</v>
      </c>
      <c r="BE160" s="51">
        <f t="shared" si="111"/>
        <v>1.3280886386813721E-5</v>
      </c>
      <c r="BF160" s="51"/>
      <c r="BG160" s="50"/>
      <c r="BH160" s="88">
        <f t="shared" si="63"/>
        <v>8.7705571569133681E-2</v>
      </c>
      <c r="BI160" s="51">
        <f t="shared" si="64"/>
        <v>1.9264940157473768E-2</v>
      </c>
      <c r="BJ160" s="36"/>
      <c r="BK160" s="36"/>
      <c r="BL160" s="36"/>
      <c r="BM160" s="36"/>
      <c r="BN160" s="36"/>
      <c r="BO160" s="51"/>
    </row>
    <row r="161" spans="1:61" x14ac:dyDescent="0.25">
      <c r="A161" s="60">
        <v>19544</v>
      </c>
      <c r="B161" s="51">
        <f t="shared" si="67"/>
        <v>7.6317280881879182E-2</v>
      </c>
      <c r="C161" s="51">
        <f t="shared" si="68"/>
        <v>6.0665573042008446E-2</v>
      </c>
      <c r="D161" s="51">
        <f t="shared" si="69"/>
        <v>9.6484368807205387E-2</v>
      </c>
      <c r="E161" s="51">
        <f t="shared" si="70"/>
        <v>0.1900100365140279</v>
      </c>
      <c r="F161" s="51">
        <f t="shared" si="71"/>
        <v>6.4007839769656946E-2</v>
      </c>
      <c r="G161" s="51">
        <f t="shared" si="72"/>
        <v>3.7515474007549898E-2</v>
      </c>
      <c r="H161" s="51">
        <f t="shared" si="73"/>
        <v>5.1158866834597489E-3</v>
      </c>
      <c r="I161" s="51">
        <f t="shared" si="74"/>
        <v>1.6240185571938022E-2</v>
      </c>
      <c r="J161" s="51">
        <f t="shared" si="75"/>
        <v>2.566014375672885E-2</v>
      </c>
      <c r="K161" s="86">
        <f t="shared" si="76"/>
        <v>6.9434755849924285E-2</v>
      </c>
      <c r="L161" s="51">
        <f t="shared" si="77"/>
        <v>3.6055963342055491E-2</v>
      </c>
      <c r="M161" s="51">
        <f t="shared" si="78"/>
        <v>5.32724585577454E-2</v>
      </c>
      <c r="N161" s="51">
        <f t="shared" si="79"/>
        <v>4.6801528994274505E-2</v>
      </c>
      <c r="O161" s="51">
        <f t="shared" si="80"/>
        <v>1.3037423696796502E-2</v>
      </c>
      <c r="P161" s="51">
        <f t="shared" si="81"/>
        <v>0.10548205770056709</v>
      </c>
      <c r="Q161" s="51">
        <f t="shared" si="82"/>
        <v>9.1512590069767405E-2</v>
      </c>
      <c r="R161" s="51">
        <f t="shared" si="83"/>
        <v>8.0601236436598847E-2</v>
      </c>
      <c r="S161" s="51">
        <f t="shared" si="84"/>
        <v>7.6004714254955955E-3</v>
      </c>
      <c r="T161" s="51">
        <f t="shared" si="85"/>
        <v>0.10217780821454649</v>
      </c>
      <c r="U161" s="51">
        <f t="shared" si="86"/>
        <v>0.12986169435801029</v>
      </c>
      <c r="V161" s="51">
        <f t="shared" si="87"/>
        <v>6.2990603356132907E-2</v>
      </c>
      <c r="W161" s="51">
        <f t="shared" si="88"/>
        <v>0.20398176118688752</v>
      </c>
      <c r="X161" s="51">
        <f t="shared" si="89"/>
        <v>3.1641189463031683E-2</v>
      </c>
      <c r="Y161" s="51">
        <f t="shared" si="90"/>
        <v>3.7986761867611706E-2</v>
      </c>
      <c r="Z161" s="51">
        <f t="shared" si="91"/>
        <v>9.0030466823051297E-2</v>
      </c>
      <c r="AA161" s="51">
        <f t="shared" si="92"/>
        <v>6.9166276078089728E-2</v>
      </c>
      <c r="AB161" s="51">
        <f t="shared" si="93"/>
        <v>5.2503748276855847E-2</v>
      </c>
      <c r="AC161" s="51">
        <f t="shared" si="94"/>
        <v>6.8650215460025546E-2</v>
      </c>
      <c r="AD161" s="51">
        <f t="shared" si="95"/>
        <v>3.7659046273436275E-2</v>
      </c>
      <c r="AE161" s="51">
        <f t="shared" si="96"/>
        <v>1.7191816623013497E-2</v>
      </c>
      <c r="AF161" s="51">
        <f t="shared" si="97"/>
        <v>4.4888746150643699E-2</v>
      </c>
      <c r="AG161" s="51">
        <f t="shared" si="98"/>
        <v>1.3032309492363493E-2</v>
      </c>
      <c r="AH161" s="87">
        <f t="shared" si="99"/>
        <v>7.3388509784958922E-2</v>
      </c>
      <c r="AI161" s="87">
        <f t="shared" si="100"/>
        <v>0.2708015267816774</v>
      </c>
      <c r="AJ161" s="87">
        <f t="shared" si="101"/>
        <v>0.18650004883348506</v>
      </c>
      <c r="AK161" s="87">
        <f t="shared" si="102"/>
        <v>2.4376338995892716E-2</v>
      </c>
      <c r="AL161" s="87">
        <f t="shared" si="103"/>
        <v>9.8617679035077371E-2</v>
      </c>
      <c r="AM161" s="87">
        <f t="shared" si="104"/>
        <v>0.10294083327486847</v>
      </c>
      <c r="AN161" s="87">
        <f t="shared" si="105"/>
        <v>8.913031495027296E-2</v>
      </c>
      <c r="AO161" s="87">
        <f t="shared" si="106"/>
        <v>0.15419853255105767</v>
      </c>
      <c r="AP161" s="87">
        <f t="shared" si="107"/>
        <v>1.2085858535616794E-2</v>
      </c>
      <c r="AQ161" s="87">
        <f t="shared" ref="AQ161" si="154">AQ28/AQ$128+AQ160</f>
        <v>7.7443969527837969E-2</v>
      </c>
      <c r="AR161" s="87">
        <f t="shared" si="109"/>
        <v>4.2094544187199046E-2</v>
      </c>
      <c r="AS161" s="87">
        <f t="shared" ref="AS161:AT161" si="155">AS28/AS$128+AS160</f>
        <v>9.3440230383705664E-2</v>
      </c>
      <c r="AT161" s="87">
        <f t="shared" si="155"/>
        <v>8.9141593447225345E-2</v>
      </c>
      <c r="AU161" s="87">
        <f t="shared" si="109"/>
        <v>0.12424585796098368</v>
      </c>
      <c r="AY161" s="57">
        <v>19</v>
      </c>
      <c r="AZ161" s="63">
        <v>0.95</v>
      </c>
      <c r="BA161" s="63">
        <f t="shared" si="59"/>
        <v>6.5392738884011814E-2</v>
      </c>
      <c r="BB161" s="64">
        <f t="shared" si="60"/>
        <v>5.1158866834597489E-3</v>
      </c>
      <c r="BC161" s="64">
        <f t="shared" si="61"/>
        <v>0.1900100365140279</v>
      </c>
      <c r="BD161" s="65">
        <f t="shared" si="62"/>
        <v>2.7004047747208638E-6</v>
      </c>
      <c r="BE161" s="51">
        <f t="shared" si="111"/>
        <v>1.5981291161534585E-5</v>
      </c>
      <c r="BF161" s="51"/>
      <c r="BG161" s="50"/>
      <c r="BH161" s="88">
        <f t="shared" si="63"/>
        <v>9.7623056688673618E-2</v>
      </c>
      <c r="BI161" s="51">
        <f t="shared" si="64"/>
        <v>2.3776152119770692E-2</v>
      </c>
    </row>
    <row r="162" spans="1:61" x14ac:dyDescent="0.25">
      <c r="A162" s="60">
        <v>19545</v>
      </c>
      <c r="B162" s="51">
        <f t="shared" si="67"/>
        <v>7.8975174835527989E-2</v>
      </c>
      <c r="C162" s="51">
        <f t="shared" si="68"/>
        <v>7.0519078730792412E-2</v>
      </c>
      <c r="D162" s="51">
        <f t="shared" si="69"/>
        <v>0.10586159444817601</v>
      </c>
      <c r="E162" s="51">
        <f t="shared" si="70"/>
        <v>0.20097877663885549</v>
      </c>
      <c r="F162" s="51">
        <f t="shared" si="71"/>
        <v>6.5189041878158188E-2</v>
      </c>
      <c r="G162" s="51">
        <f t="shared" si="72"/>
        <v>3.9760839433822102E-2</v>
      </c>
      <c r="H162" s="51">
        <f t="shared" si="73"/>
        <v>7.9362834451589311E-3</v>
      </c>
      <c r="I162" s="51">
        <f t="shared" si="74"/>
        <v>1.6648425054002557E-2</v>
      </c>
      <c r="J162" s="51">
        <f t="shared" si="75"/>
        <v>3.8430856223154661E-2</v>
      </c>
      <c r="K162" s="86">
        <f t="shared" si="76"/>
        <v>7.9651648731921085E-2</v>
      </c>
      <c r="L162" s="51">
        <f t="shared" si="77"/>
        <v>4.9042781040556947E-2</v>
      </c>
      <c r="M162" s="51">
        <f t="shared" si="78"/>
        <v>6.7292573141799747E-2</v>
      </c>
      <c r="N162" s="51">
        <f t="shared" si="79"/>
        <v>4.9174643756651752E-2</v>
      </c>
      <c r="O162" s="51">
        <f t="shared" si="80"/>
        <v>1.5458539732552047E-2</v>
      </c>
      <c r="P162" s="51">
        <f t="shared" si="81"/>
        <v>0.12954427775958238</v>
      </c>
      <c r="Q162" s="51">
        <f t="shared" si="82"/>
        <v>0.10956832124203578</v>
      </c>
      <c r="R162" s="51">
        <f t="shared" si="83"/>
        <v>9.519993670754763E-2</v>
      </c>
      <c r="S162" s="51">
        <f t="shared" si="84"/>
        <v>7.8607615428070883E-3</v>
      </c>
      <c r="T162" s="51">
        <f t="shared" si="85"/>
        <v>0.12134841571472627</v>
      </c>
      <c r="U162" s="51">
        <f t="shared" si="86"/>
        <v>0.13401728154359369</v>
      </c>
      <c r="V162" s="51">
        <f t="shared" si="87"/>
        <v>7.0246065522807905E-2</v>
      </c>
      <c r="W162" s="51">
        <f t="shared" si="88"/>
        <v>0.21243555075479328</v>
      </c>
      <c r="X162" s="51">
        <f t="shared" si="89"/>
        <v>4.3313828527127687E-2</v>
      </c>
      <c r="Y162" s="51">
        <f t="shared" si="90"/>
        <v>3.8573374762742432E-2</v>
      </c>
      <c r="Z162" s="51">
        <f t="shared" si="91"/>
        <v>0.10893997113996877</v>
      </c>
      <c r="AA162" s="51">
        <f t="shared" si="92"/>
        <v>7.3339709164501665E-2</v>
      </c>
      <c r="AB162" s="51">
        <f t="shared" si="93"/>
        <v>7.9439035349037651E-2</v>
      </c>
      <c r="AC162" s="51">
        <f t="shared" si="94"/>
        <v>9.5406164907911484E-2</v>
      </c>
      <c r="AD162" s="51">
        <f t="shared" si="95"/>
        <v>6.0214728342222648E-2</v>
      </c>
      <c r="AE162" s="51">
        <f t="shared" si="96"/>
        <v>1.902175043291213E-2</v>
      </c>
      <c r="AF162" s="51">
        <f t="shared" si="97"/>
        <v>0.10177769822147696</v>
      </c>
      <c r="AG162" s="51">
        <f t="shared" si="98"/>
        <v>1.4000630731178189E-2</v>
      </c>
      <c r="AH162" s="87">
        <f t="shared" si="99"/>
        <v>8.2083338661482916E-2</v>
      </c>
      <c r="AI162" s="87">
        <f t="shared" si="100"/>
        <v>0.27361072821786431</v>
      </c>
      <c r="AJ162" s="87">
        <f t="shared" si="101"/>
        <v>0.19883945759993485</v>
      </c>
      <c r="AK162" s="87">
        <f t="shared" si="102"/>
        <v>2.4805439308083467E-2</v>
      </c>
      <c r="AL162" s="87">
        <f t="shared" si="103"/>
        <v>9.8925042615905692E-2</v>
      </c>
      <c r="AM162" s="87">
        <f t="shared" si="104"/>
        <v>0.10773418456592551</v>
      </c>
      <c r="AN162" s="87">
        <f t="shared" si="105"/>
        <v>0.10721738320970839</v>
      </c>
      <c r="AO162" s="87">
        <f t="shared" si="106"/>
        <v>0.1587763063489683</v>
      </c>
      <c r="AP162" s="87">
        <f t="shared" si="107"/>
        <v>1.3648399945464917E-2</v>
      </c>
      <c r="AQ162" s="87">
        <f t="shared" ref="AQ162" si="156">AQ29/AQ$128+AQ161</f>
        <v>8.7921608993406675E-2</v>
      </c>
      <c r="AR162" s="87">
        <f t="shared" si="109"/>
        <v>0.1018579068974203</v>
      </c>
      <c r="AS162" s="87">
        <f t="shared" ref="AS162:AT162" si="157">AS29/AS$128+AS161</f>
        <v>0.1345798372371953</v>
      </c>
      <c r="AT162" s="87">
        <f t="shared" si="157"/>
        <v>0.10247431008403696</v>
      </c>
      <c r="AU162" s="87">
        <f t="shared" si="109"/>
        <v>0.15130090868920379</v>
      </c>
      <c r="AY162" s="57">
        <v>19</v>
      </c>
      <c r="AZ162" s="63">
        <v>0.95</v>
      </c>
      <c r="BA162" s="63">
        <f t="shared" si="59"/>
        <v>7.4122962580071117E-2</v>
      </c>
      <c r="BB162" s="64">
        <f t="shared" si="60"/>
        <v>7.8607615428070883E-3</v>
      </c>
      <c r="BC162" s="64">
        <f t="shared" si="61"/>
        <v>0.20097877663885549</v>
      </c>
      <c r="BD162" s="65">
        <f t="shared" si="62"/>
        <v>3.0609209139062157E-6</v>
      </c>
      <c r="BE162" s="51">
        <f t="shared" si="111"/>
        <v>1.9042212075440801E-5</v>
      </c>
      <c r="BF162" s="51"/>
      <c r="BG162" s="50"/>
      <c r="BH162" s="88">
        <f t="shared" si="63"/>
        <v>0.1119243401365739</v>
      </c>
      <c r="BI162" s="51">
        <f t="shared" si="64"/>
        <v>3.4074369989324255E-2</v>
      </c>
    </row>
    <row r="163" spans="1:61" x14ac:dyDescent="0.25">
      <c r="A163" s="60">
        <v>19546</v>
      </c>
      <c r="B163" s="51">
        <f t="shared" si="67"/>
        <v>8.4595966967014824E-2</v>
      </c>
      <c r="C163" s="51">
        <f t="shared" si="68"/>
        <v>0.11013945762600752</v>
      </c>
      <c r="D163" s="51">
        <f t="shared" si="69"/>
        <v>0.12331965508850842</v>
      </c>
      <c r="E163" s="51">
        <f t="shared" si="70"/>
        <v>0.23388499701333831</v>
      </c>
      <c r="F163" s="51">
        <f t="shared" si="71"/>
        <v>6.5976509950492354E-2</v>
      </c>
      <c r="G163" s="51">
        <f t="shared" si="72"/>
        <v>4.2697086529716523E-2</v>
      </c>
      <c r="H163" s="51">
        <f t="shared" si="73"/>
        <v>9.7558942591584024E-3</v>
      </c>
      <c r="I163" s="51">
        <f t="shared" si="74"/>
        <v>1.8689622464325241E-2</v>
      </c>
      <c r="J163" s="51">
        <f t="shared" si="75"/>
        <v>8.3689699854169214E-2</v>
      </c>
      <c r="K163" s="86">
        <f t="shared" si="76"/>
        <v>9.2327663542588145E-2</v>
      </c>
      <c r="L163" s="51">
        <f t="shared" si="77"/>
        <v>5.9400560034239817E-2</v>
      </c>
      <c r="M163" s="51">
        <f t="shared" si="78"/>
        <v>7.6734970001041028E-2</v>
      </c>
      <c r="N163" s="51">
        <f t="shared" si="79"/>
        <v>5.4316392408469125E-2</v>
      </c>
      <c r="O163" s="51">
        <f t="shared" si="80"/>
        <v>1.7104898636865817E-2</v>
      </c>
      <c r="P163" s="51">
        <f t="shared" si="81"/>
        <v>0.18582269278133245</v>
      </c>
      <c r="Q163" s="51">
        <f t="shared" si="82"/>
        <v>0.11478106371436431</v>
      </c>
      <c r="R163" s="51">
        <f t="shared" si="83"/>
        <v>0.11218385769205694</v>
      </c>
      <c r="S163" s="51">
        <f t="shared" si="84"/>
        <v>9.3704442232137482E-3</v>
      </c>
      <c r="T163" s="51">
        <f t="shared" si="85"/>
        <v>0.13224867088179598</v>
      </c>
      <c r="U163" s="51">
        <f t="shared" si="86"/>
        <v>0.13820749862239029</v>
      </c>
      <c r="V163" s="51">
        <f t="shared" si="87"/>
        <v>7.4533384075843132E-2</v>
      </c>
      <c r="W163" s="51">
        <f t="shared" si="88"/>
        <v>0.22361636921557188</v>
      </c>
      <c r="X163" s="51">
        <f t="shared" si="89"/>
        <v>5.6487235470893182E-2</v>
      </c>
      <c r="Y163" s="51">
        <f t="shared" si="90"/>
        <v>3.9231525815815932E-2</v>
      </c>
      <c r="Z163" s="51">
        <f t="shared" si="91"/>
        <v>0.12250407827489657</v>
      </c>
      <c r="AA163" s="51">
        <f t="shared" si="92"/>
        <v>7.4649618819360886E-2</v>
      </c>
      <c r="AB163" s="51">
        <f t="shared" si="93"/>
        <v>8.2392297181594729E-2</v>
      </c>
      <c r="AC163" s="51">
        <f t="shared" si="94"/>
        <v>0.10315956399414979</v>
      </c>
      <c r="AD163" s="51">
        <f t="shared" si="95"/>
        <v>7.0051787922882788E-2</v>
      </c>
      <c r="AE163" s="51">
        <f t="shared" si="96"/>
        <v>5.1801434331965879E-2</v>
      </c>
      <c r="AF163" s="51">
        <f t="shared" si="97"/>
        <v>0.14100542849163145</v>
      </c>
      <c r="AG163" s="51">
        <f t="shared" si="98"/>
        <v>1.4044645332942494E-2</v>
      </c>
      <c r="AH163" s="87">
        <f t="shared" si="99"/>
        <v>8.3011438373021995E-2</v>
      </c>
      <c r="AI163" s="87">
        <f t="shared" si="100"/>
        <v>0.29449653019994965</v>
      </c>
      <c r="AJ163" s="87">
        <f t="shared" si="101"/>
        <v>0.22085978462624156</v>
      </c>
      <c r="AK163" s="87">
        <f t="shared" si="102"/>
        <v>6.1708066156487912E-2</v>
      </c>
      <c r="AL163" s="87">
        <f t="shared" si="103"/>
        <v>0.12364585633109766</v>
      </c>
      <c r="AM163" s="87">
        <f t="shared" si="104"/>
        <v>0.12527390071335145</v>
      </c>
      <c r="AN163" s="87">
        <f t="shared" si="105"/>
        <v>0.14072249167831052</v>
      </c>
      <c r="AO163" s="87">
        <f t="shared" si="106"/>
        <v>0.18198145789183165</v>
      </c>
      <c r="AP163" s="87">
        <f t="shared" si="107"/>
        <v>1.4970550369182559E-2</v>
      </c>
      <c r="AQ163" s="87">
        <f t="shared" ref="AQ163" si="158">AQ30/AQ$128+AQ162</f>
        <v>0.11687384016461991</v>
      </c>
      <c r="AR163" s="87">
        <f t="shared" si="109"/>
        <v>0.11264619936658275</v>
      </c>
      <c r="AS163" s="87">
        <f t="shared" ref="AS163:AT163" si="159">AS30/AS$128+AS162</f>
        <v>0.13584829267170234</v>
      </c>
      <c r="AT163" s="87">
        <f t="shared" si="159"/>
        <v>0.10455376572083716</v>
      </c>
      <c r="AU163" s="87">
        <f t="shared" si="109"/>
        <v>0.17465470247756715</v>
      </c>
      <c r="AY163" s="57">
        <v>19</v>
      </c>
      <c r="AZ163" s="63">
        <v>0.95</v>
      </c>
      <c r="BA163" s="63">
        <f t="shared" si="59"/>
        <v>8.8262380114554409E-2</v>
      </c>
      <c r="BB163" s="64">
        <f t="shared" si="60"/>
        <v>9.3704442232137482E-3</v>
      </c>
      <c r="BC163" s="64">
        <f t="shared" si="61"/>
        <v>0.23388499701333831</v>
      </c>
      <c r="BD163" s="65">
        <f t="shared" si="62"/>
        <v>3.6448106740463266E-6</v>
      </c>
      <c r="BE163" s="51">
        <f t="shared" si="111"/>
        <v>2.2687022749487127E-5</v>
      </c>
      <c r="BF163" s="51"/>
      <c r="BG163" s="50"/>
      <c r="BH163" s="88">
        <f t="shared" si="63"/>
        <v>0.12510545824716596</v>
      </c>
      <c r="BI163" s="51">
        <f t="shared" si="64"/>
        <v>3.7895593716638282E-2</v>
      </c>
    </row>
    <row r="164" spans="1:61" x14ac:dyDescent="0.25">
      <c r="A164" s="60">
        <v>19547</v>
      </c>
      <c r="B164" s="51">
        <f t="shared" si="67"/>
        <v>0.10054333068890768</v>
      </c>
      <c r="C164" s="51">
        <f t="shared" si="68"/>
        <v>0.1287630992681594</v>
      </c>
      <c r="D164" s="51">
        <f t="shared" si="69"/>
        <v>0.17902123965630168</v>
      </c>
      <c r="E164" s="51">
        <f t="shared" si="70"/>
        <v>0.24924123318809696</v>
      </c>
      <c r="F164" s="51">
        <f t="shared" si="71"/>
        <v>7.0701318384497322E-2</v>
      </c>
      <c r="G164" s="51">
        <f t="shared" si="72"/>
        <v>4.882866134761369E-2</v>
      </c>
      <c r="H164" s="51">
        <f t="shared" si="73"/>
        <v>1.0028835881258323E-2</v>
      </c>
      <c r="I164" s="51">
        <f t="shared" si="74"/>
        <v>6.6963941218456724E-2</v>
      </c>
      <c r="J164" s="51">
        <f t="shared" si="75"/>
        <v>0.10165289980694399</v>
      </c>
      <c r="K164" s="86">
        <f t="shared" si="76"/>
        <v>0.10834417618873668</v>
      </c>
      <c r="L164" s="51">
        <f t="shared" si="77"/>
        <v>6.1047668620391224E-2</v>
      </c>
      <c r="M164" s="51">
        <f t="shared" si="78"/>
        <v>8.9320277537019641E-2</v>
      </c>
      <c r="N164" s="51">
        <f t="shared" si="79"/>
        <v>6.4973435554329925E-2</v>
      </c>
      <c r="O164" s="51">
        <f t="shared" si="80"/>
        <v>1.8073345051168036E-2</v>
      </c>
      <c r="P164" s="51">
        <f t="shared" si="81"/>
        <v>0.19565542722405299</v>
      </c>
      <c r="Q164" s="51">
        <f t="shared" si="82"/>
        <v>0.12027081182531899</v>
      </c>
      <c r="R164" s="51">
        <f t="shared" si="83"/>
        <v>0.12842060110364367</v>
      </c>
      <c r="S164" s="51">
        <f t="shared" si="84"/>
        <v>7.0018041556791602E-2</v>
      </c>
      <c r="T164" s="51">
        <f t="shared" si="85"/>
        <v>0.16934414243449042</v>
      </c>
      <c r="U164" s="51">
        <f t="shared" si="86"/>
        <v>0.14051038652106776</v>
      </c>
      <c r="V164" s="51">
        <f t="shared" si="87"/>
        <v>7.5852559015238588E-2</v>
      </c>
      <c r="W164" s="51">
        <f t="shared" si="88"/>
        <v>0.25715882459790768</v>
      </c>
      <c r="X164" s="51">
        <f t="shared" si="89"/>
        <v>5.9822275203492044E-2</v>
      </c>
      <c r="Y164" s="51">
        <f t="shared" si="90"/>
        <v>5.2265778192988915E-2</v>
      </c>
      <c r="Z164" s="51">
        <f t="shared" si="91"/>
        <v>0.12598570501086562</v>
      </c>
      <c r="AA164" s="51">
        <f t="shared" si="92"/>
        <v>7.6934344961557197E-2</v>
      </c>
      <c r="AB164" s="51">
        <f t="shared" si="93"/>
        <v>8.8481596008984392E-2</v>
      </c>
      <c r="AC164" s="51">
        <f t="shared" si="94"/>
        <v>0.11364682056166286</v>
      </c>
      <c r="AD164" s="51">
        <f t="shared" si="95"/>
        <v>8.3764052792893881E-2</v>
      </c>
      <c r="AE164" s="51">
        <f t="shared" si="96"/>
        <v>7.8216131066154826E-2</v>
      </c>
      <c r="AF164" s="51">
        <f t="shared" si="97"/>
        <v>0.15849178671012529</v>
      </c>
      <c r="AG164" s="51">
        <f t="shared" si="98"/>
        <v>1.5541141792928844E-2</v>
      </c>
      <c r="AH164" s="87">
        <f t="shared" si="99"/>
        <v>8.5991126920594824E-2</v>
      </c>
      <c r="AI164" s="87">
        <f t="shared" si="100"/>
        <v>0.30017600266876232</v>
      </c>
      <c r="AJ164" s="87">
        <f t="shared" si="101"/>
        <v>0.22687900841475364</v>
      </c>
      <c r="AK164" s="87">
        <f t="shared" si="102"/>
        <v>9.0171720198474276E-2</v>
      </c>
      <c r="AL164" s="87">
        <f t="shared" si="103"/>
        <v>0.174141301752893</v>
      </c>
      <c r="AM164" s="87">
        <f t="shared" si="104"/>
        <v>0.13231133032419176</v>
      </c>
      <c r="AN164" s="87">
        <f t="shared" si="105"/>
        <v>0.14085797533568456</v>
      </c>
      <c r="AO164" s="87">
        <f t="shared" si="106"/>
        <v>0.19593118313782842</v>
      </c>
      <c r="AP164" s="87">
        <f t="shared" si="107"/>
        <v>1.6485013581804587E-2</v>
      </c>
      <c r="AQ164" s="87">
        <f t="shared" ref="AQ164" si="160">AQ31/AQ$128+AQ163</f>
        <v>0.1241526987341583</v>
      </c>
      <c r="AR164" s="87">
        <f t="shared" si="109"/>
        <v>0.11937916047504048</v>
      </c>
      <c r="AS164" s="87">
        <f t="shared" ref="AS164:AT164" si="161">AS31/AS$128+AS163</f>
        <v>0.15685038066194831</v>
      </c>
      <c r="AT164" s="87">
        <f t="shared" si="161"/>
        <v>0.10556212244126829</v>
      </c>
      <c r="AU164" s="87">
        <f t="shared" si="109"/>
        <v>0.20940101762690805</v>
      </c>
      <c r="AY164" s="57">
        <v>19</v>
      </c>
      <c r="AZ164" s="63">
        <v>0.95</v>
      </c>
      <c r="BA164" s="63">
        <f t="shared" si="59"/>
        <v>0.10608614365286236</v>
      </c>
      <c r="BB164" s="64">
        <f t="shared" si="60"/>
        <v>1.0028835881258323E-2</v>
      </c>
      <c r="BC164" s="64">
        <f t="shared" si="61"/>
        <v>0.24924123318809696</v>
      </c>
      <c r="BD164" s="65">
        <f t="shared" si="62"/>
        <v>4.3808461572475099E-6</v>
      </c>
      <c r="BE164" s="51">
        <f t="shared" si="111"/>
        <v>2.7067868906734636E-5</v>
      </c>
      <c r="BF164" s="51"/>
      <c r="BG164" s="50"/>
      <c r="BH164" s="88">
        <f t="shared" si="63"/>
        <v>0.14627713770375236</v>
      </c>
      <c r="BI164" s="51">
        <f t="shared" si="64"/>
        <v>6.4188282167542188E-2</v>
      </c>
    </row>
    <row r="165" spans="1:61" x14ac:dyDescent="0.25">
      <c r="A165" s="60">
        <v>19548</v>
      </c>
      <c r="B165" s="51">
        <f t="shared" si="67"/>
        <v>0.12446437627174697</v>
      </c>
      <c r="C165" s="51">
        <f t="shared" si="68"/>
        <v>0.16549449220226506</v>
      </c>
      <c r="D165" s="51">
        <f t="shared" si="69"/>
        <v>0.22806801893050288</v>
      </c>
      <c r="E165" s="51">
        <f t="shared" si="70"/>
        <v>0.29311619368740738</v>
      </c>
      <c r="F165" s="51">
        <f t="shared" si="71"/>
        <v>8.4875743686512239E-2</v>
      </c>
      <c r="G165" s="51">
        <f t="shared" si="72"/>
        <v>8.8813437976999463E-2</v>
      </c>
      <c r="H165" s="51">
        <f t="shared" si="73"/>
        <v>1.0483738584758191E-2</v>
      </c>
      <c r="I165" s="51">
        <f t="shared" si="74"/>
        <v>0.11309500269174939</v>
      </c>
      <c r="J165" s="51">
        <f t="shared" si="75"/>
        <v>0.10607353104532216</v>
      </c>
      <c r="K165" s="86">
        <f t="shared" si="76"/>
        <v>0.12669924519140136</v>
      </c>
      <c r="L165" s="51">
        <f t="shared" si="77"/>
        <v>9.1804253950256862E-2</v>
      </c>
      <c r="M165" s="51">
        <f t="shared" si="78"/>
        <v>0.10886098304890826</v>
      </c>
      <c r="N165" s="51">
        <f t="shared" si="79"/>
        <v>8.0640387642987144E-2</v>
      </c>
      <c r="O165" s="51">
        <f t="shared" si="80"/>
        <v>1.9622859314051583E-2</v>
      </c>
      <c r="P165" s="51">
        <f t="shared" si="81"/>
        <v>0.21608033494856599</v>
      </c>
      <c r="Q165" s="51">
        <f t="shared" si="82"/>
        <v>0.14746772907225042</v>
      </c>
      <c r="R165" s="51">
        <f t="shared" si="83"/>
        <v>0.13842128554122277</v>
      </c>
      <c r="S165" s="51">
        <f t="shared" si="84"/>
        <v>7.6733526583428122E-2</v>
      </c>
      <c r="T165" s="51">
        <f t="shared" si="85"/>
        <v>0.1693787464191478</v>
      </c>
      <c r="U165" s="51">
        <f t="shared" si="86"/>
        <v>0.14390411605596087</v>
      </c>
      <c r="V165" s="51">
        <f t="shared" si="87"/>
        <v>9.2672039492530625E-2</v>
      </c>
      <c r="W165" s="51">
        <f t="shared" si="88"/>
        <v>0.28333830196948684</v>
      </c>
      <c r="X165" s="51">
        <f t="shared" si="89"/>
        <v>0.10388648767045447</v>
      </c>
      <c r="Y165" s="51">
        <f t="shared" si="90"/>
        <v>8.0609196369915009E-2</v>
      </c>
      <c r="Z165" s="51">
        <f t="shared" si="91"/>
        <v>0.12711173298866973</v>
      </c>
      <c r="AA165" s="51">
        <f t="shared" si="92"/>
        <v>8.0254813621549168E-2</v>
      </c>
      <c r="AB165" s="51">
        <f t="shared" si="93"/>
        <v>8.9991896034103153E-2</v>
      </c>
      <c r="AC165" s="51">
        <f t="shared" si="94"/>
        <v>0.13247010158027608</v>
      </c>
      <c r="AD165" s="51">
        <f t="shared" si="95"/>
        <v>0.10363690043059112</v>
      </c>
      <c r="AE165" s="51">
        <f t="shared" si="96"/>
        <v>0.10733594734541131</v>
      </c>
      <c r="AF165" s="51">
        <f t="shared" si="97"/>
        <v>0.1708488131845276</v>
      </c>
      <c r="AG165" s="51">
        <f t="shared" si="98"/>
        <v>1.5629170996457453E-2</v>
      </c>
      <c r="AH165" s="87">
        <f t="shared" si="99"/>
        <v>0.10482178159419034</v>
      </c>
      <c r="AI165" s="87">
        <f t="shared" si="100"/>
        <v>0.31884294264690294</v>
      </c>
      <c r="AJ165" s="87">
        <f t="shared" si="101"/>
        <v>0.29750456753329546</v>
      </c>
      <c r="AK165" s="87">
        <f t="shared" si="102"/>
        <v>0.10268714597070447</v>
      </c>
      <c r="AL165" s="87">
        <f t="shared" si="103"/>
        <v>0.20391166001026451</v>
      </c>
      <c r="AM165" s="87">
        <f t="shared" si="104"/>
        <v>0.13337053529112947</v>
      </c>
      <c r="AN165" s="87">
        <f t="shared" si="105"/>
        <v>0.18157081437658604</v>
      </c>
      <c r="AO165" s="87">
        <f t="shared" si="106"/>
        <v>0.2277758423211122</v>
      </c>
      <c r="AP165" s="87">
        <f t="shared" si="107"/>
        <v>4.7110825214827803E-2</v>
      </c>
      <c r="AQ165" s="87">
        <f t="shared" ref="AQ165" si="162">AQ32/AQ$128+AQ164</f>
        <v>0.12909775287445008</v>
      </c>
      <c r="AR165" s="87">
        <f t="shared" si="109"/>
        <v>0.16307674469874381</v>
      </c>
      <c r="AS165" s="87">
        <f t="shared" ref="AS165:AT165" si="163">AS32/AS$128+AS164</f>
        <v>0.18120977358332735</v>
      </c>
      <c r="AT165" s="87">
        <f t="shared" si="163"/>
        <v>0.11997041957987312</v>
      </c>
      <c r="AU165" s="87">
        <f t="shared" si="109"/>
        <v>0.23306981200589752</v>
      </c>
      <c r="AY165" s="57">
        <v>19</v>
      </c>
      <c r="AZ165" s="63">
        <v>0.95</v>
      </c>
      <c r="BA165" s="63">
        <f t="shared" si="59"/>
        <v>0.12670490014227223</v>
      </c>
      <c r="BB165" s="64">
        <f t="shared" si="60"/>
        <v>1.0483738584758191E-2</v>
      </c>
      <c r="BC165" s="64">
        <f t="shared" si="61"/>
        <v>0.29311619368740738</v>
      </c>
      <c r="BD165" s="65">
        <f t="shared" si="62"/>
        <v>5.2323013711294053E-6</v>
      </c>
      <c r="BE165" s="51">
        <f t="shared" si="111"/>
        <v>3.230017027786404E-5</v>
      </c>
      <c r="BF165" s="51"/>
      <c r="BG165" s="50"/>
      <c r="BH165" s="88">
        <f t="shared" si="63"/>
        <v>0.16627134304564162</v>
      </c>
      <c r="BI165" s="51">
        <f t="shared" si="64"/>
        <v>8.4028672477807223E-2</v>
      </c>
    </row>
    <row r="166" spans="1:61" x14ac:dyDescent="0.25">
      <c r="A166" s="60">
        <v>19549</v>
      </c>
      <c r="B166" s="51">
        <f t="shared" si="67"/>
        <v>0.14302606191526163</v>
      </c>
      <c r="C166" s="51">
        <f t="shared" si="68"/>
        <v>0.17147882026456318</v>
      </c>
      <c r="D166" s="51">
        <f t="shared" si="69"/>
        <v>0.30645643972645087</v>
      </c>
      <c r="E166" s="51">
        <f t="shared" si="70"/>
        <v>0.30847242986216605</v>
      </c>
      <c r="F166" s="51">
        <f t="shared" si="71"/>
        <v>0.10456244549486629</v>
      </c>
      <c r="G166" s="51">
        <f t="shared" si="72"/>
        <v>0.1104898503613965</v>
      </c>
      <c r="H166" s="51">
        <f t="shared" si="73"/>
        <v>5.9522250022043963E-2</v>
      </c>
      <c r="I166" s="51">
        <f t="shared" si="74"/>
        <v>0.1208515528509756</v>
      </c>
      <c r="J166" s="51">
        <f t="shared" si="75"/>
        <v>0.11617783101875798</v>
      </c>
      <c r="K166" s="86">
        <f t="shared" si="76"/>
        <v>0.1440399004145349</v>
      </c>
      <c r="L166" s="51">
        <f t="shared" si="77"/>
        <v>0.10621645407908165</v>
      </c>
      <c r="M166" s="51">
        <f t="shared" si="78"/>
        <v>0.11107468535165368</v>
      </c>
      <c r="N166" s="51">
        <f t="shared" si="79"/>
        <v>9.3231079854488669E-2</v>
      </c>
      <c r="O166" s="51">
        <f t="shared" si="80"/>
        <v>2.3206111046969787E-2</v>
      </c>
      <c r="P166" s="51">
        <f t="shared" si="81"/>
        <v>0.23166881638214734</v>
      </c>
      <c r="Q166" s="51">
        <f t="shared" si="82"/>
        <v>0.14832392831891308</v>
      </c>
      <c r="R166" s="51">
        <f t="shared" si="83"/>
        <v>0.14707130282774949</v>
      </c>
      <c r="S166" s="51">
        <f t="shared" si="84"/>
        <v>7.9492601826929951E-2</v>
      </c>
      <c r="T166" s="51">
        <f t="shared" si="85"/>
        <v>0.17747607882897101</v>
      </c>
      <c r="U166" s="51">
        <f t="shared" si="86"/>
        <v>0.19030817296164229</v>
      </c>
      <c r="V166" s="51">
        <f t="shared" si="87"/>
        <v>0.1118000761137647</v>
      </c>
      <c r="W166" s="51">
        <f t="shared" si="88"/>
        <v>0.29697344643385098</v>
      </c>
      <c r="X166" s="51">
        <f t="shared" si="89"/>
        <v>0.17621516187119224</v>
      </c>
      <c r="Y166" s="51">
        <f t="shared" si="90"/>
        <v>8.279826400296382E-2</v>
      </c>
      <c r="Z166" s="51">
        <f t="shared" si="91"/>
        <v>0.13461858617403055</v>
      </c>
      <c r="AA166" s="51">
        <f t="shared" si="92"/>
        <v>8.4717645352639301E-2</v>
      </c>
      <c r="AB166" s="51">
        <f t="shared" si="93"/>
        <v>9.4080287821845035E-2</v>
      </c>
      <c r="AC166" s="51">
        <f t="shared" si="94"/>
        <v>0.15580499439858866</v>
      </c>
      <c r="AD166" s="51">
        <f t="shared" si="95"/>
        <v>0.11128794677110457</v>
      </c>
      <c r="AE166" s="51">
        <f t="shared" si="96"/>
        <v>0.21514291745030895</v>
      </c>
      <c r="AF166" s="51">
        <f t="shared" si="97"/>
        <v>0.18151549169780884</v>
      </c>
      <c r="AG166" s="51">
        <f t="shared" si="98"/>
        <v>2.1527127632874243E-2</v>
      </c>
      <c r="AH166" s="87">
        <f t="shared" si="99"/>
        <v>0.11698477255067616</v>
      </c>
      <c r="AI166" s="87">
        <f t="shared" si="100"/>
        <v>0.33398820256373674</v>
      </c>
      <c r="AJ166" s="87">
        <f t="shared" si="101"/>
        <v>0.33622824057272321</v>
      </c>
      <c r="AK166" s="87">
        <f t="shared" si="102"/>
        <v>0.12092390923881131</v>
      </c>
      <c r="AL166" s="87">
        <f t="shared" si="103"/>
        <v>0.21629402140934822</v>
      </c>
      <c r="AM166" s="87">
        <f t="shared" si="104"/>
        <v>0.1487559362515635</v>
      </c>
      <c r="AN166" s="87">
        <f t="shared" si="105"/>
        <v>0.18896822206920907</v>
      </c>
      <c r="AO166" s="87">
        <f t="shared" si="106"/>
        <v>0.2534613149399344</v>
      </c>
      <c r="AP166" s="87">
        <f t="shared" si="107"/>
        <v>6.3409334074474383E-2</v>
      </c>
      <c r="AQ166" s="87">
        <f t="shared" ref="AQ166" si="164">AQ33/AQ$128+AQ165</f>
        <v>0.14099525937039958</v>
      </c>
      <c r="AR166" s="87">
        <f t="shared" si="109"/>
        <v>0.16342117010198173</v>
      </c>
      <c r="AS166" s="87">
        <f t="shared" ref="AS166:AT166" si="165">AS33/AS$128+AS165</f>
        <v>0.19265111538810978</v>
      </c>
      <c r="AT166" s="87">
        <f t="shared" si="165"/>
        <v>0.13661054625969885</v>
      </c>
      <c r="AU166" s="87">
        <f t="shared" si="109"/>
        <v>0.2568392315735592</v>
      </c>
      <c r="AY166" s="57">
        <v>19</v>
      </c>
      <c r="AZ166" s="63">
        <v>0.95</v>
      </c>
      <c r="BA166" s="63">
        <f t="shared" si="59"/>
        <v>0.1446573406704782</v>
      </c>
      <c r="BB166" s="64">
        <f t="shared" si="60"/>
        <v>2.3206111046969787E-2</v>
      </c>
      <c r="BC166" s="64">
        <f t="shared" si="61"/>
        <v>0.30847242986216605</v>
      </c>
      <c r="BD166" s="65">
        <f t="shared" si="62"/>
        <v>5.973650593498688E-6</v>
      </c>
      <c r="BE166" s="51">
        <f t="shared" si="111"/>
        <v>3.8273820871362729E-5</v>
      </c>
      <c r="BF166" s="51"/>
      <c r="BG166" s="50"/>
      <c r="BH166" s="88">
        <f t="shared" si="63"/>
        <v>0.18004249765550531</v>
      </c>
      <c r="BI166" s="51">
        <f t="shared" si="64"/>
        <v>0.10229617236679077</v>
      </c>
    </row>
    <row r="167" spans="1:61" x14ac:dyDescent="0.25">
      <c r="A167" s="60">
        <v>19550</v>
      </c>
      <c r="B167" s="51">
        <f t="shared" si="67"/>
        <v>0.15875556547701933</v>
      </c>
      <c r="C167" s="51">
        <f t="shared" si="68"/>
        <v>0.19768605005462733</v>
      </c>
      <c r="D167" s="51">
        <f t="shared" si="69"/>
        <v>0.33523631197016718</v>
      </c>
      <c r="E167" s="51">
        <f t="shared" si="70"/>
        <v>0.31066617788713158</v>
      </c>
      <c r="F167" s="51">
        <f t="shared" si="71"/>
        <v>0.10731858374803585</v>
      </c>
      <c r="G167" s="51">
        <f t="shared" si="72"/>
        <v>0.12050763457091863</v>
      </c>
      <c r="H167" s="51">
        <f t="shared" si="73"/>
        <v>9.1638380889134646E-2</v>
      </c>
      <c r="I167" s="51">
        <f t="shared" si="74"/>
        <v>0.22270730362607755</v>
      </c>
      <c r="J167" s="51">
        <f t="shared" si="75"/>
        <v>0.13098343722983405</v>
      </c>
      <c r="K167" s="86">
        <f t="shared" si="76"/>
        <v>0.16514511169246968</v>
      </c>
      <c r="L167" s="51">
        <f t="shared" si="77"/>
        <v>0.13466075235531166</v>
      </c>
      <c r="M167" s="51">
        <f t="shared" si="78"/>
        <v>0.12554573929367469</v>
      </c>
      <c r="N167" s="51">
        <f t="shared" si="79"/>
        <v>0.10707424930168929</v>
      </c>
      <c r="O167" s="51">
        <f t="shared" si="80"/>
        <v>4.5964601783071907E-2</v>
      </c>
      <c r="P167" s="51">
        <f t="shared" si="81"/>
        <v>0.23410701476022033</v>
      </c>
      <c r="Q167" s="51">
        <f t="shared" si="82"/>
        <v>0.15658373281612931</v>
      </c>
      <c r="R167" s="51">
        <f t="shared" si="83"/>
        <v>0.16072166233306578</v>
      </c>
      <c r="S167" s="51">
        <f t="shared" si="84"/>
        <v>0.11968139593982446</v>
      </c>
      <c r="T167" s="51">
        <f t="shared" si="85"/>
        <v>0.22270348677614604</v>
      </c>
      <c r="U167" s="51">
        <f t="shared" si="86"/>
        <v>0.21051471565154162</v>
      </c>
      <c r="V167" s="51">
        <f t="shared" si="87"/>
        <v>0.1253216192425681</v>
      </c>
      <c r="W167" s="51">
        <f t="shared" si="88"/>
        <v>0.31524454001609892</v>
      </c>
      <c r="X167" s="51">
        <f t="shared" si="89"/>
        <v>0.20823154330414129</v>
      </c>
      <c r="Y167" s="51">
        <f t="shared" si="90"/>
        <v>9.174053374581026E-2</v>
      </c>
      <c r="Z167" s="51">
        <f t="shared" si="91"/>
        <v>0.15026649221041194</v>
      </c>
      <c r="AA167" s="51">
        <f t="shared" si="92"/>
        <v>0.10681856290148498</v>
      </c>
      <c r="AB167" s="51">
        <f t="shared" si="93"/>
        <v>9.6283209514534188E-2</v>
      </c>
      <c r="AC167" s="51">
        <f t="shared" si="94"/>
        <v>0.18535455777542753</v>
      </c>
      <c r="AD167" s="51">
        <f t="shared" si="95"/>
        <v>0.11238095339117792</v>
      </c>
      <c r="AE167" s="51">
        <f t="shared" si="96"/>
        <v>0.24816128836804513</v>
      </c>
      <c r="AF167" s="51">
        <f t="shared" si="97"/>
        <v>0.18868489856739132</v>
      </c>
      <c r="AG167" s="51">
        <f t="shared" si="98"/>
        <v>2.6764865242826466E-2</v>
      </c>
      <c r="AH167" s="87">
        <f t="shared" si="99"/>
        <v>0.13906377621465843</v>
      </c>
      <c r="AI167" s="87">
        <f t="shared" si="100"/>
        <v>0.35731678840337594</v>
      </c>
      <c r="AJ167" s="87">
        <f t="shared" si="101"/>
        <v>0.34385259070483853</v>
      </c>
      <c r="AK167" s="87">
        <f t="shared" si="102"/>
        <v>0.13215203407446927</v>
      </c>
      <c r="AL167" s="87">
        <f t="shared" si="103"/>
        <v>0.24176128953512327</v>
      </c>
      <c r="AM167" s="87">
        <f t="shared" si="104"/>
        <v>0.1610355328174175</v>
      </c>
      <c r="AN167" s="87">
        <f t="shared" si="105"/>
        <v>0.20601206616686435</v>
      </c>
      <c r="AO167" s="87">
        <f t="shared" si="106"/>
        <v>0.25773945263470904</v>
      </c>
      <c r="AP167" s="87">
        <f t="shared" si="107"/>
        <v>6.5933439428844429E-2</v>
      </c>
      <c r="AQ167" s="87">
        <f t="shared" ref="AQ167" si="166">AQ34/AQ$128+AQ166</f>
        <v>0.16423538179870151</v>
      </c>
      <c r="AR167" s="87">
        <f t="shared" si="109"/>
        <v>0.22497332280966453</v>
      </c>
      <c r="AS167" s="87">
        <f t="shared" ref="AS167:AT167" si="167">AS34/AS$128+AS166</f>
        <v>0.19750406180172131</v>
      </c>
      <c r="AT167" s="87">
        <f t="shared" si="167"/>
        <v>0.20134256612595328</v>
      </c>
      <c r="AU167" s="87">
        <f t="shared" si="109"/>
        <v>0.28662428742053891</v>
      </c>
      <c r="AY167" s="57">
        <v>19</v>
      </c>
      <c r="AZ167" s="63">
        <v>0.95</v>
      </c>
      <c r="BA167" s="63">
        <f t="shared" si="59"/>
        <v>0.16791009540780455</v>
      </c>
      <c r="BB167" s="64">
        <f t="shared" si="60"/>
        <v>4.5964601783071907E-2</v>
      </c>
      <c r="BC167" s="64">
        <f t="shared" si="61"/>
        <v>0.33523631197016718</v>
      </c>
      <c r="BD167" s="65">
        <f t="shared" si="62"/>
        <v>6.9338772331790387E-6</v>
      </c>
      <c r="BE167" s="51">
        <f t="shared" si="111"/>
        <v>4.5207698104541767E-5</v>
      </c>
      <c r="BF167" s="51"/>
      <c r="BG167" s="50"/>
      <c r="BH167" s="88">
        <f t="shared" si="63"/>
        <v>0.22270425014613235</v>
      </c>
      <c r="BI167" s="51">
        <f t="shared" si="64"/>
        <v>0.11720883350146676</v>
      </c>
    </row>
    <row r="168" spans="1:61" x14ac:dyDescent="0.25">
      <c r="A168" s="60">
        <v>19551</v>
      </c>
      <c r="B168" s="51">
        <f t="shared" si="67"/>
        <v>0.18455020843702089</v>
      </c>
      <c r="C168" s="51">
        <f t="shared" si="68"/>
        <v>0.24896555086431979</v>
      </c>
      <c r="D168" s="51">
        <f t="shared" si="69"/>
        <v>0.3647940185988488</v>
      </c>
      <c r="E168" s="51">
        <f t="shared" si="70"/>
        <v>0.3128599259120971</v>
      </c>
      <c r="F168" s="51">
        <f t="shared" si="71"/>
        <v>0.1455107852562427</v>
      </c>
      <c r="G168" s="51">
        <f t="shared" si="72"/>
        <v>0.13821147735498793</v>
      </c>
      <c r="H168" s="51">
        <f t="shared" si="73"/>
        <v>9.6915252249733116E-2</v>
      </c>
      <c r="I168" s="51">
        <f t="shared" si="74"/>
        <v>0.23638332627523953</v>
      </c>
      <c r="J168" s="51">
        <f t="shared" si="75"/>
        <v>0.14852562468371566</v>
      </c>
      <c r="K168" s="86">
        <f t="shared" si="76"/>
        <v>0.18372883953889835</v>
      </c>
      <c r="L168" s="51">
        <f t="shared" si="77"/>
        <v>0.15382422725188089</v>
      </c>
      <c r="M168" s="51">
        <f t="shared" si="78"/>
        <v>0.1351384492722382</v>
      </c>
      <c r="N168" s="51">
        <f t="shared" si="79"/>
        <v>0.11197429182030158</v>
      </c>
      <c r="O168" s="51">
        <f t="shared" si="80"/>
        <v>5.4390085587501205E-2</v>
      </c>
      <c r="P168" s="51">
        <f t="shared" si="81"/>
        <v>0.28654826512139653</v>
      </c>
      <c r="Q168" s="51">
        <f t="shared" si="82"/>
        <v>0.16680775911451279</v>
      </c>
      <c r="R168" s="51">
        <f t="shared" si="83"/>
        <v>0.17529162500505602</v>
      </c>
      <c r="S168" s="51">
        <f t="shared" si="84"/>
        <v>0.12004580210406056</v>
      </c>
      <c r="T168" s="51">
        <f t="shared" si="85"/>
        <v>0.23713334837826691</v>
      </c>
      <c r="U168" s="51">
        <f t="shared" si="86"/>
        <v>0.23924021207188695</v>
      </c>
      <c r="V168" s="51">
        <f t="shared" si="87"/>
        <v>0.14675821200774422</v>
      </c>
      <c r="W168" s="51">
        <f t="shared" si="88"/>
        <v>0.33051590181618673</v>
      </c>
      <c r="X168" s="51">
        <f t="shared" si="89"/>
        <v>0.21673589462226839</v>
      </c>
      <c r="Y168" s="51">
        <f t="shared" si="90"/>
        <v>0.10694954612444349</v>
      </c>
      <c r="Z168" s="51">
        <f t="shared" si="91"/>
        <v>0.20045886574977262</v>
      </c>
      <c r="AA168" s="51">
        <f t="shared" si="92"/>
        <v>0.11438862218596209</v>
      </c>
      <c r="AB168" s="51">
        <f t="shared" si="93"/>
        <v>0.10143939303978042</v>
      </c>
      <c r="AC168" s="51">
        <f t="shared" si="94"/>
        <v>0.19203234080345938</v>
      </c>
      <c r="AD168" s="51">
        <f t="shared" si="95"/>
        <v>0.11685234410965979</v>
      </c>
      <c r="AE168" s="51">
        <f t="shared" si="96"/>
        <v>0.26383506926152472</v>
      </c>
      <c r="AF168" s="51">
        <f t="shared" si="97"/>
        <v>0.20558837817860201</v>
      </c>
      <c r="AG168" s="51">
        <f t="shared" si="98"/>
        <v>3.8516763913895739E-2</v>
      </c>
      <c r="AH168" s="87">
        <f t="shared" si="99"/>
        <v>0.18827748460284902</v>
      </c>
      <c r="AI168" s="87">
        <f t="shared" si="100"/>
        <v>0.37343916186323128</v>
      </c>
      <c r="AJ168" s="87">
        <f t="shared" si="101"/>
        <v>0.34626028022024335</v>
      </c>
      <c r="AK168" s="87">
        <f t="shared" si="102"/>
        <v>0.15367856640270519</v>
      </c>
      <c r="AL168" s="87">
        <f t="shared" si="103"/>
        <v>0.30152155146474363</v>
      </c>
      <c r="AM168" s="87">
        <f t="shared" si="104"/>
        <v>0.18144766921416602</v>
      </c>
      <c r="AN168" s="87">
        <f t="shared" si="105"/>
        <v>0.25610037429804999</v>
      </c>
      <c r="AO168" s="87">
        <f t="shared" si="106"/>
        <v>0.27203875333436445</v>
      </c>
      <c r="AP168" s="87">
        <f t="shared" si="107"/>
        <v>7.1198002025101959E-2</v>
      </c>
      <c r="AQ168" s="87">
        <f t="shared" ref="AQ168" si="168">AQ35/AQ$128+AQ167</f>
        <v>0.17056766234798604</v>
      </c>
      <c r="AR168" s="87">
        <f t="shared" si="109"/>
        <v>0.29508055811390255</v>
      </c>
      <c r="AS168" s="87">
        <f t="shared" ref="AS168:AT168" si="169">AS35/AS$128+AS167</f>
        <v>0.19794581245055462</v>
      </c>
      <c r="AT168" s="87">
        <f t="shared" si="169"/>
        <v>0.21701467035416511</v>
      </c>
      <c r="AU168" s="87">
        <f t="shared" si="109"/>
        <v>0.30899807937139884</v>
      </c>
      <c r="AY168" s="57">
        <v>19</v>
      </c>
      <c r="AZ168" s="63">
        <v>0.95</v>
      </c>
      <c r="BA168" s="63">
        <f t="shared" si="59"/>
        <v>0.18704195374491031</v>
      </c>
      <c r="BB168" s="64">
        <f t="shared" si="60"/>
        <v>5.4390085587501205E-2</v>
      </c>
      <c r="BC168" s="64">
        <f t="shared" si="61"/>
        <v>0.3647940185988488</v>
      </c>
      <c r="BD168" s="65">
        <f t="shared" si="62"/>
        <v>7.7239307235893499E-6</v>
      </c>
      <c r="BE168" s="51">
        <f t="shared" si="111"/>
        <v>5.2931628828131119E-5</v>
      </c>
      <c r="BF168" s="51"/>
      <c r="BG168" s="50"/>
      <c r="BH168" s="88">
        <f t="shared" si="63"/>
        <v>0.24118527983037355</v>
      </c>
      <c r="BI168" s="51">
        <f t="shared" si="64"/>
        <v>0.13211991983860269</v>
      </c>
    </row>
    <row r="169" spans="1:61" x14ac:dyDescent="0.25">
      <c r="A169" s="60">
        <v>19552</v>
      </c>
      <c r="B169" s="51">
        <f t="shared" si="67"/>
        <v>0.2157042113363471</v>
      </c>
      <c r="C169" s="51">
        <f t="shared" si="68"/>
        <v>0.26485497365042165</v>
      </c>
      <c r="D169" s="51">
        <f t="shared" si="69"/>
        <v>0.41790282188342437</v>
      </c>
      <c r="E169" s="51">
        <f t="shared" si="70"/>
        <v>0.31944116998699368</v>
      </c>
      <c r="F169" s="51">
        <f t="shared" si="71"/>
        <v>0.15023559369024767</v>
      </c>
      <c r="G169" s="51">
        <f t="shared" si="72"/>
        <v>0.18398238796745975</v>
      </c>
      <c r="H169" s="51">
        <f t="shared" si="73"/>
        <v>9.8461921441632669E-2</v>
      </c>
      <c r="I169" s="51">
        <f t="shared" si="74"/>
        <v>0.23719980523936859</v>
      </c>
      <c r="J169" s="51">
        <f t="shared" si="75"/>
        <v>0.17371620586748965</v>
      </c>
      <c r="K169" s="86">
        <f t="shared" si="76"/>
        <v>0.20550547633076094</v>
      </c>
      <c r="L169" s="51">
        <f t="shared" si="77"/>
        <v>0.16114119039420732</v>
      </c>
      <c r="M169" s="51">
        <f t="shared" si="78"/>
        <v>0.14993745911096223</v>
      </c>
      <c r="N169" s="51">
        <f t="shared" si="79"/>
        <v>0.13581530586825821</v>
      </c>
      <c r="O169" s="51">
        <f t="shared" si="80"/>
        <v>5.8651249810430961E-2</v>
      </c>
      <c r="P169" s="51">
        <f t="shared" si="81"/>
        <v>0.35585705180301203</v>
      </c>
      <c r="Q169" s="51">
        <f t="shared" si="82"/>
        <v>0.18813719328872661</v>
      </c>
      <c r="R169" s="51">
        <f t="shared" si="83"/>
        <v>0.17598132738006148</v>
      </c>
      <c r="S169" s="51">
        <f t="shared" si="84"/>
        <v>0.13633996344776</v>
      </c>
      <c r="T169" s="51">
        <f t="shared" si="85"/>
        <v>0.28052674513860165</v>
      </c>
      <c r="U169" s="51">
        <f t="shared" si="86"/>
        <v>0.2510143757643733</v>
      </c>
      <c r="V169" s="51">
        <f t="shared" si="87"/>
        <v>0.16423727995473397</v>
      </c>
      <c r="W169" s="51">
        <f t="shared" si="88"/>
        <v>0.34415104628055088</v>
      </c>
      <c r="X169" s="51">
        <f t="shared" si="89"/>
        <v>0.22190520620779661</v>
      </c>
      <c r="Y169" s="51">
        <f t="shared" si="90"/>
        <v>0.12759545850672738</v>
      </c>
      <c r="Z169" s="51">
        <f t="shared" si="91"/>
        <v>0.22555505251945296</v>
      </c>
      <c r="AA169" s="51">
        <f t="shared" si="92"/>
        <v>0.14526288812084159</v>
      </c>
      <c r="AB169" s="51">
        <f t="shared" si="93"/>
        <v>0.12314153862365261</v>
      </c>
      <c r="AC169" s="51">
        <f t="shared" si="94"/>
        <v>0.2283194436560082</v>
      </c>
      <c r="AD169" s="51">
        <f t="shared" si="95"/>
        <v>0.11953517854074892</v>
      </c>
      <c r="AE169" s="51">
        <f t="shared" si="96"/>
        <v>0.31021991322547698</v>
      </c>
      <c r="AF169" s="51">
        <f t="shared" si="97"/>
        <v>0.23280880913872407</v>
      </c>
      <c r="AG169" s="51">
        <f t="shared" si="98"/>
        <v>4.7891874089692574E-2</v>
      </c>
      <c r="AH169" s="87">
        <f t="shared" si="99"/>
        <v>0.21082053812260082</v>
      </c>
      <c r="AI169" s="87">
        <f t="shared" si="100"/>
        <v>0.37885399941414227</v>
      </c>
      <c r="AJ169" s="87">
        <f t="shared" si="101"/>
        <v>0.3684812480395005</v>
      </c>
      <c r="AK169" s="87">
        <f t="shared" si="102"/>
        <v>0.15739743577502502</v>
      </c>
      <c r="AL169" s="87">
        <f t="shared" si="103"/>
        <v>0.3017850059625965</v>
      </c>
      <c r="AM169" s="87">
        <f t="shared" si="104"/>
        <v>0.19033421936050773</v>
      </c>
      <c r="AN169" s="87">
        <f t="shared" si="105"/>
        <v>0.25786166184391263</v>
      </c>
      <c r="AO169" s="87">
        <f t="shared" si="106"/>
        <v>0.27260473264028795</v>
      </c>
      <c r="AP169" s="87">
        <f t="shared" si="107"/>
        <v>0.11345873738684042</v>
      </c>
      <c r="AQ169" s="87">
        <f t="shared" ref="AQ169" si="170">AQ36/AQ$128+AQ168</f>
        <v>0.17215073248530716</v>
      </c>
      <c r="AR169" s="87">
        <f t="shared" si="109"/>
        <v>0.30068024854073866</v>
      </c>
      <c r="AS169" s="87">
        <f t="shared" ref="AS169:AT169" si="171">AS36/AS$128+AS168</f>
        <v>0.19982009734631875</v>
      </c>
      <c r="AT169" s="87">
        <f t="shared" si="171"/>
        <v>0.2588323439468001</v>
      </c>
      <c r="AU169" s="87">
        <f t="shared" si="109"/>
        <v>0.33214187276601148</v>
      </c>
      <c r="AY169" s="57">
        <v>19</v>
      </c>
      <c r="AZ169" s="63">
        <v>0.95</v>
      </c>
      <c r="BA169" s="63">
        <f t="shared" ref="BA169:BA200" si="172">AVERAGE(B169:U169)</f>
        <v>0.20802032147002697</v>
      </c>
      <c r="BB169" s="64">
        <f t="shared" ref="BB169:BB200" si="173">MIN(B169:U169)</f>
        <v>5.8651249810430961E-2</v>
      </c>
      <c r="BC169" s="64">
        <f t="shared" ref="BC169:BC200" si="174">MAX(B169:U169)</f>
        <v>0.41790282188342437</v>
      </c>
      <c r="BD169" s="65">
        <f t="shared" ref="BD169:BD200" si="175">SUM(B169:U169)/SUM($B$4:$U$123)</f>
        <v>8.5902361473648589E-6</v>
      </c>
      <c r="BE169" s="51">
        <f t="shared" si="111"/>
        <v>6.1521864975495983E-5</v>
      </c>
      <c r="BF169" s="51"/>
      <c r="BG169" s="50"/>
      <c r="BH169" s="88">
        <f t="shared" ref="BH169:BH200" si="176">PERCENTILE(B169:U169,0.8)</f>
        <v>0.26798932794805769</v>
      </c>
      <c r="BI169" s="51">
        <f t="shared" ref="BI169:BI200" si="177">PERCENTILE(B169:U169,0.2)</f>
        <v>0.14721795997832179</v>
      </c>
    </row>
    <row r="170" spans="1:61" x14ac:dyDescent="0.25">
      <c r="A170" s="60">
        <v>19553</v>
      </c>
      <c r="B170" s="51">
        <f t="shared" si="67"/>
        <v>0.24842680738864636</v>
      </c>
      <c r="C170" s="51">
        <f t="shared" si="68"/>
        <v>0.28022850608632544</v>
      </c>
      <c r="D170" s="51">
        <f t="shared" si="69"/>
        <v>0.45260287805715438</v>
      </c>
      <c r="E170" s="51">
        <f t="shared" si="70"/>
        <v>0.31944116998699368</v>
      </c>
      <c r="F170" s="51">
        <f t="shared" si="71"/>
        <v>0.15023559369024767</v>
      </c>
      <c r="G170" s="51">
        <f t="shared" si="72"/>
        <v>0.22137635833576219</v>
      </c>
      <c r="H170" s="51">
        <f t="shared" si="73"/>
        <v>0.10683213118603024</v>
      </c>
      <c r="I170" s="51">
        <f t="shared" si="74"/>
        <v>0.23730186510988474</v>
      </c>
      <c r="J170" s="51">
        <f t="shared" si="75"/>
        <v>0.18375033709110994</v>
      </c>
      <c r="K170" s="86">
        <f t="shared" si="76"/>
        <v>0.22560666741298466</v>
      </c>
      <c r="L170" s="51">
        <f t="shared" si="77"/>
        <v>0.21964522036770046</v>
      </c>
      <c r="M170" s="51">
        <f t="shared" si="78"/>
        <v>0.15396858367460359</v>
      </c>
      <c r="N170" s="51">
        <f t="shared" si="79"/>
        <v>0.15983210619490945</v>
      </c>
      <c r="O170" s="51">
        <f t="shared" si="80"/>
        <v>6.0394453356174951E-2</v>
      </c>
      <c r="P170" s="51">
        <f t="shared" si="81"/>
        <v>0.36656913648044742</v>
      </c>
      <c r="Q170" s="51">
        <f t="shared" si="82"/>
        <v>0.20468198461394321</v>
      </c>
      <c r="R170" s="51">
        <f t="shared" si="83"/>
        <v>0.2219040105158413</v>
      </c>
      <c r="S170" s="51">
        <f t="shared" si="84"/>
        <v>0.16429512204701435</v>
      </c>
      <c r="T170" s="51">
        <f t="shared" si="85"/>
        <v>0.30416126665958143</v>
      </c>
      <c r="U170" s="51">
        <f t="shared" si="86"/>
        <v>0.25366356259518275</v>
      </c>
      <c r="V170" s="51">
        <f t="shared" si="87"/>
        <v>0.19193995368203851</v>
      </c>
      <c r="W170" s="51">
        <f t="shared" si="88"/>
        <v>0.37278484965571557</v>
      </c>
      <c r="X170" s="51">
        <f t="shared" si="89"/>
        <v>0.25688143540342712</v>
      </c>
      <c r="Y170" s="51">
        <f t="shared" si="90"/>
        <v>0.15224750773380646</v>
      </c>
      <c r="Z170" s="51">
        <f t="shared" si="91"/>
        <v>0.23084867830016428</v>
      </c>
      <c r="AA170" s="51">
        <f t="shared" si="92"/>
        <v>0.15290910494339191</v>
      </c>
      <c r="AB170" s="51">
        <f t="shared" si="93"/>
        <v>0.14072643318363415</v>
      </c>
      <c r="AC170" s="51">
        <f t="shared" si="94"/>
        <v>0.24310916445634717</v>
      </c>
      <c r="AD170" s="51">
        <f t="shared" si="95"/>
        <v>0.12599385402300053</v>
      </c>
      <c r="AE170" s="51">
        <f t="shared" si="96"/>
        <v>0.33122437086953083</v>
      </c>
      <c r="AF170" s="51">
        <f t="shared" si="97"/>
        <v>0.25326784825436183</v>
      </c>
      <c r="AG170" s="51">
        <f t="shared" si="98"/>
        <v>5.3877859929637971E-2</v>
      </c>
      <c r="AH170" s="87">
        <f t="shared" si="99"/>
        <v>0.22694016469143743</v>
      </c>
      <c r="AI170" s="87">
        <f t="shared" si="100"/>
        <v>0.38589735953675586</v>
      </c>
      <c r="AJ170" s="87">
        <f t="shared" si="101"/>
        <v>0.38794340495568957</v>
      </c>
      <c r="AK170" s="87">
        <f t="shared" si="102"/>
        <v>0.17477599841875036</v>
      </c>
      <c r="AL170" s="87">
        <f t="shared" si="103"/>
        <v>0.34262045312978751</v>
      </c>
      <c r="AM170" s="87">
        <f t="shared" si="104"/>
        <v>0.2056478098147087</v>
      </c>
      <c r="AN170" s="87">
        <f t="shared" si="105"/>
        <v>0.29196289840496059</v>
      </c>
      <c r="AO170" s="87">
        <f t="shared" si="106"/>
        <v>0.27684957743471417</v>
      </c>
      <c r="AP170" s="87">
        <f t="shared" si="107"/>
        <v>0.16052729247118852</v>
      </c>
      <c r="AQ170" s="87">
        <f t="shared" ref="AQ170" si="178">AQ37/AQ$128+AQ169</f>
        <v>0.19357930042657151</v>
      </c>
      <c r="AR170" s="87">
        <f t="shared" si="109"/>
        <v>0.32046804348160202</v>
      </c>
      <c r="AS170" s="87">
        <f t="shared" ref="AS170:AT170" si="179">AS37/AS$128+AS169</f>
        <v>0.20108224205727104</v>
      </c>
      <c r="AT170" s="87">
        <f t="shared" si="179"/>
        <v>0.29978507155257639</v>
      </c>
      <c r="AU170" s="87">
        <f t="shared" si="109"/>
        <v>0.36029942556142297</v>
      </c>
      <c r="AY170" s="57">
        <v>19</v>
      </c>
      <c r="AZ170" s="63">
        <v>0.95</v>
      </c>
      <c r="BA170" s="63">
        <f t="shared" si="172"/>
        <v>0.22674588804252691</v>
      </c>
      <c r="BB170" s="64">
        <f t="shared" si="173"/>
        <v>6.0394453356174951E-2</v>
      </c>
      <c r="BC170" s="64">
        <f t="shared" si="174"/>
        <v>0.45260287805715438</v>
      </c>
      <c r="BD170" s="65">
        <f t="shared" si="175"/>
        <v>9.3635117471439572E-6</v>
      </c>
      <c r="BE170" s="51">
        <f t="shared" si="111"/>
        <v>7.0885376722639937E-5</v>
      </c>
      <c r="BF170" s="51"/>
      <c r="BG170" s="50"/>
      <c r="BH170" s="88">
        <f t="shared" si="176"/>
        <v>0.28501505820097672</v>
      </c>
      <c r="BI170" s="51">
        <f t="shared" si="177"/>
        <v>0.15865940169084827</v>
      </c>
    </row>
    <row r="171" spans="1:61" x14ac:dyDescent="0.25">
      <c r="A171" s="60">
        <v>19554</v>
      </c>
      <c r="B171" s="51">
        <f t="shared" ref="B171:B202" si="180">B38/B$128+B170</f>
        <v>0.28319728894621604</v>
      </c>
      <c r="C171" s="51">
        <f t="shared" ref="C171:C202" si="181">C38/C$128+C170</f>
        <v>0.29833625737827923</v>
      </c>
      <c r="D171" s="51">
        <f t="shared" ref="D171:D202" si="182">D38/D$128+D170</f>
        <v>0.48440766179795797</v>
      </c>
      <c r="E171" s="51">
        <f t="shared" ref="E171:E202" si="183">E38/E$128+E170</f>
        <v>0.32821616208685578</v>
      </c>
      <c r="F171" s="51">
        <f t="shared" ref="F171:F202" si="184">F38/F$128+F170</f>
        <v>0.15023559369024767</v>
      </c>
      <c r="G171" s="51">
        <f t="shared" ref="G171:G202" si="185">G38/G$128+G170</f>
        <v>0.26075661350422852</v>
      </c>
      <c r="H171" s="51">
        <f t="shared" ref="H171:H202" si="186">H38/H$128+H170</f>
        <v>0.10810585875582987</v>
      </c>
      <c r="I171" s="51">
        <f t="shared" ref="I171:I202" si="187">I38/I$128+I170</f>
        <v>0.24903875021924018</v>
      </c>
      <c r="J171" s="51">
        <f t="shared" ref="J171:J202" si="188">J38/J$128+J170</f>
        <v>0.18557472458631363</v>
      </c>
      <c r="K171" s="86">
        <f t="shared" ref="K171:K202" si="189">K38/K$128+K170</f>
        <v>0.24106400525036323</v>
      </c>
      <c r="L171" s="51">
        <f t="shared" ref="L171:L202" si="190">L38/L$128+L170</f>
        <v>0.26148811348896978</v>
      </c>
      <c r="M171" s="51">
        <f t="shared" ref="M171:M202" si="191">M38/M$128+M170</f>
        <v>0.16789304445545289</v>
      </c>
      <c r="N171" s="51">
        <f t="shared" ref="N171:N202" si="192">N38/N$128+N170</f>
        <v>0.16943443166860259</v>
      </c>
      <c r="O171" s="51">
        <f t="shared" ref="O171:O202" si="193">O38/O$128+O170</f>
        <v>6.2331346184779389E-2</v>
      </c>
      <c r="P171" s="51">
        <f t="shared" ref="P171:P202" si="194">P38/P$128+P170</f>
        <v>0.38043888790981339</v>
      </c>
      <c r="Q171" s="51">
        <f t="shared" ref="Q171:Q202" si="195">Q38/Q$128+Q170</f>
        <v>0.23422085862380485</v>
      </c>
      <c r="R171" s="51">
        <f t="shared" ref="R171:R202" si="196">R38/R$128+R170</f>
        <v>0.22316846487001796</v>
      </c>
      <c r="S171" s="51">
        <f t="shared" ref="S171:S202" si="197">S38/S$128+S170</f>
        <v>0.18095368955494989</v>
      </c>
      <c r="T171" s="51">
        <f t="shared" ref="T171:T202" si="198">T38/T$128+T170</f>
        <v>0.31160112336091472</v>
      </c>
      <c r="U171" s="51">
        <f t="shared" ref="U171:U202" si="199">U38/U$128+U170</f>
        <v>0.25435616045944665</v>
      </c>
      <c r="V171" s="51">
        <f t="shared" ref="V171:V202" si="200">V38/V$128+V170</f>
        <v>0.21469572138661008</v>
      </c>
      <c r="W171" s="51">
        <f t="shared" ref="W171:W202" si="201">W38/W$128+W170</f>
        <v>0.38941972590223983</v>
      </c>
      <c r="X171" s="51">
        <f t="shared" ref="X171:X202" si="202">X38/X$128+X170</f>
        <v>0.2683873224808932</v>
      </c>
      <c r="Y171" s="51">
        <f t="shared" ref="Y171:Y202" si="203">Y38/Y$128+Y170</f>
        <v>0.16496699221603126</v>
      </c>
      <c r="Z171" s="51">
        <f t="shared" ref="Z171:Z202" si="204">Z38/Z$128+Z170</f>
        <v>0.28237416542244248</v>
      </c>
      <c r="AA171" s="51">
        <f t="shared" ref="AA171:AA202" si="205">AA38/AA$128+AA170</f>
        <v>0.15843814220750699</v>
      </c>
      <c r="AB171" s="51">
        <f t="shared" ref="AB171:AB202" si="206">AB38/AB$128+AB170</f>
        <v>0.14956697919053952</v>
      </c>
      <c r="AC171" s="51">
        <f t="shared" ref="AC171:AC202" si="207">AC38/AC$128+AC170</f>
        <v>0.25432843750791745</v>
      </c>
      <c r="AD171" s="51">
        <f t="shared" ref="AD171:AD202" si="208">AD38/AD$128+AD170</f>
        <v>0.12996842355053997</v>
      </c>
      <c r="AE171" s="51">
        <f t="shared" ref="AE171:AE202" si="209">AE38/AE$128+AE170</f>
        <v>0.33154262022777409</v>
      </c>
      <c r="AF171" s="51">
        <f t="shared" ref="AF171:AF202" si="210">AF38/AF$128+AF170</f>
        <v>0.26323507243890332</v>
      </c>
      <c r="AG171" s="51">
        <f t="shared" ref="AG171:AG202" si="211">AG38/AG$128+AG170</f>
        <v>7.1483700635359734E-2</v>
      </c>
      <c r="AH171" s="87">
        <f t="shared" ref="AH171:AH202" si="212">AH38/AH$128+AH170</f>
        <v>0.2641374241828589</v>
      </c>
      <c r="AI171" s="87">
        <f t="shared" ref="AI171:AI202" si="213">AI38/AI$128+AI170</f>
        <v>0.38974474411240317</v>
      </c>
      <c r="AJ171" s="87">
        <f t="shared" ref="AJ171:AJ202" si="214">AJ38/AJ$128+AJ170</f>
        <v>0.41793920350177483</v>
      </c>
      <c r="AK171" s="87">
        <f t="shared" ref="AK171:AK202" si="215">AK38/AK$128+AK170</f>
        <v>0.19708921465266932</v>
      </c>
      <c r="AL171" s="87">
        <f t="shared" ref="AL171:AL202" si="216">AL38/AL$128+AL170</f>
        <v>0.36115008614543764</v>
      </c>
      <c r="AM171" s="87">
        <f t="shared" ref="AM171:AM202" si="217">AM38/AM$128+AM170</f>
        <v>0.21232618689438368</v>
      </c>
      <c r="AN171" s="87">
        <f t="shared" ref="AN171:AN202" si="218">AN38/AN$128+AN170</f>
        <v>0.31717640704227096</v>
      </c>
      <c r="AO171" s="87">
        <f t="shared" ref="AO171:AO202" si="219">AO38/AO$128+AO170</f>
        <v>0.29632592413855213</v>
      </c>
      <c r="AP171" s="87">
        <f t="shared" ref="AP171:AP202" si="220">AP38/AP$128+AP170</f>
        <v>0.16396488357285438</v>
      </c>
      <c r="AQ171" s="87">
        <f t="shared" ref="AQ171" si="221">AQ38/AQ$128+AQ170</f>
        <v>0.2067334708459615</v>
      </c>
      <c r="AR171" s="87">
        <f t="shared" ref="AR171:AU202" si="222">AR38/AR$128+AR170</f>
        <v>0.32827872278728809</v>
      </c>
      <c r="AS171" s="87">
        <f t="shared" ref="AS171:AT171" si="223">AS38/AS$128+AS170</f>
        <v>0.22386395408995974</v>
      </c>
      <c r="AT171" s="87">
        <f t="shared" si="223"/>
        <v>0.34547483495166692</v>
      </c>
      <c r="AU171" s="87">
        <f t="shared" si="222"/>
        <v>0.38205196634743693</v>
      </c>
      <c r="AY171" s="57">
        <v>19</v>
      </c>
      <c r="AZ171" s="63">
        <v>0.95</v>
      </c>
      <c r="BA171" s="63">
        <f t="shared" si="172"/>
        <v>0.24174095183961422</v>
      </c>
      <c r="BB171" s="64">
        <f t="shared" si="173"/>
        <v>6.2331346184779389E-2</v>
      </c>
      <c r="BC171" s="64">
        <f t="shared" si="174"/>
        <v>0.48440766179795797</v>
      </c>
      <c r="BD171" s="65">
        <f t="shared" si="175"/>
        <v>9.9827355717756362E-6</v>
      </c>
      <c r="BE171" s="51">
        <f t="shared" si="111"/>
        <v>8.0868112294415573E-5</v>
      </c>
      <c r="BF171" s="51"/>
      <c r="BG171" s="50"/>
      <c r="BH171" s="88">
        <f t="shared" si="176"/>
        <v>0.30098923057480637</v>
      </c>
      <c r="BI171" s="51">
        <f t="shared" si="177"/>
        <v>0.16912615422597266</v>
      </c>
    </row>
    <row r="172" spans="1:61" x14ac:dyDescent="0.25">
      <c r="A172" s="60">
        <v>19555</v>
      </c>
      <c r="B172" s="51">
        <f t="shared" si="180"/>
        <v>0.32546216001243483</v>
      </c>
      <c r="C172" s="51">
        <f t="shared" si="181"/>
        <v>0.33264296566645379</v>
      </c>
      <c r="D172" s="51">
        <f t="shared" si="182"/>
        <v>0.49801976353485083</v>
      </c>
      <c r="E172" s="51">
        <f t="shared" si="183"/>
        <v>0.32821616208685578</v>
      </c>
      <c r="F172" s="51">
        <f t="shared" si="184"/>
        <v>0.15102306176258182</v>
      </c>
      <c r="G172" s="51">
        <f t="shared" si="185"/>
        <v>0.27206980084429233</v>
      </c>
      <c r="H172" s="51">
        <f t="shared" si="186"/>
        <v>0.11465645768622797</v>
      </c>
      <c r="I172" s="51">
        <f t="shared" si="187"/>
        <v>0.25699942011949867</v>
      </c>
      <c r="J172" s="51">
        <f t="shared" si="188"/>
        <v>0.18613607458483786</v>
      </c>
      <c r="K172" s="86">
        <f t="shared" si="189"/>
        <v>0.25597256186274947</v>
      </c>
      <c r="L172" s="51">
        <f t="shared" si="190"/>
        <v>0.26810822299869369</v>
      </c>
      <c r="M172" s="51">
        <f t="shared" si="191"/>
        <v>0.19198413803409597</v>
      </c>
      <c r="N172" s="51">
        <f t="shared" si="192"/>
        <v>0.17593852398030319</v>
      </c>
      <c r="O172" s="51">
        <f t="shared" si="193"/>
        <v>6.2428190826209609E-2</v>
      </c>
      <c r="P172" s="51">
        <f t="shared" si="194"/>
        <v>0.39742633562589563</v>
      </c>
      <c r="Q172" s="51">
        <f t="shared" si="195"/>
        <v>0.26670606533541741</v>
      </c>
      <c r="R172" s="51">
        <f t="shared" si="196"/>
        <v>0.22354205365647925</v>
      </c>
      <c r="S172" s="51">
        <f t="shared" si="197"/>
        <v>0.18626360794810434</v>
      </c>
      <c r="T172" s="51">
        <f t="shared" si="198"/>
        <v>0.32935296749014259</v>
      </c>
      <c r="U172" s="51">
        <f t="shared" si="199"/>
        <v>0.25987962842695128</v>
      </c>
      <c r="V172" s="51">
        <f t="shared" si="200"/>
        <v>0.22722788331086688</v>
      </c>
      <c r="W172" s="51">
        <f t="shared" si="201"/>
        <v>0.40959973970949876</v>
      </c>
      <c r="X172" s="51">
        <f t="shared" si="202"/>
        <v>0.28660497702021448</v>
      </c>
      <c r="Y172" s="51">
        <f t="shared" si="203"/>
        <v>0.17565479301268133</v>
      </c>
      <c r="Z172" s="51">
        <f t="shared" si="204"/>
        <v>0.28474270703092702</v>
      </c>
      <c r="AA172" s="51">
        <f t="shared" si="205"/>
        <v>0.1746901608323301</v>
      </c>
      <c r="AB172" s="51">
        <f t="shared" si="206"/>
        <v>0.15991782522256368</v>
      </c>
      <c r="AC172" s="51">
        <f t="shared" si="207"/>
        <v>0.2617232979080869</v>
      </c>
      <c r="AD172" s="51">
        <f t="shared" si="208"/>
        <v>0.13135952288517877</v>
      </c>
      <c r="AE172" s="51">
        <f t="shared" si="209"/>
        <v>0.36082156118615222</v>
      </c>
      <c r="AF172" s="51">
        <f t="shared" si="210"/>
        <v>0.28200376359342005</v>
      </c>
      <c r="AG172" s="51">
        <f t="shared" si="211"/>
        <v>8.0726767005863662E-2</v>
      </c>
      <c r="AH172" s="87">
        <f t="shared" si="212"/>
        <v>0.27634926249258362</v>
      </c>
      <c r="AI172" s="87">
        <f t="shared" si="213"/>
        <v>0.42009633354250964</v>
      </c>
      <c r="AJ172" s="87">
        <f t="shared" si="214"/>
        <v>0.42596483521979095</v>
      </c>
      <c r="AK172" s="87">
        <f t="shared" si="215"/>
        <v>0.20323965246073672</v>
      </c>
      <c r="AL172" s="87">
        <f t="shared" si="216"/>
        <v>0.36123790431138858</v>
      </c>
      <c r="AM172" s="87">
        <f t="shared" si="217"/>
        <v>0.2222180841279883</v>
      </c>
      <c r="AN172" s="87">
        <f t="shared" si="218"/>
        <v>0.34293185030907752</v>
      </c>
      <c r="AO172" s="87">
        <f t="shared" si="219"/>
        <v>0.30075387988489477</v>
      </c>
      <c r="AP172" s="87">
        <f t="shared" si="220"/>
        <v>0.18192209023680128</v>
      </c>
      <c r="AQ172" s="87">
        <f t="shared" ref="AQ172" si="224">AQ39/AQ$128+AQ171</f>
        <v>0.24254023250866827</v>
      </c>
      <c r="AR172" s="87">
        <f t="shared" si="222"/>
        <v>0.33502279439262445</v>
      </c>
      <c r="AS172" s="87">
        <f t="shared" ref="AS172:AT172" si="225">AS39/AS$128+AS171</f>
        <v>0.25191512029087421</v>
      </c>
      <c r="AT172" s="87">
        <f t="shared" si="225"/>
        <v>0.37387912336985585</v>
      </c>
      <c r="AU172" s="87">
        <f t="shared" si="222"/>
        <v>0.40689763793307115</v>
      </c>
      <c r="AY172" s="57">
        <v>19</v>
      </c>
      <c r="AZ172" s="63">
        <v>0.95</v>
      </c>
      <c r="BA172" s="63">
        <f t="shared" si="172"/>
        <v>0.25414140812415381</v>
      </c>
      <c r="BB172" s="64">
        <f t="shared" si="173"/>
        <v>6.2428190826209609E-2</v>
      </c>
      <c r="BC172" s="64">
        <f t="shared" si="174"/>
        <v>0.49801976353485083</v>
      </c>
      <c r="BD172" s="65">
        <f t="shared" si="175"/>
        <v>1.0494814618026983E-5</v>
      </c>
      <c r="BE172" s="51">
        <f t="shared" si="111"/>
        <v>9.1362926912442549E-5</v>
      </c>
      <c r="BF172" s="51"/>
      <c r="BG172" s="50"/>
      <c r="BH172" s="88">
        <f t="shared" si="176"/>
        <v>0.32844352316751313</v>
      </c>
      <c r="BI172" s="51">
        <f t="shared" si="177"/>
        <v>0.18409656446393094</v>
      </c>
    </row>
    <row r="173" spans="1:61" x14ac:dyDescent="0.25">
      <c r="A173" s="60">
        <v>19556</v>
      </c>
      <c r="B173" s="51">
        <f t="shared" si="180"/>
        <v>0.35509114179081502</v>
      </c>
      <c r="C173" s="51">
        <f t="shared" si="181"/>
        <v>0.37623570025819436</v>
      </c>
      <c r="D173" s="51">
        <f t="shared" si="182"/>
        <v>0.52589216232944092</v>
      </c>
      <c r="E173" s="51">
        <f t="shared" si="183"/>
        <v>0.3304099101118213</v>
      </c>
      <c r="F173" s="51">
        <f t="shared" si="184"/>
        <v>0.15102306176258182</v>
      </c>
      <c r="G173" s="51">
        <f t="shared" si="185"/>
        <v>0.28044674108846168</v>
      </c>
      <c r="H173" s="51">
        <f t="shared" si="186"/>
        <v>0.15705338965241566</v>
      </c>
      <c r="I173" s="51">
        <f t="shared" si="187"/>
        <v>0.26740952691214437</v>
      </c>
      <c r="J173" s="51">
        <f t="shared" si="188"/>
        <v>0.19848577455237051</v>
      </c>
      <c r="K173" s="86">
        <f t="shared" si="189"/>
        <v>0.27199946809274472</v>
      </c>
      <c r="L173" s="51">
        <f t="shared" si="190"/>
        <v>0.27466498217818103</v>
      </c>
      <c r="M173" s="51">
        <f t="shared" si="191"/>
        <v>0.219573427844238</v>
      </c>
      <c r="N173" s="51">
        <f t="shared" si="192"/>
        <v>0.19329741900139602</v>
      </c>
      <c r="O173" s="51">
        <f t="shared" si="193"/>
        <v>6.5527219351976709E-2</v>
      </c>
      <c r="P173" s="51">
        <f t="shared" si="194"/>
        <v>0.4109363528683328</v>
      </c>
      <c r="Q173" s="51">
        <f t="shared" si="195"/>
        <v>0.26992940367579449</v>
      </c>
      <c r="R173" s="51">
        <f t="shared" si="196"/>
        <v>0.23929025788577046</v>
      </c>
      <c r="S173" s="51">
        <f t="shared" si="197"/>
        <v>0.20531684453530563</v>
      </c>
      <c r="T173" s="51">
        <f t="shared" si="198"/>
        <v>0.33046029499917823</v>
      </c>
      <c r="U173" s="51">
        <f t="shared" si="199"/>
        <v>0.2640005857193215</v>
      </c>
      <c r="V173" s="51">
        <f t="shared" si="200"/>
        <v>0.23910045776542596</v>
      </c>
      <c r="W173" s="51">
        <f t="shared" si="201"/>
        <v>0.46032247711693336</v>
      </c>
      <c r="X173" s="51">
        <f t="shared" si="202"/>
        <v>0.31082570307821367</v>
      </c>
      <c r="Y173" s="51">
        <f t="shared" si="203"/>
        <v>0.19851838829119112</v>
      </c>
      <c r="Z173" s="51">
        <f t="shared" si="204"/>
        <v>0.286658248878226</v>
      </c>
      <c r="AA173" s="51">
        <f t="shared" si="205"/>
        <v>0.17604576501003324</v>
      </c>
      <c r="AB173" s="51">
        <f t="shared" si="206"/>
        <v>0.18770926963382553</v>
      </c>
      <c r="AC173" s="51">
        <f t="shared" si="207"/>
        <v>0.2712992686485084</v>
      </c>
      <c r="AD173" s="51">
        <f t="shared" si="208"/>
        <v>0.13374426460170244</v>
      </c>
      <c r="AE173" s="51">
        <f t="shared" si="209"/>
        <v>0.36360624307078054</v>
      </c>
      <c r="AF173" s="51">
        <f t="shared" si="210"/>
        <v>0.29267044210670129</v>
      </c>
      <c r="AG173" s="51">
        <f t="shared" si="211"/>
        <v>0.13261998248597856</v>
      </c>
      <c r="AH173" s="87">
        <f t="shared" si="212"/>
        <v>0.28829244035949442</v>
      </c>
      <c r="AI173" s="87">
        <f t="shared" si="213"/>
        <v>0.45453958593401883</v>
      </c>
      <c r="AJ173" s="87">
        <f t="shared" si="214"/>
        <v>0.45004173037383932</v>
      </c>
      <c r="AK173" s="87">
        <f t="shared" si="215"/>
        <v>0.20459847011600743</v>
      </c>
      <c r="AL173" s="87">
        <f t="shared" si="216"/>
        <v>0.38112871889927841</v>
      </c>
      <c r="AM173" s="87">
        <f t="shared" si="217"/>
        <v>0.26241401499194605</v>
      </c>
      <c r="AN173" s="87">
        <f t="shared" si="218"/>
        <v>0.39796531193441592</v>
      </c>
      <c r="AO173" s="87">
        <f t="shared" si="219"/>
        <v>0.30814490376224868</v>
      </c>
      <c r="AP173" s="87">
        <f t="shared" si="220"/>
        <v>0.20959109274041959</v>
      </c>
      <c r="AQ173" s="87">
        <f t="shared" ref="AQ173" si="226">AQ40/AQ$128+AQ172</f>
        <v>0.26754294849192567</v>
      </c>
      <c r="AR173" s="87">
        <f t="shared" si="222"/>
        <v>0.34684436307150068</v>
      </c>
      <c r="AS173" s="87">
        <f t="shared" ref="AS173:AT173" si="227">AS40/AS$128+AS172</f>
        <v>0.26605114105353977</v>
      </c>
      <c r="AT173" s="87">
        <f t="shared" si="227"/>
        <v>0.38005922966974265</v>
      </c>
      <c r="AU173" s="87">
        <f t="shared" si="222"/>
        <v>0.43786832100310191</v>
      </c>
      <c r="AY173" s="57">
        <v>19</v>
      </c>
      <c r="AZ173" s="63">
        <v>0.95</v>
      </c>
      <c r="BA173" s="63">
        <f t="shared" si="172"/>
        <v>0.26935218323052423</v>
      </c>
      <c r="BB173" s="64">
        <f t="shared" si="173"/>
        <v>6.5527219351976709E-2</v>
      </c>
      <c r="BC173" s="64">
        <f t="shared" si="174"/>
        <v>0.52589216232944092</v>
      </c>
      <c r="BD173" s="65">
        <f t="shared" si="175"/>
        <v>1.1122946279514717E-5</v>
      </c>
      <c r="BE173" s="51">
        <f t="shared" si="111"/>
        <v>1.0248587319195726E-4</v>
      </c>
      <c r="BF173" s="51"/>
      <c r="BG173" s="50"/>
      <c r="BH173" s="88">
        <f t="shared" si="176"/>
        <v>0.33538646435750563</v>
      </c>
      <c r="BI173" s="51">
        <f t="shared" si="177"/>
        <v>0.19744810344217562</v>
      </c>
    </row>
    <row r="174" spans="1:61" x14ac:dyDescent="0.25">
      <c r="A174" s="60">
        <v>19557</v>
      </c>
      <c r="B174" s="51">
        <f t="shared" si="180"/>
        <v>0.38580942436987092</v>
      </c>
      <c r="C174" s="51">
        <f t="shared" si="181"/>
        <v>0.40894314846075475</v>
      </c>
      <c r="D174" s="51">
        <f t="shared" si="182"/>
        <v>0.5483197204292739</v>
      </c>
      <c r="E174" s="51">
        <f t="shared" si="183"/>
        <v>0.3698973745612007</v>
      </c>
      <c r="F174" s="51">
        <f t="shared" si="184"/>
        <v>0.15377920001575138</v>
      </c>
      <c r="G174" s="51">
        <f t="shared" si="185"/>
        <v>0.31663166853492525</v>
      </c>
      <c r="H174" s="51">
        <f t="shared" si="186"/>
        <v>0.17288400373421106</v>
      </c>
      <c r="I174" s="51">
        <f t="shared" si="187"/>
        <v>0.30006868547730731</v>
      </c>
      <c r="J174" s="51">
        <f t="shared" si="188"/>
        <v>0.20290640579074867</v>
      </c>
      <c r="K174" s="86">
        <f t="shared" si="189"/>
        <v>0.29497760317269667</v>
      </c>
      <c r="L174" s="51">
        <f t="shared" si="190"/>
        <v>0.28229869697169041</v>
      </c>
      <c r="M174" s="51">
        <f t="shared" si="191"/>
        <v>0.23474138806675293</v>
      </c>
      <c r="N174" s="51">
        <f t="shared" si="192"/>
        <v>0.22768560977102931</v>
      </c>
      <c r="O174" s="51">
        <f t="shared" si="193"/>
        <v>6.8045180029162475E-2</v>
      </c>
      <c r="P174" s="51">
        <f t="shared" si="194"/>
        <v>0.43048191035813094</v>
      </c>
      <c r="Q174" s="51">
        <f t="shared" si="195"/>
        <v>0.30447956151171107</v>
      </c>
      <c r="R174" s="51">
        <f t="shared" si="196"/>
        <v>0.26432070657867673</v>
      </c>
      <c r="S174" s="51">
        <f t="shared" si="197"/>
        <v>0.20885679013074193</v>
      </c>
      <c r="T174" s="51">
        <f t="shared" si="198"/>
        <v>0.34042624258049914</v>
      </c>
      <c r="U174" s="51">
        <f t="shared" si="199"/>
        <v>0.30148744512260517</v>
      </c>
      <c r="V174" s="51">
        <f t="shared" si="200"/>
        <v>0.2595476693260555</v>
      </c>
      <c r="W174" s="51">
        <f t="shared" si="201"/>
        <v>0.46959437535270099</v>
      </c>
      <c r="X174" s="51">
        <f t="shared" si="202"/>
        <v>0.35080449187274249</v>
      </c>
      <c r="Y174" s="51">
        <f t="shared" si="203"/>
        <v>0.20032114987134897</v>
      </c>
      <c r="Z174" s="51">
        <f t="shared" si="204"/>
        <v>0.29571824410193731</v>
      </c>
      <c r="AA174" s="51">
        <f t="shared" si="205"/>
        <v>0.18576346686817491</v>
      </c>
      <c r="AB174" s="51">
        <f t="shared" si="206"/>
        <v>0.21343246878775915</v>
      </c>
      <c r="AC174" s="51">
        <f t="shared" si="207"/>
        <v>0.28326549729605538</v>
      </c>
      <c r="AD174" s="51">
        <f t="shared" si="208"/>
        <v>0.13821565532018432</v>
      </c>
      <c r="AE174" s="51">
        <f t="shared" si="209"/>
        <v>0.38906619173023976</v>
      </c>
      <c r="AF174" s="51">
        <f t="shared" si="210"/>
        <v>0.30467774141673371</v>
      </c>
      <c r="AG174" s="51">
        <f t="shared" si="211"/>
        <v>0.14868531212994968</v>
      </c>
      <c r="AH174" s="87">
        <f t="shared" si="212"/>
        <v>0.30844197357054021</v>
      </c>
      <c r="AI174" s="87">
        <f t="shared" si="213"/>
        <v>0.46288576411399446</v>
      </c>
      <c r="AJ174" s="87">
        <f t="shared" si="214"/>
        <v>0.47151029521953242</v>
      </c>
      <c r="AK174" s="87">
        <f t="shared" si="215"/>
        <v>0.2103198076118841</v>
      </c>
      <c r="AL174" s="87">
        <f t="shared" si="216"/>
        <v>0.39307198946860739</v>
      </c>
      <c r="AM174" s="87">
        <f t="shared" si="217"/>
        <v>0.29639833706674373</v>
      </c>
      <c r="AN174" s="87">
        <f t="shared" si="218"/>
        <v>0.40365562554412593</v>
      </c>
      <c r="AO174" s="87">
        <f t="shared" si="219"/>
        <v>0.31412097937479383</v>
      </c>
      <c r="AP174" s="87">
        <f t="shared" si="220"/>
        <v>0.23774087721629886</v>
      </c>
      <c r="AQ174" s="87">
        <f t="shared" ref="AQ174" si="228">AQ41/AQ$128+AQ173</f>
        <v>0.29293735193183984</v>
      </c>
      <c r="AR174" s="87">
        <f t="shared" si="222"/>
        <v>0.35521056722111893</v>
      </c>
      <c r="AS174" s="87">
        <f t="shared" ref="AS174:AT174" si="229">AS41/AS$128+AS173</f>
        <v>0.28746342607484526</v>
      </c>
      <c r="AT174" s="87">
        <f t="shared" si="229"/>
        <v>0.39899840967215133</v>
      </c>
      <c r="AU174" s="87">
        <f t="shared" si="222"/>
        <v>0.44538458509609707</v>
      </c>
      <c r="AY174" s="57">
        <v>19</v>
      </c>
      <c r="AZ174" s="63">
        <v>0.95</v>
      </c>
      <c r="BA174" s="63">
        <f t="shared" si="172"/>
        <v>0.29085203828338707</v>
      </c>
      <c r="BB174" s="64">
        <f t="shared" si="173"/>
        <v>6.8045180029162475E-2</v>
      </c>
      <c r="BC174" s="64">
        <f t="shared" si="174"/>
        <v>0.5483197204292739</v>
      </c>
      <c r="BD174" s="65">
        <f t="shared" si="175"/>
        <v>1.2010786615175474E-5</v>
      </c>
      <c r="BE174" s="51">
        <f t="shared" si="111"/>
        <v>1.1449665980713274E-4</v>
      </c>
      <c r="BF174" s="51"/>
      <c r="BG174" s="50"/>
      <c r="BH174" s="88">
        <f t="shared" si="176"/>
        <v>0.37307978452293478</v>
      </c>
      <c r="BI174" s="51">
        <f t="shared" si="177"/>
        <v>0.20766671326274327</v>
      </c>
    </row>
    <row r="175" spans="1:61" x14ac:dyDescent="0.25">
      <c r="A175" s="60">
        <v>19558</v>
      </c>
      <c r="B175" s="51">
        <f t="shared" si="180"/>
        <v>0.40180036012379083</v>
      </c>
      <c r="C175" s="51">
        <f t="shared" si="181"/>
        <v>0.44206330894347362</v>
      </c>
      <c r="D175" s="51">
        <f t="shared" si="182"/>
        <v>0.56551850294128458</v>
      </c>
      <c r="E175" s="51">
        <f t="shared" si="183"/>
        <v>0.40280359493568352</v>
      </c>
      <c r="F175" s="51">
        <f t="shared" si="184"/>
        <v>0.23961321990017503</v>
      </c>
      <c r="G175" s="51">
        <f t="shared" si="185"/>
        <v>0.33588999507564454</v>
      </c>
      <c r="H175" s="51">
        <f t="shared" si="186"/>
        <v>0.1975397302639039</v>
      </c>
      <c r="I175" s="51">
        <f t="shared" si="187"/>
        <v>0.3152756061842113</v>
      </c>
      <c r="J175" s="51">
        <f t="shared" si="188"/>
        <v>0.20508163703502999</v>
      </c>
      <c r="K175" s="86">
        <f t="shared" si="189"/>
        <v>0.31293979470751832</v>
      </c>
      <c r="L175" s="51">
        <f t="shared" si="190"/>
        <v>0.28781017570227396</v>
      </c>
      <c r="M175" s="51">
        <f t="shared" si="191"/>
        <v>0.25974802519035867</v>
      </c>
      <c r="N175" s="51">
        <f t="shared" si="192"/>
        <v>0.24267139002974492</v>
      </c>
      <c r="O175" s="51">
        <f t="shared" si="193"/>
        <v>9.6420659968217456E-2</v>
      </c>
      <c r="P175" s="51">
        <f t="shared" si="194"/>
        <v>0.44283278410935306</v>
      </c>
      <c r="Q175" s="51">
        <f t="shared" si="195"/>
        <v>0.31566051637989401</v>
      </c>
      <c r="R175" s="51">
        <f t="shared" si="196"/>
        <v>0.29619070382372042</v>
      </c>
      <c r="S175" s="51">
        <f t="shared" si="197"/>
        <v>0.21468728875851936</v>
      </c>
      <c r="T175" s="51">
        <f t="shared" si="198"/>
        <v>0.36485665574859827</v>
      </c>
      <c r="U175" s="51">
        <f t="shared" si="199"/>
        <v>0.31305382945581234</v>
      </c>
      <c r="V175" s="51">
        <f t="shared" si="200"/>
        <v>0.2766969435381964</v>
      </c>
      <c r="W175" s="51">
        <f t="shared" si="201"/>
        <v>0.50313683073503679</v>
      </c>
      <c r="X175" s="51">
        <f t="shared" si="202"/>
        <v>0.40066333587509545</v>
      </c>
      <c r="Y175" s="51">
        <f t="shared" si="203"/>
        <v>0.22421489462423466</v>
      </c>
      <c r="Z175" s="51">
        <f t="shared" si="204"/>
        <v>0.30231909776492699</v>
      </c>
      <c r="AA175" s="51">
        <f t="shared" si="205"/>
        <v>0.22751302923990888</v>
      </c>
      <c r="AB175" s="51">
        <f t="shared" si="206"/>
        <v>0.25034343182203111</v>
      </c>
      <c r="AC175" s="51">
        <f t="shared" si="207"/>
        <v>0.2900627932194435</v>
      </c>
      <c r="AD175" s="51">
        <f t="shared" si="208"/>
        <v>0.14974190695004871</v>
      </c>
      <c r="AE175" s="51">
        <f t="shared" si="209"/>
        <v>0.45048831787118515</v>
      </c>
      <c r="AF175" s="51">
        <f t="shared" si="210"/>
        <v>0.32402931117853356</v>
      </c>
      <c r="AG175" s="51">
        <f t="shared" si="211"/>
        <v>0.16206575106629822</v>
      </c>
      <c r="AH175" s="87">
        <f t="shared" si="212"/>
        <v>0.33735960668796833</v>
      </c>
      <c r="AI175" s="87">
        <f t="shared" si="213"/>
        <v>0.48428047939973684</v>
      </c>
      <c r="AJ175" s="87">
        <f t="shared" si="214"/>
        <v>0.52031616810471792</v>
      </c>
      <c r="AK175" s="87">
        <f t="shared" si="215"/>
        <v>0.23363425790758147</v>
      </c>
      <c r="AL175" s="87">
        <f t="shared" si="216"/>
        <v>0.4163877125285842</v>
      </c>
      <c r="AM175" s="87">
        <f t="shared" si="217"/>
        <v>0.32677418120332991</v>
      </c>
      <c r="AN175" s="87">
        <f t="shared" si="218"/>
        <v>0.41213690249574136</v>
      </c>
      <c r="AO175" s="87">
        <f t="shared" si="219"/>
        <v>0.33919053333716986</v>
      </c>
      <c r="AP175" s="87">
        <f t="shared" si="220"/>
        <v>0.27841503206957618</v>
      </c>
      <c r="AQ175" s="87">
        <f t="shared" ref="AQ175" si="230">AQ42/AQ$128+AQ174</f>
        <v>0.30573247551596111</v>
      </c>
      <c r="AR175" s="87">
        <f t="shared" si="222"/>
        <v>0.36719879335317485</v>
      </c>
      <c r="AS175" s="87">
        <f t="shared" ref="AS175:AT175" si="231">AS42/AS$128+AS174</f>
        <v>0.31128009677051482</v>
      </c>
      <c r="AT175" s="87">
        <f t="shared" si="231"/>
        <v>0.41115246934241456</v>
      </c>
      <c r="AU175" s="87">
        <f t="shared" si="222"/>
        <v>0.45038521947228655</v>
      </c>
      <c r="AY175" s="57">
        <v>19</v>
      </c>
      <c r="AZ175" s="63">
        <v>0.95</v>
      </c>
      <c r="BA175" s="63">
        <f t="shared" si="172"/>
        <v>0.31262288896386037</v>
      </c>
      <c r="BB175" s="64">
        <f t="shared" si="173"/>
        <v>9.6420659968217456E-2</v>
      </c>
      <c r="BC175" s="64">
        <f t="shared" si="174"/>
        <v>0.56551850294128458</v>
      </c>
      <c r="BD175" s="65">
        <f t="shared" si="175"/>
        <v>1.290981776344351E-5</v>
      </c>
      <c r="BE175" s="51">
        <f t="shared" si="111"/>
        <v>1.2740647757057626E-4</v>
      </c>
      <c r="BF175" s="51"/>
      <c r="BG175" s="50"/>
      <c r="BH175" s="88">
        <f t="shared" si="176"/>
        <v>0.40200100708616937</v>
      </c>
      <c r="BI175" s="51">
        <f t="shared" si="177"/>
        <v>0.23462803367184393</v>
      </c>
    </row>
    <row r="176" spans="1:61" x14ac:dyDescent="0.25">
      <c r="A176" s="60">
        <v>19559</v>
      </c>
      <c r="B176" s="51">
        <f t="shared" si="180"/>
        <v>0.42885859201257626</v>
      </c>
      <c r="C176" s="51">
        <f t="shared" si="181"/>
        <v>0.47549300363631136</v>
      </c>
      <c r="D176" s="51">
        <f t="shared" si="182"/>
        <v>0.59369339288558343</v>
      </c>
      <c r="E176" s="51">
        <f t="shared" si="183"/>
        <v>0.41377233506051114</v>
      </c>
      <c r="F176" s="51">
        <f t="shared" si="184"/>
        <v>0.27741168737221483</v>
      </c>
      <c r="G176" s="51">
        <f t="shared" si="185"/>
        <v>0.35350747765101104</v>
      </c>
      <c r="H176" s="51">
        <f t="shared" si="186"/>
        <v>0.20609190108970141</v>
      </c>
      <c r="I176" s="51">
        <f t="shared" si="187"/>
        <v>0.33813701717982536</v>
      </c>
      <c r="J176" s="51">
        <f t="shared" si="188"/>
        <v>0.20887074952506843</v>
      </c>
      <c r="K176" s="86">
        <f t="shared" si="189"/>
        <v>0.33119716402245669</v>
      </c>
      <c r="L176" s="51">
        <f t="shared" si="190"/>
        <v>0.3169513276111065</v>
      </c>
      <c r="M176" s="51">
        <f t="shared" si="191"/>
        <v>0.27074821255893933</v>
      </c>
      <c r="N176" s="51">
        <f t="shared" si="192"/>
        <v>0.26170025469843655</v>
      </c>
      <c r="O176" s="51">
        <f t="shared" si="193"/>
        <v>0.13225317729739952</v>
      </c>
      <c r="P176" s="51">
        <f t="shared" si="194"/>
        <v>0.45122658180435837</v>
      </c>
      <c r="Q176" s="51">
        <f t="shared" si="195"/>
        <v>0.33371624755216239</v>
      </c>
      <c r="R176" s="51">
        <f t="shared" si="196"/>
        <v>0.29676545580289165</v>
      </c>
      <c r="S176" s="51">
        <f t="shared" si="197"/>
        <v>0.2687755751358476</v>
      </c>
      <c r="T176" s="51">
        <f t="shared" si="198"/>
        <v>0.38911404899341057</v>
      </c>
      <c r="U176" s="51">
        <f t="shared" si="199"/>
        <v>0.32235195578355524</v>
      </c>
      <c r="V176" s="51">
        <f t="shared" si="200"/>
        <v>0.29813353630337253</v>
      </c>
      <c r="W176" s="51">
        <f t="shared" si="201"/>
        <v>0.51431764919581535</v>
      </c>
      <c r="X176" s="51">
        <f t="shared" si="202"/>
        <v>0.42234109413698806</v>
      </c>
      <c r="Y176" s="51">
        <f t="shared" si="203"/>
        <v>0.22833549252173829</v>
      </c>
      <c r="Z176" s="51">
        <f t="shared" si="204"/>
        <v>0.31961074579189602</v>
      </c>
      <c r="AA176" s="51">
        <f t="shared" si="205"/>
        <v>0.23550957073759599</v>
      </c>
      <c r="AB176" s="51">
        <f t="shared" si="206"/>
        <v>0.32277049481005138</v>
      </c>
      <c r="AC176" s="51">
        <f t="shared" si="207"/>
        <v>0.2913774350683625</v>
      </c>
      <c r="AD176" s="51">
        <f t="shared" si="208"/>
        <v>0.26490505901050426</v>
      </c>
      <c r="AE176" s="51">
        <f t="shared" si="209"/>
        <v>0.4523182516810838</v>
      </c>
      <c r="AF176" s="51">
        <f t="shared" si="210"/>
        <v>0.34786904621641346</v>
      </c>
      <c r="AG176" s="51">
        <f t="shared" si="211"/>
        <v>0.16637918203920005</v>
      </c>
      <c r="AH176" s="87">
        <f t="shared" si="212"/>
        <v>0.36241829889952343</v>
      </c>
      <c r="AI176" s="87">
        <f t="shared" si="213"/>
        <v>0.49517122409799774</v>
      </c>
      <c r="AJ176" s="87">
        <f t="shared" si="214"/>
        <v>0.53150189231170286</v>
      </c>
      <c r="AK176" s="87">
        <f t="shared" si="215"/>
        <v>0.24207323071399953</v>
      </c>
      <c r="AL176" s="87">
        <f t="shared" si="216"/>
        <v>0.42152507523671467</v>
      </c>
      <c r="AM176" s="87">
        <f t="shared" si="217"/>
        <v>0.3429135924792111</v>
      </c>
      <c r="AN176" s="87">
        <f t="shared" si="218"/>
        <v>0.42690462114951261</v>
      </c>
      <c r="AO176" s="87">
        <f t="shared" si="219"/>
        <v>0.37872585250094348</v>
      </c>
      <c r="AP176" s="87">
        <f t="shared" si="220"/>
        <v>0.28105933291701146</v>
      </c>
      <c r="AQ176" s="87">
        <f t="shared" ref="AQ176" si="232">AQ43/AQ$128+AQ175</f>
        <v>0.30862117050880483</v>
      </c>
      <c r="AR176" s="87">
        <f t="shared" si="222"/>
        <v>0.39646384213152081</v>
      </c>
      <c r="AS176" s="87">
        <f t="shared" ref="AS176:AT176" si="233">AS43/AS$128+AS175</f>
        <v>0.33560793607412004</v>
      </c>
      <c r="AT176" s="87">
        <f t="shared" si="233"/>
        <v>0.42935218774984041</v>
      </c>
      <c r="AU176" s="87">
        <f t="shared" si="222"/>
        <v>0.46017211282271159</v>
      </c>
      <c r="AY176" s="57">
        <v>19</v>
      </c>
      <c r="AZ176" s="63">
        <v>0.95</v>
      </c>
      <c r="BA176" s="63">
        <f t="shared" si="172"/>
        <v>0.33353180788366849</v>
      </c>
      <c r="BB176" s="64">
        <f t="shared" si="173"/>
        <v>0.13225317729739952</v>
      </c>
      <c r="BC176" s="64">
        <f t="shared" si="174"/>
        <v>0.59369339288558343</v>
      </c>
      <c r="BD176" s="65">
        <f t="shared" si="175"/>
        <v>1.3773255286460399E-5</v>
      </c>
      <c r="BE176" s="51">
        <f t="shared" si="111"/>
        <v>1.4117973285703665E-4</v>
      </c>
      <c r="BF176" s="51"/>
      <c r="BG176" s="50"/>
      <c r="BH176" s="88">
        <f t="shared" si="176"/>
        <v>0.41678958645092423</v>
      </c>
      <c r="BI176" s="51">
        <f t="shared" si="177"/>
        <v>0.26736051104836539</v>
      </c>
    </row>
    <row r="177" spans="1:61" x14ac:dyDescent="0.25">
      <c r="A177" s="60">
        <v>19560</v>
      </c>
      <c r="B177" s="51">
        <f t="shared" si="180"/>
        <v>0.45535038748501028</v>
      </c>
      <c r="C177" s="51">
        <f t="shared" si="181"/>
        <v>0.49731516544969157</v>
      </c>
      <c r="D177" s="51">
        <f t="shared" si="182"/>
        <v>0.62726991050325243</v>
      </c>
      <c r="E177" s="51">
        <f t="shared" si="183"/>
        <v>0.41815983111044219</v>
      </c>
      <c r="F177" s="51">
        <f t="shared" si="184"/>
        <v>0.36403317532897267</v>
      </c>
      <c r="G177" s="51">
        <f t="shared" si="185"/>
        <v>0.37207492252210811</v>
      </c>
      <c r="H177" s="51">
        <f t="shared" si="186"/>
        <v>0.24466765034649021</v>
      </c>
      <c r="I177" s="51">
        <f t="shared" si="187"/>
        <v>0.38508455761724708</v>
      </c>
      <c r="J177" s="51">
        <f t="shared" si="188"/>
        <v>0.24444630568154033</v>
      </c>
      <c r="K177" s="86">
        <f t="shared" si="189"/>
        <v>0.35352881818964887</v>
      </c>
      <c r="L177" s="51">
        <f t="shared" si="190"/>
        <v>0.34748618678514409</v>
      </c>
      <c r="M177" s="51">
        <f t="shared" si="191"/>
        <v>0.29444302609573292</v>
      </c>
      <c r="N177" s="51">
        <f t="shared" si="192"/>
        <v>0.29158392207652045</v>
      </c>
      <c r="O177" s="51">
        <f t="shared" si="193"/>
        <v>0.19365267996416013</v>
      </c>
      <c r="P177" s="51">
        <f t="shared" si="194"/>
        <v>0.4616988436905079</v>
      </c>
      <c r="Q177" s="51">
        <f t="shared" si="195"/>
        <v>0.37106164410512471</v>
      </c>
      <c r="R177" s="51">
        <f t="shared" si="196"/>
        <v>0.30969737533424391</v>
      </c>
      <c r="S177" s="51">
        <f t="shared" si="197"/>
        <v>0.27002496769894274</v>
      </c>
      <c r="T177" s="51">
        <f t="shared" si="198"/>
        <v>0.39451227059995936</v>
      </c>
      <c r="U177" s="51">
        <f t="shared" si="199"/>
        <v>0.32304455364781914</v>
      </c>
      <c r="V177" s="51">
        <f t="shared" si="200"/>
        <v>0.33474064087159638</v>
      </c>
      <c r="W177" s="51">
        <f t="shared" si="201"/>
        <v>0.52713468499231764</v>
      </c>
      <c r="X177" s="51">
        <f t="shared" si="202"/>
        <v>0.51889049439572499</v>
      </c>
      <c r="Y177" s="51">
        <f t="shared" si="203"/>
        <v>0.28042957913566458</v>
      </c>
      <c r="Z177" s="51">
        <f t="shared" si="204"/>
        <v>0.32197928740038056</v>
      </c>
      <c r="AA177" s="51">
        <f t="shared" si="205"/>
        <v>0.23817508457015835</v>
      </c>
      <c r="AB177" s="51">
        <f t="shared" si="206"/>
        <v>0.37336073577883855</v>
      </c>
      <c r="AC177" s="51">
        <f t="shared" si="207"/>
        <v>0.29726344516465902</v>
      </c>
      <c r="AD177" s="51">
        <f t="shared" si="208"/>
        <v>0.38414214483668774</v>
      </c>
      <c r="AE177" s="51">
        <f t="shared" si="209"/>
        <v>0.46425260261520529</v>
      </c>
      <c r="AF177" s="51">
        <f t="shared" si="210"/>
        <v>0.38173429329956315</v>
      </c>
      <c r="AG177" s="51">
        <f t="shared" si="211"/>
        <v>0.18768224929312338</v>
      </c>
      <c r="AH177" s="87">
        <f t="shared" si="212"/>
        <v>0.38689082287221177</v>
      </c>
      <c r="AI177" s="87">
        <f t="shared" si="213"/>
        <v>0.5186423056626609</v>
      </c>
      <c r="AJ177" s="87">
        <f t="shared" si="214"/>
        <v>0.55051260744375352</v>
      </c>
      <c r="AK177" s="87">
        <f t="shared" si="215"/>
        <v>0.26317066273004469</v>
      </c>
      <c r="AL177" s="87">
        <f t="shared" si="216"/>
        <v>0.46249224965283209</v>
      </c>
      <c r="AM177" s="87">
        <f t="shared" si="217"/>
        <v>0.35521114167162338</v>
      </c>
      <c r="AN177" s="87">
        <f t="shared" si="218"/>
        <v>0.42979042305157983</v>
      </c>
      <c r="AO177" s="87">
        <f t="shared" si="219"/>
        <v>0.40071581318108873</v>
      </c>
      <c r="AP177" s="87">
        <f t="shared" si="220"/>
        <v>0.28298246080605532</v>
      </c>
      <c r="AQ177" s="87">
        <f t="shared" ref="AQ177" si="234">AQ44/AQ$128+AQ176</f>
        <v>0.36135209436122306</v>
      </c>
      <c r="AR177" s="87">
        <f t="shared" si="222"/>
        <v>0.45287183478439186</v>
      </c>
      <c r="AS177" s="87">
        <f t="shared" ref="AS177:AT177" si="235">AS44/AS$128+AS176</f>
        <v>0.34219002074173621</v>
      </c>
      <c r="AT177" s="87">
        <f t="shared" si="235"/>
        <v>0.45529160418475323</v>
      </c>
      <c r="AU177" s="87">
        <f t="shared" si="222"/>
        <v>0.48163152805911513</v>
      </c>
      <c r="AY177" s="57">
        <v>19</v>
      </c>
      <c r="AZ177" s="63">
        <v>0.95</v>
      </c>
      <c r="BA177" s="63">
        <f t="shared" si="172"/>
        <v>0.36095680971162791</v>
      </c>
      <c r="BB177" s="64">
        <f t="shared" si="173"/>
        <v>0.19365267996416013</v>
      </c>
      <c r="BC177" s="64">
        <f t="shared" si="174"/>
        <v>0.62726991050325243</v>
      </c>
      <c r="BD177" s="65">
        <f t="shared" si="175"/>
        <v>1.490577561129813E-5</v>
      </c>
      <c r="BE177" s="51">
        <f t="shared" si="111"/>
        <v>1.5608550846833477E-4</v>
      </c>
      <c r="BF177" s="51"/>
      <c r="BG177" s="50"/>
      <c r="BH177" s="88">
        <f t="shared" si="176"/>
        <v>0.42559794238535592</v>
      </c>
      <c r="BI177" s="51">
        <f t="shared" si="177"/>
        <v>0.28727213120100492</v>
      </c>
    </row>
    <row r="178" spans="1:61" x14ac:dyDescent="0.25">
      <c r="A178" s="60">
        <v>19561</v>
      </c>
      <c r="B178" s="51">
        <f t="shared" si="180"/>
        <v>0.47086203088663287</v>
      </c>
      <c r="C178" s="51">
        <f t="shared" si="181"/>
        <v>0.55906724036840572</v>
      </c>
      <c r="D178" s="51">
        <f t="shared" si="182"/>
        <v>0.70682508287664836</v>
      </c>
      <c r="E178" s="51">
        <f t="shared" si="183"/>
        <v>0.42035357913540772</v>
      </c>
      <c r="F178" s="51">
        <f t="shared" si="184"/>
        <v>0.36442690936513977</v>
      </c>
      <c r="G178" s="51">
        <f t="shared" si="185"/>
        <v>0.37941554026184415</v>
      </c>
      <c r="H178" s="51">
        <f t="shared" si="186"/>
        <v>0.25285589900948785</v>
      </c>
      <c r="I178" s="51">
        <f t="shared" si="187"/>
        <v>0.40692536990769979</v>
      </c>
      <c r="J178" s="51">
        <f t="shared" si="188"/>
        <v>0.27651342434723591</v>
      </c>
      <c r="K178" s="86">
        <f t="shared" si="189"/>
        <v>0.38714374693747056</v>
      </c>
      <c r="L178" s="51">
        <f t="shared" si="190"/>
        <v>0.37092580897268329</v>
      </c>
      <c r="M178" s="51">
        <f t="shared" si="191"/>
        <v>0.34559048115237562</v>
      </c>
      <c r="N178" s="51">
        <f t="shared" si="192"/>
        <v>0.33643139642848313</v>
      </c>
      <c r="O178" s="51">
        <f t="shared" si="193"/>
        <v>0.26706091816826827</v>
      </c>
      <c r="P178" s="51">
        <f t="shared" si="194"/>
        <v>0.50071001773967561</v>
      </c>
      <c r="Q178" s="51">
        <f t="shared" si="195"/>
        <v>0.38999875685483992</v>
      </c>
      <c r="R178" s="51">
        <f t="shared" si="196"/>
        <v>0.34059029421469655</v>
      </c>
      <c r="S178" s="51">
        <f t="shared" si="197"/>
        <v>0.27288815898936919</v>
      </c>
      <c r="T178" s="51">
        <f t="shared" si="198"/>
        <v>0.39728058937254851</v>
      </c>
      <c r="U178" s="51">
        <f t="shared" si="199"/>
        <v>0.35263579739849432</v>
      </c>
      <c r="V178" s="51">
        <f t="shared" si="200"/>
        <v>0.35914537725041229</v>
      </c>
      <c r="W178" s="51">
        <f t="shared" si="201"/>
        <v>0.5601317345960789</v>
      </c>
      <c r="X178" s="51">
        <f t="shared" si="202"/>
        <v>0.54365316441027156</v>
      </c>
      <c r="Y178" s="51">
        <f t="shared" si="203"/>
        <v>0.30081795414935447</v>
      </c>
      <c r="Z178" s="51">
        <f t="shared" si="204"/>
        <v>0.32487848587196816</v>
      </c>
      <c r="AA178" s="51">
        <f t="shared" si="205"/>
        <v>0.24135846966161853</v>
      </c>
      <c r="AB178" s="51">
        <f t="shared" si="206"/>
        <v>0.41273435363113858</v>
      </c>
      <c r="AC178" s="51">
        <f t="shared" si="207"/>
        <v>0.31841722764271962</v>
      </c>
      <c r="AD178" s="51">
        <f t="shared" si="208"/>
        <v>0.39248874084452057</v>
      </c>
      <c r="AE178" s="51">
        <f t="shared" si="209"/>
        <v>0.48454099920321186</v>
      </c>
      <c r="AF178" s="51">
        <f t="shared" si="210"/>
        <v>0.41833906983694358</v>
      </c>
      <c r="AG178" s="51">
        <f t="shared" si="211"/>
        <v>0.23306130371212122</v>
      </c>
      <c r="AH178" s="87">
        <f t="shared" si="212"/>
        <v>0.4359824128773051</v>
      </c>
      <c r="AI178" s="87">
        <f t="shared" si="213"/>
        <v>0.54247980480595714</v>
      </c>
      <c r="AJ178" s="87">
        <f t="shared" si="214"/>
        <v>0.56701531266392413</v>
      </c>
      <c r="AK178" s="87">
        <f t="shared" si="215"/>
        <v>0.28627056286964669</v>
      </c>
      <c r="AL178" s="87">
        <f t="shared" si="216"/>
        <v>0.4658732490419436</v>
      </c>
      <c r="AM178" s="87">
        <f t="shared" si="217"/>
        <v>0.38007552945482187</v>
      </c>
      <c r="AN178" s="87">
        <f t="shared" si="218"/>
        <v>0.44627878415400152</v>
      </c>
      <c r="AO178" s="87">
        <f t="shared" si="219"/>
        <v>0.42478658013301152</v>
      </c>
      <c r="AP178" s="87">
        <f t="shared" si="220"/>
        <v>0.28312669539773361</v>
      </c>
      <c r="AQ178" s="87">
        <f t="shared" ref="AQ178" si="236">AQ45/AQ$128+AQ177</f>
        <v>0.36644403129776115</v>
      </c>
      <c r="AR178" s="87">
        <f t="shared" si="222"/>
        <v>0.46831542544570576</v>
      </c>
      <c r="AS178" s="87">
        <f t="shared" ref="AS178:AT178" si="237">AS45/AS$128+AS177</f>
        <v>0.35178863126852833</v>
      </c>
      <c r="AT178" s="87">
        <f t="shared" si="237"/>
        <v>0.4715866487869203</v>
      </c>
      <c r="AU178" s="87">
        <f t="shared" si="222"/>
        <v>0.53155474666515001</v>
      </c>
      <c r="AY178" s="57">
        <v>19</v>
      </c>
      <c r="AZ178" s="63">
        <v>0.95</v>
      </c>
      <c r="BA178" s="63">
        <f t="shared" si="172"/>
        <v>0.38992505211937034</v>
      </c>
      <c r="BB178" s="64">
        <f t="shared" si="173"/>
        <v>0.25285589900948785</v>
      </c>
      <c r="BC178" s="64">
        <f t="shared" si="174"/>
        <v>0.70682508287664836</v>
      </c>
      <c r="BD178" s="65">
        <f t="shared" si="175"/>
        <v>1.6102024330164147E-5</v>
      </c>
      <c r="BE178" s="51">
        <f t="shared" si="111"/>
        <v>1.7218753279849892E-4</v>
      </c>
      <c r="BF178" s="51"/>
      <c r="BG178" s="50"/>
      <c r="BH178" s="88">
        <f t="shared" si="176"/>
        <v>0.43045526948565288</v>
      </c>
      <c r="BI178" s="51">
        <f t="shared" si="177"/>
        <v>0.32444780201223372</v>
      </c>
    </row>
    <row r="179" spans="1:61" x14ac:dyDescent="0.25">
      <c r="A179" s="60">
        <v>19562</v>
      </c>
      <c r="B179" s="51">
        <f t="shared" si="180"/>
        <v>0.48868299198568799</v>
      </c>
      <c r="C179" s="51">
        <f t="shared" si="181"/>
        <v>0.59399301707681795</v>
      </c>
      <c r="D179" s="51">
        <f t="shared" si="182"/>
        <v>0.74135228696483058</v>
      </c>
      <c r="E179" s="51">
        <f t="shared" si="183"/>
        <v>0.42912857123526982</v>
      </c>
      <c r="F179" s="51">
        <f t="shared" si="184"/>
        <v>0.37623893045015222</v>
      </c>
      <c r="G179" s="51">
        <f t="shared" si="185"/>
        <v>0.46594846938202672</v>
      </c>
      <c r="H179" s="51">
        <f t="shared" si="186"/>
        <v>0.26623003849238397</v>
      </c>
      <c r="I179" s="51">
        <f t="shared" si="187"/>
        <v>0.43070531973795906</v>
      </c>
      <c r="J179" s="51">
        <f t="shared" si="188"/>
        <v>0.29693253054355412</v>
      </c>
      <c r="K179" s="86">
        <f t="shared" si="189"/>
        <v>0.41904581307395361</v>
      </c>
      <c r="L179" s="51">
        <f t="shared" si="190"/>
        <v>0.39889497977213884</v>
      </c>
      <c r="M179" s="51">
        <f t="shared" si="191"/>
        <v>0.36566411499640666</v>
      </c>
      <c r="N179" s="51">
        <f t="shared" si="192"/>
        <v>0.39101303596315989</v>
      </c>
      <c r="O179" s="51">
        <f t="shared" si="193"/>
        <v>0.30357134798746188</v>
      </c>
      <c r="P179" s="51">
        <f t="shared" si="194"/>
        <v>0.50814452426953749</v>
      </c>
      <c r="Q179" s="51">
        <f t="shared" si="195"/>
        <v>0.46683004807742123</v>
      </c>
      <c r="R179" s="51">
        <f t="shared" si="196"/>
        <v>0.37700083209519281</v>
      </c>
      <c r="S179" s="51">
        <f t="shared" si="197"/>
        <v>0.3176060011434837</v>
      </c>
      <c r="T179" s="51">
        <f t="shared" si="198"/>
        <v>0.42223006231050814</v>
      </c>
      <c r="U179" s="51">
        <f t="shared" si="199"/>
        <v>0.36056604294431599</v>
      </c>
      <c r="V179" s="51">
        <f t="shared" si="200"/>
        <v>0.3723371266443668</v>
      </c>
      <c r="W179" s="51">
        <f t="shared" si="201"/>
        <v>0.66021369496451165</v>
      </c>
      <c r="X179" s="51">
        <f t="shared" si="202"/>
        <v>0.57658668176968531</v>
      </c>
      <c r="Y179" s="51">
        <f t="shared" si="203"/>
        <v>0.30958853231313826</v>
      </c>
      <c r="Z179" s="51">
        <f t="shared" si="204"/>
        <v>0.3260951138020094</v>
      </c>
      <c r="AA179" s="51">
        <f t="shared" si="205"/>
        <v>0.24437430816931766</v>
      </c>
      <c r="AB179" s="51">
        <f t="shared" si="206"/>
        <v>0.43603337694857586</v>
      </c>
      <c r="AC179" s="51">
        <f t="shared" si="207"/>
        <v>0.3417819986848713</v>
      </c>
      <c r="AD179" s="51">
        <f t="shared" si="208"/>
        <v>0.4384943831257897</v>
      </c>
      <c r="AE179" s="51">
        <f t="shared" si="209"/>
        <v>0.51079657125827915</v>
      </c>
      <c r="AF179" s="51">
        <f t="shared" si="210"/>
        <v>0.46974896299931546</v>
      </c>
      <c r="AG179" s="51">
        <f t="shared" si="211"/>
        <v>0.24996291078961411</v>
      </c>
      <c r="AH179" s="87">
        <f t="shared" si="212"/>
        <v>0.47847961019514712</v>
      </c>
      <c r="AI179" s="87">
        <f t="shared" si="213"/>
        <v>0.55872431745869022</v>
      </c>
      <c r="AJ179" s="87">
        <f t="shared" si="214"/>
        <v>0.59289797495452612</v>
      </c>
      <c r="AK179" s="87">
        <f t="shared" si="215"/>
        <v>0.31244568191328242</v>
      </c>
      <c r="AL179" s="87">
        <f t="shared" si="216"/>
        <v>0.46644406712062475</v>
      </c>
      <c r="AM179" s="87">
        <f t="shared" si="217"/>
        <v>0.38485092811932065</v>
      </c>
      <c r="AN179" s="87">
        <f t="shared" si="218"/>
        <v>0.44755233053331755</v>
      </c>
      <c r="AO179" s="87">
        <f t="shared" si="219"/>
        <v>0.46808399703615899</v>
      </c>
      <c r="AP179" s="87">
        <f t="shared" si="220"/>
        <v>0.28416037663809468</v>
      </c>
      <c r="AQ179" s="87">
        <f t="shared" ref="AQ179" si="238">AQ46/AQ$128+AQ178</f>
        <v>0.3702140230680826</v>
      </c>
      <c r="AR179" s="87">
        <f t="shared" si="222"/>
        <v>0.47874818201475161</v>
      </c>
      <c r="AS179" s="87">
        <f t="shared" ref="AS179:AT179" si="239">AS46/AS$128+AS178</f>
        <v>0.36754650798476757</v>
      </c>
      <c r="AT179" s="87">
        <f t="shared" si="239"/>
        <v>0.47400222333053088</v>
      </c>
      <c r="AU179" s="87">
        <f t="shared" si="222"/>
        <v>0.55851354721290103</v>
      </c>
      <c r="AY179" s="57">
        <v>19</v>
      </c>
      <c r="AZ179" s="63">
        <v>0.95</v>
      </c>
      <c r="BA179" s="63">
        <f t="shared" si="172"/>
        <v>0.4209889479251131</v>
      </c>
      <c r="BB179" s="64">
        <f t="shared" si="173"/>
        <v>0.26623003849238397</v>
      </c>
      <c r="BC179" s="64">
        <f t="shared" si="174"/>
        <v>0.74135228696483058</v>
      </c>
      <c r="BD179" s="65">
        <f t="shared" si="175"/>
        <v>1.738481342856921E-5</v>
      </c>
      <c r="BE179" s="51">
        <f t="shared" si="111"/>
        <v>1.8957234622706814E-4</v>
      </c>
      <c r="BF179" s="51"/>
      <c r="BG179" s="50"/>
      <c r="BH179" s="88">
        <f t="shared" si="176"/>
        <v>0.47120063685907465</v>
      </c>
      <c r="BI179" s="51">
        <f t="shared" si="177"/>
        <v>0.35197403458414955</v>
      </c>
    </row>
    <row r="180" spans="1:61" x14ac:dyDescent="0.25">
      <c r="A180" s="60">
        <v>19563</v>
      </c>
      <c r="B180" s="51">
        <f t="shared" si="180"/>
        <v>0.52162344819812245</v>
      </c>
      <c r="C180" s="51">
        <f t="shared" si="181"/>
        <v>0.65605462620565103</v>
      </c>
      <c r="D180" s="51">
        <f t="shared" si="182"/>
        <v>0.77276815351315153</v>
      </c>
      <c r="E180" s="51">
        <f t="shared" si="183"/>
        <v>0.43132231926023534</v>
      </c>
      <c r="F180" s="51">
        <f t="shared" si="184"/>
        <v>0.42073087653703239</v>
      </c>
      <c r="G180" s="51">
        <f t="shared" si="185"/>
        <v>0.4939291770017265</v>
      </c>
      <c r="H180" s="51">
        <f t="shared" si="186"/>
        <v>0.28997595961507705</v>
      </c>
      <c r="I180" s="51">
        <f t="shared" si="187"/>
        <v>0.47101896859183207</v>
      </c>
      <c r="J180" s="51">
        <f t="shared" si="188"/>
        <v>0.30079181178340808</v>
      </c>
      <c r="K180" s="51">
        <f t="shared" si="189"/>
        <v>0.42335081552449527</v>
      </c>
      <c r="L180" s="51">
        <f t="shared" si="190"/>
        <v>0.46889709468357355</v>
      </c>
      <c r="M180" s="51">
        <f t="shared" si="191"/>
        <v>0.41815072329792008</v>
      </c>
      <c r="N180" s="51">
        <f t="shared" si="192"/>
        <v>0.41810609616696681</v>
      </c>
      <c r="O180" s="51">
        <f t="shared" si="193"/>
        <v>0.3481198830453639</v>
      </c>
      <c r="P180" s="51">
        <f t="shared" si="194"/>
        <v>0.51561900126461369</v>
      </c>
      <c r="Q180" s="51">
        <f t="shared" si="195"/>
        <v>0.49672147471826161</v>
      </c>
      <c r="R180" s="51">
        <f t="shared" si="196"/>
        <v>0.40760637498605984</v>
      </c>
      <c r="S180" s="51">
        <f t="shared" si="197"/>
        <v>0.34540498567235112</v>
      </c>
      <c r="T180" s="51">
        <f t="shared" si="198"/>
        <v>0.44929037831256696</v>
      </c>
      <c r="U180" s="51">
        <f t="shared" si="199"/>
        <v>0.37100695574809428</v>
      </c>
      <c r="V180" s="51">
        <f t="shared" si="200"/>
        <v>0.38981619459135658</v>
      </c>
      <c r="W180" s="51">
        <f t="shared" si="201"/>
        <v>0.67139451342529022</v>
      </c>
      <c r="X180" s="51">
        <f t="shared" si="202"/>
        <v>0.58596648101761961</v>
      </c>
      <c r="Y180" s="51">
        <f t="shared" si="203"/>
        <v>0.33383996785573783</v>
      </c>
      <c r="Z180" s="51">
        <f t="shared" si="204"/>
        <v>0.32759648443908157</v>
      </c>
      <c r="AA180" s="51">
        <f t="shared" si="205"/>
        <v>0.25307149901727827</v>
      </c>
      <c r="AB180" s="51">
        <f t="shared" si="206"/>
        <v>0.45484959891757143</v>
      </c>
      <c r="AC180" s="51">
        <f t="shared" si="207"/>
        <v>0.38147521905507398</v>
      </c>
      <c r="AD180" s="51">
        <f t="shared" si="208"/>
        <v>0.43948802550767457</v>
      </c>
      <c r="AE180" s="51">
        <f t="shared" si="209"/>
        <v>0.53530177184300864</v>
      </c>
      <c r="AF180" s="51">
        <f t="shared" si="210"/>
        <v>0.47039012946732689</v>
      </c>
      <c r="AG180" s="51">
        <f t="shared" si="211"/>
        <v>0.27839634352935477</v>
      </c>
      <c r="AH180" s="87">
        <f t="shared" si="212"/>
        <v>0.49286515572400286</v>
      </c>
      <c r="AI180" s="87">
        <f t="shared" si="213"/>
        <v>0.57181356762874958</v>
      </c>
      <c r="AJ180" s="87">
        <f t="shared" si="214"/>
        <v>0.60704315085752958</v>
      </c>
      <c r="AK180" s="87">
        <f t="shared" si="215"/>
        <v>0.35127926016654526</v>
      </c>
      <c r="AL180" s="87">
        <f t="shared" si="216"/>
        <v>0.48673006345529385</v>
      </c>
      <c r="AM180" s="87">
        <f t="shared" si="217"/>
        <v>0.38569470156755914</v>
      </c>
      <c r="AN180" s="87">
        <f t="shared" si="218"/>
        <v>0.55186119834559721</v>
      </c>
      <c r="AO180" s="87">
        <f t="shared" si="219"/>
        <v>0.48835937334835955</v>
      </c>
      <c r="AP180" s="87">
        <f t="shared" si="220"/>
        <v>0.28928070464267391</v>
      </c>
      <c r="AQ180" s="87">
        <f t="shared" ref="AQ180" si="240">AQ47/AQ$128+AQ179</f>
        <v>0.38426581057564435</v>
      </c>
      <c r="AR180" s="87">
        <f t="shared" si="222"/>
        <v>0.48442564591973825</v>
      </c>
      <c r="AS180" s="87">
        <f t="shared" ref="AS180:AT180" si="241">AS47/AS$128+AS179</f>
        <v>0.42674740565198438</v>
      </c>
      <c r="AT180" s="87">
        <f t="shared" si="241"/>
        <v>0.47579037591476209</v>
      </c>
      <c r="AU180" s="87">
        <f t="shared" si="222"/>
        <v>0.56781043964457434</v>
      </c>
      <c r="AY180" s="57">
        <v>20</v>
      </c>
      <c r="AZ180" s="63">
        <v>1</v>
      </c>
      <c r="BA180" s="63">
        <f t="shared" si="172"/>
        <v>0.45102445620632514</v>
      </c>
      <c r="BB180" s="64">
        <f t="shared" si="173"/>
        <v>0.28997595961507705</v>
      </c>
      <c r="BC180" s="64">
        <f t="shared" si="174"/>
        <v>0.77276815351315153</v>
      </c>
      <c r="BD180" s="65">
        <f t="shared" si="175"/>
        <v>1.8625135081369463E-5</v>
      </c>
      <c r="BE180" s="51">
        <f t="shared" si="111"/>
        <v>2.081974813084376E-4</v>
      </c>
      <c r="BF180" s="51"/>
      <c r="BG180" s="50"/>
      <c r="BH180" s="88">
        <f t="shared" si="176"/>
        <v>0.50050098002753207</v>
      </c>
      <c r="BI180" s="51">
        <f t="shared" si="177"/>
        <v>0.36642954120754823</v>
      </c>
    </row>
    <row r="181" spans="1:61" x14ac:dyDescent="0.25">
      <c r="A181" s="60">
        <v>19564</v>
      </c>
      <c r="B181" s="51">
        <f t="shared" si="180"/>
        <v>0.55330031548177305</v>
      </c>
      <c r="C181" s="51">
        <f t="shared" si="181"/>
        <v>0.70779842833052176</v>
      </c>
      <c r="D181" s="51">
        <f t="shared" si="182"/>
        <v>0.79156581781647972</v>
      </c>
      <c r="E181" s="51">
        <f t="shared" si="183"/>
        <v>0.43132231926023534</v>
      </c>
      <c r="F181" s="51">
        <f t="shared" si="184"/>
        <v>0.43805517412838396</v>
      </c>
      <c r="G181" s="51">
        <f t="shared" si="185"/>
        <v>0.50187431620238199</v>
      </c>
      <c r="H181" s="51">
        <f t="shared" si="186"/>
        <v>0.30835402883647173</v>
      </c>
      <c r="I181" s="51">
        <f t="shared" si="187"/>
        <v>0.49132888282454279</v>
      </c>
      <c r="J181" s="51">
        <f t="shared" si="188"/>
        <v>0.3099137492594265</v>
      </c>
      <c r="K181" s="51">
        <f t="shared" si="189"/>
        <v>0.46148083722929278</v>
      </c>
      <c r="L181" s="51">
        <f t="shared" si="190"/>
        <v>0.52933330972928272</v>
      </c>
      <c r="M181" s="51">
        <f t="shared" si="191"/>
        <v>0.43855231303865416</v>
      </c>
      <c r="N181" s="51">
        <f t="shared" si="192"/>
        <v>0.4342564605220342</v>
      </c>
      <c r="O181" s="51">
        <f t="shared" si="193"/>
        <v>0.37581745049440735</v>
      </c>
      <c r="P181" s="51">
        <f t="shared" si="194"/>
        <v>0.543918090636346</v>
      </c>
      <c r="Q181" s="51">
        <f t="shared" si="195"/>
        <v>0.50470427357685166</v>
      </c>
      <c r="R181" s="51">
        <f t="shared" si="196"/>
        <v>0.44025228740298467</v>
      </c>
      <c r="S181" s="51">
        <f t="shared" si="197"/>
        <v>0.39423541167998721</v>
      </c>
      <c r="T181" s="51">
        <f t="shared" si="198"/>
        <v>0.45531147164294833</v>
      </c>
      <c r="U181" s="51">
        <f t="shared" si="199"/>
        <v>0.38106693972652744</v>
      </c>
      <c r="V181" s="51">
        <f t="shared" si="200"/>
        <v>0.46962627842478155</v>
      </c>
      <c r="W181" s="51">
        <f t="shared" si="201"/>
        <v>0.67984830299319599</v>
      </c>
      <c r="X181" s="51">
        <f t="shared" si="202"/>
        <v>0.61443938273468235</v>
      </c>
      <c r="Y181" s="51">
        <f t="shared" si="203"/>
        <v>0.34644499128525419</v>
      </c>
      <c r="Z181" s="51">
        <f t="shared" si="204"/>
        <v>0.34627301745024647</v>
      </c>
      <c r="AA181" s="51">
        <f t="shared" si="205"/>
        <v>0.26303290499725418</v>
      </c>
      <c r="AB181" s="51">
        <f t="shared" si="206"/>
        <v>0.51562715024687311</v>
      </c>
      <c r="AC181" s="51">
        <f t="shared" si="207"/>
        <v>0.40358510469598474</v>
      </c>
      <c r="AD181" s="51">
        <f t="shared" si="208"/>
        <v>0.44455560165528735</v>
      </c>
      <c r="AE181" s="51">
        <f t="shared" si="209"/>
        <v>0.54866824488922472</v>
      </c>
      <c r="AF181" s="51">
        <f t="shared" si="210"/>
        <v>0.47039012946732689</v>
      </c>
      <c r="AG181" s="51">
        <f t="shared" si="211"/>
        <v>0.3207824050283799</v>
      </c>
      <c r="AH181" s="87">
        <f t="shared" si="212"/>
        <v>0.51616534321895757</v>
      </c>
      <c r="AI181" s="87">
        <f t="shared" si="213"/>
        <v>0.62266418493016207</v>
      </c>
      <c r="AJ181" s="87">
        <f t="shared" si="214"/>
        <v>0.63417981810407154</v>
      </c>
      <c r="AK181" s="87">
        <f t="shared" si="215"/>
        <v>0.37709679561668868</v>
      </c>
      <c r="AL181" s="87">
        <f t="shared" si="216"/>
        <v>0.56651286722173044</v>
      </c>
      <c r="AM181" s="87">
        <f t="shared" si="217"/>
        <v>0.39321685209547264</v>
      </c>
      <c r="AN181" s="87">
        <f t="shared" si="218"/>
        <v>0.57582825733506637</v>
      </c>
      <c r="AO181" s="87">
        <f t="shared" si="219"/>
        <v>0.49560057917414546</v>
      </c>
      <c r="AP181" s="87">
        <f t="shared" si="220"/>
        <v>0.37738400105949499</v>
      </c>
      <c r="AQ181" s="87">
        <f t="shared" ref="AQ181" si="242">AQ48/AQ$128+AQ180</f>
        <v>0.38841116949192855</v>
      </c>
      <c r="AR181" s="87">
        <f t="shared" si="222"/>
        <v>0.51307961736975882</v>
      </c>
      <c r="AS181" s="87">
        <f t="shared" ref="AS181:AT181" si="243">AS48/AS$128+AS180</f>
        <v>0.46545107321333612</v>
      </c>
      <c r="AT181" s="87">
        <f t="shared" si="243"/>
        <v>0.49235431564237747</v>
      </c>
      <c r="AU181" s="87">
        <f t="shared" si="222"/>
        <v>0.5820992164360308</v>
      </c>
      <c r="AY181" s="57">
        <v>20</v>
      </c>
      <c r="AZ181" s="63">
        <v>1</v>
      </c>
      <c r="BA181" s="63">
        <f t="shared" si="172"/>
        <v>0.47462209389097676</v>
      </c>
      <c r="BB181" s="64">
        <f t="shared" si="173"/>
        <v>0.30835402883647173</v>
      </c>
      <c r="BC181" s="64">
        <f t="shared" si="174"/>
        <v>0.79156581781647972</v>
      </c>
      <c r="BD181" s="65">
        <f t="shared" si="175"/>
        <v>1.9599603723657001E-5</v>
      </c>
      <c r="BE181" s="51">
        <f t="shared" si="111"/>
        <v>2.2779708503209461E-4</v>
      </c>
      <c r="BF181" s="51"/>
      <c r="BG181" s="50"/>
      <c r="BH181" s="88">
        <f t="shared" si="176"/>
        <v>0.53225026591069546</v>
      </c>
      <c r="BI181" s="51">
        <f t="shared" si="177"/>
        <v>0.39160171728929527</v>
      </c>
    </row>
    <row r="182" spans="1:61" x14ac:dyDescent="0.25">
      <c r="A182" s="60">
        <v>19565</v>
      </c>
      <c r="B182" s="51">
        <f t="shared" si="180"/>
        <v>0.57639349245609872</v>
      </c>
      <c r="C182" s="51">
        <f t="shared" si="181"/>
        <v>0.73343817873536798</v>
      </c>
      <c r="D182" s="51">
        <f t="shared" si="182"/>
        <v>0.80241228618460703</v>
      </c>
      <c r="E182" s="51">
        <f t="shared" si="183"/>
        <v>0.43351606728520087</v>
      </c>
      <c r="F182" s="51">
        <f t="shared" si="184"/>
        <v>0.4742787054557554</v>
      </c>
      <c r="G182" s="51">
        <f t="shared" si="185"/>
        <v>0.52277348670845403</v>
      </c>
      <c r="H182" s="51">
        <f t="shared" si="186"/>
        <v>0.35548194891905804</v>
      </c>
      <c r="I182" s="51">
        <f t="shared" si="187"/>
        <v>0.54154233911848082</v>
      </c>
      <c r="J182" s="51">
        <f t="shared" si="188"/>
        <v>0.3144747179974357</v>
      </c>
      <c r="K182" s="51">
        <f t="shared" si="189"/>
        <v>0.47808584668138204</v>
      </c>
      <c r="L182" s="51">
        <f t="shared" si="190"/>
        <v>0.54732480351647494</v>
      </c>
      <c r="M182" s="51">
        <f t="shared" si="191"/>
        <v>0.46403721917828511</v>
      </c>
      <c r="N182" s="51">
        <f t="shared" si="192"/>
        <v>0.46359079577919743</v>
      </c>
      <c r="O182" s="51">
        <f t="shared" si="193"/>
        <v>0.41736380166797249</v>
      </c>
      <c r="P182" s="51">
        <f t="shared" si="194"/>
        <v>0.55634890531799674</v>
      </c>
      <c r="Q182" s="51">
        <f t="shared" si="195"/>
        <v>0.52293628106460943</v>
      </c>
      <c r="R182" s="51">
        <f t="shared" si="196"/>
        <v>0.48712331130439701</v>
      </c>
      <c r="S182" s="51">
        <f t="shared" si="197"/>
        <v>0.45087454120696807</v>
      </c>
      <c r="T182" s="51">
        <f t="shared" si="198"/>
        <v>0.46586568696344444</v>
      </c>
      <c r="U182" s="51">
        <f t="shared" si="199"/>
        <v>0.38196731695007052</v>
      </c>
      <c r="V182" s="51">
        <f t="shared" si="200"/>
        <v>0.50590358925815648</v>
      </c>
      <c r="W182" s="51">
        <f t="shared" si="201"/>
        <v>0.69266533878969827</v>
      </c>
      <c r="X182" s="51">
        <f t="shared" si="202"/>
        <v>0.61885831038037586</v>
      </c>
      <c r="Y182" s="51">
        <f t="shared" si="203"/>
        <v>0.36176846471659585</v>
      </c>
      <c r="Z182" s="51">
        <f t="shared" si="204"/>
        <v>0.38077865640226699</v>
      </c>
      <c r="AA182" s="51">
        <f t="shared" si="205"/>
        <v>0.26894272995173529</v>
      </c>
      <c r="AB182" s="51">
        <f t="shared" si="206"/>
        <v>0.54345707363966667</v>
      </c>
      <c r="AC182" s="51">
        <f t="shared" si="207"/>
        <v>0.42466419161444763</v>
      </c>
      <c r="AD182" s="51">
        <f t="shared" si="208"/>
        <v>0.45290219766312018</v>
      </c>
      <c r="AE182" s="51">
        <f t="shared" si="209"/>
        <v>0.55383979696067742</v>
      </c>
      <c r="AF182" s="51">
        <f t="shared" si="210"/>
        <v>0.53643027567250523</v>
      </c>
      <c r="AG182" s="51">
        <f t="shared" si="211"/>
        <v>0.39292233732007481</v>
      </c>
      <c r="AH182" s="87">
        <f t="shared" si="212"/>
        <v>0.55157967431715926</v>
      </c>
      <c r="AI182" s="87">
        <f t="shared" si="213"/>
        <v>0.6449953006946334</v>
      </c>
      <c r="AJ182" s="87">
        <f t="shared" si="214"/>
        <v>0.64521506171634369</v>
      </c>
      <c r="AK182" s="87">
        <f t="shared" si="215"/>
        <v>0.38982677154501427</v>
      </c>
      <c r="AL182" s="87">
        <f t="shared" si="216"/>
        <v>0.59026768111146199</v>
      </c>
      <c r="AM182" s="87">
        <f t="shared" si="217"/>
        <v>0.41616030883693667</v>
      </c>
      <c r="AN182" s="87">
        <f t="shared" si="218"/>
        <v>0.57628890177013814</v>
      </c>
      <c r="AO182" s="87">
        <f t="shared" si="219"/>
        <v>0.51848944816369857</v>
      </c>
      <c r="AP182" s="87">
        <f t="shared" si="220"/>
        <v>0.41774564763080269</v>
      </c>
      <c r="AQ182" s="87">
        <f t="shared" ref="AQ182" si="244">AQ49/AQ$128+AQ181</f>
        <v>0.40125525400813195</v>
      </c>
      <c r="AR182" s="87">
        <f t="shared" si="222"/>
        <v>0.56696552723117788</v>
      </c>
      <c r="AS182" s="87">
        <f t="shared" ref="AS182:AT182" si="245">AS49/AS$128+AS181</f>
        <v>0.48970704589131125</v>
      </c>
      <c r="AT182" s="87">
        <f t="shared" si="245"/>
        <v>0.50453974641060961</v>
      </c>
      <c r="AU182" s="87">
        <f t="shared" si="222"/>
        <v>0.59309361205052258</v>
      </c>
      <c r="AY182" s="57">
        <v>20</v>
      </c>
      <c r="AZ182" s="63">
        <v>1</v>
      </c>
      <c r="BA182" s="63">
        <f t="shared" si="172"/>
        <v>0.49949148662456294</v>
      </c>
      <c r="BB182" s="64">
        <f t="shared" si="173"/>
        <v>0.3144747179974357</v>
      </c>
      <c r="BC182" s="64">
        <f t="shared" si="174"/>
        <v>0.80241228618460703</v>
      </c>
      <c r="BD182" s="65">
        <f t="shared" si="175"/>
        <v>2.0626589716724253E-5</v>
      </c>
      <c r="BE182" s="51">
        <f t="shared" si="111"/>
        <v>2.4842367474881889E-4</v>
      </c>
      <c r="BF182" s="51"/>
      <c r="BG182" s="50"/>
      <c r="BH182" s="88">
        <f t="shared" si="176"/>
        <v>0.54912962387677933</v>
      </c>
      <c r="BI182" s="51">
        <f t="shared" si="177"/>
        <v>0.4302856141617552</v>
      </c>
    </row>
    <row r="183" spans="1:61" x14ac:dyDescent="0.25">
      <c r="A183" s="60">
        <v>19566</v>
      </c>
      <c r="B183" s="51">
        <f t="shared" si="180"/>
        <v>0.6054996098501545</v>
      </c>
      <c r="C183" s="51">
        <f t="shared" si="181"/>
        <v>0.76609403790290853</v>
      </c>
      <c r="D183" s="51">
        <f t="shared" si="182"/>
        <v>0.83123537144971027</v>
      </c>
      <c r="E183" s="51">
        <f t="shared" si="183"/>
        <v>0.43351606728520087</v>
      </c>
      <c r="F183" s="51">
        <f t="shared" si="184"/>
        <v>0.48490952443226659</v>
      </c>
      <c r="G183" s="51">
        <f t="shared" si="185"/>
        <v>0.57389873026049809</v>
      </c>
      <c r="H183" s="51">
        <f t="shared" si="186"/>
        <v>0.3638521586634556</v>
      </c>
      <c r="I183" s="51">
        <f t="shared" si="187"/>
        <v>0.59838968699596762</v>
      </c>
      <c r="J183" s="51">
        <f t="shared" si="188"/>
        <v>0.34724352416128657</v>
      </c>
      <c r="K183" s="51">
        <f t="shared" si="189"/>
        <v>0.49346085543331653</v>
      </c>
      <c r="L183" s="51">
        <f t="shared" si="190"/>
        <v>0.56639325291768927</v>
      </c>
      <c r="M183" s="51">
        <f t="shared" si="191"/>
        <v>0.56025128037353522</v>
      </c>
      <c r="N183" s="51">
        <f t="shared" si="192"/>
        <v>0.48637709215498637</v>
      </c>
      <c r="O183" s="51">
        <f t="shared" si="193"/>
        <v>0.45774801714437496</v>
      </c>
      <c r="P183" s="51">
        <f t="shared" si="194"/>
        <v>0.57597440373822351</v>
      </c>
      <c r="Q183" s="51">
        <f t="shared" si="195"/>
        <v>0.54816897651037355</v>
      </c>
      <c r="R183" s="51">
        <f t="shared" si="196"/>
        <v>0.49505488861695973</v>
      </c>
      <c r="S183" s="51">
        <f t="shared" si="197"/>
        <v>0.48283816761281939</v>
      </c>
      <c r="T183" s="51">
        <f t="shared" si="198"/>
        <v>0.49538288587617613</v>
      </c>
      <c r="U183" s="51">
        <f t="shared" si="199"/>
        <v>0.38314473331931914</v>
      </c>
      <c r="V183" s="51">
        <f t="shared" si="200"/>
        <v>0.51711657624301788</v>
      </c>
      <c r="W183" s="51">
        <f t="shared" si="201"/>
        <v>0.70275534569332776</v>
      </c>
      <c r="X183" s="51">
        <f t="shared" si="202"/>
        <v>0.64578875622111165</v>
      </c>
      <c r="Y183" s="51">
        <f t="shared" si="203"/>
        <v>0.37247057314483445</v>
      </c>
      <c r="Z183" s="51">
        <f t="shared" si="204"/>
        <v>0.40137073126073086</v>
      </c>
      <c r="AA183" s="51">
        <f t="shared" si="205"/>
        <v>0.27055726975888733</v>
      </c>
      <c r="AB183" s="51">
        <f t="shared" si="206"/>
        <v>0.5863322788113503</v>
      </c>
      <c r="AC183" s="51">
        <f t="shared" si="207"/>
        <v>0.43515144818196072</v>
      </c>
      <c r="AD183" s="51">
        <f t="shared" si="208"/>
        <v>0.50576397237939485</v>
      </c>
      <c r="AE183" s="51">
        <f t="shared" si="209"/>
        <v>0.55455585801672469</v>
      </c>
      <c r="AF183" s="51">
        <f t="shared" si="210"/>
        <v>0.54733010562869977</v>
      </c>
      <c r="AG183" s="51">
        <f t="shared" si="211"/>
        <v>0.41057219262756089</v>
      </c>
      <c r="AH183" s="87">
        <f t="shared" si="212"/>
        <v>0.59209855382882581</v>
      </c>
      <c r="AI183" s="87">
        <f t="shared" si="213"/>
        <v>0.65130582565998085</v>
      </c>
      <c r="AJ183" s="87">
        <f t="shared" si="214"/>
        <v>0.64822467361059977</v>
      </c>
      <c r="AK183" s="87">
        <f t="shared" si="215"/>
        <v>0.39712147685225702</v>
      </c>
      <c r="AL183" s="87">
        <f t="shared" si="216"/>
        <v>0.60840213238033281</v>
      </c>
      <c r="AM183" s="87">
        <f t="shared" si="217"/>
        <v>0.44737992642176139</v>
      </c>
      <c r="AN183" s="87">
        <f t="shared" si="218"/>
        <v>0.59201855439126516</v>
      </c>
      <c r="AO183" s="87">
        <f t="shared" si="219"/>
        <v>0.5406625197957603</v>
      </c>
      <c r="AP183" s="87">
        <f t="shared" si="220"/>
        <v>0.44298670117450312</v>
      </c>
      <c r="AQ183" s="87">
        <f t="shared" ref="AQ183" si="246">AQ50/AQ$128+AQ182</f>
        <v>0.42988107896546451</v>
      </c>
      <c r="AR183" s="87">
        <f t="shared" si="222"/>
        <v>0.57512063194010188</v>
      </c>
      <c r="AS183" s="87">
        <f t="shared" ref="AS183:AT183" si="247">AS50/AS$128+AS182</f>
        <v>0.49555077590302032</v>
      </c>
      <c r="AT183" s="87">
        <f t="shared" si="247"/>
        <v>0.50981457245482042</v>
      </c>
      <c r="AU183" s="87">
        <f t="shared" si="222"/>
        <v>0.6084805159009673</v>
      </c>
      <c r="AY183" s="57">
        <v>20</v>
      </c>
      <c r="AZ183" s="63">
        <v>1</v>
      </c>
      <c r="BA183" s="63">
        <f t="shared" si="172"/>
        <v>0.52747166323496109</v>
      </c>
      <c r="BB183" s="64">
        <f t="shared" si="173"/>
        <v>0.34724352416128657</v>
      </c>
      <c r="BC183" s="64">
        <f t="shared" si="174"/>
        <v>0.83123537144971027</v>
      </c>
      <c r="BD183" s="65">
        <f t="shared" si="175"/>
        <v>2.1782036082876161E-5</v>
      </c>
      <c r="BE183" s="51">
        <f t="shared" si="111"/>
        <v>2.7020571083169502E-4</v>
      </c>
      <c r="BF183" s="51"/>
      <c r="BG183" s="50"/>
      <c r="BH183" s="88">
        <f t="shared" si="176"/>
        <v>0.58045746038977242</v>
      </c>
      <c r="BI183" s="51">
        <f t="shared" si="177"/>
        <v>0.45290162717254018</v>
      </c>
    </row>
    <row r="184" spans="1:61" x14ac:dyDescent="0.25">
      <c r="A184" s="60">
        <v>19567</v>
      </c>
      <c r="B184" s="51">
        <f t="shared" si="180"/>
        <v>0.64536801915488662</v>
      </c>
      <c r="C184" s="51">
        <f t="shared" si="181"/>
        <v>0.80406356767748965</v>
      </c>
      <c r="D184" s="51">
        <f t="shared" si="182"/>
        <v>0.8429893132669638</v>
      </c>
      <c r="E184" s="51">
        <f t="shared" si="183"/>
        <v>0.43570981531016639</v>
      </c>
      <c r="F184" s="51">
        <f t="shared" si="184"/>
        <v>0.4994776837704486</v>
      </c>
      <c r="G184" s="51">
        <f t="shared" si="185"/>
        <v>0.62761478007362537</v>
      </c>
      <c r="H184" s="51">
        <f t="shared" si="186"/>
        <v>0.37194942678575327</v>
      </c>
      <c r="I184" s="51">
        <f t="shared" si="187"/>
        <v>0.63115090543164665</v>
      </c>
      <c r="J184" s="51">
        <f t="shared" si="188"/>
        <v>0.3650663866144303</v>
      </c>
      <c r="K184" s="51">
        <f t="shared" si="189"/>
        <v>0.50514586208478673</v>
      </c>
      <c r="L184" s="51">
        <f t="shared" si="190"/>
        <v>0.57475549650891944</v>
      </c>
      <c r="M184" s="51">
        <f t="shared" si="191"/>
        <v>0.57413474666729669</v>
      </c>
      <c r="N184" s="51">
        <f t="shared" si="192"/>
        <v>0.50041802116571843</v>
      </c>
      <c r="O184" s="51">
        <f t="shared" si="193"/>
        <v>0.49396791303927789</v>
      </c>
      <c r="P184" s="51">
        <f t="shared" si="194"/>
        <v>0.60635195730109992</v>
      </c>
      <c r="Q184" s="51">
        <f t="shared" si="195"/>
        <v>0.55443937687563827</v>
      </c>
      <c r="R184" s="51">
        <f t="shared" si="196"/>
        <v>0.49729642133572743</v>
      </c>
      <c r="S184" s="51">
        <f t="shared" si="197"/>
        <v>0.49007423287407892</v>
      </c>
      <c r="T184" s="51">
        <f t="shared" si="198"/>
        <v>0.53292820922941631</v>
      </c>
      <c r="U184" s="51">
        <f t="shared" si="199"/>
        <v>0.38406242548946878</v>
      </c>
      <c r="V184" s="51">
        <f t="shared" si="200"/>
        <v>0.545808631174869</v>
      </c>
      <c r="W184" s="51">
        <f t="shared" si="201"/>
        <v>0.72457157683631035</v>
      </c>
      <c r="X184" s="51">
        <f t="shared" si="202"/>
        <v>0.66754989047631919</v>
      </c>
      <c r="Y184" s="51">
        <f t="shared" si="203"/>
        <v>0.38878127315578637</v>
      </c>
      <c r="Z184" s="51">
        <f t="shared" si="204"/>
        <v>0.41735515140542156</v>
      </c>
      <c r="AA184" s="51">
        <f t="shared" si="205"/>
        <v>0.33443821269469626</v>
      </c>
      <c r="AB184" s="51">
        <f t="shared" si="206"/>
        <v>0.60080037586726509</v>
      </c>
      <c r="AC184" s="51">
        <f t="shared" si="207"/>
        <v>0.4471176768295077</v>
      </c>
      <c r="AD184" s="51">
        <f t="shared" si="208"/>
        <v>0.54451602527290444</v>
      </c>
      <c r="AE184" s="51">
        <f t="shared" si="209"/>
        <v>0.56656977129040698</v>
      </c>
      <c r="AF184" s="51">
        <f t="shared" si="210"/>
        <v>0.55834651130635093</v>
      </c>
      <c r="AG184" s="51">
        <f t="shared" si="211"/>
        <v>0.42443679218331676</v>
      </c>
      <c r="AH184" s="87">
        <f t="shared" si="212"/>
        <v>0.60475001831770059</v>
      </c>
      <c r="AI184" s="87">
        <f t="shared" si="213"/>
        <v>0.66586074614457247</v>
      </c>
      <c r="AJ184" s="87">
        <f t="shared" si="214"/>
        <v>0.66583090319199767</v>
      </c>
      <c r="AK184" s="87">
        <f t="shared" si="215"/>
        <v>0.41085268684236098</v>
      </c>
      <c r="AL184" s="87">
        <f t="shared" si="216"/>
        <v>0.61446158583094823</v>
      </c>
      <c r="AM184" s="87">
        <f t="shared" si="217"/>
        <v>0.4536633457171545</v>
      </c>
      <c r="AN184" s="87">
        <f t="shared" si="218"/>
        <v>0.59877918889423021</v>
      </c>
      <c r="AO184" s="87">
        <f t="shared" si="219"/>
        <v>0.56221967277137586</v>
      </c>
      <c r="AP184" s="87">
        <f t="shared" si="220"/>
        <v>0.45108787740710032</v>
      </c>
      <c r="AQ184" s="87">
        <f t="shared" ref="AQ184" si="248">AQ51/AQ$128+AQ183</f>
        <v>0.48612086961709966</v>
      </c>
      <c r="AR184" s="87">
        <f t="shared" si="222"/>
        <v>0.59259744353020749</v>
      </c>
      <c r="AS184" s="87">
        <f t="shared" ref="AS184:AT184" si="249">AS51/AS$128+AS183</f>
        <v>0.50458773203343865</v>
      </c>
      <c r="AT184" s="87">
        <f t="shared" si="249"/>
        <v>0.52588105620035641</v>
      </c>
      <c r="AU184" s="87">
        <f t="shared" si="222"/>
        <v>0.61346365024434424</v>
      </c>
      <c r="AY184" s="57">
        <v>20</v>
      </c>
      <c r="AZ184" s="63">
        <v>1</v>
      </c>
      <c r="BA184" s="63">
        <f t="shared" si="172"/>
        <v>0.54684822803284194</v>
      </c>
      <c r="BB184" s="64">
        <f t="shared" si="173"/>
        <v>0.3650663866144303</v>
      </c>
      <c r="BC184" s="64">
        <f t="shared" si="174"/>
        <v>0.8429893132669638</v>
      </c>
      <c r="BD184" s="65">
        <f t="shared" si="175"/>
        <v>2.2582194770076811E-5</v>
      </c>
      <c r="BE184" s="51">
        <f t="shared" si="111"/>
        <v>2.9278790560177182E-4</v>
      </c>
      <c r="BF184" s="51"/>
      <c r="BG184" s="50"/>
      <c r="BH184" s="88">
        <f t="shared" si="176"/>
        <v>0.62832200514522962</v>
      </c>
      <c r="BI184" s="51">
        <f t="shared" si="177"/>
        <v>0.47920134936129644</v>
      </c>
    </row>
    <row r="185" spans="1:61" x14ac:dyDescent="0.25">
      <c r="A185" s="60">
        <v>19568</v>
      </c>
      <c r="B185" s="51">
        <f t="shared" si="180"/>
        <v>0.67299268746002339</v>
      </c>
      <c r="C185" s="51">
        <f t="shared" si="181"/>
        <v>0.82052046984880944</v>
      </c>
      <c r="D185" s="51">
        <f t="shared" si="182"/>
        <v>0.85962632650094395</v>
      </c>
      <c r="E185" s="51">
        <f t="shared" si="183"/>
        <v>0.46861603568464921</v>
      </c>
      <c r="F185" s="51">
        <f t="shared" si="184"/>
        <v>0.51877065154263557</v>
      </c>
      <c r="G185" s="51">
        <f t="shared" si="185"/>
        <v>0.65689089082386676</v>
      </c>
      <c r="H185" s="51">
        <f t="shared" si="186"/>
        <v>0.37813610355335148</v>
      </c>
      <c r="I185" s="51">
        <f t="shared" si="187"/>
        <v>0.66523890218403547</v>
      </c>
      <c r="J185" s="51">
        <f t="shared" si="188"/>
        <v>0.37622321783509899</v>
      </c>
      <c r="K185" s="51">
        <f t="shared" si="189"/>
        <v>0.51867586978648905</v>
      </c>
      <c r="L185" s="51">
        <f t="shared" si="190"/>
        <v>0.57646595542530743</v>
      </c>
      <c r="M185" s="51">
        <f t="shared" si="191"/>
        <v>0.59098348086041463</v>
      </c>
      <c r="N185" s="51">
        <f t="shared" si="192"/>
        <v>0.50991048021522745</v>
      </c>
      <c r="O185" s="51">
        <f t="shared" si="193"/>
        <v>0.52796038218128571</v>
      </c>
      <c r="P185" s="51">
        <f t="shared" si="194"/>
        <v>0.6110684721963886</v>
      </c>
      <c r="Q185" s="51">
        <f t="shared" si="195"/>
        <v>0.58213994073825359</v>
      </c>
      <c r="R185" s="51">
        <f t="shared" si="196"/>
        <v>0.50841787213269041</v>
      </c>
      <c r="S185" s="51">
        <f t="shared" si="197"/>
        <v>0.53489619107511799</v>
      </c>
      <c r="T185" s="51">
        <f t="shared" si="198"/>
        <v>0.55365599603917748</v>
      </c>
      <c r="U185" s="51">
        <f t="shared" si="199"/>
        <v>0.40236432405264239</v>
      </c>
      <c r="V185" s="51">
        <f t="shared" si="200"/>
        <v>0.56427708032640533</v>
      </c>
      <c r="W185" s="51">
        <f t="shared" si="201"/>
        <v>0.7286621201756196</v>
      </c>
      <c r="X185" s="51">
        <f t="shared" si="202"/>
        <v>0.69264606446412558</v>
      </c>
      <c r="Y185" s="51">
        <f t="shared" si="203"/>
        <v>0.42536588712771972</v>
      </c>
      <c r="Z185" s="51">
        <f t="shared" si="204"/>
        <v>0.49701839512248319</v>
      </c>
      <c r="AA185" s="51">
        <f t="shared" si="205"/>
        <v>0.34995911895401655</v>
      </c>
      <c r="AB185" s="51">
        <f t="shared" si="206"/>
        <v>0.60398451158901234</v>
      </c>
      <c r="AC185" s="51">
        <f t="shared" si="207"/>
        <v>0.4799090274928855</v>
      </c>
      <c r="AD185" s="51">
        <f t="shared" si="208"/>
        <v>0.56816471396176416</v>
      </c>
      <c r="AE185" s="51">
        <f t="shared" si="209"/>
        <v>0.58996109912128514</v>
      </c>
      <c r="AF185" s="51">
        <f t="shared" si="210"/>
        <v>0.61243764606222517</v>
      </c>
      <c r="AG185" s="51">
        <f t="shared" si="211"/>
        <v>0.47923497137987575</v>
      </c>
      <c r="AH185" s="87">
        <f t="shared" si="212"/>
        <v>0.64238690398827214</v>
      </c>
      <c r="AI185" s="87">
        <f t="shared" si="213"/>
        <v>0.68943361036996709</v>
      </c>
      <c r="AJ185" s="87">
        <f t="shared" si="214"/>
        <v>0.67922367612143708</v>
      </c>
      <c r="AK185" s="87">
        <f t="shared" si="215"/>
        <v>0.43806518489534663</v>
      </c>
      <c r="AL185" s="87">
        <f t="shared" si="216"/>
        <v>0.62297994792819023</v>
      </c>
      <c r="AM185" s="87">
        <f t="shared" si="217"/>
        <v>0.47675042347108465</v>
      </c>
      <c r="AN185" s="87">
        <f t="shared" si="218"/>
        <v>0.62880236736831929</v>
      </c>
      <c r="AO185" s="87">
        <f t="shared" si="219"/>
        <v>0.5786663655435057</v>
      </c>
      <c r="AP185" s="87">
        <f t="shared" si="220"/>
        <v>0.47034319539615183</v>
      </c>
      <c r="AQ185" s="87">
        <f t="shared" ref="AQ185" si="250">AQ52/AQ$128+AQ184</f>
        <v>0.50345303957416188</v>
      </c>
      <c r="AR185" s="87">
        <f t="shared" si="222"/>
        <v>0.60219691283335508</v>
      </c>
      <c r="AS185" s="87">
        <f t="shared" ref="AS185:AT185" si="251">AS52/AS$128+AS184</f>
        <v>0.52816459523402726</v>
      </c>
      <c r="AT185" s="87">
        <f t="shared" si="251"/>
        <v>0.55645443196382827</v>
      </c>
      <c r="AU185" s="87">
        <f t="shared" si="222"/>
        <v>0.6298436809569018</v>
      </c>
      <c r="AY185" s="57">
        <v>20</v>
      </c>
      <c r="AZ185" s="63">
        <v>1</v>
      </c>
      <c r="BA185" s="63">
        <f t="shared" si="172"/>
        <v>0.56667771250682042</v>
      </c>
      <c r="BB185" s="64">
        <f t="shared" si="173"/>
        <v>0.37622321783509899</v>
      </c>
      <c r="BC185" s="64">
        <f t="shared" si="174"/>
        <v>0.85962632650094395</v>
      </c>
      <c r="BD185" s="65">
        <f t="shared" si="175"/>
        <v>2.3401056855801085E-5</v>
      </c>
      <c r="BE185" s="51">
        <f t="shared" si="111"/>
        <v>3.1618896245757291E-4</v>
      </c>
      <c r="BF185" s="51"/>
      <c r="BG185" s="50"/>
      <c r="BH185" s="88">
        <f t="shared" si="176"/>
        <v>0.65856049309590048</v>
      </c>
      <c r="BI185" s="51">
        <f t="shared" si="177"/>
        <v>0.50045750484308216</v>
      </c>
    </row>
    <row r="186" spans="1:61" x14ac:dyDescent="0.25">
      <c r="A186" s="60">
        <v>19569</v>
      </c>
      <c r="B186" s="51">
        <f t="shared" si="180"/>
        <v>0.70510527506394427</v>
      </c>
      <c r="C186" s="51">
        <f t="shared" si="181"/>
        <v>0.83893775535088211</v>
      </c>
      <c r="D186" s="51">
        <f t="shared" si="182"/>
        <v>0.86399084166102702</v>
      </c>
      <c r="E186" s="51">
        <f t="shared" si="183"/>
        <v>0.5607534527332011</v>
      </c>
      <c r="F186" s="51">
        <f t="shared" si="184"/>
        <v>0.54554456600199708</v>
      </c>
      <c r="G186" s="51">
        <f t="shared" si="185"/>
        <v>0.67027672317279718</v>
      </c>
      <c r="H186" s="51">
        <f t="shared" si="186"/>
        <v>0.39114632087344769</v>
      </c>
      <c r="I186" s="51">
        <f t="shared" si="187"/>
        <v>0.69187652838874647</v>
      </c>
      <c r="J186" s="51">
        <f t="shared" si="188"/>
        <v>0.39657215528160167</v>
      </c>
      <c r="K186" s="51">
        <f t="shared" si="189"/>
        <v>0.52021337066168249</v>
      </c>
      <c r="L186" s="51">
        <f t="shared" si="190"/>
        <v>0.5954077041660486</v>
      </c>
      <c r="M186" s="51">
        <f t="shared" si="191"/>
        <v>0.66616737017958327</v>
      </c>
      <c r="N186" s="51">
        <f t="shared" si="192"/>
        <v>0.54739690414685327</v>
      </c>
      <c r="O186" s="51">
        <f t="shared" si="193"/>
        <v>0.54994411578594604</v>
      </c>
      <c r="P186" s="51">
        <f t="shared" si="194"/>
        <v>0.63820841807690587</v>
      </c>
      <c r="Q186" s="51">
        <f t="shared" si="195"/>
        <v>0.61535543504260781</v>
      </c>
      <c r="R186" s="51">
        <f t="shared" si="196"/>
        <v>0.51341821435147994</v>
      </c>
      <c r="S186" s="51">
        <f t="shared" si="197"/>
        <v>0.54072668970289539</v>
      </c>
      <c r="T186" s="51">
        <f t="shared" si="198"/>
        <v>0.58829458468119911</v>
      </c>
      <c r="U186" s="51">
        <f t="shared" si="199"/>
        <v>0.42849257848199807</v>
      </c>
      <c r="V186" s="51">
        <f t="shared" si="200"/>
        <v>0.66552375692500643</v>
      </c>
      <c r="W186" s="51">
        <f t="shared" si="201"/>
        <v>0.73847942418996182</v>
      </c>
      <c r="X186" s="51">
        <f t="shared" si="202"/>
        <v>0.74525631624587263</v>
      </c>
      <c r="Y186" s="51">
        <f t="shared" si="203"/>
        <v>0.44077520634859274</v>
      </c>
      <c r="Z186" s="51">
        <f t="shared" si="204"/>
        <v>0.55092536670356551</v>
      </c>
      <c r="AA186" s="51">
        <f t="shared" si="205"/>
        <v>0.36439858817269727</v>
      </c>
      <c r="AB186" s="51">
        <f t="shared" si="206"/>
        <v>0.62113651760676236</v>
      </c>
      <c r="AC186" s="51">
        <f t="shared" si="207"/>
        <v>0.49543076477728165</v>
      </c>
      <c r="AD186" s="51">
        <f t="shared" si="208"/>
        <v>0.57929350863887463</v>
      </c>
      <c r="AE186" s="51">
        <f t="shared" si="209"/>
        <v>0.6205130375126362</v>
      </c>
      <c r="AF186" s="51">
        <f t="shared" si="210"/>
        <v>0.64566172667736343</v>
      </c>
      <c r="AG186" s="51">
        <f t="shared" si="211"/>
        <v>0.50476344040317234</v>
      </c>
      <c r="AH186" s="87">
        <f t="shared" si="212"/>
        <v>0.68627625087342281</v>
      </c>
      <c r="AI186" s="87">
        <f t="shared" si="213"/>
        <v>0.7264214292797615</v>
      </c>
      <c r="AJ186" s="87">
        <f t="shared" si="214"/>
        <v>0.7069622657468303</v>
      </c>
      <c r="AK186" s="87">
        <f t="shared" si="215"/>
        <v>0.46956626595607154</v>
      </c>
      <c r="AL186" s="87">
        <f t="shared" si="216"/>
        <v>0.62508758391101293</v>
      </c>
      <c r="AM186" s="87">
        <f t="shared" si="217"/>
        <v>0.47964079634696549</v>
      </c>
      <c r="AN186" s="87">
        <f t="shared" si="218"/>
        <v>0.68166809047567289</v>
      </c>
      <c r="AO186" s="87">
        <f t="shared" si="219"/>
        <v>0.59682764268358024</v>
      </c>
      <c r="AP186" s="87">
        <f t="shared" si="220"/>
        <v>0.48700229073499413</v>
      </c>
      <c r="AQ186" s="87">
        <f t="shared" ref="AQ186" si="252">AQ53/AQ$128+AQ185</f>
        <v>0.51947958467570154</v>
      </c>
      <c r="AR186" s="87">
        <f t="shared" si="222"/>
        <v>0.61504064722506646</v>
      </c>
      <c r="AS186" s="87">
        <f t="shared" ref="AS186:AT186" si="253">AS53/AS$128+AS185</f>
        <v>0.52916800027923427</v>
      </c>
      <c r="AT186" s="87">
        <f t="shared" si="253"/>
        <v>0.59486161904869395</v>
      </c>
      <c r="AU186" s="87">
        <f t="shared" si="222"/>
        <v>0.64299495561554176</v>
      </c>
      <c r="AY186" s="57">
        <v>20</v>
      </c>
      <c r="AZ186" s="63">
        <v>1</v>
      </c>
      <c r="BA186" s="63">
        <f t="shared" si="172"/>
        <v>0.5933914501902422</v>
      </c>
      <c r="BB186" s="64">
        <f t="shared" si="173"/>
        <v>0.39114632087344769</v>
      </c>
      <c r="BC186" s="64">
        <f t="shared" si="174"/>
        <v>0.86399084166102702</v>
      </c>
      <c r="BD186" s="65">
        <f t="shared" si="175"/>
        <v>2.4504205401374397E-5</v>
      </c>
      <c r="BE186" s="51">
        <f t="shared" si="111"/>
        <v>3.4069316785894732E-4</v>
      </c>
      <c r="BF186" s="51"/>
      <c r="BG186" s="50"/>
      <c r="BH186" s="88">
        <f t="shared" si="176"/>
        <v>0.67459668421598706</v>
      </c>
      <c r="BI186" s="51">
        <f t="shared" si="177"/>
        <v>0.51885433939964198</v>
      </c>
    </row>
    <row r="187" spans="1:61" x14ac:dyDescent="0.25">
      <c r="A187" s="60">
        <v>19570</v>
      </c>
      <c r="B187" s="51">
        <f t="shared" si="180"/>
        <v>0.7215755031701615</v>
      </c>
      <c r="C187" s="51">
        <f t="shared" si="181"/>
        <v>0.85766457506307359</v>
      </c>
      <c r="D187" s="51">
        <f t="shared" si="182"/>
        <v>0.87315200219506284</v>
      </c>
      <c r="E187" s="51">
        <f t="shared" si="183"/>
        <v>0.66166586188161514</v>
      </c>
      <c r="F187" s="51">
        <f t="shared" si="184"/>
        <v>0.56444379973801695</v>
      </c>
      <c r="G187" s="51">
        <f t="shared" si="185"/>
        <v>0.67433565298182774</v>
      </c>
      <c r="H187" s="51">
        <f t="shared" si="186"/>
        <v>0.40861458468784262</v>
      </c>
      <c r="I187" s="51">
        <f t="shared" si="187"/>
        <v>0.70769580831874723</v>
      </c>
      <c r="J187" s="51">
        <f t="shared" si="188"/>
        <v>0.39937890527422271</v>
      </c>
      <c r="K187" s="51">
        <f t="shared" si="189"/>
        <v>0.52759337486261104</v>
      </c>
      <c r="L187" s="51">
        <f t="shared" si="190"/>
        <v>0.61881565118846948</v>
      </c>
      <c r="M187" s="51">
        <f t="shared" si="191"/>
        <v>0.69269080332544042</v>
      </c>
      <c r="N187" s="51">
        <f t="shared" si="192"/>
        <v>0.59222240521397906</v>
      </c>
      <c r="O187" s="51">
        <f t="shared" si="193"/>
        <v>0.56224338524758422</v>
      </c>
      <c r="P187" s="51">
        <f t="shared" si="194"/>
        <v>0.66275028371849287</v>
      </c>
      <c r="Q187" s="51">
        <f t="shared" si="195"/>
        <v>0.65778766241397768</v>
      </c>
      <c r="R187" s="51">
        <f t="shared" si="196"/>
        <v>0.58842334763332305</v>
      </c>
      <c r="S187" s="51">
        <f t="shared" si="197"/>
        <v>0.55394942766231925</v>
      </c>
      <c r="T187" s="51">
        <f t="shared" si="198"/>
        <v>0.59265468674802702</v>
      </c>
      <c r="U187" s="51">
        <f t="shared" si="199"/>
        <v>0.4732170855668395</v>
      </c>
      <c r="V187" s="51">
        <f t="shared" si="200"/>
        <v>0.67904530005380981</v>
      </c>
      <c r="W187" s="51">
        <f t="shared" si="201"/>
        <v>0.75211456865432591</v>
      </c>
      <c r="X187" s="51">
        <f t="shared" si="202"/>
        <v>0.76805965041751734</v>
      </c>
      <c r="Y187" s="51">
        <f t="shared" si="203"/>
        <v>0.44599749187841509</v>
      </c>
      <c r="Z187" s="51">
        <f t="shared" si="204"/>
        <v>0.56639207283547266</v>
      </c>
      <c r="AA187" s="51">
        <f t="shared" si="205"/>
        <v>0.37292823243689682</v>
      </c>
      <c r="AB187" s="51">
        <f t="shared" si="206"/>
        <v>0.64882214481881206</v>
      </c>
      <c r="AC187" s="51">
        <f t="shared" si="207"/>
        <v>0.5515420691470525</v>
      </c>
      <c r="AD187" s="51">
        <f t="shared" si="208"/>
        <v>0.58783883312308449</v>
      </c>
      <c r="AE187" s="51">
        <f t="shared" si="209"/>
        <v>0.64692773424682515</v>
      </c>
      <c r="AF187" s="51">
        <f t="shared" si="210"/>
        <v>0.652656269964761</v>
      </c>
      <c r="AG187" s="51">
        <f t="shared" si="211"/>
        <v>0.5323605957093912</v>
      </c>
      <c r="AH187" s="87">
        <f t="shared" si="212"/>
        <v>0.71331326089115332</v>
      </c>
      <c r="AI187" s="87">
        <f t="shared" si="213"/>
        <v>0.74563799562585176</v>
      </c>
      <c r="AJ187" s="87">
        <f t="shared" si="214"/>
        <v>0.72346497096700091</v>
      </c>
      <c r="AK187" s="87">
        <f t="shared" si="215"/>
        <v>0.47028143314305609</v>
      </c>
      <c r="AL187" s="87">
        <f t="shared" si="216"/>
        <v>0.64063139928433077</v>
      </c>
      <c r="AM187" s="87">
        <f t="shared" si="217"/>
        <v>0.52319386837731896</v>
      </c>
      <c r="AN187" s="87">
        <f t="shared" si="218"/>
        <v>0.68611195443754169</v>
      </c>
      <c r="AO187" s="87">
        <f t="shared" si="219"/>
        <v>0.61860119951146064</v>
      </c>
      <c r="AP187" s="87">
        <f t="shared" si="220"/>
        <v>0.51274816534956857</v>
      </c>
      <c r="AQ187" s="87">
        <f t="shared" ref="AQ187" si="254">AQ54/AQ$128+AQ186</f>
        <v>0.54144672286986895</v>
      </c>
      <c r="AR187" s="87">
        <f t="shared" si="222"/>
        <v>0.63115086769909901</v>
      </c>
      <c r="AS187" s="87">
        <f t="shared" ref="AS187:AT187" si="255">AS54/AS$128+AS186</f>
        <v>0.53909476843087401</v>
      </c>
      <c r="AT187" s="87">
        <f t="shared" si="255"/>
        <v>0.61327197197105432</v>
      </c>
      <c r="AU187" s="87">
        <f t="shared" si="222"/>
        <v>0.66876812894024174</v>
      </c>
      <c r="AY187" s="57">
        <v>20</v>
      </c>
      <c r="AZ187" s="63">
        <v>1</v>
      </c>
      <c r="BA187" s="63">
        <f t="shared" si="172"/>
        <v>0.61954374034458159</v>
      </c>
      <c r="BB187" s="64">
        <f t="shared" si="173"/>
        <v>0.39937890527422271</v>
      </c>
      <c r="BC187" s="64">
        <f t="shared" si="174"/>
        <v>0.87315200219506284</v>
      </c>
      <c r="BD187" s="65">
        <f t="shared" si="175"/>
        <v>2.5584168871445996E-5</v>
      </c>
      <c r="BE187" s="51">
        <f t="shared" si="111"/>
        <v>3.6627733673039333E-4</v>
      </c>
      <c r="BF187" s="51"/>
      <c r="BG187" s="50"/>
      <c r="BH187" s="88">
        <f t="shared" si="176"/>
        <v>0.69569180432410183</v>
      </c>
      <c r="BI187" s="51">
        <f t="shared" si="177"/>
        <v>0.54867821710237763</v>
      </c>
    </row>
    <row r="188" spans="1:61" x14ac:dyDescent="0.25">
      <c r="A188" s="60">
        <v>19571</v>
      </c>
      <c r="B188" s="51">
        <f t="shared" si="180"/>
        <v>0.73922217614110852</v>
      </c>
      <c r="C188" s="51">
        <f t="shared" si="181"/>
        <v>0.87850654521107741</v>
      </c>
      <c r="D188" s="51">
        <f t="shared" si="182"/>
        <v>0.88456023984122067</v>
      </c>
      <c r="E188" s="51">
        <f t="shared" si="183"/>
        <v>0.66605335793154619</v>
      </c>
      <c r="F188" s="51">
        <f t="shared" si="184"/>
        <v>0.5778307569676977</v>
      </c>
      <c r="G188" s="51">
        <f t="shared" si="185"/>
        <v>0.70300724227114975</v>
      </c>
      <c r="H188" s="51">
        <f t="shared" si="186"/>
        <v>0.42435421822893804</v>
      </c>
      <c r="I188" s="51">
        <f t="shared" si="187"/>
        <v>0.72086153161532851</v>
      </c>
      <c r="J188" s="51">
        <f t="shared" si="188"/>
        <v>0.44400623015689755</v>
      </c>
      <c r="K188" s="51">
        <f t="shared" si="189"/>
        <v>0.53774088063888781</v>
      </c>
      <c r="L188" s="51">
        <f t="shared" si="190"/>
        <v>0.64108329226663174</v>
      </c>
      <c r="M188" s="51">
        <f t="shared" si="191"/>
        <v>0.69823872391133324</v>
      </c>
      <c r="N188" s="51">
        <f t="shared" si="192"/>
        <v>0.61670064452220363</v>
      </c>
      <c r="O188" s="51">
        <f t="shared" si="193"/>
        <v>0.5786101296492917</v>
      </c>
      <c r="P188" s="51">
        <f t="shared" si="194"/>
        <v>0.66902564675713971</v>
      </c>
      <c r="Q188" s="51">
        <f t="shared" si="195"/>
        <v>0.68186197064366882</v>
      </c>
      <c r="R188" s="51">
        <f t="shared" si="196"/>
        <v>0.60807986532097846</v>
      </c>
      <c r="S188" s="51">
        <f t="shared" si="197"/>
        <v>0.61303528429202814</v>
      </c>
      <c r="T188" s="51">
        <f t="shared" si="198"/>
        <v>0.61314024566518666</v>
      </c>
      <c r="U188" s="51">
        <f t="shared" si="199"/>
        <v>0.48625524036160744</v>
      </c>
      <c r="V188" s="51">
        <f t="shared" si="200"/>
        <v>0.68860931836442685</v>
      </c>
      <c r="W188" s="51">
        <f t="shared" si="201"/>
        <v>0.75920484377579522</v>
      </c>
      <c r="X188" s="51">
        <f t="shared" si="202"/>
        <v>0.77706425769553422</v>
      </c>
      <c r="Y188" s="51">
        <f t="shared" si="203"/>
        <v>0.48364087058790151</v>
      </c>
      <c r="Z188" s="51">
        <f t="shared" si="204"/>
        <v>0.57197044132321495</v>
      </c>
      <c r="AA188" s="51">
        <f t="shared" si="205"/>
        <v>0.40390911892507886</v>
      </c>
      <c r="AB188" s="51">
        <f t="shared" si="206"/>
        <v>0.67607488348863032</v>
      </c>
      <c r="AC188" s="51">
        <f t="shared" si="207"/>
        <v>0.56866229140683877</v>
      </c>
      <c r="AD188" s="51">
        <f t="shared" si="208"/>
        <v>0.60969896552455149</v>
      </c>
      <c r="AE188" s="51">
        <f t="shared" si="209"/>
        <v>0.66140808004689255</v>
      </c>
      <c r="AF188" s="51">
        <f t="shared" si="210"/>
        <v>0.66221547912420431</v>
      </c>
      <c r="AG188" s="51">
        <f t="shared" si="211"/>
        <v>0.54811782314101221</v>
      </c>
      <c r="AH188" s="87">
        <f t="shared" si="212"/>
        <v>0.72371774713103876</v>
      </c>
      <c r="AI188" s="87">
        <f t="shared" si="213"/>
        <v>0.75728193201352512</v>
      </c>
      <c r="AJ188" s="87">
        <f t="shared" si="214"/>
        <v>0.74172328312548763</v>
      </c>
      <c r="AK188" s="87">
        <f t="shared" si="215"/>
        <v>0.47779068860639423</v>
      </c>
      <c r="AL188" s="87">
        <f t="shared" si="216"/>
        <v>0.64774467072635755</v>
      </c>
      <c r="AM188" s="87">
        <f t="shared" si="217"/>
        <v>0.53816635892691289</v>
      </c>
      <c r="AN188" s="87">
        <f t="shared" si="218"/>
        <v>0.74003445007241286</v>
      </c>
      <c r="AO188" s="87">
        <f t="shared" si="219"/>
        <v>0.62174737859438833</v>
      </c>
      <c r="AP188" s="87">
        <f t="shared" si="220"/>
        <v>0.52842165764527593</v>
      </c>
      <c r="AQ188" s="87">
        <f t="shared" ref="AQ188" si="256">AQ55/AQ$128+AQ187</f>
        <v>0.5817742105948227</v>
      </c>
      <c r="AR188" s="87">
        <f t="shared" si="222"/>
        <v>0.65193445359397573</v>
      </c>
      <c r="AS188" s="87">
        <f t="shared" ref="AS188:AT188" si="257">AS55/AS$128+AS187</f>
        <v>0.56437552699124827</v>
      </c>
      <c r="AT188" s="87">
        <f t="shared" si="257"/>
        <v>0.6382971449794429</v>
      </c>
      <c r="AU188" s="87">
        <f t="shared" si="222"/>
        <v>0.68832879061648233</v>
      </c>
      <c r="AY188" s="57">
        <v>20</v>
      </c>
      <c r="AZ188" s="63">
        <v>1</v>
      </c>
      <c r="BA188" s="63">
        <f t="shared" si="172"/>
        <v>0.63910871111969625</v>
      </c>
      <c r="BB188" s="64">
        <f t="shared" si="173"/>
        <v>0.42435421822893804</v>
      </c>
      <c r="BC188" s="64">
        <f t="shared" si="174"/>
        <v>0.88456023984122067</v>
      </c>
      <c r="BD188" s="65">
        <f t="shared" si="175"/>
        <v>2.6392107816962641E-5</v>
      </c>
      <c r="BE188" s="51">
        <f t="shared" si="111"/>
        <v>3.9266944454735596E-4</v>
      </c>
      <c r="BF188" s="51"/>
      <c r="BG188" s="50"/>
      <c r="BH188" s="88">
        <f t="shared" si="176"/>
        <v>0.70657810013998557</v>
      </c>
      <c r="BI188" s="51">
        <f t="shared" si="177"/>
        <v>0.56981278170193572</v>
      </c>
    </row>
    <row r="189" spans="1:61" x14ac:dyDescent="0.25">
      <c r="A189" s="60">
        <v>19572</v>
      </c>
      <c r="B189" s="51">
        <f t="shared" si="180"/>
        <v>0.74902588334719022</v>
      </c>
      <c r="C189" s="51">
        <f t="shared" si="181"/>
        <v>0.89413802282208021</v>
      </c>
      <c r="D189" s="51">
        <f t="shared" si="182"/>
        <v>0.8910854060706519</v>
      </c>
      <c r="E189" s="51">
        <f t="shared" si="183"/>
        <v>0.66824710595651171</v>
      </c>
      <c r="F189" s="51">
        <f t="shared" si="184"/>
        <v>0.59633625666755052</v>
      </c>
      <c r="G189" s="51">
        <f t="shared" si="185"/>
        <v>0.71328410710678025</v>
      </c>
      <c r="H189" s="51">
        <f t="shared" si="186"/>
        <v>0.44509778150853202</v>
      </c>
      <c r="I189" s="51">
        <f t="shared" si="187"/>
        <v>0.725760405400103</v>
      </c>
      <c r="J189" s="51">
        <f t="shared" si="188"/>
        <v>0.46189926135985682</v>
      </c>
      <c r="K189" s="51">
        <f t="shared" si="189"/>
        <v>0.57279590059329843</v>
      </c>
      <c r="L189" s="51">
        <f t="shared" si="190"/>
        <v>0.67218830441279864</v>
      </c>
      <c r="M189" s="51">
        <f t="shared" si="191"/>
        <v>0.7137346400305512</v>
      </c>
      <c r="N189" s="51">
        <f t="shared" si="192"/>
        <v>0.62419353465156147</v>
      </c>
      <c r="O189" s="51">
        <f t="shared" si="193"/>
        <v>0.61124677381127646</v>
      </c>
      <c r="P189" s="51">
        <f t="shared" si="194"/>
        <v>0.69068963890329638</v>
      </c>
      <c r="Q189" s="51">
        <f t="shared" si="195"/>
        <v>0.6987089499382958</v>
      </c>
      <c r="R189" s="51">
        <f t="shared" si="196"/>
        <v>0.65354274687342129</v>
      </c>
      <c r="S189" s="51">
        <f t="shared" si="197"/>
        <v>0.63682580101429864</v>
      </c>
      <c r="T189" s="51">
        <f t="shared" si="198"/>
        <v>0.6366709552321943</v>
      </c>
      <c r="U189" s="51">
        <f t="shared" si="199"/>
        <v>0.52994085065005303</v>
      </c>
      <c r="V189" s="51">
        <f t="shared" si="200"/>
        <v>0.69784354294019502</v>
      </c>
      <c r="W189" s="51">
        <f t="shared" si="201"/>
        <v>0.76411349578296628</v>
      </c>
      <c r="X189" s="51">
        <f t="shared" si="202"/>
        <v>0.79440646430504824</v>
      </c>
      <c r="Y189" s="51">
        <f t="shared" si="203"/>
        <v>0.50919430060505955</v>
      </c>
      <c r="Z189" s="51">
        <f t="shared" si="204"/>
        <v>0.60122128304548295</v>
      </c>
      <c r="AA189" s="51">
        <f t="shared" si="205"/>
        <v>0.4095752397577257</v>
      </c>
      <c r="AB189" s="51">
        <f t="shared" si="206"/>
        <v>0.69378483473858987</v>
      </c>
      <c r="AC189" s="51">
        <f t="shared" si="207"/>
        <v>0.58487122783953349</v>
      </c>
      <c r="AD189" s="51">
        <f t="shared" si="208"/>
        <v>0.61963538934340012</v>
      </c>
      <c r="AE189" s="51">
        <f t="shared" si="209"/>
        <v>0.66443144895020334</v>
      </c>
      <c r="AF189" s="51">
        <f t="shared" si="210"/>
        <v>0.67742861077429395</v>
      </c>
      <c r="AG189" s="51">
        <f t="shared" si="211"/>
        <v>0.5580211085379807</v>
      </c>
      <c r="AH189" s="87">
        <f t="shared" si="212"/>
        <v>0.74130279429704238</v>
      </c>
      <c r="AI189" s="87">
        <f t="shared" si="213"/>
        <v>0.77892092568502291</v>
      </c>
      <c r="AJ189" s="87">
        <f t="shared" si="214"/>
        <v>0.75230708495362142</v>
      </c>
      <c r="AK189" s="87">
        <f t="shared" si="215"/>
        <v>0.50561069218009447</v>
      </c>
      <c r="AL189" s="87">
        <f t="shared" si="216"/>
        <v>0.65380412417697298</v>
      </c>
      <c r="AM189" s="87">
        <f t="shared" si="217"/>
        <v>0.55452120172149333</v>
      </c>
      <c r="AN189" s="87">
        <f t="shared" si="218"/>
        <v>0.77382407422150046</v>
      </c>
      <c r="AO189" s="87">
        <f t="shared" si="219"/>
        <v>0.63809419266547285</v>
      </c>
      <c r="AP189" s="87">
        <f t="shared" si="220"/>
        <v>0.56854291323045314</v>
      </c>
      <c r="AQ189" s="87">
        <f t="shared" ref="AQ189" si="258">AQ56/AQ$128+AQ188</f>
        <v>0.62541472139066501</v>
      </c>
      <c r="AR189" s="87">
        <f t="shared" si="222"/>
        <v>0.6736556072864629</v>
      </c>
      <c r="AS189" s="87">
        <f t="shared" ref="AS189:AT189" si="259">AS56/AS$128+AS188</f>
        <v>0.57323578286213328</v>
      </c>
      <c r="AT189" s="87">
        <f t="shared" si="259"/>
        <v>0.66018520819093462</v>
      </c>
      <c r="AU189" s="87">
        <f t="shared" si="222"/>
        <v>0.71788634603689871</v>
      </c>
      <c r="AY189" s="57">
        <v>20</v>
      </c>
      <c r="AZ189" s="63">
        <v>1</v>
      </c>
      <c r="BA189" s="63">
        <f t="shared" si="172"/>
        <v>0.65927061631751505</v>
      </c>
      <c r="BB189" s="64">
        <f t="shared" si="173"/>
        <v>0.44509778150853202</v>
      </c>
      <c r="BC189" s="64">
        <f t="shared" si="174"/>
        <v>0.89413802282208021</v>
      </c>
      <c r="BD189" s="65">
        <f t="shared" si="175"/>
        <v>2.7224697275560325E-5</v>
      </c>
      <c r="BE189" s="51">
        <f t="shared" si="111"/>
        <v>4.1989414182291629E-4</v>
      </c>
      <c r="BF189" s="51"/>
      <c r="BG189" s="50"/>
      <c r="BH189" s="88">
        <f t="shared" si="176"/>
        <v>0.71613979310446163</v>
      </c>
      <c r="BI189" s="51">
        <f t="shared" si="177"/>
        <v>0.59162818545270013</v>
      </c>
    </row>
    <row r="190" spans="1:61" x14ac:dyDescent="0.25">
      <c r="A190" s="60">
        <v>19573</v>
      </c>
      <c r="B190" s="51">
        <f t="shared" si="180"/>
        <v>0.764929675037056</v>
      </c>
      <c r="C190" s="51">
        <f t="shared" si="181"/>
        <v>0.90770593903229058</v>
      </c>
      <c r="D190" s="51">
        <f t="shared" si="182"/>
        <v>0.90478393385031863</v>
      </c>
      <c r="E190" s="51">
        <f t="shared" si="183"/>
        <v>0.66824710595651171</v>
      </c>
      <c r="F190" s="51">
        <f t="shared" si="184"/>
        <v>0.63610339432042573</v>
      </c>
      <c r="G190" s="51">
        <f t="shared" si="185"/>
        <v>0.71578855315916079</v>
      </c>
      <c r="H190" s="51">
        <f t="shared" si="186"/>
        <v>0.45455975774132928</v>
      </c>
      <c r="I190" s="51">
        <f t="shared" si="187"/>
        <v>0.74372294261094263</v>
      </c>
      <c r="J190" s="51">
        <f t="shared" si="188"/>
        <v>0.51508717372002588</v>
      </c>
      <c r="K190" s="51">
        <f t="shared" si="189"/>
        <v>0.61461592439856017</v>
      </c>
      <c r="L190" s="51">
        <f t="shared" si="190"/>
        <v>0.67807988512480177</v>
      </c>
      <c r="M190" s="51">
        <f t="shared" si="191"/>
        <v>0.73977980416038314</v>
      </c>
      <c r="N190" s="51">
        <f t="shared" si="192"/>
        <v>0.65565927853789685</v>
      </c>
      <c r="O190" s="51">
        <f t="shared" si="193"/>
        <v>0.69404894223411606</v>
      </c>
      <c r="P190" s="51">
        <f t="shared" si="194"/>
        <v>0.72642323480489057</v>
      </c>
      <c r="Q190" s="51">
        <f t="shared" si="195"/>
        <v>0.71490118863253371</v>
      </c>
      <c r="R190" s="51">
        <f t="shared" si="196"/>
        <v>0.66831387273812148</v>
      </c>
      <c r="S190" s="51">
        <f t="shared" si="197"/>
        <v>0.65369260061608336</v>
      </c>
      <c r="T190" s="51">
        <f t="shared" si="198"/>
        <v>0.64013135369793073</v>
      </c>
      <c r="U190" s="51">
        <f t="shared" si="199"/>
        <v>0.57012884172396594</v>
      </c>
      <c r="V190" s="51">
        <f t="shared" si="200"/>
        <v>0.70377983016747458</v>
      </c>
      <c r="W190" s="51">
        <f t="shared" si="201"/>
        <v>0.7684767420115628</v>
      </c>
      <c r="X190" s="51">
        <f t="shared" si="202"/>
        <v>0.80111823176690344</v>
      </c>
      <c r="Y190" s="51">
        <f t="shared" si="203"/>
        <v>0.52743653088046627</v>
      </c>
      <c r="Z190" s="51">
        <f t="shared" si="204"/>
        <v>0.61424179046698801</v>
      </c>
      <c r="AA190" s="51">
        <f t="shared" si="205"/>
        <v>0.41467779480863082</v>
      </c>
      <c r="AB190" s="51">
        <f t="shared" si="206"/>
        <v>0.72527026137689377</v>
      </c>
      <c r="AC190" s="51">
        <f t="shared" si="207"/>
        <v>0.61443573032829191</v>
      </c>
      <c r="AD190" s="51">
        <f t="shared" si="208"/>
        <v>0.62500105820557839</v>
      </c>
      <c r="AE190" s="51">
        <f t="shared" si="209"/>
        <v>0.71121410461195966</v>
      </c>
      <c r="AF190" s="51">
        <f t="shared" si="210"/>
        <v>0.68378198759368003</v>
      </c>
      <c r="AG190" s="51">
        <f t="shared" si="211"/>
        <v>0.56343490455499012</v>
      </c>
      <c r="AH190" s="87">
        <f t="shared" si="212"/>
        <v>0.7725162530166988</v>
      </c>
      <c r="AI190" s="87">
        <f t="shared" si="213"/>
        <v>0.79671253478087345</v>
      </c>
      <c r="AJ190" s="87">
        <f t="shared" si="214"/>
        <v>0.75591861922672865</v>
      </c>
      <c r="AK190" s="87">
        <f t="shared" si="215"/>
        <v>0.53257249512941318</v>
      </c>
      <c r="AL190" s="87">
        <f t="shared" si="216"/>
        <v>0.65525312391516366</v>
      </c>
      <c r="AM190" s="87">
        <f t="shared" si="217"/>
        <v>0.57566939580713072</v>
      </c>
      <c r="AN190" s="87">
        <f t="shared" si="218"/>
        <v>0.77382407422150046</v>
      </c>
      <c r="AO190" s="87">
        <f t="shared" si="219"/>
        <v>0.69357681109614966</v>
      </c>
      <c r="AP190" s="87">
        <f t="shared" si="220"/>
        <v>0.60751029208220397</v>
      </c>
      <c r="AQ190" s="87">
        <f t="shared" ref="AQ190" si="260">AQ57/AQ$128+AQ189</f>
        <v>0.63483154066112157</v>
      </c>
      <c r="AR190" s="87">
        <f t="shared" si="222"/>
        <v>0.69809870041947775</v>
      </c>
      <c r="AS190" s="87">
        <f t="shared" ref="AS190:AT190" si="261">AS57/AS$128+AS189</f>
        <v>0.60152675655812871</v>
      </c>
      <c r="AT190" s="87">
        <f t="shared" si="261"/>
        <v>0.67643991852428442</v>
      </c>
      <c r="AU190" s="87">
        <f t="shared" si="222"/>
        <v>0.73515450341469379</v>
      </c>
      <c r="AY190" s="57">
        <v>20</v>
      </c>
      <c r="AZ190" s="63">
        <v>1</v>
      </c>
      <c r="BA190" s="63">
        <f t="shared" si="172"/>
        <v>0.68333517010486711</v>
      </c>
      <c r="BB190" s="64">
        <f t="shared" si="173"/>
        <v>0.45455975774132928</v>
      </c>
      <c r="BC190" s="64">
        <f t="shared" si="174"/>
        <v>0.90770593903229058</v>
      </c>
      <c r="BD190" s="65">
        <f t="shared" si="175"/>
        <v>2.8218447301295687E-5</v>
      </c>
      <c r="BE190" s="51">
        <f t="shared" si="111"/>
        <v>4.4811258912421195E-4</v>
      </c>
      <c r="BF190" s="51"/>
      <c r="BG190" s="50"/>
      <c r="BH190" s="88">
        <f t="shared" si="176"/>
        <v>0.74056843185049503</v>
      </c>
      <c r="BI190" s="51">
        <f t="shared" si="177"/>
        <v>0.63180590033605266</v>
      </c>
    </row>
    <row r="191" spans="1:61" x14ac:dyDescent="0.25">
      <c r="A191" s="60">
        <v>19574</v>
      </c>
      <c r="B191" s="51">
        <f t="shared" si="180"/>
        <v>0.83351205344760071</v>
      </c>
      <c r="C191" s="51">
        <f t="shared" si="181"/>
        <v>0.91559906139032166</v>
      </c>
      <c r="D191" s="51">
        <f t="shared" si="182"/>
        <v>0.90966700526704525</v>
      </c>
      <c r="E191" s="51">
        <f t="shared" si="183"/>
        <v>0.67263460200644276</v>
      </c>
      <c r="F191" s="51">
        <f t="shared" si="184"/>
        <v>0.70225071239649539</v>
      </c>
      <c r="G191" s="51">
        <f t="shared" si="185"/>
        <v>0.74627370683124106</v>
      </c>
      <c r="H191" s="51">
        <f t="shared" si="186"/>
        <v>0.48376451130602083</v>
      </c>
      <c r="I191" s="51">
        <f t="shared" si="187"/>
        <v>0.76239989891539517</v>
      </c>
      <c r="J191" s="51">
        <f t="shared" si="188"/>
        <v>0.54006724865435329</v>
      </c>
      <c r="K191" s="51">
        <f t="shared" si="189"/>
        <v>0.63952343857669403</v>
      </c>
      <c r="L191" s="51">
        <f t="shared" si="190"/>
        <v>0.72609943544413891</v>
      </c>
      <c r="M191" s="51">
        <f t="shared" si="191"/>
        <v>0.74919487136156582</v>
      </c>
      <c r="N191" s="51">
        <f t="shared" si="192"/>
        <v>0.66036156149297764</v>
      </c>
      <c r="O191" s="51">
        <f t="shared" si="193"/>
        <v>0.70131229034138265</v>
      </c>
      <c r="P191" s="51">
        <f t="shared" si="194"/>
        <v>0.74872675439447622</v>
      </c>
      <c r="Q191" s="51">
        <f t="shared" si="195"/>
        <v>0.74234992918730713</v>
      </c>
      <c r="R191" s="51">
        <f t="shared" si="196"/>
        <v>0.68480925454033525</v>
      </c>
      <c r="S191" s="51">
        <f t="shared" si="197"/>
        <v>0.695130787292073</v>
      </c>
      <c r="T191" s="51">
        <f t="shared" si="198"/>
        <v>0.67158637575147484</v>
      </c>
      <c r="U191" s="51">
        <f t="shared" si="199"/>
        <v>0.62837632210856009</v>
      </c>
      <c r="V191" s="51">
        <f t="shared" si="200"/>
        <v>0.71960992944022006</v>
      </c>
      <c r="W191" s="51">
        <f t="shared" si="201"/>
        <v>0.7774759373580431</v>
      </c>
      <c r="X191" s="51">
        <f t="shared" si="202"/>
        <v>0.82846555757421414</v>
      </c>
      <c r="Y191" s="51">
        <f t="shared" si="203"/>
        <v>0.54613660536670672</v>
      </c>
      <c r="Z191" s="51">
        <f t="shared" si="204"/>
        <v>0.64129234763492604</v>
      </c>
      <c r="AA191" s="51">
        <f t="shared" si="205"/>
        <v>0.4317523148446446</v>
      </c>
      <c r="AB191" s="51">
        <f t="shared" si="206"/>
        <v>0.73231191499719273</v>
      </c>
      <c r="AC191" s="51">
        <f t="shared" si="207"/>
        <v>0.64356699857138377</v>
      </c>
      <c r="AD191" s="51">
        <f t="shared" si="208"/>
        <v>0.62559724363470925</v>
      </c>
      <c r="AE191" s="51">
        <f t="shared" si="209"/>
        <v>0.71551047094824338</v>
      </c>
      <c r="AF191" s="51">
        <f t="shared" si="210"/>
        <v>0.6912428337669041</v>
      </c>
      <c r="AG191" s="51">
        <f t="shared" si="211"/>
        <v>0.58033651163248301</v>
      </c>
      <c r="AH191" s="87">
        <f t="shared" si="212"/>
        <v>0.79107824724748033</v>
      </c>
      <c r="AI191" s="87">
        <f t="shared" si="213"/>
        <v>0.81295704743360653</v>
      </c>
      <c r="AJ191" s="87">
        <f t="shared" si="214"/>
        <v>0.76685354244252557</v>
      </c>
      <c r="AK191" s="87">
        <f t="shared" si="215"/>
        <v>0.55731727979907975</v>
      </c>
      <c r="AL191" s="87">
        <f t="shared" si="216"/>
        <v>0.6665377582398605</v>
      </c>
      <c r="AM191" s="87">
        <f t="shared" si="217"/>
        <v>0.62809106535726766</v>
      </c>
      <c r="AN191" s="87">
        <f t="shared" si="218"/>
        <v>0.7743524604852593</v>
      </c>
      <c r="AO191" s="87">
        <f t="shared" si="219"/>
        <v>0.71323626875190405</v>
      </c>
      <c r="AP191" s="87">
        <f t="shared" si="220"/>
        <v>0.65780008638070053</v>
      </c>
      <c r="AQ191" s="87">
        <f t="shared" ref="AQ191" si="262">AQ58/AQ$128+AQ190</f>
        <v>0.65079280451988508</v>
      </c>
      <c r="AR191" s="87">
        <f t="shared" si="222"/>
        <v>0.71162017512078646</v>
      </c>
      <c r="AS191" s="87">
        <f t="shared" ref="AS191:AT191" si="263">AS58/AS$128+AS190</f>
        <v>0.61175643944039693</v>
      </c>
      <c r="AT191" s="87">
        <f t="shared" si="263"/>
        <v>0.71970962579434028</v>
      </c>
      <c r="AU191" s="87">
        <f t="shared" si="222"/>
        <v>0.74703265068621993</v>
      </c>
      <c r="AY191" s="57">
        <v>20</v>
      </c>
      <c r="AZ191" s="63">
        <v>1</v>
      </c>
      <c r="BA191" s="63">
        <f t="shared" si="172"/>
        <v>0.71068199103529495</v>
      </c>
      <c r="BB191" s="64">
        <f t="shared" si="173"/>
        <v>0.48376451130602083</v>
      </c>
      <c r="BC191" s="64">
        <f t="shared" si="174"/>
        <v>0.91559906139032166</v>
      </c>
      <c r="BD191" s="65">
        <f t="shared" si="175"/>
        <v>2.934773913207446E-5</v>
      </c>
      <c r="BE191" s="51">
        <f t="shared" si="111"/>
        <v>4.7746032825628638E-4</v>
      </c>
      <c r="BF191" s="51"/>
      <c r="BG191" s="50"/>
      <c r="BH191" s="88">
        <f t="shared" si="176"/>
        <v>0.75183587687233178</v>
      </c>
      <c r="BI191" s="51">
        <f t="shared" si="177"/>
        <v>0.65619393690972094</v>
      </c>
    </row>
    <row r="192" spans="1:61" x14ac:dyDescent="0.25">
      <c r="A192" s="60">
        <v>19575</v>
      </c>
      <c r="B192" s="51">
        <f t="shared" si="180"/>
        <v>0.84632223086354741</v>
      </c>
      <c r="C192" s="51">
        <f t="shared" si="181"/>
        <v>0.92127385524250094</v>
      </c>
      <c r="D192" s="51">
        <f t="shared" si="182"/>
        <v>0.91679715379589388</v>
      </c>
      <c r="E192" s="51">
        <f t="shared" si="183"/>
        <v>0.67482835003140829</v>
      </c>
      <c r="F192" s="51">
        <f t="shared" si="184"/>
        <v>0.71485020155384194</v>
      </c>
      <c r="G192" s="51">
        <f t="shared" si="185"/>
        <v>0.74800091100529664</v>
      </c>
      <c r="H192" s="51">
        <f t="shared" si="186"/>
        <v>0.51460691460331187</v>
      </c>
      <c r="I192" s="51">
        <f t="shared" si="187"/>
        <v>0.76617611412449216</v>
      </c>
      <c r="J192" s="51">
        <f t="shared" si="188"/>
        <v>0.60413131723592894</v>
      </c>
      <c r="K192" s="51">
        <f t="shared" si="189"/>
        <v>0.66197095135451833</v>
      </c>
      <c r="L192" s="51">
        <f t="shared" si="190"/>
        <v>0.74412260439644951</v>
      </c>
      <c r="M192" s="51">
        <f t="shared" si="191"/>
        <v>0.79107757233634801</v>
      </c>
      <c r="N192" s="51">
        <f t="shared" si="192"/>
        <v>0.72478723263455258</v>
      </c>
      <c r="O192" s="51">
        <f t="shared" si="193"/>
        <v>0.71593583119734616</v>
      </c>
      <c r="P192" s="51">
        <f t="shared" si="194"/>
        <v>0.77115018537970481</v>
      </c>
      <c r="Q192" s="51">
        <f t="shared" si="195"/>
        <v>0.75239767917020128</v>
      </c>
      <c r="R192" s="51">
        <f t="shared" si="196"/>
        <v>0.70357490666027533</v>
      </c>
      <c r="S192" s="51">
        <f t="shared" si="197"/>
        <v>0.70325183895219157</v>
      </c>
      <c r="T192" s="51">
        <f t="shared" si="198"/>
        <v>0.68560098953770732</v>
      </c>
      <c r="U192" s="51">
        <f t="shared" si="199"/>
        <v>0.64936203739575626</v>
      </c>
      <c r="V192" s="51">
        <f t="shared" si="200"/>
        <v>0.7314825038947792</v>
      </c>
      <c r="W192" s="51">
        <f t="shared" si="201"/>
        <v>0.78483891536879968</v>
      </c>
      <c r="X192" s="51">
        <f t="shared" si="202"/>
        <v>0.83772029283217597</v>
      </c>
      <c r="Y192" s="51">
        <f t="shared" si="203"/>
        <v>0.6115654046211656</v>
      </c>
      <c r="Z192" s="51">
        <f t="shared" si="204"/>
        <v>0.64877331511964764</v>
      </c>
      <c r="AA192" s="51">
        <f t="shared" si="205"/>
        <v>0.45446249269807598</v>
      </c>
      <c r="AB192" s="51">
        <f t="shared" si="206"/>
        <v>0.7403540221373156</v>
      </c>
      <c r="AC192" s="51">
        <f t="shared" si="207"/>
        <v>0.65411401158657501</v>
      </c>
      <c r="AD192" s="51">
        <f t="shared" si="208"/>
        <v>0.63682540255000819</v>
      </c>
      <c r="AE192" s="51">
        <f t="shared" si="209"/>
        <v>0.73850398708131748</v>
      </c>
      <c r="AF192" s="51">
        <f t="shared" si="210"/>
        <v>0.70668911685990699</v>
      </c>
      <c r="AG192" s="51">
        <f t="shared" si="211"/>
        <v>0.59556556384293236</v>
      </c>
      <c r="AH192" s="87">
        <f t="shared" si="212"/>
        <v>0.83176809249548311</v>
      </c>
      <c r="AI192" s="87">
        <f t="shared" si="213"/>
        <v>0.82116072988855815</v>
      </c>
      <c r="AJ192" s="87">
        <f t="shared" si="214"/>
        <v>0.78325592726622095</v>
      </c>
      <c r="AK192" s="87">
        <f t="shared" si="215"/>
        <v>0.58520880009147846</v>
      </c>
      <c r="AL192" s="87">
        <f t="shared" si="216"/>
        <v>0.67242157535857405</v>
      </c>
      <c r="AM192" s="87">
        <f t="shared" si="217"/>
        <v>0.64512810796106212</v>
      </c>
      <c r="AN192" s="87">
        <f t="shared" si="218"/>
        <v>0.77675052122077992</v>
      </c>
      <c r="AO192" s="87">
        <f t="shared" si="219"/>
        <v>0.72703617594633285</v>
      </c>
      <c r="AP192" s="87">
        <f t="shared" si="220"/>
        <v>0.66953116650386801</v>
      </c>
      <c r="AQ192" s="87">
        <f t="shared" ref="AQ192" si="264">AQ59/AQ$128+AQ191</f>
        <v>0.65862655365302059</v>
      </c>
      <c r="AR192" s="87">
        <f t="shared" si="222"/>
        <v>0.78493834402295226</v>
      </c>
      <c r="AS192" s="87">
        <f t="shared" ref="AS192:AT192" si="265">AS59/AS$128+AS191</f>
        <v>0.62867548929071226</v>
      </c>
      <c r="AT192" s="87">
        <f t="shared" si="265"/>
        <v>0.72870864932601009</v>
      </c>
      <c r="AU192" s="87">
        <f t="shared" si="222"/>
        <v>0.77405707635701804</v>
      </c>
      <c r="AY192" s="57">
        <v>20</v>
      </c>
      <c r="AZ192" s="63">
        <v>1</v>
      </c>
      <c r="BA192" s="63">
        <f t="shared" si="172"/>
        <v>0.73051094387356363</v>
      </c>
      <c r="BB192" s="64">
        <f t="shared" si="173"/>
        <v>0.51460691460331187</v>
      </c>
      <c r="BC192" s="64">
        <f t="shared" si="174"/>
        <v>0.92127385524250094</v>
      </c>
      <c r="BD192" s="65">
        <f t="shared" si="175"/>
        <v>3.0166579263807604E-5</v>
      </c>
      <c r="BE192" s="51">
        <f t="shared" si="111"/>
        <v>5.0762690752009397E-4</v>
      </c>
      <c r="BF192" s="51"/>
      <c r="BG192" s="50"/>
      <c r="BH192" s="88">
        <f t="shared" si="176"/>
        <v>0.77513566277103352</v>
      </c>
      <c r="BI192" s="51">
        <f t="shared" si="177"/>
        <v>0.67225687029603032</v>
      </c>
    </row>
    <row r="193" spans="1:61" x14ac:dyDescent="0.25">
      <c r="A193" s="60">
        <v>19576</v>
      </c>
      <c r="B193" s="51">
        <f t="shared" si="180"/>
        <v>0.8471065274400339</v>
      </c>
      <c r="C193" s="51">
        <f t="shared" si="181"/>
        <v>0.9247819096238481</v>
      </c>
      <c r="D193" s="51">
        <f t="shared" si="182"/>
        <v>0.92453228462415993</v>
      </c>
      <c r="E193" s="51">
        <f t="shared" si="183"/>
        <v>0.67702209805637381</v>
      </c>
      <c r="F193" s="51">
        <f t="shared" si="184"/>
        <v>0.73256823318136055</v>
      </c>
      <c r="G193" s="51">
        <f t="shared" si="185"/>
        <v>0.79195825723501012</v>
      </c>
      <c r="H193" s="51">
        <f t="shared" si="186"/>
        <v>0.54981638385420162</v>
      </c>
      <c r="I193" s="51">
        <f t="shared" si="187"/>
        <v>0.78791486654442877</v>
      </c>
      <c r="J193" s="51">
        <f t="shared" si="188"/>
        <v>0.66665167332156305</v>
      </c>
      <c r="K193" s="51">
        <f t="shared" si="189"/>
        <v>0.68134346238195576</v>
      </c>
      <c r="L193" s="51">
        <f t="shared" si="190"/>
        <v>0.75210474600626021</v>
      </c>
      <c r="M193" s="51">
        <f t="shared" si="191"/>
        <v>0.80900582802278009</v>
      </c>
      <c r="N193" s="51">
        <f t="shared" si="192"/>
        <v>0.73151105779462144</v>
      </c>
      <c r="O193" s="51">
        <f t="shared" si="193"/>
        <v>0.72174650968315945</v>
      </c>
      <c r="P193" s="51">
        <f t="shared" si="194"/>
        <v>0.78054324470506797</v>
      </c>
      <c r="Q193" s="51">
        <f t="shared" si="195"/>
        <v>0.7779325625853758</v>
      </c>
      <c r="R193" s="51">
        <f t="shared" si="196"/>
        <v>0.7371116846449155</v>
      </c>
      <c r="S193" s="51">
        <f t="shared" si="197"/>
        <v>0.73823483071885621</v>
      </c>
      <c r="T193" s="51">
        <f t="shared" si="198"/>
        <v>0.6926255984231523</v>
      </c>
      <c r="U193" s="51">
        <f t="shared" si="199"/>
        <v>0.69403459964077796</v>
      </c>
      <c r="V193" s="51">
        <f t="shared" si="200"/>
        <v>0.74764239690237355</v>
      </c>
      <c r="W193" s="51">
        <f t="shared" si="201"/>
        <v>0.78674783559381067</v>
      </c>
      <c r="X193" s="51">
        <f t="shared" si="202"/>
        <v>0.84618295615364558</v>
      </c>
      <c r="Y193" s="51">
        <f t="shared" si="203"/>
        <v>0.62821948779024284</v>
      </c>
      <c r="Z193" s="51">
        <f t="shared" si="204"/>
        <v>0.68927149376963726</v>
      </c>
      <c r="AA193" s="51">
        <f t="shared" si="205"/>
        <v>0.4757104458205017</v>
      </c>
      <c r="AB193" s="51">
        <f t="shared" si="206"/>
        <v>0.74235492917696344</v>
      </c>
      <c r="AC193" s="51">
        <f t="shared" si="207"/>
        <v>0.68378308785877018</v>
      </c>
      <c r="AD193" s="51">
        <f t="shared" si="208"/>
        <v>0.64020378664841671</v>
      </c>
      <c r="AE193" s="51">
        <f t="shared" si="209"/>
        <v>0.7479719054890539</v>
      </c>
      <c r="AF193" s="51">
        <f t="shared" si="210"/>
        <v>0.71589859885498042</v>
      </c>
      <c r="AG193" s="51">
        <f t="shared" si="211"/>
        <v>0.60599702446107251</v>
      </c>
      <c r="AH193" s="87">
        <f t="shared" si="212"/>
        <v>0.83633532002332012</v>
      </c>
      <c r="AI193" s="87">
        <f t="shared" si="213"/>
        <v>0.85031128392203403</v>
      </c>
      <c r="AJ193" s="87">
        <f t="shared" si="214"/>
        <v>0.79995927327934202</v>
      </c>
      <c r="AK193" s="87">
        <f t="shared" si="215"/>
        <v>0.61302880366517876</v>
      </c>
      <c r="AL193" s="87">
        <f t="shared" si="216"/>
        <v>0.68980957221686179</v>
      </c>
      <c r="AM193" s="87">
        <f t="shared" si="217"/>
        <v>0.65433780538545261</v>
      </c>
      <c r="AN193" s="87">
        <f t="shared" si="218"/>
        <v>0.77814600289173264</v>
      </c>
      <c r="AO193" s="87">
        <f t="shared" si="219"/>
        <v>0.74293353586271338</v>
      </c>
      <c r="AP193" s="87">
        <f t="shared" si="220"/>
        <v>0.73369152070209331</v>
      </c>
      <c r="AQ193" s="87">
        <f t="shared" ref="AQ193" si="266">AQ60/AQ$128+AQ192</f>
        <v>0.69998222095169838</v>
      </c>
      <c r="AR193" s="87">
        <f t="shared" si="222"/>
        <v>0.79266013935360924</v>
      </c>
      <c r="AS193" s="87">
        <f t="shared" ref="AS193:AT193" si="267">AS60/AS$128+AS192</f>
        <v>0.6512615688932033</v>
      </c>
      <c r="AT193" s="87">
        <f t="shared" si="267"/>
        <v>0.73872499274895931</v>
      </c>
      <c r="AU193" s="87">
        <f t="shared" si="222"/>
        <v>0.80232837936571122</v>
      </c>
      <c r="AY193" s="57">
        <v>20</v>
      </c>
      <c r="AZ193" s="63">
        <v>1</v>
      </c>
      <c r="BA193" s="63">
        <f t="shared" si="172"/>
        <v>0.75092731792439515</v>
      </c>
      <c r="BB193" s="64">
        <f t="shared" si="173"/>
        <v>0.54981638385420162</v>
      </c>
      <c r="BC193" s="64">
        <f t="shared" si="174"/>
        <v>0.9247819096238481</v>
      </c>
      <c r="BD193" s="65">
        <f t="shared" si="175"/>
        <v>3.1009677058918195E-5</v>
      </c>
      <c r="BE193" s="51">
        <f t="shared" si="111"/>
        <v>5.3863658457901215E-4</v>
      </c>
      <c r="BF193" s="51"/>
      <c r="BG193" s="50"/>
      <c r="BH193" s="88">
        <f t="shared" si="176"/>
        <v>0.7953677713925642</v>
      </c>
      <c r="BI193" s="51">
        <f t="shared" si="177"/>
        <v>0.69036917121491304</v>
      </c>
    </row>
    <row r="194" spans="1:61" x14ac:dyDescent="0.25">
      <c r="A194" s="60">
        <v>19577</v>
      </c>
      <c r="B194" s="51">
        <f t="shared" si="180"/>
        <v>0.85987313282395361</v>
      </c>
      <c r="C194" s="51">
        <f t="shared" si="181"/>
        <v>0.92911538856551223</v>
      </c>
      <c r="D194" s="51">
        <f t="shared" si="182"/>
        <v>0.93373665817958273</v>
      </c>
      <c r="E194" s="51">
        <f t="shared" si="183"/>
        <v>0.68579709015623591</v>
      </c>
      <c r="F194" s="51">
        <f t="shared" si="184"/>
        <v>0.75776721149605375</v>
      </c>
      <c r="G194" s="51">
        <f t="shared" si="185"/>
        <v>0.81717543817622107</v>
      </c>
      <c r="H194" s="51">
        <f t="shared" si="186"/>
        <v>0.56355444549989764</v>
      </c>
      <c r="I194" s="51">
        <f t="shared" si="187"/>
        <v>0.81067421766952674</v>
      </c>
      <c r="J194" s="51">
        <f t="shared" si="188"/>
        <v>0.68342200452747393</v>
      </c>
      <c r="K194" s="51">
        <f t="shared" si="189"/>
        <v>0.69917847253419974</v>
      </c>
      <c r="L194" s="51">
        <f t="shared" si="190"/>
        <v>0.76692872328162287</v>
      </c>
      <c r="M194" s="51">
        <f t="shared" si="191"/>
        <v>0.84070823137073925</v>
      </c>
      <c r="N194" s="51">
        <f t="shared" si="192"/>
        <v>0.74260756663721872</v>
      </c>
      <c r="O194" s="51">
        <f t="shared" si="193"/>
        <v>0.7795627606170018</v>
      </c>
      <c r="P194" s="51">
        <f t="shared" si="194"/>
        <v>0.79113541798686038</v>
      </c>
      <c r="Q194" s="51">
        <f t="shared" si="195"/>
        <v>0.78803067722983833</v>
      </c>
      <c r="R194" s="51">
        <f t="shared" si="196"/>
        <v>0.74458346037414125</v>
      </c>
      <c r="S194" s="51">
        <f t="shared" si="197"/>
        <v>0.75135345263135545</v>
      </c>
      <c r="T194" s="51">
        <f t="shared" si="198"/>
        <v>0.69712411642860961</v>
      </c>
      <c r="U194" s="51">
        <f t="shared" si="199"/>
        <v>0.72466474018784899</v>
      </c>
      <c r="V194" s="51">
        <f t="shared" si="200"/>
        <v>0.76743002099330537</v>
      </c>
      <c r="W194" s="51">
        <f t="shared" si="201"/>
        <v>0.80610974073320774</v>
      </c>
      <c r="X194" s="51">
        <f t="shared" si="202"/>
        <v>0.85377017154530799</v>
      </c>
      <c r="Y194" s="51">
        <f t="shared" si="203"/>
        <v>0.65448829938682851</v>
      </c>
      <c r="Z194" s="51">
        <f t="shared" si="204"/>
        <v>0.72929078695780214</v>
      </c>
      <c r="AA194" s="51">
        <f t="shared" si="205"/>
        <v>0.48759102175992253</v>
      </c>
      <c r="AB194" s="51">
        <f t="shared" si="206"/>
        <v>0.7605362479506862</v>
      </c>
      <c r="AC194" s="51">
        <f t="shared" si="207"/>
        <v>0.71384058104087322</v>
      </c>
      <c r="AD194" s="51">
        <f t="shared" si="208"/>
        <v>0.65451223694755867</v>
      </c>
      <c r="AE194" s="51">
        <f t="shared" si="209"/>
        <v>0.75545076540777001</v>
      </c>
      <c r="AF194" s="51">
        <f t="shared" si="210"/>
        <v>0.77354529311528175</v>
      </c>
      <c r="AG194" s="51">
        <f t="shared" si="211"/>
        <v>0.62752016472381733</v>
      </c>
      <c r="AH194" s="87">
        <f t="shared" si="212"/>
        <v>0.85934242339884148</v>
      </c>
      <c r="AI194" s="87">
        <f t="shared" si="213"/>
        <v>0.86618937899613402</v>
      </c>
      <c r="AJ194" s="87">
        <f t="shared" si="214"/>
        <v>0.80592833686961651</v>
      </c>
      <c r="AK194" s="87">
        <f t="shared" si="215"/>
        <v>0.63276741802595327</v>
      </c>
      <c r="AL194" s="87">
        <f t="shared" si="216"/>
        <v>0.70083075204370582</v>
      </c>
      <c r="AM194" s="87">
        <f t="shared" si="217"/>
        <v>0.66880762239141511</v>
      </c>
      <c r="AN194" s="87">
        <f t="shared" si="218"/>
        <v>0.77904019503040134</v>
      </c>
      <c r="AO194" s="87">
        <f t="shared" si="219"/>
        <v>0.77001731029617004</v>
      </c>
      <c r="AP194" s="87">
        <f t="shared" si="220"/>
        <v>0.76381251126424254</v>
      </c>
      <c r="AQ194" s="87">
        <f t="shared" ref="AQ194" si="268">AQ61/AQ$128+AQ193</f>
        <v>0.70804445443455033</v>
      </c>
      <c r="AR194" s="87">
        <f t="shared" si="222"/>
        <v>0.83000251936272873</v>
      </c>
      <c r="AS194" s="87">
        <f t="shared" ref="AS194:AT194" si="269">AS61/AS$128+AS193</f>
        <v>0.67355735521217541</v>
      </c>
      <c r="AT194" s="87">
        <f t="shared" si="269"/>
        <v>0.75096420254228113</v>
      </c>
      <c r="AU194" s="87">
        <f t="shared" si="222"/>
        <v>0.80831776559581037</v>
      </c>
      <c r="AY194" s="57">
        <v>20</v>
      </c>
      <c r="AZ194" s="63">
        <v>1</v>
      </c>
      <c r="BA194" s="63">
        <f t="shared" si="172"/>
        <v>0.76834966031869456</v>
      </c>
      <c r="BB194" s="64">
        <f t="shared" si="173"/>
        <v>0.56355444549989764</v>
      </c>
      <c r="BC194" s="64">
        <f t="shared" si="174"/>
        <v>0.93373665817958273</v>
      </c>
      <c r="BD194" s="65">
        <f t="shared" si="175"/>
        <v>3.1729135784631403E-5</v>
      </c>
      <c r="BE194" s="51">
        <f t="shared" si="111"/>
        <v>5.703657203636435E-4</v>
      </c>
      <c r="BF194" s="51"/>
      <c r="BG194" s="50"/>
      <c r="BH194" s="88">
        <f t="shared" si="176"/>
        <v>0.82188199681512475</v>
      </c>
      <c r="BI194" s="51">
        <f t="shared" si="177"/>
        <v>0.69876760131308169</v>
      </c>
    </row>
    <row r="195" spans="1:61" x14ac:dyDescent="0.25">
      <c r="A195" s="60">
        <v>19578</v>
      </c>
      <c r="B195" s="51">
        <f t="shared" si="180"/>
        <v>0.86780324265287301</v>
      </c>
      <c r="C195" s="51">
        <f t="shared" si="181"/>
        <v>0.93422270303247357</v>
      </c>
      <c r="D195" s="51">
        <f t="shared" si="182"/>
        <v>0.94700305574537991</v>
      </c>
      <c r="E195" s="51">
        <f t="shared" si="183"/>
        <v>0.70115332633099459</v>
      </c>
      <c r="F195" s="51">
        <f t="shared" si="184"/>
        <v>0.82273332746362215</v>
      </c>
      <c r="G195" s="51">
        <f t="shared" si="185"/>
        <v>0.83367023803845153</v>
      </c>
      <c r="H195" s="51">
        <f t="shared" si="186"/>
        <v>0.57792937093049346</v>
      </c>
      <c r="I195" s="51">
        <f t="shared" si="187"/>
        <v>0.82271728239043063</v>
      </c>
      <c r="J195" s="51">
        <f t="shared" si="188"/>
        <v>0.73485569814225482</v>
      </c>
      <c r="K195" s="51">
        <f t="shared" si="189"/>
        <v>0.70071597340939318</v>
      </c>
      <c r="L195" s="51">
        <f t="shared" si="190"/>
        <v>0.77849015854980097</v>
      </c>
      <c r="M195" s="51">
        <f t="shared" si="191"/>
        <v>0.86091851350506321</v>
      </c>
      <c r="N195" s="51">
        <f t="shared" si="192"/>
        <v>0.76106512590015285</v>
      </c>
      <c r="O195" s="51">
        <f t="shared" si="193"/>
        <v>0.79079673902290748</v>
      </c>
      <c r="P195" s="51">
        <f t="shared" si="194"/>
        <v>0.79741078102550722</v>
      </c>
      <c r="Q195" s="51">
        <f t="shared" si="195"/>
        <v>0.80167950051487247</v>
      </c>
      <c r="R195" s="51">
        <f t="shared" si="196"/>
        <v>0.74877914982209104</v>
      </c>
      <c r="S195" s="51">
        <f t="shared" si="197"/>
        <v>0.75707983521220834</v>
      </c>
      <c r="T195" s="51">
        <f t="shared" si="198"/>
        <v>0.70366426952885142</v>
      </c>
      <c r="U195" s="51">
        <f t="shared" si="199"/>
        <v>0.73354730779703348</v>
      </c>
      <c r="V195" s="51">
        <f t="shared" si="200"/>
        <v>0.78293032653120198</v>
      </c>
      <c r="W195" s="51">
        <f t="shared" si="201"/>
        <v>0.8091094725153678</v>
      </c>
      <c r="X195" s="51">
        <f t="shared" si="202"/>
        <v>0.86331672277987226</v>
      </c>
      <c r="Y195" s="51">
        <f t="shared" si="203"/>
        <v>0.66803762650118947</v>
      </c>
      <c r="Z195" s="51">
        <f t="shared" si="204"/>
        <v>0.73948975300963715</v>
      </c>
      <c r="AA195" s="51">
        <f t="shared" si="205"/>
        <v>0.50250266771465713</v>
      </c>
      <c r="AB195" s="51">
        <f t="shared" si="206"/>
        <v>0.7654134588598277</v>
      </c>
      <c r="AC195" s="51">
        <f t="shared" si="207"/>
        <v>0.72733059910421272</v>
      </c>
      <c r="AD195" s="51">
        <f t="shared" si="208"/>
        <v>0.68322850178403116</v>
      </c>
      <c r="AE195" s="51">
        <f t="shared" si="209"/>
        <v>0.76722599166276995</v>
      </c>
      <c r="AF195" s="51">
        <f t="shared" si="210"/>
        <v>0.77593509540514261</v>
      </c>
      <c r="AG195" s="51">
        <f t="shared" si="211"/>
        <v>0.63786359613842891</v>
      </c>
      <c r="AH195" s="87">
        <f t="shared" si="212"/>
        <v>0.87402105304713062</v>
      </c>
      <c r="AI195" s="87">
        <f t="shared" si="213"/>
        <v>0.8776704631266371</v>
      </c>
      <c r="AJ195" s="87">
        <f t="shared" si="214"/>
        <v>0.81891982821315512</v>
      </c>
      <c r="AK195" s="87">
        <f t="shared" si="215"/>
        <v>0.64006212333319601</v>
      </c>
      <c r="AL195" s="87">
        <f t="shared" si="216"/>
        <v>0.7422809263725535</v>
      </c>
      <c r="AM195" s="87">
        <f t="shared" si="217"/>
        <v>0.6873706382526622</v>
      </c>
      <c r="AN195" s="87">
        <f t="shared" si="218"/>
        <v>0.82150077325142801</v>
      </c>
      <c r="AO195" s="87">
        <f t="shared" si="219"/>
        <v>0.79893219424879103</v>
      </c>
      <c r="AP195" s="87">
        <f t="shared" si="220"/>
        <v>0.78484672255065957</v>
      </c>
      <c r="AQ195" s="87">
        <f t="shared" ref="AQ195" si="270">AQ62/AQ$128+AQ194</f>
        <v>0.71018241513546854</v>
      </c>
      <c r="AR195" s="87">
        <f t="shared" si="222"/>
        <v>0.84847927567191217</v>
      </c>
      <c r="AS195" s="87">
        <f t="shared" ref="AS195:AT195" si="271">AS62/AS$128+AS194</f>
        <v>0.70359639933283968</v>
      </c>
      <c r="AT195" s="87">
        <f t="shared" si="271"/>
        <v>0.77814501813968029</v>
      </c>
      <c r="AU195" s="87">
        <f t="shared" si="222"/>
        <v>0.82933092999549363</v>
      </c>
      <c r="AY195" s="57">
        <v>20</v>
      </c>
      <c r="AZ195" s="63">
        <v>1</v>
      </c>
      <c r="BA195" s="63">
        <f t="shared" si="172"/>
        <v>0.78381177995074258</v>
      </c>
      <c r="BB195" s="64">
        <f t="shared" si="173"/>
        <v>0.57792937093049346</v>
      </c>
      <c r="BC195" s="64">
        <f t="shared" si="174"/>
        <v>0.94700305574537991</v>
      </c>
      <c r="BD195" s="65">
        <f t="shared" si="175"/>
        <v>3.2367646762979433E-5</v>
      </c>
      <c r="BE195" s="51">
        <f t="shared" si="111"/>
        <v>6.0273336712662298E-4</v>
      </c>
      <c r="BF195" s="51"/>
      <c r="BG195" s="50"/>
      <c r="BH195" s="88">
        <f t="shared" si="176"/>
        <v>0.83911989313177393</v>
      </c>
      <c r="BI195" s="51">
        <f t="shared" si="177"/>
        <v>0.72757070014339709</v>
      </c>
    </row>
    <row r="196" spans="1:61" x14ac:dyDescent="0.25">
      <c r="A196" s="60">
        <v>19579</v>
      </c>
      <c r="B196" s="51">
        <f t="shared" si="180"/>
        <v>0.87895768285179265</v>
      </c>
      <c r="C196" s="51">
        <f t="shared" si="181"/>
        <v>0.94211582539050465</v>
      </c>
      <c r="D196" s="51">
        <f t="shared" si="182"/>
        <v>0.95223183133320222</v>
      </c>
      <c r="E196" s="51">
        <f t="shared" si="183"/>
        <v>0.70773457040589116</v>
      </c>
      <c r="F196" s="51">
        <f t="shared" si="184"/>
        <v>0.82863933800612832</v>
      </c>
      <c r="G196" s="51">
        <f t="shared" si="185"/>
        <v>0.84101085577818757</v>
      </c>
      <c r="H196" s="51">
        <f t="shared" si="186"/>
        <v>0.60085646718688679</v>
      </c>
      <c r="I196" s="51">
        <f t="shared" si="187"/>
        <v>0.82955529371501158</v>
      </c>
      <c r="J196" s="51">
        <f t="shared" si="188"/>
        <v>0.75057349810093277</v>
      </c>
      <c r="K196" s="51">
        <f t="shared" si="189"/>
        <v>0.70256097445962529</v>
      </c>
      <c r="L196" s="51">
        <f t="shared" si="190"/>
        <v>0.79252225669720622</v>
      </c>
      <c r="M196" s="51">
        <f t="shared" si="191"/>
        <v>0.86801055977126618</v>
      </c>
      <c r="N196" s="51">
        <f t="shared" si="192"/>
        <v>0.77690786426750469</v>
      </c>
      <c r="O196" s="51">
        <f t="shared" si="193"/>
        <v>0.79980329067591815</v>
      </c>
      <c r="P196" s="51">
        <f t="shared" si="194"/>
        <v>0.80964174338108641</v>
      </c>
      <c r="Q196" s="51">
        <f t="shared" si="195"/>
        <v>0.82507388581339036</v>
      </c>
      <c r="R196" s="51">
        <f t="shared" si="196"/>
        <v>0.7672286883534869</v>
      </c>
      <c r="S196" s="51">
        <f t="shared" si="197"/>
        <v>0.79883037002897184</v>
      </c>
      <c r="T196" s="51">
        <f t="shared" si="198"/>
        <v>0.72041259810301572</v>
      </c>
      <c r="U196" s="51">
        <f t="shared" si="199"/>
        <v>0.75048132557828584</v>
      </c>
      <c r="V196" s="51">
        <f t="shared" si="200"/>
        <v>0.78820702628878381</v>
      </c>
      <c r="W196" s="51">
        <f t="shared" si="201"/>
        <v>0.82165380542258282</v>
      </c>
      <c r="X196" s="51">
        <f t="shared" si="202"/>
        <v>0.88024204942281148</v>
      </c>
      <c r="Y196" s="51">
        <f t="shared" si="203"/>
        <v>0.70148886915522946</v>
      </c>
      <c r="Z196" s="51">
        <f t="shared" si="204"/>
        <v>0.78249884462162678</v>
      </c>
      <c r="AA196" s="51">
        <f t="shared" si="205"/>
        <v>0.5457296863250114</v>
      </c>
      <c r="AB196" s="51">
        <f t="shared" si="206"/>
        <v>0.77543723354883254</v>
      </c>
      <c r="AC196" s="51">
        <f t="shared" si="207"/>
        <v>0.73648827471088729</v>
      </c>
      <c r="AD196" s="51">
        <f t="shared" si="208"/>
        <v>0.71423014409883889</v>
      </c>
      <c r="AE196" s="51">
        <f t="shared" si="209"/>
        <v>0.83008023991580993</v>
      </c>
      <c r="AF196" s="51">
        <f t="shared" si="210"/>
        <v>0.77966551849175458</v>
      </c>
      <c r="AG196" s="51">
        <f t="shared" si="211"/>
        <v>0.66937805100167092</v>
      </c>
      <c r="AH196" s="87">
        <f t="shared" si="212"/>
        <v>0.88149469809268211</v>
      </c>
      <c r="AI196" s="87">
        <f t="shared" si="213"/>
        <v>0.88617949356378301</v>
      </c>
      <c r="AJ196" s="87">
        <f t="shared" si="214"/>
        <v>0.82453777041576637</v>
      </c>
      <c r="AK196" s="87">
        <f t="shared" si="215"/>
        <v>0.66587965878333943</v>
      </c>
      <c r="AL196" s="87">
        <f t="shared" si="216"/>
        <v>0.75492674226949008</v>
      </c>
      <c r="AM196" s="87">
        <f t="shared" si="217"/>
        <v>0.71833891906567116</v>
      </c>
      <c r="AN196" s="87">
        <f t="shared" si="218"/>
        <v>0.82200206278371202</v>
      </c>
      <c r="AO196" s="87">
        <f t="shared" si="219"/>
        <v>0.81484620061534585</v>
      </c>
      <c r="AP196" s="87">
        <f t="shared" si="220"/>
        <v>0.79064014531640414</v>
      </c>
      <c r="AQ196" s="87">
        <f t="shared" ref="AQ196" si="272">AQ63/AQ$128+AQ195</f>
        <v>0.75281106666828079</v>
      </c>
      <c r="AR196" s="87">
        <f t="shared" si="222"/>
        <v>0.85708991075286056</v>
      </c>
      <c r="AS196" s="87">
        <f t="shared" ref="AS196:AT196" si="273">AS63/AS$128+AS195</f>
        <v>0.73656992990646808</v>
      </c>
      <c r="AT196" s="87">
        <f t="shared" si="273"/>
        <v>0.79629095752201651</v>
      </c>
      <c r="AU196" s="87">
        <f t="shared" si="222"/>
        <v>0.84557096044555069</v>
      </c>
      <c r="AY196" s="57">
        <v>20</v>
      </c>
      <c r="AZ196" s="63">
        <v>1</v>
      </c>
      <c r="BA196" s="63">
        <f t="shared" si="172"/>
        <v>0.79715744599491478</v>
      </c>
      <c r="BB196" s="64">
        <f t="shared" si="173"/>
        <v>0.60085646718688679</v>
      </c>
      <c r="BC196" s="64">
        <f t="shared" si="174"/>
        <v>0.95223183133320222</v>
      </c>
      <c r="BD196" s="65">
        <f t="shared" si="175"/>
        <v>3.291875841425061E-5</v>
      </c>
      <c r="BE196" s="51">
        <f t="shared" si="111"/>
        <v>6.356521255408736E-4</v>
      </c>
      <c r="BF196" s="51"/>
      <c r="BG196" s="50"/>
      <c r="BH196" s="88">
        <f t="shared" si="176"/>
        <v>0.8464107965768034</v>
      </c>
      <c r="BI196" s="51">
        <f t="shared" si="177"/>
        <v>0.74446758008323188</v>
      </c>
    </row>
    <row r="197" spans="1:61" x14ac:dyDescent="0.25">
      <c r="A197" s="60">
        <v>19580</v>
      </c>
      <c r="B197" s="51">
        <f t="shared" si="180"/>
        <v>0.88584206391206333</v>
      </c>
      <c r="C197" s="51">
        <f t="shared" si="181"/>
        <v>0.94686201661232727</v>
      </c>
      <c r="D197" s="51">
        <f t="shared" si="182"/>
        <v>0.95784952411350721</v>
      </c>
      <c r="E197" s="51">
        <f t="shared" si="183"/>
        <v>0.70773457040589116</v>
      </c>
      <c r="F197" s="51">
        <f t="shared" si="184"/>
        <v>0.84478243348897863</v>
      </c>
      <c r="G197" s="51">
        <f t="shared" si="185"/>
        <v>0.86450083254534293</v>
      </c>
      <c r="H197" s="51">
        <f t="shared" si="186"/>
        <v>0.61541335369888261</v>
      </c>
      <c r="I197" s="51">
        <f t="shared" si="187"/>
        <v>0.85527438108507736</v>
      </c>
      <c r="J197" s="51">
        <f t="shared" si="188"/>
        <v>0.75436261059097121</v>
      </c>
      <c r="K197" s="51">
        <f t="shared" si="189"/>
        <v>0.70379097515978006</v>
      </c>
      <c r="L197" s="51">
        <f t="shared" si="190"/>
        <v>0.80636430385390168</v>
      </c>
      <c r="M197" s="51">
        <f t="shared" si="191"/>
        <v>0.87104415181576922</v>
      </c>
      <c r="N197" s="51">
        <f t="shared" si="192"/>
        <v>0.79582686251201218</v>
      </c>
      <c r="O197" s="51">
        <f t="shared" si="193"/>
        <v>0.80222440671167372</v>
      </c>
      <c r="P197" s="51">
        <f t="shared" si="194"/>
        <v>0.83054629668817115</v>
      </c>
      <c r="Q197" s="51">
        <f t="shared" si="195"/>
        <v>0.82776839520729928</v>
      </c>
      <c r="R197" s="51">
        <f t="shared" si="196"/>
        <v>0.79636861369746736</v>
      </c>
      <c r="S197" s="51">
        <f t="shared" si="197"/>
        <v>0.81632186591230416</v>
      </c>
      <c r="T197" s="51">
        <f t="shared" si="198"/>
        <v>0.72563779978627774</v>
      </c>
      <c r="U197" s="51">
        <f t="shared" si="199"/>
        <v>0.7657877383785181</v>
      </c>
      <c r="V197" s="51">
        <f t="shared" si="200"/>
        <v>0.79216455110697015</v>
      </c>
      <c r="W197" s="51">
        <f t="shared" si="201"/>
        <v>0.822744616979732</v>
      </c>
      <c r="X197" s="51">
        <f t="shared" si="202"/>
        <v>0.885953304964887</v>
      </c>
      <c r="Y197" s="51">
        <f t="shared" si="203"/>
        <v>0.7093151436341687</v>
      </c>
      <c r="Z197" s="51">
        <f t="shared" si="204"/>
        <v>0.78488032908043093</v>
      </c>
      <c r="AA197" s="51">
        <f t="shared" si="205"/>
        <v>0.57939131815337042</v>
      </c>
      <c r="AB197" s="51">
        <f t="shared" si="206"/>
        <v>0.7902131624570008</v>
      </c>
      <c r="AC197" s="51">
        <f t="shared" si="207"/>
        <v>0.7653805171632666</v>
      </c>
      <c r="AD197" s="51">
        <f t="shared" si="208"/>
        <v>0.72853859439798085</v>
      </c>
      <c r="AE197" s="51">
        <f t="shared" si="209"/>
        <v>0.83063717629273559</v>
      </c>
      <c r="AF197" s="51">
        <f t="shared" si="210"/>
        <v>0.78677663750060878</v>
      </c>
      <c r="AG197" s="51">
        <f t="shared" si="211"/>
        <v>0.67862111737217479</v>
      </c>
      <c r="AH197" s="87">
        <f t="shared" si="212"/>
        <v>0.89702815642265199</v>
      </c>
      <c r="AI197" s="87">
        <f t="shared" si="213"/>
        <v>0.89405747150439419</v>
      </c>
      <c r="AJ197" s="87">
        <f t="shared" si="214"/>
        <v>0.82584193556994401</v>
      </c>
      <c r="AK197" s="87">
        <f t="shared" si="215"/>
        <v>0.69019534314081521</v>
      </c>
      <c r="AL197" s="87">
        <f t="shared" si="216"/>
        <v>0.78285291904189169</v>
      </c>
      <c r="AM197" s="87">
        <f t="shared" si="217"/>
        <v>0.73189315211716199</v>
      </c>
      <c r="AN197" s="87">
        <f t="shared" si="218"/>
        <v>0.87553165581219849</v>
      </c>
      <c r="AO197" s="87">
        <f t="shared" si="219"/>
        <v>0.83330711385855638</v>
      </c>
      <c r="AP197" s="87">
        <f t="shared" si="220"/>
        <v>0.80842907829005972</v>
      </c>
      <c r="AQ197" s="87">
        <f t="shared" ref="AQ197" si="274">AQ64/AQ$128+AQ196</f>
        <v>0.77009427569326094</v>
      </c>
      <c r="AR197" s="87">
        <f t="shared" si="222"/>
        <v>0.86051194379148266</v>
      </c>
      <c r="AS197" s="87">
        <f t="shared" ref="AS197:AT197" si="275">AS64/AS$128+AS196</f>
        <v>0.77135463814031302</v>
      </c>
      <c r="AT197" s="87">
        <f t="shared" si="275"/>
        <v>0.8313279923679302</v>
      </c>
      <c r="AU197" s="87">
        <f t="shared" si="222"/>
        <v>0.84557096044555069</v>
      </c>
      <c r="AY197" s="57">
        <v>20</v>
      </c>
      <c r="AZ197" s="63">
        <v>1</v>
      </c>
      <c r="BA197" s="63">
        <f t="shared" si="172"/>
        <v>0.80871515980881059</v>
      </c>
      <c r="BB197" s="64">
        <f t="shared" si="173"/>
        <v>0.61541335369888261</v>
      </c>
      <c r="BC197" s="64">
        <f t="shared" si="174"/>
        <v>0.95784952411350721</v>
      </c>
      <c r="BD197" s="65">
        <f t="shared" si="175"/>
        <v>3.3396036260392824E-5</v>
      </c>
      <c r="BE197" s="51">
        <f t="shared" si="111"/>
        <v>6.6904816180126639E-4</v>
      </c>
      <c r="BF197" s="51"/>
      <c r="BG197" s="50"/>
      <c r="BH197" s="88">
        <f t="shared" si="176"/>
        <v>0.86580949639942817</v>
      </c>
      <c r="BI197" s="51">
        <f t="shared" si="177"/>
        <v>0.74861764843003253</v>
      </c>
    </row>
    <row r="198" spans="1:61" x14ac:dyDescent="0.25">
      <c r="A198" s="60">
        <v>19581</v>
      </c>
      <c r="B198" s="51">
        <f t="shared" si="180"/>
        <v>0.91115741451976762</v>
      </c>
      <c r="C198" s="51">
        <f t="shared" si="181"/>
        <v>0.9490287560831594</v>
      </c>
      <c r="D198" s="51">
        <f t="shared" si="182"/>
        <v>0.96143620488862502</v>
      </c>
      <c r="E198" s="51">
        <f t="shared" si="183"/>
        <v>0.72747830263058089</v>
      </c>
      <c r="F198" s="51">
        <f t="shared" si="184"/>
        <v>0.90620494313104327</v>
      </c>
      <c r="G198" s="51">
        <f t="shared" si="185"/>
        <v>0.87106420840675403</v>
      </c>
      <c r="H198" s="51">
        <f t="shared" si="186"/>
        <v>0.65817420782787017</v>
      </c>
      <c r="I198" s="51">
        <f t="shared" si="187"/>
        <v>0.8625206318917229</v>
      </c>
      <c r="J198" s="51">
        <f t="shared" si="188"/>
        <v>0.78797344175260842</v>
      </c>
      <c r="K198" s="51">
        <f t="shared" si="189"/>
        <v>0.71516848163621161</v>
      </c>
      <c r="L198" s="51">
        <f t="shared" si="190"/>
        <v>0.86337960106683487</v>
      </c>
      <c r="M198" s="51">
        <f t="shared" si="191"/>
        <v>0.88302820687445893</v>
      </c>
      <c r="N198" s="51">
        <f t="shared" si="192"/>
        <v>0.80652785222754664</v>
      </c>
      <c r="O198" s="51">
        <f t="shared" si="193"/>
        <v>0.80358023169169679</v>
      </c>
      <c r="P198" s="51">
        <f t="shared" si="194"/>
        <v>0.83882018298753358</v>
      </c>
      <c r="Q198" s="51">
        <f t="shared" si="195"/>
        <v>0.83660739331255196</v>
      </c>
      <c r="R198" s="51">
        <f t="shared" si="196"/>
        <v>0.81441582584344341</v>
      </c>
      <c r="S198" s="51">
        <f t="shared" si="197"/>
        <v>0.82126737814122253</v>
      </c>
      <c r="T198" s="51">
        <f t="shared" si="198"/>
        <v>0.74401251563933812</v>
      </c>
      <c r="U198" s="51">
        <f t="shared" si="199"/>
        <v>0.77707708356601968</v>
      </c>
      <c r="V198" s="51">
        <f t="shared" si="200"/>
        <v>0.79942001327364509</v>
      </c>
      <c r="W198" s="51">
        <f t="shared" si="201"/>
        <v>0.82601705165117945</v>
      </c>
      <c r="X198" s="51">
        <f t="shared" si="202"/>
        <v>0.90112773574821181</v>
      </c>
      <c r="Y198" s="51">
        <f t="shared" si="203"/>
        <v>0.72452415601280196</v>
      </c>
      <c r="Z198" s="51">
        <f t="shared" si="204"/>
        <v>0.79013512631018346</v>
      </c>
      <c r="AA198" s="51">
        <f t="shared" si="205"/>
        <v>0.62581695336279952</v>
      </c>
      <c r="AB198" s="51">
        <f t="shared" si="206"/>
        <v>0.79935192057077675</v>
      </c>
      <c r="AC198" s="51">
        <f t="shared" si="207"/>
        <v>0.77631594708836571</v>
      </c>
      <c r="AD198" s="51">
        <f t="shared" si="208"/>
        <v>0.73777946854951004</v>
      </c>
      <c r="AE198" s="51">
        <f t="shared" si="209"/>
        <v>0.83071673863229645</v>
      </c>
      <c r="AF198" s="51">
        <f t="shared" si="210"/>
        <v>0.79825934606408644</v>
      </c>
      <c r="AG198" s="51">
        <f t="shared" si="211"/>
        <v>0.68258243153096221</v>
      </c>
      <c r="AH198" s="87">
        <f t="shared" si="212"/>
        <v>0.89917743996516353</v>
      </c>
      <c r="AI198" s="87">
        <f t="shared" si="213"/>
        <v>0.90507035539553271</v>
      </c>
      <c r="AJ198" s="87">
        <f t="shared" si="214"/>
        <v>0.84035088811571057</v>
      </c>
      <c r="AK198" s="87">
        <f t="shared" si="215"/>
        <v>0.70521385406749149</v>
      </c>
      <c r="AL198" s="87">
        <f t="shared" si="216"/>
        <v>0.80836409625064221</v>
      </c>
      <c r="AM198" s="87">
        <f t="shared" si="217"/>
        <v>0.74724264782447947</v>
      </c>
      <c r="AN198" s="87">
        <f t="shared" si="218"/>
        <v>0.88459551249052237</v>
      </c>
      <c r="AO198" s="87">
        <f t="shared" si="219"/>
        <v>0.83919995722023044</v>
      </c>
      <c r="AP198" s="87">
        <f t="shared" si="220"/>
        <v>0.81828510872140947</v>
      </c>
      <c r="AQ198" s="87">
        <f t="shared" ref="AQ198" si="276">AQ65/AQ$128+AQ197</f>
        <v>0.78680627384394997</v>
      </c>
      <c r="AR198" s="87">
        <f t="shared" si="222"/>
        <v>0.86831151260029016</v>
      </c>
      <c r="AS198" s="87">
        <f t="shared" ref="AS198:AT198" si="277">AS65/AS$128+AS197</f>
        <v>0.79678685406600147</v>
      </c>
      <c r="AT198" s="87">
        <f t="shared" si="277"/>
        <v>0.84611196331636029</v>
      </c>
      <c r="AU198" s="87">
        <f t="shared" si="222"/>
        <v>0.86623412418898271</v>
      </c>
      <c r="AY198" s="57">
        <v>20</v>
      </c>
      <c r="AZ198" s="63">
        <v>1</v>
      </c>
      <c r="BA198" s="63">
        <f t="shared" si="172"/>
        <v>0.82694614320594939</v>
      </c>
      <c r="BB198" s="64">
        <f t="shared" si="173"/>
        <v>0.65817420782787017</v>
      </c>
      <c r="BC198" s="64">
        <f t="shared" si="174"/>
        <v>0.96143620488862502</v>
      </c>
      <c r="BD198" s="65">
        <f t="shared" si="175"/>
        <v>3.4148887960041195E-5</v>
      </c>
      <c r="BE198" s="51">
        <f t="shared" si="111"/>
        <v>7.0319704976130762E-4</v>
      </c>
      <c r="BF198" s="51"/>
      <c r="BG198" s="50"/>
      <c r="BH198" s="88">
        <f t="shared" si="176"/>
        <v>0.88766355412577591</v>
      </c>
      <c r="BI198" s="51">
        <f t="shared" si="177"/>
        <v>0.77046416998068334</v>
      </c>
    </row>
    <row r="199" spans="1:61" x14ac:dyDescent="0.25">
      <c r="A199" s="60">
        <v>19582</v>
      </c>
      <c r="B199" s="51">
        <f t="shared" si="180"/>
        <v>0.93708277357585024</v>
      </c>
      <c r="C199" s="51">
        <f t="shared" si="181"/>
        <v>0.95310428984972451</v>
      </c>
      <c r="D199" s="51">
        <f t="shared" si="182"/>
        <v>0.96277580855162082</v>
      </c>
      <c r="E199" s="51">
        <f t="shared" si="183"/>
        <v>0.81961571967913283</v>
      </c>
      <c r="F199" s="51">
        <f t="shared" si="184"/>
        <v>0.92510417686706314</v>
      </c>
      <c r="G199" s="51">
        <f t="shared" si="185"/>
        <v>0.88255011616422341</v>
      </c>
      <c r="H199" s="51">
        <f t="shared" si="186"/>
        <v>0.68464954517156251</v>
      </c>
      <c r="I199" s="51">
        <f t="shared" si="187"/>
        <v>0.86445976943152947</v>
      </c>
      <c r="J199" s="51">
        <f t="shared" si="188"/>
        <v>0.81225182918878058</v>
      </c>
      <c r="K199" s="51">
        <f t="shared" si="189"/>
        <v>0.72808348898783659</v>
      </c>
      <c r="L199" s="51">
        <f t="shared" si="190"/>
        <v>0.86474163316692165</v>
      </c>
      <c r="M199" s="51">
        <f t="shared" si="191"/>
        <v>0.89465697637838704</v>
      </c>
      <c r="N199" s="51">
        <f t="shared" si="192"/>
        <v>0.81399876907206759</v>
      </c>
      <c r="O199" s="51">
        <f t="shared" si="193"/>
        <v>0.80503290131315008</v>
      </c>
      <c r="P199" s="51">
        <f t="shared" si="194"/>
        <v>0.84617474858696684</v>
      </c>
      <c r="Q199" s="51">
        <f t="shared" si="195"/>
        <v>0.84219787074664343</v>
      </c>
      <c r="R199" s="51">
        <f t="shared" si="196"/>
        <v>0.83263546358317087</v>
      </c>
      <c r="S199" s="51">
        <f t="shared" si="197"/>
        <v>0.82480732373665888</v>
      </c>
      <c r="T199" s="51">
        <f t="shared" si="198"/>
        <v>0.75183301617190246</v>
      </c>
      <c r="U199" s="51">
        <f t="shared" si="199"/>
        <v>0.79596769031381764</v>
      </c>
      <c r="V199" s="51">
        <f t="shared" si="200"/>
        <v>0.80073918821304058</v>
      </c>
      <c r="W199" s="51">
        <f t="shared" si="201"/>
        <v>0.8273805660976159</v>
      </c>
      <c r="X199" s="51">
        <f t="shared" si="202"/>
        <v>0.90542159940393285</v>
      </c>
      <c r="Y199" s="51">
        <f t="shared" si="203"/>
        <v>0.74694421471206651</v>
      </c>
      <c r="Z199" s="51">
        <f t="shared" si="204"/>
        <v>0.8346455885592452</v>
      </c>
      <c r="AA199" s="51">
        <f t="shared" si="205"/>
        <v>0.65446741918594131</v>
      </c>
      <c r="AB199" s="51">
        <f t="shared" si="206"/>
        <v>0.80297856458013839</v>
      </c>
      <c r="AC199" s="51">
        <f t="shared" si="207"/>
        <v>0.7949300805401055</v>
      </c>
      <c r="AD199" s="51">
        <f t="shared" si="208"/>
        <v>0.74761652813017021</v>
      </c>
      <c r="AE199" s="51">
        <f t="shared" si="209"/>
        <v>0.83453573093121536</v>
      </c>
      <c r="AF199" s="51">
        <f t="shared" si="210"/>
        <v>0.80682766159114838</v>
      </c>
      <c r="AG199" s="51">
        <f t="shared" si="211"/>
        <v>0.7107957912618813</v>
      </c>
      <c r="AH199" s="87">
        <f t="shared" si="212"/>
        <v>0.90183962071668355</v>
      </c>
      <c r="AI199" s="87">
        <f t="shared" si="213"/>
        <v>0.90995592311064044</v>
      </c>
      <c r="AJ199" s="87">
        <f t="shared" si="214"/>
        <v>0.85481513335075443</v>
      </c>
      <c r="AK199" s="87">
        <f t="shared" si="215"/>
        <v>0.71937416436978618</v>
      </c>
      <c r="AL199" s="87">
        <f t="shared" si="216"/>
        <v>0.82843054717043396</v>
      </c>
      <c r="AM199" s="87">
        <f t="shared" si="217"/>
        <v>0.76077892824941207</v>
      </c>
      <c r="AN199" s="87">
        <f t="shared" si="218"/>
        <v>0.88783357190176215</v>
      </c>
      <c r="AO199" s="87">
        <f t="shared" si="219"/>
        <v>0.84004892617911564</v>
      </c>
      <c r="AP199" s="87">
        <f t="shared" si="220"/>
        <v>0.82982387605567254</v>
      </c>
      <c r="AQ199" s="87">
        <f t="shared" ref="AQ199" si="278">AQ66/AQ$128+AQ198</f>
        <v>0.79033146095386098</v>
      </c>
      <c r="AR199" s="87">
        <f t="shared" si="222"/>
        <v>0.8808219320856423</v>
      </c>
      <c r="AS199" s="87">
        <f t="shared" ref="AS199:AT199" si="279">AS66/AS$128+AS198</f>
        <v>0.82050886390834965</v>
      </c>
      <c r="AT199" s="87">
        <f t="shared" si="279"/>
        <v>0.85992383544210305</v>
      </c>
      <c r="AU199" s="87">
        <f t="shared" si="222"/>
        <v>0.90132168997816853</v>
      </c>
      <c r="AY199" s="57">
        <v>20</v>
      </c>
      <c r="AZ199" s="63">
        <v>1</v>
      </c>
      <c r="BA199" s="63">
        <f t="shared" si="172"/>
        <v>0.84208619552685027</v>
      </c>
      <c r="BB199" s="64">
        <f t="shared" si="173"/>
        <v>0.68464954517156251</v>
      </c>
      <c r="BC199" s="64">
        <f t="shared" si="174"/>
        <v>0.96277580855162082</v>
      </c>
      <c r="BD199" s="65">
        <f t="shared" si="175"/>
        <v>3.4774099111533131E-5</v>
      </c>
      <c r="BE199" s="51">
        <f t="shared" si="111"/>
        <v>7.3797114887284073E-4</v>
      </c>
      <c r="BF199" s="51"/>
      <c r="BG199" s="50"/>
      <c r="BH199" s="88">
        <f t="shared" si="176"/>
        <v>0.9007464164761223</v>
      </c>
      <c r="BI199" s="51">
        <f t="shared" si="177"/>
        <v>0.80321985911328364</v>
      </c>
    </row>
    <row r="200" spans="1:61" x14ac:dyDescent="0.25">
      <c r="A200" s="60">
        <v>19583</v>
      </c>
      <c r="B200" s="51">
        <f t="shared" si="180"/>
        <v>0.95202798056112137</v>
      </c>
      <c r="C200" s="51">
        <f t="shared" si="181"/>
        <v>0.95594168677581415</v>
      </c>
      <c r="D200" s="51">
        <f t="shared" si="182"/>
        <v>0.9638129210649079</v>
      </c>
      <c r="E200" s="51">
        <f t="shared" si="183"/>
        <v>0.85910318412851217</v>
      </c>
      <c r="F200" s="51">
        <f t="shared" si="184"/>
        <v>0.93770366602440969</v>
      </c>
      <c r="G200" s="51">
        <f t="shared" si="185"/>
        <v>0.89593594851315383</v>
      </c>
      <c r="H200" s="51">
        <f t="shared" si="186"/>
        <v>0.69192798842756043</v>
      </c>
      <c r="I200" s="51">
        <f t="shared" si="187"/>
        <v>0.86997100243940073</v>
      </c>
      <c r="J200" s="51">
        <f t="shared" si="188"/>
        <v>0.84228405410982587</v>
      </c>
      <c r="K200" s="51">
        <f t="shared" si="189"/>
        <v>0.73853849493915202</v>
      </c>
      <c r="L200" s="51">
        <f t="shared" si="190"/>
        <v>0.87117169168593578</v>
      </c>
      <c r="M200" s="51">
        <f t="shared" si="191"/>
        <v>0.90073782529642232</v>
      </c>
      <c r="N200" s="51">
        <f t="shared" si="192"/>
        <v>0.82318360213386099</v>
      </c>
      <c r="O200" s="51">
        <f t="shared" si="193"/>
        <v>0.80755086199033588</v>
      </c>
      <c r="P200" s="51">
        <f t="shared" si="194"/>
        <v>0.86651971538105121</v>
      </c>
      <c r="Q200" s="51">
        <f t="shared" si="195"/>
        <v>0.86249482935870525</v>
      </c>
      <c r="R200" s="51">
        <f t="shared" si="196"/>
        <v>0.83927384894259838</v>
      </c>
      <c r="S200" s="51">
        <f t="shared" si="197"/>
        <v>0.84609905533273899</v>
      </c>
      <c r="T200" s="51">
        <f t="shared" si="198"/>
        <v>0.75473975088312106</v>
      </c>
      <c r="U200" s="51">
        <f t="shared" si="199"/>
        <v>0.80571600525333209</v>
      </c>
      <c r="V200" s="51">
        <f t="shared" si="200"/>
        <v>0.80667547544032014</v>
      </c>
      <c r="W200" s="51">
        <f t="shared" si="201"/>
        <v>0.83065300076906334</v>
      </c>
      <c r="X200" s="51">
        <f t="shared" si="202"/>
        <v>0.90929858309307898</v>
      </c>
      <c r="Y200" s="51">
        <f t="shared" si="203"/>
        <v>0.75880524129897808</v>
      </c>
      <c r="Z200" s="51">
        <f t="shared" si="204"/>
        <v>0.85003463758923481</v>
      </c>
      <c r="AA200" s="51">
        <f t="shared" si="205"/>
        <v>0.69068794429356017</v>
      </c>
      <c r="AB200" s="51">
        <f t="shared" si="206"/>
        <v>0.80765376083623852</v>
      </c>
      <c r="AC200" s="51">
        <f t="shared" si="207"/>
        <v>0.79617002682942684</v>
      </c>
      <c r="AD200" s="51">
        <f t="shared" si="208"/>
        <v>0.79173424988585805</v>
      </c>
      <c r="AE200" s="51">
        <f t="shared" si="209"/>
        <v>0.83938903364442474</v>
      </c>
      <c r="AF200" s="51">
        <f t="shared" si="210"/>
        <v>0.80898431243809599</v>
      </c>
      <c r="AG200" s="51">
        <f t="shared" si="211"/>
        <v>0.72333995276470808</v>
      </c>
      <c r="AH200" s="87">
        <f t="shared" si="212"/>
        <v>0.90257233101526702</v>
      </c>
      <c r="AI200" s="87">
        <f t="shared" si="213"/>
        <v>0.91834281435490861</v>
      </c>
      <c r="AJ200" s="87">
        <f t="shared" si="214"/>
        <v>0.86553918312191036</v>
      </c>
      <c r="AK200" s="87">
        <f t="shared" si="215"/>
        <v>0.73589452638913</v>
      </c>
      <c r="AL200" s="87">
        <f t="shared" si="216"/>
        <v>0.84634545302442743</v>
      </c>
      <c r="AM200" s="87">
        <f t="shared" si="217"/>
        <v>0.77514102949602492</v>
      </c>
      <c r="AN200" s="87">
        <f t="shared" si="218"/>
        <v>0.89252130644690419</v>
      </c>
      <c r="AO200" s="87">
        <f t="shared" si="219"/>
        <v>0.84014880488016097</v>
      </c>
      <c r="AP200" s="87">
        <f t="shared" si="220"/>
        <v>0.83261241149478615</v>
      </c>
      <c r="AQ200" s="87">
        <f t="shared" ref="AQ200" si="280">AQ67/AQ$128+AQ199</f>
        <v>0.81548105973336471</v>
      </c>
      <c r="AR200" s="87">
        <f t="shared" si="222"/>
        <v>0.89421008082440723</v>
      </c>
      <c r="AS200" s="87">
        <f t="shared" ref="AS200:AT200" si="281">AS67/AS$128+AS199</f>
        <v>0.82381568305104458</v>
      </c>
      <c r="AT200" s="87">
        <f t="shared" si="281"/>
        <v>0.88951574399768862</v>
      </c>
      <c r="AU200" s="87">
        <f t="shared" si="222"/>
        <v>0.90864545371022554</v>
      </c>
      <c r="AY200" s="57">
        <v>20</v>
      </c>
      <c r="AZ200" s="63">
        <v>1</v>
      </c>
      <c r="BA200" s="63">
        <f t="shared" si="172"/>
        <v>0.85423670566209808</v>
      </c>
      <c r="BB200" s="64">
        <f t="shared" si="173"/>
        <v>0.69192798842756043</v>
      </c>
      <c r="BC200" s="64">
        <f t="shared" si="174"/>
        <v>0.9638129210649079</v>
      </c>
      <c r="BD200" s="65">
        <f t="shared" si="175"/>
        <v>3.5275856587125575E-5</v>
      </c>
      <c r="BE200" s="51">
        <f t="shared" si="111"/>
        <v>7.7324700545996627E-4</v>
      </c>
      <c r="BF200" s="51"/>
      <c r="BG200" s="50"/>
      <c r="BH200" s="88">
        <f t="shared" si="176"/>
        <v>0.90813099344201986</v>
      </c>
      <c r="BI200" s="51">
        <f t="shared" si="177"/>
        <v>0.80718389064293516</v>
      </c>
    </row>
    <row r="201" spans="1:61" x14ac:dyDescent="0.25">
      <c r="A201" s="60">
        <v>19584</v>
      </c>
      <c r="B201" s="51">
        <f t="shared" si="180"/>
        <v>0.96013237851814892</v>
      </c>
      <c r="C201" s="51">
        <f t="shared" si="181"/>
        <v>0.95738617975636886</v>
      </c>
      <c r="D201" s="51">
        <f t="shared" si="182"/>
        <v>0.96489324659958198</v>
      </c>
      <c r="E201" s="51">
        <f t="shared" si="183"/>
        <v>0.87665316832823637</v>
      </c>
      <c r="F201" s="51">
        <f t="shared" si="184"/>
        <v>0.94045980427757925</v>
      </c>
      <c r="G201" s="51">
        <f t="shared" si="185"/>
        <v>0.90301748562678152</v>
      </c>
      <c r="H201" s="51">
        <f t="shared" si="186"/>
        <v>0.71722057874215306</v>
      </c>
      <c r="I201" s="51">
        <f t="shared" si="187"/>
        <v>0.88089140858462711</v>
      </c>
      <c r="J201" s="51">
        <f t="shared" si="188"/>
        <v>0.8608086040611248</v>
      </c>
      <c r="K201" s="51">
        <f t="shared" si="189"/>
        <v>0.75268350299093179</v>
      </c>
      <c r="L201" s="51">
        <f t="shared" si="190"/>
        <v>0.88070591638654294</v>
      </c>
      <c r="M201" s="51">
        <f t="shared" si="191"/>
        <v>0.91317281971307873</v>
      </c>
      <c r="N201" s="51">
        <f t="shared" si="192"/>
        <v>0.83250027490467537</v>
      </c>
      <c r="O201" s="51">
        <f t="shared" si="193"/>
        <v>0.81035935659181235</v>
      </c>
      <c r="P201" s="51">
        <f t="shared" si="194"/>
        <v>0.87891055959748765</v>
      </c>
      <c r="Q201" s="51">
        <f t="shared" si="195"/>
        <v>0.86790903047730739</v>
      </c>
      <c r="R201" s="51">
        <f t="shared" si="196"/>
        <v>0.85482088997917971</v>
      </c>
      <c r="S201" s="51">
        <f t="shared" si="197"/>
        <v>0.8564586020017364</v>
      </c>
      <c r="T201" s="51">
        <f t="shared" si="198"/>
        <v>0.76951565233181562</v>
      </c>
      <c r="U201" s="51">
        <f t="shared" si="199"/>
        <v>0.80995816717194846</v>
      </c>
      <c r="V201" s="51">
        <f t="shared" si="200"/>
        <v>0.80898403158426224</v>
      </c>
      <c r="W201" s="51">
        <f t="shared" si="201"/>
        <v>0.83256192099407433</v>
      </c>
      <c r="X201" s="51">
        <f t="shared" si="202"/>
        <v>0.91876057257996735</v>
      </c>
      <c r="Y201" s="51">
        <f t="shared" si="203"/>
        <v>0.79337247921692533</v>
      </c>
      <c r="Z201" s="51">
        <f t="shared" si="204"/>
        <v>0.86692505725629665</v>
      </c>
      <c r="AA201" s="51">
        <f t="shared" si="205"/>
        <v>0.70348241068985951</v>
      </c>
      <c r="AB201" s="51">
        <f t="shared" si="206"/>
        <v>0.81756209858064821</v>
      </c>
      <c r="AC201" s="51">
        <f t="shared" si="207"/>
        <v>0.81559087232482141</v>
      </c>
      <c r="AD201" s="51">
        <f t="shared" si="208"/>
        <v>0.79799419689173268</v>
      </c>
      <c r="AE201" s="51">
        <f t="shared" si="209"/>
        <v>0.84742482994006652</v>
      </c>
      <c r="AF201" s="51">
        <f t="shared" si="210"/>
        <v>0.81172384189232671</v>
      </c>
      <c r="AG201" s="51">
        <f t="shared" si="211"/>
        <v>0.72576075586174482</v>
      </c>
      <c r="AH201" s="87">
        <f t="shared" si="212"/>
        <v>0.91236622533966627</v>
      </c>
      <c r="AI201" s="87">
        <f t="shared" si="213"/>
        <v>0.92689255785634705</v>
      </c>
      <c r="AJ201" s="87">
        <f t="shared" si="214"/>
        <v>0.88279429131564502</v>
      </c>
      <c r="AK201" s="87">
        <f t="shared" si="215"/>
        <v>0.76914980058391302</v>
      </c>
      <c r="AL201" s="87">
        <f t="shared" si="216"/>
        <v>0.85266836097289567</v>
      </c>
      <c r="AM201" s="87">
        <f t="shared" si="217"/>
        <v>0.80584002091065987</v>
      </c>
      <c r="AN201" s="87">
        <f t="shared" si="218"/>
        <v>0.89252130644690419</v>
      </c>
      <c r="AO201" s="87">
        <f t="shared" si="219"/>
        <v>0.85334943986831779</v>
      </c>
      <c r="AP201" s="87">
        <f t="shared" si="220"/>
        <v>0.84638681500006263</v>
      </c>
      <c r="AQ201" s="87">
        <f t="shared" ref="AQ201" si="282">AQ68/AQ$128+AQ200</f>
        <v>0.82997349562966538</v>
      </c>
      <c r="AR201" s="87">
        <f t="shared" si="222"/>
        <v>0.905176141243628</v>
      </c>
      <c r="AS201" s="87">
        <f t="shared" ref="AS201:AT201" si="283">AS68/AS$128+AS200</f>
        <v>0.86396450630643662</v>
      </c>
      <c r="AT201" s="87">
        <f t="shared" si="283"/>
        <v>0.90436771809328309</v>
      </c>
      <c r="AU201" s="87">
        <f t="shared" si="222"/>
        <v>0.91960047425088909</v>
      </c>
      <c r="AY201" s="57">
        <v>20</v>
      </c>
      <c r="AZ201" s="63">
        <v>1</v>
      </c>
      <c r="BA201" s="63">
        <f t="shared" ref="BA201:BA232" si="284">AVERAGE(B201:U201)</f>
        <v>0.86442288133205591</v>
      </c>
      <c r="BB201" s="64">
        <f t="shared" ref="BB201:BB232" si="285">MIN(B201:U201)</f>
        <v>0.71722057874215306</v>
      </c>
      <c r="BC201" s="64">
        <f t="shared" ref="BC201:BC232" si="286">MAX(B201:U201)</f>
        <v>0.96489324659958198</v>
      </c>
      <c r="BD201" s="65">
        <f t="shared" ref="BD201:BD232" si="287">SUM(B201:U201)/SUM($B$4:$U$123)</f>
        <v>3.5696496521845068E-5</v>
      </c>
      <c r="BE201" s="51">
        <f t="shared" si="111"/>
        <v>8.0894350198181138E-4</v>
      </c>
      <c r="BF201" s="51"/>
      <c r="BG201" s="50"/>
      <c r="BH201" s="88">
        <f t="shared" ref="BH201:BH232" si="288">PERCENTILE(B201:U201,0.8)</f>
        <v>0.91863021662597888</v>
      </c>
      <c r="BI201" s="51">
        <f t="shared" ref="BI201:BI232" si="289">PERCENTILE(B201:U201,0.2)</f>
        <v>0.81027911870783953</v>
      </c>
    </row>
    <row r="202" spans="1:61" x14ac:dyDescent="0.25">
      <c r="A202" s="60">
        <v>19585</v>
      </c>
      <c r="B202" s="51">
        <f t="shared" si="180"/>
        <v>0.96013237851814892</v>
      </c>
      <c r="C202" s="51">
        <f t="shared" si="181"/>
        <v>0.95764412493146789</v>
      </c>
      <c r="D202" s="51">
        <f t="shared" si="182"/>
        <v>0.96752924090418657</v>
      </c>
      <c r="E202" s="51">
        <f t="shared" si="183"/>
        <v>0.88104066437816742</v>
      </c>
      <c r="F202" s="51">
        <f t="shared" si="184"/>
        <v>0.9416410063860805</v>
      </c>
      <c r="G202" s="51">
        <f t="shared" si="185"/>
        <v>0.91009902274040921</v>
      </c>
      <c r="H202" s="51">
        <f t="shared" si="186"/>
        <v>0.7439688577079453</v>
      </c>
      <c r="I202" s="51">
        <f t="shared" si="187"/>
        <v>0.88303466586546597</v>
      </c>
      <c r="J202" s="51">
        <f t="shared" si="188"/>
        <v>0.87687724776888032</v>
      </c>
      <c r="K202" s="51">
        <f t="shared" si="189"/>
        <v>0.78220351979464597</v>
      </c>
      <c r="L202" s="51">
        <f t="shared" si="190"/>
        <v>0.88539384082405082</v>
      </c>
      <c r="M202" s="51">
        <f t="shared" si="191"/>
        <v>0.92220527170144118</v>
      </c>
      <c r="N202" s="51">
        <f t="shared" si="192"/>
        <v>0.84498110069199273</v>
      </c>
      <c r="O202" s="51">
        <f t="shared" si="193"/>
        <v>0.81229624942041678</v>
      </c>
      <c r="P202" s="51">
        <f t="shared" si="194"/>
        <v>0.89401939544849729</v>
      </c>
      <c r="Q202" s="51">
        <f t="shared" si="195"/>
        <v>0.86911778235494874</v>
      </c>
      <c r="R202" s="51">
        <f t="shared" si="196"/>
        <v>0.86689068154177518</v>
      </c>
      <c r="S202" s="51">
        <f t="shared" si="197"/>
        <v>0.86270556481721228</v>
      </c>
      <c r="T202" s="51">
        <f t="shared" si="198"/>
        <v>0.77359892252138462</v>
      </c>
      <c r="U202" s="51">
        <f t="shared" si="199"/>
        <v>0.84330675433625535</v>
      </c>
      <c r="V202" s="51">
        <f t="shared" si="200"/>
        <v>0.8116223814630531</v>
      </c>
      <c r="W202" s="51">
        <f t="shared" si="201"/>
        <v>0.8328346238833616</v>
      </c>
      <c r="X202" s="51">
        <f t="shared" si="202"/>
        <v>0.92936916130989533</v>
      </c>
      <c r="Y202" s="51">
        <f t="shared" si="203"/>
        <v>0.808824721332564</v>
      </c>
      <c r="Z202" s="51">
        <f t="shared" si="204"/>
        <v>0.87066554099865745</v>
      </c>
      <c r="AA202" s="51">
        <f t="shared" si="205"/>
        <v>0.72835546262457007</v>
      </c>
      <c r="AB202" s="51">
        <f t="shared" si="206"/>
        <v>0.82386303180646214</v>
      </c>
      <c r="AC202" s="51">
        <f t="shared" si="207"/>
        <v>0.83093334026618315</v>
      </c>
      <c r="AD202" s="51">
        <f t="shared" si="208"/>
        <v>0.84101891202734724</v>
      </c>
      <c r="AE202" s="51">
        <f t="shared" si="209"/>
        <v>0.85498325219834348</v>
      </c>
      <c r="AF202" s="51">
        <f t="shared" si="210"/>
        <v>0.81446337134655744</v>
      </c>
      <c r="AG202" s="51">
        <f t="shared" si="211"/>
        <v>0.76233688992788173</v>
      </c>
      <c r="AH202" s="87">
        <f t="shared" si="212"/>
        <v>0.91556572697681415</v>
      </c>
      <c r="AI202" s="87">
        <f t="shared" si="213"/>
        <v>0.92992568114614305</v>
      </c>
      <c r="AJ202" s="87">
        <f t="shared" si="214"/>
        <v>0.8875595101482171</v>
      </c>
      <c r="AK202" s="87">
        <f t="shared" si="215"/>
        <v>0.77408445417410665</v>
      </c>
      <c r="AL202" s="87">
        <f t="shared" si="216"/>
        <v>0.85842045084268281</v>
      </c>
      <c r="AM202" s="87">
        <f t="shared" si="217"/>
        <v>0.81526514985374954</v>
      </c>
      <c r="AN202" s="87">
        <f t="shared" si="218"/>
        <v>0.90905031264653813</v>
      </c>
      <c r="AO202" s="87">
        <f t="shared" si="219"/>
        <v>0.86746562961605678</v>
      </c>
      <c r="AP202" s="87">
        <f t="shared" si="220"/>
        <v>0.86477672543904438</v>
      </c>
      <c r="AQ202" s="87">
        <f t="shared" ref="AQ202" si="290">AQ69/AQ$128+AQ201</f>
        <v>0.84363359568057039</v>
      </c>
      <c r="AR202" s="87">
        <f t="shared" si="222"/>
        <v>0.91210909129590134</v>
      </c>
      <c r="AS202" s="87">
        <f t="shared" ref="AS202:AT202" si="291">AS69/AS$128+AS201</f>
        <v>0.87063494110381945</v>
      </c>
      <c r="AT202" s="87">
        <f t="shared" si="291"/>
        <v>0.91690719411002219</v>
      </c>
      <c r="AU202" s="87">
        <f t="shared" si="222"/>
        <v>0.93054674477514632</v>
      </c>
      <c r="AY202" s="57">
        <v>20</v>
      </c>
      <c r="AZ202" s="63">
        <v>1</v>
      </c>
      <c r="BA202" s="63">
        <f t="shared" si="284"/>
        <v>0.87393431463266857</v>
      </c>
      <c r="BB202" s="64">
        <f t="shared" si="285"/>
        <v>0.7439688577079453</v>
      </c>
      <c r="BC202" s="64">
        <f t="shared" si="286"/>
        <v>0.96752924090418657</v>
      </c>
      <c r="BD202" s="65">
        <f t="shared" si="287"/>
        <v>3.6089272850497871E-5</v>
      </c>
      <c r="BE202" s="51">
        <f t="shared" ref="BE202:BE256" si="292">BD202+BE201</f>
        <v>8.4503277483230922E-4</v>
      </c>
      <c r="BF202" s="51"/>
      <c r="BG202" s="50"/>
      <c r="BH202" s="88">
        <f t="shared" si="288"/>
        <v>0.92609241863836911</v>
      </c>
      <c r="BI202" s="51">
        <f t="shared" si="289"/>
        <v>0.8371046533530877</v>
      </c>
    </row>
    <row r="203" spans="1:61" x14ac:dyDescent="0.25">
      <c r="A203" s="60">
        <v>19586</v>
      </c>
      <c r="B203" s="51">
        <f t="shared" ref="B203:B234" si="293">B70/B$128+B202</f>
        <v>0.96013237851814892</v>
      </c>
      <c r="C203" s="51">
        <f t="shared" ref="C203:C234" si="294">C70/C$128+C202</f>
        <v>0.96053311089257731</v>
      </c>
      <c r="D203" s="51">
        <f t="shared" ref="D203:D234" si="295">D70/D$128+D202</f>
        <v>0.9690849096741172</v>
      </c>
      <c r="E203" s="51">
        <f t="shared" ref="E203:E234" si="296">E70/E$128+E202</f>
        <v>0.93588436500230543</v>
      </c>
      <c r="F203" s="51">
        <f t="shared" ref="F203:F234" si="297">F70/F$128+F202</f>
        <v>0.96093397415826742</v>
      </c>
      <c r="G203" s="51">
        <f t="shared" ref="G203:G234" si="298">G70/G$128+G202</f>
        <v>0.91312163004500646</v>
      </c>
      <c r="H203" s="51">
        <f t="shared" ref="H203:H234" si="299">H70/H$128+H202</f>
        <v>0.79127873887193156</v>
      </c>
      <c r="I203" s="51">
        <f t="shared" ref="I203:I234" si="300">I70/I$128+I202</f>
        <v>0.89701686812617631</v>
      </c>
      <c r="J203" s="51">
        <f t="shared" ref="J203:J234" si="301">J70/J$128+J202</f>
        <v>0.89294589147663583</v>
      </c>
      <c r="K203" s="51">
        <f t="shared" ref="K203:K234" si="302">K70/K$128+K202</f>
        <v>0.79973102977185129</v>
      </c>
      <c r="L203" s="51">
        <f t="shared" ref="L203:L234" si="303">L70/L$128+L202</f>
        <v>0.8882762808498158</v>
      </c>
      <c r="M203" s="51">
        <f t="shared" ref="M203:M234" si="304">M70/M$128+M202</f>
        <v>0.92612707763284818</v>
      </c>
      <c r="N203" s="51">
        <f t="shared" ref="N203:N234" si="305">N70/N$128+N202</f>
        <v>0.85836283115762002</v>
      </c>
      <c r="O203" s="51">
        <f t="shared" ref="O203:O234" si="306">O70/O$128+O202</f>
        <v>0.81539527794618383</v>
      </c>
      <c r="P203" s="51">
        <f t="shared" ref="P203:P234" si="307">P70/P$128+P202</f>
        <v>0.90657012152579097</v>
      </c>
      <c r="Q203" s="51">
        <f t="shared" ref="Q203:Q234" si="308">Q70/Q$128+Q202</f>
        <v>0.86994879927082724</v>
      </c>
      <c r="R203" s="51">
        <f t="shared" ref="R203:R234" si="309">R70/R$128+R202</f>
        <v>0.87907542350020484</v>
      </c>
      <c r="S203" s="51">
        <f t="shared" ref="S203:S234" si="310">S70/S$128+S202</f>
        <v>0.87139925473541613</v>
      </c>
      <c r="T203" s="51">
        <f t="shared" ref="T203:T234" si="311">T70/T$128+T202</f>
        <v>0.78723289247638617</v>
      </c>
      <c r="U203" s="51">
        <f t="shared" ref="U203:U234" si="312">U70/U$128+U202</f>
        <v>0.85314164400880277</v>
      </c>
      <c r="V203" s="51">
        <f t="shared" ref="V203:V234" si="313">V70/V$128+V202</f>
        <v>0.87955989084191899</v>
      </c>
      <c r="W203" s="51">
        <f t="shared" ref="W203:W234" si="314">W70/W$128+W202</f>
        <v>0.83474354410837259</v>
      </c>
      <c r="X203" s="51">
        <f t="shared" ref="X203:X234" si="315">X70/X$128+X202</f>
        <v>0.93145356114276967</v>
      </c>
      <c r="Y203" s="51">
        <f t="shared" ref="Y203:Y234" si="316">Y70/Y$128+Y202</f>
        <v>0.83141647161089127</v>
      </c>
      <c r="Z203" s="51">
        <f t="shared" ref="Z203:Z234" si="317">Z70/Z$128+Z202</f>
        <v>0.87386242502759559</v>
      </c>
      <c r="AA203" s="51">
        <f t="shared" ref="AA203:AA234" si="318">AA70/AA$128+AA202</f>
        <v>0.74558229773673024</v>
      </c>
      <c r="AB203" s="51">
        <f t="shared" ref="AB203:AB234" si="319">AB70/AB$128+AB202</f>
        <v>0.83293445170255764</v>
      </c>
      <c r="AC203" s="51">
        <f t="shared" ref="AC203:AC234" si="320">AC70/AC$128+AC202</f>
        <v>0.83746173217501962</v>
      </c>
      <c r="AD203" s="51">
        <f t="shared" ref="AD203:AD234" si="321">AD70/AD$128+AD202</f>
        <v>0.85234643518083464</v>
      </c>
      <c r="AE203" s="51">
        <f t="shared" ref="AE203:AE234" si="322">AE70/AE$128+AE202</f>
        <v>0.88871768417212693</v>
      </c>
      <c r="AF203" s="51">
        <f t="shared" ref="AF203:AF234" si="323">AF70/AF$128+AF202</f>
        <v>0.81557084070039543</v>
      </c>
      <c r="AG203" s="51">
        <f t="shared" ref="AG203:AG234" si="324">AG70/AG$128+AG202</f>
        <v>0.79979331602930481</v>
      </c>
      <c r="AH203" s="87">
        <f t="shared" ref="AH203:AH234" si="325">AH70/AH$128+AH202</f>
        <v>0.92321033775870187</v>
      </c>
      <c r="AI203" s="87">
        <f t="shared" ref="AI203:AI234" si="326">AI70/AI$128+AI202</f>
        <v>0.93550337095422431</v>
      </c>
      <c r="AJ203" s="87">
        <f t="shared" ref="AJ203:AJ234" si="327">AJ70/AJ$128+AJ202</f>
        <v>0.89001735986185959</v>
      </c>
      <c r="AK203" s="87">
        <f t="shared" ref="AK203:AK234" si="328">AK70/AK$128+AK202</f>
        <v>0.78838779791379832</v>
      </c>
      <c r="AL203" s="87">
        <f t="shared" ref="AL203:AL234" si="329">AL70/AL$128+AL202</f>
        <v>0.88669790027888817</v>
      </c>
      <c r="AM203" s="87">
        <f t="shared" ref="AM203:AM234" si="330">AM70/AM$128+AM202</f>
        <v>0.83366659207597227</v>
      </c>
      <c r="AN203" s="87">
        <f t="shared" ref="AN203:AN234" si="331">AN70/AN$128+AN202</f>
        <v>0.90945676361866024</v>
      </c>
      <c r="AO203" s="87">
        <f t="shared" ref="AO203:AO234" si="332">AO70/AO$128+AO202</f>
        <v>0.8718436460118768</v>
      </c>
      <c r="AP203" s="87">
        <f t="shared" ref="AP203:AP234" si="333">AP70/AP$128+AP202</f>
        <v>0.87619529728024226</v>
      </c>
      <c r="AQ203" s="87">
        <f t="shared" ref="AQ203" si="334">AQ70/AQ$128+AQ202</f>
        <v>0.84962314970528019</v>
      </c>
      <c r="AR203" s="87">
        <f t="shared" ref="AR203:AU234" si="335">AR70/AR$128+AR202</f>
        <v>0.91751990327580057</v>
      </c>
      <c r="AS203" s="87">
        <f t="shared" ref="AS203:AT203" si="336">AS70/AS$128+AS202</f>
        <v>0.88491610850824454</v>
      </c>
      <c r="AT203" s="87">
        <f t="shared" si="336"/>
        <v>0.92409565713034014</v>
      </c>
      <c r="AU203" s="87">
        <f t="shared" si="335"/>
        <v>0.93530675370016303</v>
      </c>
      <c r="AY203" s="57">
        <v>20</v>
      </c>
      <c r="AZ203" s="63">
        <v>1</v>
      </c>
      <c r="BA203" s="63">
        <f t="shared" si="284"/>
        <v>0.88680962498204574</v>
      </c>
      <c r="BB203" s="64">
        <f t="shared" si="285"/>
        <v>0.78723289247638617</v>
      </c>
      <c r="BC203" s="64">
        <f t="shared" si="286"/>
        <v>0.9690849096741172</v>
      </c>
      <c r="BD203" s="65">
        <f t="shared" si="287"/>
        <v>3.6620961079754339E-5</v>
      </c>
      <c r="BE203" s="51">
        <f t="shared" si="292"/>
        <v>8.8165373591206353E-4</v>
      </c>
      <c r="BF203" s="51"/>
      <c r="BG203" s="50"/>
      <c r="BH203" s="88">
        <f t="shared" si="288"/>
        <v>0.94073396770547424</v>
      </c>
      <c r="BI203" s="51">
        <f t="shared" si="289"/>
        <v>0.84559237079627902</v>
      </c>
    </row>
    <row r="204" spans="1:61" x14ac:dyDescent="0.25">
      <c r="A204" s="60">
        <v>19587</v>
      </c>
      <c r="B204" s="51">
        <f t="shared" si="293"/>
        <v>0.96557888252152768</v>
      </c>
      <c r="C204" s="51">
        <f t="shared" si="294"/>
        <v>0.96295779553850847</v>
      </c>
      <c r="D204" s="51">
        <f t="shared" si="295"/>
        <v>0.97349263785558726</v>
      </c>
      <c r="E204" s="51">
        <f t="shared" si="296"/>
        <v>0.94027186105223648</v>
      </c>
      <c r="F204" s="51">
        <f t="shared" si="297"/>
        <v>0.96408384644760403</v>
      </c>
      <c r="G204" s="51">
        <f t="shared" si="298"/>
        <v>0.91553971588868421</v>
      </c>
      <c r="H204" s="51">
        <f t="shared" si="299"/>
        <v>0.80665445025022708</v>
      </c>
      <c r="I204" s="51">
        <f t="shared" si="300"/>
        <v>0.90650843608417675</v>
      </c>
      <c r="J204" s="51">
        <f t="shared" si="301"/>
        <v>0.9152595539179732</v>
      </c>
      <c r="K204" s="51">
        <f t="shared" si="302"/>
        <v>0.83540105007633925</v>
      </c>
      <c r="L204" s="51">
        <f t="shared" si="303"/>
        <v>0.90705965376496545</v>
      </c>
      <c r="M204" s="51">
        <f t="shared" si="304"/>
        <v>0.93390236535051574</v>
      </c>
      <c r="N204" s="51">
        <f t="shared" si="305"/>
        <v>0.87268941287123081</v>
      </c>
      <c r="O204" s="51">
        <f t="shared" si="306"/>
        <v>0.87049987891998004</v>
      </c>
      <c r="P204" s="51">
        <f t="shared" si="307"/>
        <v>0.90908826083429262</v>
      </c>
      <c r="Q204" s="51">
        <f t="shared" si="308"/>
        <v>0.89087531615249393</v>
      </c>
      <c r="R204" s="51">
        <f t="shared" si="309"/>
        <v>0.88959338471903804</v>
      </c>
      <c r="S204" s="51">
        <f t="shared" si="310"/>
        <v>0.87379392381468191</v>
      </c>
      <c r="T204" s="51">
        <f t="shared" si="311"/>
        <v>0.81072899805873644</v>
      </c>
      <c r="U204" s="51">
        <f t="shared" si="312"/>
        <v>0.87511431125257499</v>
      </c>
      <c r="V204" s="51">
        <f t="shared" si="313"/>
        <v>0.8871451467434428</v>
      </c>
      <c r="W204" s="51">
        <f t="shared" si="314"/>
        <v>0.83528894988694713</v>
      </c>
      <c r="X204" s="51">
        <f t="shared" si="315"/>
        <v>0.93745663266144763</v>
      </c>
      <c r="Y204" s="51">
        <f t="shared" si="316"/>
        <v>0.87216460637509396</v>
      </c>
      <c r="Z204" s="51">
        <f t="shared" si="317"/>
        <v>0.88274122034683267</v>
      </c>
      <c r="AA204" s="51">
        <f t="shared" si="318"/>
        <v>0.7709732209303386</v>
      </c>
      <c r="AB204" s="51">
        <f t="shared" si="319"/>
        <v>0.84724863283234564</v>
      </c>
      <c r="AC204" s="51">
        <f t="shared" si="320"/>
        <v>0.84537946149237275</v>
      </c>
      <c r="AD204" s="51">
        <f t="shared" si="321"/>
        <v>0.86735043514729604</v>
      </c>
      <c r="AE204" s="51">
        <f t="shared" si="322"/>
        <v>0.88951330756773506</v>
      </c>
      <c r="AF204" s="51">
        <f t="shared" si="323"/>
        <v>0.83836139424516576</v>
      </c>
      <c r="AG204" s="51">
        <f t="shared" si="324"/>
        <v>0.85142244389883381</v>
      </c>
      <c r="AH204" s="87">
        <f t="shared" si="325"/>
        <v>0.93119688001326184</v>
      </c>
      <c r="AI204" s="87">
        <f t="shared" si="326"/>
        <v>0.93996145149426003</v>
      </c>
      <c r="AJ204" s="87">
        <f t="shared" si="327"/>
        <v>0.89563530206447084</v>
      </c>
      <c r="AK204" s="87">
        <f t="shared" si="328"/>
        <v>0.80526574352663449</v>
      </c>
      <c r="AL204" s="87">
        <f t="shared" si="329"/>
        <v>0.89249389923165079</v>
      </c>
      <c r="AM204" s="87">
        <f t="shared" si="330"/>
        <v>0.84461769427651456</v>
      </c>
      <c r="AN204" s="87">
        <f t="shared" si="331"/>
        <v>0.92051223006038252</v>
      </c>
      <c r="AO204" s="87">
        <f t="shared" si="332"/>
        <v>0.90175731697495098</v>
      </c>
      <c r="AP204" s="87">
        <f t="shared" si="333"/>
        <v>0.87934441919855155</v>
      </c>
      <c r="AQ204" s="87">
        <f t="shared" ref="AQ204" si="337">AQ71/AQ$128+AQ203</f>
        <v>0.85859932058699795</v>
      </c>
      <c r="AR204" s="87">
        <f t="shared" si="335"/>
        <v>0.920775278861243</v>
      </c>
      <c r="AS204" s="87">
        <f t="shared" ref="AS204:AT204" si="338">AS71/AS$128+AS203</f>
        <v>0.89544870612114136</v>
      </c>
      <c r="AT204" s="87">
        <f t="shared" si="338"/>
        <v>0.93072392197264076</v>
      </c>
      <c r="AU204" s="87">
        <f t="shared" si="335"/>
        <v>0.94527302238691679</v>
      </c>
      <c r="AY204" s="57">
        <v>20</v>
      </c>
      <c r="AZ204" s="63">
        <v>1</v>
      </c>
      <c r="BA204" s="63">
        <f t="shared" si="284"/>
        <v>0.90095468676856849</v>
      </c>
      <c r="BB204" s="64">
        <f t="shared" si="285"/>
        <v>0.80665445025022708</v>
      </c>
      <c r="BC204" s="64">
        <f t="shared" si="286"/>
        <v>0.97349263785558726</v>
      </c>
      <c r="BD204" s="65">
        <f t="shared" si="287"/>
        <v>3.7205083920285597E-5</v>
      </c>
      <c r="BE204" s="51">
        <f t="shared" si="292"/>
        <v>9.1885881983234908E-4</v>
      </c>
      <c r="BF204" s="51"/>
      <c r="BG204" s="50"/>
      <c r="BH204" s="88">
        <f t="shared" si="288"/>
        <v>0.94480904794949094</v>
      </c>
      <c r="BI204" s="51">
        <f t="shared" si="289"/>
        <v>0.87225150608098068</v>
      </c>
    </row>
    <row r="205" spans="1:61" x14ac:dyDescent="0.25">
      <c r="A205" s="60">
        <v>19588</v>
      </c>
      <c r="B205" s="51">
        <f t="shared" si="293"/>
        <v>0.97194039919747399</v>
      </c>
      <c r="C205" s="51">
        <f t="shared" si="294"/>
        <v>0.96713650737511314</v>
      </c>
      <c r="D205" s="51">
        <f t="shared" si="295"/>
        <v>0.97582614101048315</v>
      </c>
      <c r="E205" s="51">
        <f t="shared" si="296"/>
        <v>0.94465935710216753</v>
      </c>
      <c r="F205" s="51">
        <f t="shared" si="297"/>
        <v>0.96644625066460654</v>
      </c>
      <c r="G205" s="51">
        <f t="shared" si="298"/>
        <v>0.92633474197653132</v>
      </c>
      <c r="H205" s="51">
        <f t="shared" si="299"/>
        <v>0.84768667410591514</v>
      </c>
      <c r="I205" s="51">
        <f t="shared" si="300"/>
        <v>0.91314232766772552</v>
      </c>
      <c r="J205" s="51">
        <f t="shared" si="301"/>
        <v>0.92452182889362267</v>
      </c>
      <c r="K205" s="51">
        <f t="shared" si="302"/>
        <v>0.85415856075369934</v>
      </c>
      <c r="L205" s="51">
        <f t="shared" si="303"/>
        <v>0.90883346301159007</v>
      </c>
      <c r="M205" s="51">
        <f t="shared" si="304"/>
        <v>0.94491621754812571</v>
      </c>
      <c r="N205" s="51">
        <f t="shared" si="305"/>
        <v>0.87871009291652125</v>
      </c>
      <c r="O205" s="51">
        <f t="shared" si="306"/>
        <v>0.87747269310295606</v>
      </c>
      <c r="P205" s="51">
        <f t="shared" si="307"/>
        <v>0.91496391922079634</v>
      </c>
      <c r="Q205" s="51">
        <f t="shared" si="308"/>
        <v>0.89878256801873135</v>
      </c>
      <c r="R205" s="51">
        <f t="shared" si="309"/>
        <v>0.89718011084409799</v>
      </c>
      <c r="S205" s="51">
        <f t="shared" si="310"/>
        <v>0.87618859289394768</v>
      </c>
      <c r="T205" s="51">
        <f t="shared" si="311"/>
        <v>0.83162980479178439</v>
      </c>
      <c r="U205" s="51">
        <f t="shared" si="312"/>
        <v>0.88552059416314011</v>
      </c>
      <c r="V205" s="51">
        <f t="shared" si="313"/>
        <v>0.89670916505405984</v>
      </c>
      <c r="W205" s="51">
        <f t="shared" si="314"/>
        <v>0.84810598568344941</v>
      </c>
      <c r="X205" s="51">
        <f t="shared" si="315"/>
        <v>0.94137530434725125</v>
      </c>
      <c r="Y205" s="51">
        <f t="shared" si="316"/>
        <v>0.88589993270010614</v>
      </c>
      <c r="Z205" s="51">
        <f t="shared" si="317"/>
        <v>0.88806073182818313</v>
      </c>
      <c r="AA205" s="51">
        <f t="shared" si="318"/>
        <v>0.78265578727076912</v>
      </c>
      <c r="AB205" s="51">
        <f t="shared" si="319"/>
        <v>0.85315515649745977</v>
      </c>
      <c r="AC205" s="51">
        <f t="shared" si="320"/>
        <v>0.86421768162290546</v>
      </c>
      <c r="AD205" s="51">
        <f t="shared" si="321"/>
        <v>0.88175824968462657</v>
      </c>
      <c r="AE205" s="51">
        <f t="shared" si="322"/>
        <v>0.91139295094695782</v>
      </c>
      <c r="AF205" s="51">
        <f t="shared" si="323"/>
        <v>0.83865283354880737</v>
      </c>
      <c r="AG205" s="51">
        <f t="shared" si="324"/>
        <v>0.8881306217702637</v>
      </c>
      <c r="AH205" s="87">
        <f t="shared" si="325"/>
        <v>0.93373694238168459</v>
      </c>
      <c r="AI205" s="87">
        <f t="shared" si="326"/>
        <v>0.9453152194487322</v>
      </c>
      <c r="AJ205" s="87">
        <f t="shared" si="327"/>
        <v>0.89628738464155966</v>
      </c>
      <c r="AK205" s="87">
        <f t="shared" si="328"/>
        <v>0.82650620898007654</v>
      </c>
      <c r="AL205" s="87">
        <f t="shared" si="329"/>
        <v>0.89688480752919819</v>
      </c>
      <c r="AM205" s="87">
        <f t="shared" si="330"/>
        <v>0.86673533019629834</v>
      </c>
      <c r="AN205" s="87">
        <f t="shared" si="331"/>
        <v>0.92463093324455359</v>
      </c>
      <c r="AO205" s="87">
        <f t="shared" si="332"/>
        <v>0.90200701372756431</v>
      </c>
      <c r="AP205" s="87">
        <f t="shared" si="333"/>
        <v>0.89133992940646256</v>
      </c>
      <c r="AQ205" s="87">
        <f t="shared" ref="AQ205" si="339">AQ72/AQ$128+AQ204</f>
        <v>0.86824462420717097</v>
      </c>
      <c r="AR205" s="87">
        <f t="shared" si="335"/>
        <v>0.9329190519495999</v>
      </c>
      <c r="AS205" s="87">
        <f t="shared" ref="AS205:AT205" si="340">AS72/AS$128+AS204</f>
        <v>0.90208127657719561</v>
      </c>
      <c r="AT205" s="87">
        <f t="shared" si="340"/>
        <v>0.93211769503954778</v>
      </c>
      <c r="AU205" s="87">
        <f t="shared" si="335"/>
        <v>0.95467491501546542</v>
      </c>
      <c r="AY205" s="57">
        <v>20</v>
      </c>
      <c r="AZ205" s="63">
        <v>1</v>
      </c>
      <c r="BA205" s="63">
        <f t="shared" si="284"/>
        <v>0.91030254226295138</v>
      </c>
      <c r="BB205" s="64">
        <f t="shared" si="285"/>
        <v>0.83162980479178439</v>
      </c>
      <c r="BC205" s="64">
        <f t="shared" si="286"/>
        <v>0.97582614101048315</v>
      </c>
      <c r="BD205" s="65">
        <f t="shared" si="287"/>
        <v>3.7591105274356825E-5</v>
      </c>
      <c r="BE205" s="51">
        <f t="shared" si="292"/>
        <v>9.5644992510670592E-4</v>
      </c>
      <c r="BF205" s="51"/>
      <c r="BG205" s="50"/>
      <c r="BH205" s="88">
        <f t="shared" si="288"/>
        <v>0.94922222417142199</v>
      </c>
      <c r="BI205" s="51">
        <f t="shared" si="289"/>
        <v>0.87721587306115434</v>
      </c>
    </row>
    <row r="206" spans="1:61" x14ac:dyDescent="0.25">
      <c r="A206" s="60">
        <v>19589</v>
      </c>
      <c r="B206" s="51">
        <f t="shared" si="293"/>
        <v>0.97555687785571743</v>
      </c>
      <c r="C206" s="51">
        <f t="shared" si="294"/>
        <v>0.96971595912610375</v>
      </c>
      <c r="D206" s="51">
        <f t="shared" si="295"/>
        <v>0.97716574467347894</v>
      </c>
      <c r="E206" s="51">
        <f t="shared" si="296"/>
        <v>0.94465935710216753</v>
      </c>
      <c r="F206" s="51">
        <f t="shared" si="297"/>
        <v>0.96880865488160905</v>
      </c>
      <c r="G206" s="51">
        <f t="shared" si="298"/>
        <v>0.93920241307324515</v>
      </c>
      <c r="H206" s="51">
        <f t="shared" si="299"/>
        <v>0.87680044712990668</v>
      </c>
      <c r="I206" s="51">
        <f t="shared" si="300"/>
        <v>0.9274307095399843</v>
      </c>
      <c r="J206" s="51">
        <f t="shared" si="301"/>
        <v>0.92739874763605923</v>
      </c>
      <c r="K206" s="51">
        <f t="shared" si="302"/>
        <v>0.85415856075369934</v>
      </c>
      <c r="L206" s="86">
        <f t="shared" si="303"/>
        <v>0.91831335914791068</v>
      </c>
      <c r="M206" s="51">
        <f t="shared" si="304"/>
        <v>0.95073743471460437</v>
      </c>
      <c r="N206" s="51">
        <f t="shared" si="305"/>
        <v>0.88486261267083266</v>
      </c>
      <c r="O206" s="51">
        <f t="shared" si="306"/>
        <v>0.89509841784325639</v>
      </c>
      <c r="P206" s="51">
        <f t="shared" si="307"/>
        <v>0.92319783505494446</v>
      </c>
      <c r="Q206" s="51">
        <f t="shared" si="308"/>
        <v>0.90721864883143688</v>
      </c>
      <c r="R206" s="51">
        <f t="shared" si="309"/>
        <v>0.90126084989621358</v>
      </c>
      <c r="S206" s="51">
        <f t="shared" si="310"/>
        <v>0.89565829366884731</v>
      </c>
      <c r="T206" s="51">
        <f t="shared" si="311"/>
        <v>0.85879393274781535</v>
      </c>
      <c r="U206" s="51">
        <f t="shared" si="312"/>
        <v>0.89836828454523543</v>
      </c>
      <c r="V206" s="51">
        <f t="shared" si="313"/>
        <v>0.90066668987224618</v>
      </c>
      <c r="W206" s="51">
        <f t="shared" si="314"/>
        <v>0.91519089644812102</v>
      </c>
      <c r="X206" s="51">
        <f t="shared" si="315"/>
        <v>0.94479372007316509</v>
      </c>
      <c r="Y206" s="51">
        <f t="shared" si="316"/>
        <v>0.8977037287606634</v>
      </c>
      <c r="Z206" s="51">
        <f t="shared" si="317"/>
        <v>0.89765138391499755</v>
      </c>
      <c r="AA206" s="51">
        <f t="shared" si="318"/>
        <v>0.80052234570274428</v>
      </c>
      <c r="AB206" s="51">
        <f t="shared" si="319"/>
        <v>0.87202909693875286</v>
      </c>
      <c r="AC206" s="51">
        <f t="shared" si="320"/>
        <v>0.8766619618518775</v>
      </c>
      <c r="AD206" s="51">
        <f t="shared" si="321"/>
        <v>0.88682582583223935</v>
      </c>
      <c r="AE206" s="51">
        <f t="shared" si="322"/>
        <v>0.93184047221408606</v>
      </c>
      <c r="AF206" s="51">
        <f t="shared" si="323"/>
        <v>0.90183687457829842</v>
      </c>
      <c r="AG206" s="51">
        <f t="shared" si="324"/>
        <v>0.92039332486349879</v>
      </c>
      <c r="AH206" s="87">
        <f t="shared" si="325"/>
        <v>0.94057557183513041</v>
      </c>
      <c r="AI206" s="87">
        <f t="shared" si="326"/>
        <v>0.94761550758126212</v>
      </c>
      <c r="AJ206" s="87">
        <f t="shared" si="327"/>
        <v>0.89708994781336127</v>
      </c>
      <c r="AK206" s="87">
        <f t="shared" si="328"/>
        <v>0.85854569895698585</v>
      </c>
      <c r="AL206" s="87">
        <f t="shared" si="329"/>
        <v>0.90074880683103997</v>
      </c>
      <c r="AM206" s="87">
        <f t="shared" si="330"/>
        <v>0.88370056229385974</v>
      </c>
      <c r="AN206" s="87">
        <f t="shared" si="331"/>
        <v>0.92998253771082851</v>
      </c>
      <c r="AO206" s="87">
        <f t="shared" si="332"/>
        <v>0.91407569010387413</v>
      </c>
      <c r="AP206" s="87">
        <f t="shared" si="333"/>
        <v>0.89436885583170667</v>
      </c>
      <c r="AQ206" s="87">
        <f t="shared" ref="AQ206" si="341">AQ73/AQ$128+AQ205</f>
        <v>0.87408729543563457</v>
      </c>
      <c r="AR206" s="87">
        <f t="shared" si="335"/>
        <v>0.93812987498568357</v>
      </c>
      <c r="AS206" s="87">
        <f t="shared" ref="AS206:AT206" si="342">AS73/AS$128+AS205</f>
        <v>0.9131061106273638</v>
      </c>
      <c r="AT206" s="87">
        <f t="shared" si="342"/>
        <v>0.93270926431553403</v>
      </c>
      <c r="AU206" s="87">
        <f t="shared" si="335"/>
        <v>0.96051555096665786</v>
      </c>
      <c r="AY206" s="57">
        <v>19</v>
      </c>
      <c r="AZ206" s="63">
        <v>0.95</v>
      </c>
      <c r="BA206" s="63">
        <f t="shared" si="284"/>
        <v>0.91972035704465349</v>
      </c>
      <c r="BB206" s="64">
        <f t="shared" si="285"/>
        <v>0.85415856075369934</v>
      </c>
      <c r="BC206" s="64">
        <f t="shared" si="286"/>
        <v>0.97716574467347894</v>
      </c>
      <c r="BD206" s="65">
        <f t="shared" si="287"/>
        <v>3.7980015609632028E-5</v>
      </c>
      <c r="BE206" s="51">
        <f t="shared" si="292"/>
        <v>9.9442994071633796E-4</v>
      </c>
      <c r="BF206" s="51"/>
      <c r="BG206" s="50"/>
      <c r="BH206" s="88">
        <f t="shared" si="288"/>
        <v>0.95435167874800531</v>
      </c>
      <c r="BI206" s="51">
        <f t="shared" si="289"/>
        <v>0.89305125680877162</v>
      </c>
    </row>
    <row r="207" spans="1:61" x14ac:dyDescent="0.25">
      <c r="A207" s="60">
        <v>19590</v>
      </c>
      <c r="B207" s="51">
        <f t="shared" si="293"/>
        <v>0.9783019158734203</v>
      </c>
      <c r="C207" s="51">
        <f t="shared" si="294"/>
        <v>0.97203746570199523</v>
      </c>
      <c r="D207" s="51">
        <f t="shared" si="295"/>
        <v>0.97958567387114881</v>
      </c>
      <c r="E207" s="51">
        <f t="shared" si="296"/>
        <v>0.94904685315209858</v>
      </c>
      <c r="F207" s="51">
        <f t="shared" si="297"/>
        <v>0.97077732506244441</v>
      </c>
      <c r="G207" s="51">
        <f t="shared" si="298"/>
        <v>0.94067053662119238</v>
      </c>
      <c r="H207" s="51">
        <f t="shared" si="299"/>
        <v>0.8919941974268023</v>
      </c>
      <c r="I207" s="51">
        <f t="shared" si="300"/>
        <v>0.93100280500804899</v>
      </c>
      <c r="J207" s="51">
        <f t="shared" si="301"/>
        <v>0.92781976013495238</v>
      </c>
      <c r="K207" s="51">
        <f t="shared" si="302"/>
        <v>0.85815606302920233</v>
      </c>
      <c r="L207" s="86">
        <f t="shared" si="303"/>
        <v>0.92781976011965517</v>
      </c>
      <c r="M207" s="51">
        <f t="shared" si="304"/>
        <v>0.96359603883116884</v>
      </c>
      <c r="N207" s="51">
        <f t="shared" si="305"/>
        <v>0.90949466497291509</v>
      </c>
      <c r="O207" s="51">
        <f t="shared" si="306"/>
        <v>0.90294283379910434</v>
      </c>
      <c r="P207" s="51">
        <f t="shared" si="307"/>
        <v>0.92987290274573442</v>
      </c>
      <c r="Q207" s="51">
        <f t="shared" si="308"/>
        <v>0.91001388754848256</v>
      </c>
      <c r="R207" s="51">
        <f t="shared" si="309"/>
        <v>0.90947980319836186</v>
      </c>
      <c r="S207" s="51">
        <f t="shared" si="310"/>
        <v>0.91283744141140588</v>
      </c>
      <c r="T207" s="51">
        <f t="shared" si="311"/>
        <v>0.87571528124526643</v>
      </c>
      <c r="U207" s="51">
        <f t="shared" si="312"/>
        <v>0.90475749984306997</v>
      </c>
      <c r="V207" s="51">
        <f t="shared" si="313"/>
        <v>0.90957112071316548</v>
      </c>
      <c r="W207" s="51">
        <f t="shared" si="314"/>
        <v>0.92528090335175051</v>
      </c>
      <c r="X207" s="51">
        <f t="shared" si="315"/>
        <v>0.94817044780242143</v>
      </c>
      <c r="Y207" s="51">
        <f t="shared" si="316"/>
        <v>0.89930618349858149</v>
      </c>
      <c r="Z207" s="51">
        <f t="shared" si="317"/>
        <v>0.90517117995067797</v>
      </c>
      <c r="AA207" s="51">
        <f t="shared" si="318"/>
        <v>0.81793195890628023</v>
      </c>
      <c r="AB207" s="51">
        <f t="shared" si="319"/>
        <v>0.88786319783904255</v>
      </c>
      <c r="AC207" s="51">
        <f t="shared" si="320"/>
        <v>0.88468426495266739</v>
      </c>
      <c r="AD207" s="51">
        <f t="shared" si="321"/>
        <v>0.89378132250543341</v>
      </c>
      <c r="AE207" s="51">
        <f t="shared" si="322"/>
        <v>0.94616169333503186</v>
      </c>
      <c r="AF207" s="51">
        <f t="shared" si="323"/>
        <v>0.92445256454088376</v>
      </c>
      <c r="AG207" s="51">
        <f t="shared" si="324"/>
        <v>0.92695150052638009</v>
      </c>
      <c r="AH207" s="87">
        <f t="shared" si="325"/>
        <v>0.95359339147329691</v>
      </c>
      <c r="AI207" s="87">
        <f t="shared" si="326"/>
        <v>0.95437387625382775</v>
      </c>
      <c r="AJ207" s="87">
        <f t="shared" si="327"/>
        <v>0.89964811792347887</v>
      </c>
      <c r="AK207" s="87">
        <f t="shared" si="328"/>
        <v>0.87957161425433261</v>
      </c>
      <c r="AL207" s="87">
        <f t="shared" si="329"/>
        <v>0.91054053233457077</v>
      </c>
      <c r="AM207" s="87">
        <f t="shared" si="330"/>
        <v>0.88592668798708474</v>
      </c>
      <c r="AN207" s="87">
        <f t="shared" si="331"/>
        <v>0.93435865984401023</v>
      </c>
      <c r="AO207" s="87">
        <f t="shared" si="332"/>
        <v>0.91429209395613897</v>
      </c>
      <c r="AP207" s="87">
        <f t="shared" si="333"/>
        <v>0.90203732828926897</v>
      </c>
      <c r="AQ207" s="87">
        <f t="shared" ref="AQ207" si="343">AQ74/AQ$128+AQ206</f>
        <v>0.87909763081870251</v>
      </c>
      <c r="AR207" s="87">
        <f t="shared" si="335"/>
        <v>0.94024086939262574</v>
      </c>
      <c r="AS207" s="87">
        <f t="shared" ref="AS207:AT207" si="344">AS74/AS$128+AS206</f>
        <v>0.91711342008463725</v>
      </c>
      <c r="AT207" s="87">
        <f t="shared" si="344"/>
        <v>0.9375807476715724</v>
      </c>
      <c r="AU207" s="87">
        <f t="shared" si="335"/>
        <v>0.96369180692213774</v>
      </c>
      <c r="AY207" s="57">
        <v>19</v>
      </c>
      <c r="AZ207" s="63">
        <v>0.95</v>
      </c>
      <c r="BA207" s="63">
        <f t="shared" si="284"/>
        <v>0.92729613547982337</v>
      </c>
      <c r="BB207" s="64">
        <f t="shared" si="285"/>
        <v>0.85815606302920233</v>
      </c>
      <c r="BC207" s="64">
        <f t="shared" si="286"/>
        <v>0.97958567387114881</v>
      </c>
      <c r="BD207" s="65">
        <f t="shared" si="287"/>
        <v>3.8292858726584909E-5</v>
      </c>
      <c r="BE207" s="51">
        <f t="shared" si="292"/>
        <v>1.0327227994429229E-3</v>
      </c>
      <c r="BF207" s="51"/>
      <c r="BG207" s="50"/>
      <c r="BH207" s="88">
        <f t="shared" si="288"/>
        <v>0.96503229607742402</v>
      </c>
      <c r="BI207" s="51">
        <f t="shared" si="289"/>
        <v>0.90439456663427686</v>
      </c>
    </row>
    <row r="208" spans="1:61" x14ac:dyDescent="0.25">
      <c r="A208" s="60">
        <v>19591</v>
      </c>
      <c r="B208" s="51">
        <f t="shared" si="293"/>
        <v>0.98061123357085289</v>
      </c>
      <c r="C208" s="51">
        <f t="shared" si="294"/>
        <v>0.9732756025424707</v>
      </c>
      <c r="D208" s="51">
        <f t="shared" si="295"/>
        <v>0.98209202911159255</v>
      </c>
      <c r="E208" s="51">
        <f t="shared" si="296"/>
        <v>0.94904685315209858</v>
      </c>
      <c r="F208" s="51">
        <f t="shared" si="297"/>
        <v>0.97353346331561397</v>
      </c>
      <c r="G208" s="51">
        <f t="shared" si="298"/>
        <v>0.95181100354385062</v>
      </c>
      <c r="H208" s="51">
        <f t="shared" si="299"/>
        <v>0.90873461691559743</v>
      </c>
      <c r="I208" s="51">
        <f t="shared" si="300"/>
        <v>0.9401881933545011</v>
      </c>
      <c r="J208" s="86">
        <f t="shared" si="301"/>
        <v>0.93445151630660361</v>
      </c>
      <c r="K208" s="51">
        <f t="shared" si="302"/>
        <v>0.86953356950563387</v>
      </c>
      <c r="L208" s="86">
        <f t="shared" si="303"/>
        <v>0.93445151629131651</v>
      </c>
      <c r="M208" s="51">
        <f t="shared" si="304"/>
        <v>0.96507184036633242</v>
      </c>
      <c r="N208" s="51">
        <f t="shared" si="305"/>
        <v>0.9203494676823073</v>
      </c>
      <c r="O208" s="51">
        <f t="shared" si="306"/>
        <v>0.90613870696630161</v>
      </c>
      <c r="P208" s="51">
        <f t="shared" si="307"/>
        <v>0.93462938810623741</v>
      </c>
      <c r="Q208" s="51">
        <f t="shared" si="308"/>
        <v>0.91321204355807539</v>
      </c>
      <c r="R208" s="51">
        <f t="shared" si="309"/>
        <v>0.91606071335987227</v>
      </c>
      <c r="S208" s="51">
        <f t="shared" si="310"/>
        <v>0.92501901890158378</v>
      </c>
      <c r="T208" s="51">
        <f t="shared" si="311"/>
        <v>0.89094103449450668</v>
      </c>
      <c r="U208" s="51">
        <f t="shared" si="312"/>
        <v>0.91414220090384579</v>
      </c>
      <c r="V208" s="51">
        <f t="shared" si="313"/>
        <v>0.92474163251621322</v>
      </c>
      <c r="W208" s="51">
        <f t="shared" si="314"/>
        <v>0.95146038072332961</v>
      </c>
      <c r="X208" s="51">
        <f t="shared" si="315"/>
        <v>0.95450702329435921</v>
      </c>
      <c r="Y208" s="51">
        <f t="shared" si="316"/>
        <v>0.91673287877344067</v>
      </c>
      <c r="Z208" s="51">
        <f t="shared" si="317"/>
        <v>0.91608200277009033</v>
      </c>
      <c r="AA208" s="51">
        <f t="shared" si="318"/>
        <v>0.8310767499777163</v>
      </c>
      <c r="AB208" s="51">
        <f t="shared" si="319"/>
        <v>0.89428918775483446</v>
      </c>
      <c r="AC208" s="51">
        <f t="shared" si="320"/>
        <v>0.89620232024262836</v>
      </c>
      <c r="AD208" s="51">
        <f t="shared" si="321"/>
        <v>0.91405162709588461</v>
      </c>
      <c r="AE208" s="51">
        <f t="shared" si="322"/>
        <v>0.9530836168768223</v>
      </c>
      <c r="AF208" s="51">
        <f t="shared" si="323"/>
        <v>0.92923216912060536</v>
      </c>
      <c r="AG208" s="51">
        <f t="shared" si="324"/>
        <v>0.93573352647765895</v>
      </c>
      <c r="AH208" s="87">
        <f t="shared" si="325"/>
        <v>0.95852697415042565</v>
      </c>
      <c r="AI208" s="87">
        <f t="shared" si="326"/>
        <v>0.95691844277211302</v>
      </c>
      <c r="AJ208" s="87">
        <f t="shared" si="327"/>
        <v>0.90265772981773496</v>
      </c>
      <c r="AK208" s="87">
        <f t="shared" si="328"/>
        <v>0.88364806722014477</v>
      </c>
      <c r="AL208" s="87">
        <f t="shared" si="329"/>
        <v>0.91980534884239584</v>
      </c>
      <c r="AM208" s="87">
        <f t="shared" si="330"/>
        <v>0.89023531836106862</v>
      </c>
      <c r="AN208" s="87">
        <f t="shared" si="331"/>
        <v>0.93904639438915227</v>
      </c>
      <c r="AO208" s="87">
        <f t="shared" si="332"/>
        <v>0.91517435581537265</v>
      </c>
      <c r="AP208" s="87">
        <f t="shared" si="333"/>
        <v>0.90828749392866148</v>
      </c>
      <c r="AQ208" s="87">
        <f t="shared" ref="AQ208" si="345">AQ75/AQ$128+AQ207</f>
        <v>0.88407532558038238</v>
      </c>
      <c r="AR208" s="87">
        <f t="shared" si="335"/>
        <v>0.9462627587008503</v>
      </c>
      <c r="AS208" s="87">
        <f t="shared" ref="AS208:AT208" si="346">AS75/AS$128+AS207</f>
        <v>0.92324744337986531</v>
      </c>
      <c r="AT208" s="87">
        <f t="shared" si="346"/>
        <v>0.94362640640873507</v>
      </c>
      <c r="AU208" s="87">
        <f t="shared" si="335"/>
        <v>0.9682111903959818</v>
      </c>
      <c r="AY208" s="57">
        <v>18</v>
      </c>
      <c r="AZ208" s="63">
        <v>0.9</v>
      </c>
      <c r="BA208" s="63">
        <f t="shared" si="284"/>
        <v>0.93416470059745982</v>
      </c>
      <c r="BB208" s="64">
        <f t="shared" si="285"/>
        <v>0.86953356950563387</v>
      </c>
      <c r="BC208" s="64">
        <f t="shared" si="286"/>
        <v>0.98209202911159255</v>
      </c>
      <c r="BD208" s="65">
        <f t="shared" si="287"/>
        <v>3.8576497343894473E-5</v>
      </c>
      <c r="BE208" s="51">
        <f t="shared" si="292"/>
        <v>1.0712992967868173E-3</v>
      </c>
      <c r="BF208" s="51"/>
      <c r="BG208" s="50"/>
      <c r="BH208" s="88">
        <f t="shared" si="288"/>
        <v>0.96671259280156008</v>
      </c>
      <c r="BI208" s="51">
        <f t="shared" si="289"/>
        <v>0.9123165582295798</v>
      </c>
    </row>
    <row r="209" spans="1:61" x14ac:dyDescent="0.25">
      <c r="A209" s="60">
        <v>19592</v>
      </c>
      <c r="B209" s="51">
        <f t="shared" si="293"/>
        <v>0.98252840298004218</v>
      </c>
      <c r="C209" s="51">
        <f t="shared" si="294"/>
        <v>0.97477168455804519</v>
      </c>
      <c r="D209" s="51">
        <f t="shared" si="295"/>
        <v>0.98468481039481026</v>
      </c>
      <c r="E209" s="51">
        <f t="shared" si="296"/>
        <v>0.94904685315209858</v>
      </c>
      <c r="F209" s="51">
        <f t="shared" si="297"/>
        <v>0.97707706964111773</v>
      </c>
      <c r="G209" s="51">
        <f t="shared" si="298"/>
        <v>0.95768349773563943</v>
      </c>
      <c r="H209" s="51">
        <f t="shared" si="299"/>
        <v>0.92483817261949275</v>
      </c>
      <c r="I209" s="51">
        <f t="shared" si="300"/>
        <v>0.95335391665108238</v>
      </c>
      <c r="J209" s="86">
        <f t="shared" si="301"/>
        <v>0.94284839602600601</v>
      </c>
      <c r="K209" s="51">
        <f t="shared" si="302"/>
        <v>0.8732235716060982</v>
      </c>
      <c r="L209" s="86">
        <f t="shared" si="303"/>
        <v>0.94284839601073156</v>
      </c>
      <c r="M209" s="51">
        <f t="shared" si="304"/>
        <v>0.96831040484627484</v>
      </c>
      <c r="N209" s="51">
        <f t="shared" si="305"/>
        <v>0.92898496862318003</v>
      </c>
      <c r="O209" s="51">
        <f t="shared" si="306"/>
        <v>0.91359574435642865</v>
      </c>
      <c r="P209" s="51">
        <f t="shared" si="307"/>
        <v>0.93706758648431043</v>
      </c>
      <c r="Q209" s="51">
        <f t="shared" si="308"/>
        <v>0.94322938185283678</v>
      </c>
      <c r="R209" s="51">
        <f t="shared" si="309"/>
        <v>0.92177949555262584</v>
      </c>
      <c r="S209" s="51">
        <f t="shared" si="310"/>
        <v>0.94152141233913245</v>
      </c>
      <c r="T209" s="51">
        <f t="shared" si="311"/>
        <v>0.91256852490535934</v>
      </c>
      <c r="U209" s="51">
        <f t="shared" si="312"/>
        <v>0.91505989307399549</v>
      </c>
      <c r="V209" s="51">
        <f t="shared" si="313"/>
        <v>0.9293587448040973</v>
      </c>
      <c r="W209" s="51">
        <f t="shared" si="314"/>
        <v>0.95418740961620241</v>
      </c>
      <c r="X209" s="51">
        <f t="shared" si="315"/>
        <v>0.95813387900356051</v>
      </c>
      <c r="Y209" s="51">
        <f t="shared" si="316"/>
        <v>0.92302823667240452</v>
      </c>
      <c r="Z209" s="51">
        <f t="shared" si="317"/>
        <v>0.92747171105132742</v>
      </c>
      <c r="AA209" s="51">
        <f t="shared" si="318"/>
        <v>0.85489882788701654</v>
      </c>
      <c r="AB209" s="51">
        <f t="shared" si="319"/>
        <v>0.90067669868909472</v>
      </c>
      <c r="AC209" s="51">
        <f t="shared" si="320"/>
        <v>0.90456822291756755</v>
      </c>
      <c r="AD209" s="51">
        <f t="shared" si="321"/>
        <v>0.91653573305059677</v>
      </c>
      <c r="AE209" s="51">
        <f t="shared" si="322"/>
        <v>0.9549135506867209</v>
      </c>
      <c r="AF209" s="51">
        <f t="shared" si="323"/>
        <v>0.93092251708172646</v>
      </c>
      <c r="AG209" s="51">
        <f t="shared" si="324"/>
        <v>0.94464435579856998</v>
      </c>
      <c r="AH209" s="87">
        <f t="shared" si="325"/>
        <v>0.96304535432502381</v>
      </c>
      <c r="AI209" s="87">
        <f t="shared" si="326"/>
        <v>0.96074547081561401</v>
      </c>
      <c r="AJ209" s="87">
        <f t="shared" si="327"/>
        <v>0.90481461834195176</v>
      </c>
      <c r="AK209" s="87">
        <f t="shared" si="328"/>
        <v>0.89838051127202712</v>
      </c>
      <c r="AL209" s="87">
        <f t="shared" si="329"/>
        <v>0.92314243914853189</v>
      </c>
      <c r="AM209" s="87">
        <f t="shared" si="330"/>
        <v>0.90619520337136716</v>
      </c>
      <c r="AN209" s="87">
        <f t="shared" si="331"/>
        <v>0.94899089484040744</v>
      </c>
      <c r="AO209" s="87">
        <f t="shared" si="332"/>
        <v>0.94748511560353466</v>
      </c>
      <c r="AP209" s="87">
        <f t="shared" si="333"/>
        <v>0.91177316322755342</v>
      </c>
      <c r="AQ209" s="87">
        <f t="shared" ref="AQ209" si="347">AQ76/AQ$128+AQ208</f>
        <v>0.8884981297784651</v>
      </c>
      <c r="AR209" s="87">
        <f t="shared" si="335"/>
        <v>0.94718492994177772</v>
      </c>
      <c r="AS209" s="87">
        <f t="shared" ref="AS209:AT209" si="348">AS76/AS$128+AS208</f>
        <v>0.9322970209573932</v>
      </c>
      <c r="AT209" s="87">
        <f t="shared" si="348"/>
        <v>0.94626157863812843</v>
      </c>
      <c r="AU209" s="87">
        <f t="shared" si="335"/>
        <v>0.97187744727021341</v>
      </c>
      <c r="AY209" s="57">
        <v>18</v>
      </c>
      <c r="AZ209" s="63">
        <v>0.9</v>
      </c>
      <c r="BA209" s="63">
        <f t="shared" si="284"/>
        <v>0.94225110917046528</v>
      </c>
      <c r="BB209" s="64">
        <f t="shared" si="285"/>
        <v>0.8732235716060982</v>
      </c>
      <c r="BC209" s="64">
        <f t="shared" si="286"/>
        <v>0.98468481039481026</v>
      </c>
      <c r="BD209" s="65">
        <f t="shared" si="287"/>
        <v>3.8910427023145555E-5</v>
      </c>
      <c r="BE209" s="51">
        <f t="shared" si="292"/>
        <v>1.1102097238099629E-3</v>
      </c>
      <c r="BF209" s="51"/>
      <c r="BG209" s="50"/>
      <c r="BH209" s="88">
        <f t="shared" si="288"/>
        <v>0.96960266078862889</v>
      </c>
      <c r="BI209" s="51">
        <f t="shared" si="289"/>
        <v>0.92043557505689977</v>
      </c>
    </row>
    <row r="210" spans="1:61" x14ac:dyDescent="0.25">
      <c r="A210" s="60">
        <v>19593</v>
      </c>
      <c r="B210" s="51">
        <f t="shared" si="293"/>
        <v>0.98444557238923147</v>
      </c>
      <c r="C210" s="51">
        <f t="shared" si="294"/>
        <v>0.97802179376429332</v>
      </c>
      <c r="D210" s="51">
        <f t="shared" si="295"/>
        <v>0.98593798801503219</v>
      </c>
      <c r="E210" s="51">
        <f t="shared" si="296"/>
        <v>0.94904685315209858</v>
      </c>
      <c r="F210" s="51">
        <f t="shared" si="297"/>
        <v>0.97943947385812025</v>
      </c>
      <c r="G210" s="51">
        <f t="shared" si="298"/>
        <v>0.96122426629245328</v>
      </c>
      <c r="H210" s="51">
        <f t="shared" si="299"/>
        <v>0.94012290345708827</v>
      </c>
      <c r="I210" s="51">
        <f t="shared" si="300"/>
        <v>0.95927338914101812</v>
      </c>
      <c r="J210" s="86">
        <f t="shared" si="301"/>
        <v>0.94904685313554893</v>
      </c>
      <c r="K210" s="51">
        <f t="shared" si="302"/>
        <v>0.88490857825756841</v>
      </c>
      <c r="L210" s="86">
        <f t="shared" si="303"/>
        <v>0.94904685312028392</v>
      </c>
      <c r="M210" s="51">
        <f t="shared" si="304"/>
        <v>0.97245084804215054</v>
      </c>
      <c r="N210" s="51">
        <f t="shared" si="305"/>
        <v>0.93649983203737464</v>
      </c>
      <c r="O210" s="51">
        <f t="shared" si="306"/>
        <v>0.91466103541216104</v>
      </c>
      <c r="P210" s="51">
        <f t="shared" si="307"/>
        <v>0.95961092886518196</v>
      </c>
      <c r="Q210" s="51">
        <f t="shared" si="308"/>
        <v>0.94584834425439313</v>
      </c>
      <c r="R210" s="51">
        <f t="shared" si="309"/>
        <v>0.92626256099016124</v>
      </c>
      <c r="S210" s="51">
        <f t="shared" si="310"/>
        <v>0.94308315304300139</v>
      </c>
      <c r="T210" s="51">
        <f t="shared" si="311"/>
        <v>0.91402189226096864</v>
      </c>
      <c r="U210" s="51">
        <f t="shared" si="312"/>
        <v>0.92750933968413918</v>
      </c>
      <c r="V210" s="51">
        <f t="shared" si="313"/>
        <v>0.95706141853140181</v>
      </c>
      <c r="W210" s="51">
        <f t="shared" si="314"/>
        <v>0.95555092406263886</v>
      </c>
      <c r="X210" s="51">
        <f t="shared" si="315"/>
        <v>0.96509577444536065</v>
      </c>
      <c r="Y210" s="51">
        <f t="shared" si="316"/>
        <v>0.92736344904373647</v>
      </c>
      <c r="Z210" s="51">
        <f t="shared" si="317"/>
        <v>0.93415022181623464</v>
      </c>
      <c r="AA210" s="51">
        <f t="shared" si="318"/>
        <v>0.8980496889592976</v>
      </c>
      <c r="AB210" s="51">
        <f t="shared" si="319"/>
        <v>0.90667941980803812</v>
      </c>
      <c r="AC210" s="51">
        <f t="shared" si="320"/>
        <v>0.91435334122486256</v>
      </c>
      <c r="AD210" s="51">
        <f t="shared" si="321"/>
        <v>0.91653573305059677</v>
      </c>
      <c r="AE210" s="51">
        <f t="shared" si="322"/>
        <v>0.95761867023178848</v>
      </c>
      <c r="AF210" s="51">
        <f t="shared" si="323"/>
        <v>0.93506095519343668</v>
      </c>
      <c r="AG210" s="51">
        <f t="shared" si="324"/>
        <v>0.9534819446419015</v>
      </c>
      <c r="AH210" s="87">
        <f t="shared" si="325"/>
        <v>0.96587850081287996</v>
      </c>
      <c r="AI210" s="87">
        <f t="shared" si="326"/>
        <v>0.96406358555545801</v>
      </c>
      <c r="AJ210" s="87">
        <f t="shared" si="327"/>
        <v>0.91319137144763107</v>
      </c>
      <c r="AK210" s="87">
        <f t="shared" si="328"/>
        <v>0.90224241408174388</v>
      </c>
      <c r="AL210" s="87">
        <f t="shared" si="329"/>
        <v>0.93543698238166462</v>
      </c>
      <c r="AM210" s="87">
        <f t="shared" si="330"/>
        <v>0.92579947157299369</v>
      </c>
      <c r="AN210" s="87">
        <f t="shared" si="331"/>
        <v>0.95164637452493883</v>
      </c>
      <c r="AO210" s="87">
        <f t="shared" si="332"/>
        <v>0.94843396326346519</v>
      </c>
      <c r="AP210" s="87">
        <f t="shared" si="333"/>
        <v>0.91525883252644535</v>
      </c>
      <c r="AQ210" s="87">
        <f t="shared" ref="AQ210" si="349">AQ77/AQ$128+AQ209</f>
        <v>0.90338225313142251</v>
      </c>
      <c r="AR210" s="87">
        <f t="shared" si="335"/>
        <v>0.94936258732999179</v>
      </c>
      <c r="AS210" s="87">
        <f t="shared" ref="AS210:AT210" si="350">AS77/AS$128+AS209</f>
        <v>0.93777472900292613</v>
      </c>
      <c r="AT210" s="87">
        <f t="shared" si="350"/>
        <v>0.95075660881853918</v>
      </c>
      <c r="AU210" s="87">
        <f t="shared" si="335"/>
        <v>0.97870246006711237</v>
      </c>
      <c r="AY210" s="57">
        <v>18</v>
      </c>
      <c r="AZ210" s="63">
        <v>0.9</v>
      </c>
      <c r="BA210" s="63">
        <f t="shared" si="284"/>
        <v>0.94802312295861368</v>
      </c>
      <c r="BB210" s="64">
        <f t="shared" si="285"/>
        <v>0.88490857825756841</v>
      </c>
      <c r="BC210" s="64">
        <f t="shared" si="286"/>
        <v>0.98593798801503219</v>
      </c>
      <c r="BD210" s="65">
        <f t="shared" si="287"/>
        <v>3.9148783358409585E-5</v>
      </c>
      <c r="BE210" s="51">
        <f t="shared" si="292"/>
        <v>1.1493585071683725E-3</v>
      </c>
      <c r="BF210" s="51"/>
      <c r="BG210" s="50"/>
      <c r="BH210" s="88">
        <f t="shared" si="288"/>
        <v>0.97356503718657916</v>
      </c>
      <c r="BI210" s="51">
        <f t="shared" si="289"/>
        <v>0.92725998394534359</v>
      </c>
    </row>
    <row r="211" spans="1:61" x14ac:dyDescent="0.25">
      <c r="A211" s="60">
        <v>19594</v>
      </c>
      <c r="B211" s="51">
        <f t="shared" si="293"/>
        <v>0.98705989431085328</v>
      </c>
      <c r="C211" s="51">
        <f t="shared" si="294"/>
        <v>0.97827973893939235</v>
      </c>
      <c r="D211" s="51">
        <f t="shared" si="295"/>
        <v>0.98719116563525411</v>
      </c>
      <c r="E211" s="86">
        <f t="shared" si="296"/>
        <v>0.9548796487877127</v>
      </c>
      <c r="F211" s="51">
        <f t="shared" si="297"/>
        <v>0.9814081440389556</v>
      </c>
      <c r="G211" s="51">
        <f t="shared" si="298"/>
        <v>0.96683767985813374</v>
      </c>
      <c r="H211" s="51">
        <f t="shared" si="299"/>
        <v>0.94458094995138697</v>
      </c>
      <c r="I211" s="51">
        <f t="shared" si="300"/>
        <v>0.96284548460908281</v>
      </c>
      <c r="J211" s="86">
        <f t="shared" si="301"/>
        <v>0.95487964877117026</v>
      </c>
      <c r="K211" s="51">
        <f t="shared" si="302"/>
        <v>0.89167358210841963</v>
      </c>
      <c r="L211" s="86">
        <f t="shared" si="303"/>
        <v>0.95487964875591402</v>
      </c>
      <c r="M211" s="51">
        <f t="shared" si="304"/>
        <v>0.97652296709287978</v>
      </c>
      <c r="N211" s="51">
        <f t="shared" si="305"/>
        <v>0.94526717268726834</v>
      </c>
      <c r="O211" s="51">
        <f t="shared" si="306"/>
        <v>0.9199874906908232</v>
      </c>
      <c r="P211" s="51">
        <f t="shared" si="307"/>
        <v>0.96049027909989682</v>
      </c>
      <c r="Q211" s="51">
        <f t="shared" si="308"/>
        <v>0.94897095327163339</v>
      </c>
      <c r="R211" s="51">
        <f t="shared" si="309"/>
        <v>0.93557354305273488</v>
      </c>
      <c r="S211" s="51">
        <f t="shared" si="310"/>
        <v>0.95562913669741534</v>
      </c>
      <c r="T211" s="51">
        <f t="shared" si="311"/>
        <v>0.93267343999128793</v>
      </c>
      <c r="U211" s="51">
        <f t="shared" si="312"/>
        <v>0.93240946957380633</v>
      </c>
      <c r="V211" s="51">
        <f t="shared" si="313"/>
        <v>0.96233811828898363</v>
      </c>
      <c r="W211" s="51">
        <f t="shared" si="314"/>
        <v>0.95718714139836258</v>
      </c>
      <c r="X211" s="51">
        <f t="shared" si="315"/>
        <v>0.97022339803423141</v>
      </c>
      <c r="Y211" s="51">
        <f t="shared" si="316"/>
        <v>0.93092604930928646</v>
      </c>
      <c r="Z211" s="51">
        <f t="shared" si="317"/>
        <v>0.94328787414186344</v>
      </c>
      <c r="AA211" s="51">
        <f t="shared" si="318"/>
        <v>0.9141341610003596</v>
      </c>
      <c r="AB211" s="51">
        <f t="shared" si="319"/>
        <v>0.91345172055761525</v>
      </c>
      <c r="AC211" s="51">
        <f t="shared" si="320"/>
        <v>0.91744573739220614</v>
      </c>
      <c r="AD211" s="51">
        <f t="shared" si="321"/>
        <v>0.93322892506626243</v>
      </c>
      <c r="AE211" s="51">
        <f t="shared" si="322"/>
        <v>0.96024422743729521</v>
      </c>
      <c r="AF211" s="51">
        <f t="shared" si="323"/>
        <v>0.94432872504923837</v>
      </c>
      <c r="AG211" s="51">
        <f t="shared" si="324"/>
        <v>0.96014360448237901</v>
      </c>
      <c r="AH211" s="87">
        <f t="shared" si="325"/>
        <v>0.96956647598241685</v>
      </c>
      <c r="AI211" s="87">
        <f t="shared" si="326"/>
        <v>0.96815524851686074</v>
      </c>
      <c r="AJ211" s="87">
        <f t="shared" si="327"/>
        <v>0.91615082314364948</v>
      </c>
      <c r="AK211" s="87">
        <f t="shared" si="328"/>
        <v>0.9090751479149235</v>
      </c>
      <c r="AL211" s="87">
        <f t="shared" si="329"/>
        <v>0.95005870701249751</v>
      </c>
      <c r="AM211" s="87">
        <f t="shared" si="330"/>
        <v>0.93278304330415918</v>
      </c>
      <c r="AN211" s="87">
        <f t="shared" si="331"/>
        <v>0.96211926123995273</v>
      </c>
      <c r="AO211" s="87">
        <f t="shared" si="332"/>
        <v>0.94901658901956287</v>
      </c>
      <c r="AP211" s="87">
        <f t="shared" si="333"/>
        <v>0.92162919365890306</v>
      </c>
      <c r="AQ211" s="87">
        <f t="shared" ref="AQ211" si="351">AQ78/AQ$128+AQ210</f>
        <v>0.9084578697572665</v>
      </c>
      <c r="AR211" s="87">
        <f t="shared" si="335"/>
        <v>0.95140691875566208</v>
      </c>
      <c r="AS211" s="87">
        <f t="shared" ref="AS211:AT211" si="352">AS78/AS$128+AS210</f>
        <v>0.94396554881014705</v>
      </c>
      <c r="AT211" s="87">
        <f t="shared" si="352"/>
        <v>0.95438221142666713</v>
      </c>
      <c r="AU211" s="87">
        <f t="shared" si="335"/>
        <v>0.98405747010775624</v>
      </c>
      <c r="AY211" s="57">
        <v>17</v>
      </c>
      <c r="AZ211" s="63">
        <v>0.85</v>
      </c>
      <c r="BA211" s="63">
        <f t="shared" si="284"/>
        <v>0.95360200189620092</v>
      </c>
      <c r="BB211" s="64">
        <f t="shared" si="285"/>
        <v>0.89167358210841963</v>
      </c>
      <c r="BC211" s="64">
        <f t="shared" si="286"/>
        <v>0.98719116563525411</v>
      </c>
      <c r="BD211" s="65">
        <f t="shared" si="287"/>
        <v>3.9379164155693084E-5</v>
      </c>
      <c r="BE211" s="51">
        <f t="shared" si="292"/>
        <v>1.1887376713240656E-3</v>
      </c>
      <c r="BF211" s="51"/>
      <c r="BG211" s="50"/>
      <c r="BH211" s="88">
        <f t="shared" si="288"/>
        <v>0.97687432146218234</v>
      </c>
      <c r="BI211" s="51">
        <f t="shared" si="289"/>
        <v>0.93499352244044553</v>
      </c>
    </row>
    <row r="212" spans="1:61" x14ac:dyDescent="0.25">
      <c r="A212" s="60">
        <v>19595</v>
      </c>
      <c r="B212" s="51">
        <f t="shared" si="293"/>
        <v>0.98897706372004257</v>
      </c>
      <c r="C212" s="51">
        <f t="shared" si="294"/>
        <v>0.98044647841022448</v>
      </c>
      <c r="D212" s="51">
        <f t="shared" si="295"/>
        <v>0.98805542606299335</v>
      </c>
      <c r="E212" s="86">
        <f t="shared" si="296"/>
        <v>0.95908702348690544</v>
      </c>
      <c r="F212" s="51">
        <f t="shared" si="297"/>
        <v>0.98180187807512265</v>
      </c>
      <c r="G212" s="51">
        <f t="shared" si="298"/>
        <v>0.97271017404992255</v>
      </c>
      <c r="H212" s="51">
        <f t="shared" si="299"/>
        <v>0.95185939320738489</v>
      </c>
      <c r="I212" s="51">
        <f t="shared" si="300"/>
        <v>0.96825465774643793</v>
      </c>
      <c r="J212" s="86">
        <f t="shared" si="301"/>
        <v>0.95908702347036812</v>
      </c>
      <c r="K212" s="51">
        <f t="shared" si="302"/>
        <v>0.89905358630934817</v>
      </c>
      <c r="L212" s="86">
        <f t="shared" si="303"/>
        <v>0.9590870234551182</v>
      </c>
      <c r="M212" s="51">
        <f t="shared" si="304"/>
        <v>0.98114167930478069</v>
      </c>
      <c r="N212" s="51">
        <f t="shared" si="305"/>
        <v>0.94706898204388812</v>
      </c>
      <c r="O212" s="51">
        <f t="shared" si="306"/>
        <v>0.92066540318083478</v>
      </c>
      <c r="P212" s="51">
        <f t="shared" si="307"/>
        <v>0.96236889096496947</v>
      </c>
      <c r="Q212" s="51">
        <f t="shared" si="308"/>
        <v>0.9602022728013847</v>
      </c>
      <c r="R212" s="51">
        <f t="shared" si="309"/>
        <v>0.94157970123507406</v>
      </c>
      <c r="S212" s="51">
        <f t="shared" si="310"/>
        <v>0.95687852926051054</v>
      </c>
      <c r="T212" s="51">
        <f t="shared" si="311"/>
        <v>0.94052854450850965</v>
      </c>
      <c r="U212" s="51">
        <f t="shared" si="312"/>
        <v>0.93467772757927059</v>
      </c>
      <c r="V212" s="51">
        <f t="shared" si="313"/>
        <v>0.96299770575868138</v>
      </c>
      <c r="W212" s="51">
        <f t="shared" si="314"/>
        <v>0.95773254717693712</v>
      </c>
      <c r="X212" s="51">
        <f t="shared" si="315"/>
        <v>0.97189091790053084</v>
      </c>
      <c r="Y212" s="51">
        <f t="shared" si="316"/>
        <v>0.93211358273113643</v>
      </c>
      <c r="Z212" s="51">
        <f t="shared" si="317"/>
        <v>0.95022524191316238</v>
      </c>
      <c r="AA212" s="51">
        <f t="shared" si="318"/>
        <v>0.92400417793464773</v>
      </c>
      <c r="AB212" s="51">
        <f t="shared" si="319"/>
        <v>0.92577461439313846</v>
      </c>
      <c r="AC212" s="51">
        <f t="shared" si="320"/>
        <v>0.92222625320645712</v>
      </c>
      <c r="AD212" s="51">
        <f t="shared" si="321"/>
        <v>0.96462802433382411</v>
      </c>
      <c r="AE212" s="51">
        <f t="shared" si="322"/>
        <v>0.96072160147466001</v>
      </c>
      <c r="AF212" s="51">
        <f t="shared" si="323"/>
        <v>0.95027408684352632</v>
      </c>
      <c r="AG212" s="51">
        <f t="shared" si="324"/>
        <v>0.96586948781231674</v>
      </c>
      <c r="AH212" s="87">
        <f t="shared" si="325"/>
        <v>0.97266828291308693</v>
      </c>
      <c r="AI212" s="87">
        <f t="shared" si="326"/>
        <v>0.97112730221021792</v>
      </c>
      <c r="AJ212" s="87">
        <f t="shared" si="327"/>
        <v>0.92292244990572558</v>
      </c>
      <c r="AK212" s="87">
        <f t="shared" si="328"/>
        <v>0.91500295634851891</v>
      </c>
      <c r="AL212" s="87">
        <f t="shared" si="329"/>
        <v>0.96011388701388112</v>
      </c>
      <c r="AM212" s="87">
        <f t="shared" si="330"/>
        <v>0.93544003203478254</v>
      </c>
      <c r="AN212" s="87">
        <f t="shared" si="331"/>
        <v>0.96768763955802606</v>
      </c>
      <c r="AO212" s="87">
        <f t="shared" si="332"/>
        <v>0.95128050624325688</v>
      </c>
      <c r="AP212" s="87">
        <f t="shared" si="333"/>
        <v>0.93523532347388827</v>
      </c>
      <c r="AQ212" s="87">
        <f t="shared" ref="AQ212" si="353">AQ79/AQ$128+AQ211</f>
        <v>0.91841325928062623</v>
      </c>
      <c r="AR212" s="87">
        <f t="shared" si="335"/>
        <v>0.95387344906272087</v>
      </c>
      <c r="AS212" s="87">
        <f t="shared" ref="AS212:AT212" si="354">AS79/AS$128+AS211</f>
        <v>0.94686217092178249</v>
      </c>
      <c r="AT212" s="87">
        <f t="shared" si="354"/>
        <v>0.95970436471050147</v>
      </c>
      <c r="AU212" s="87">
        <f t="shared" si="335"/>
        <v>0.98813935276128617</v>
      </c>
      <c r="AY212" s="57">
        <v>17</v>
      </c>
      <c r="AZ212" s="63">
        <v>0.85</v>
      </c>
      <c r="BA212" s="63">
        <f t="shared" si="284"/>
        <v>0.95767657294365427</v>
      </c>
      <c r="BB212" s="64">
        <f t="shared" si="285"/>
        <v>0.89905358630934817</v>
      </c>
      <c r="BC212" s="64">
        <f t="shared" si="286"/>
        <v>0.98897706372004257</v>
      </c>
      <c r="BD212" s="65">
        <f t="shared" si="287"/>
        <v>3.9547424291287013E-5</v>
      </c>
      <c r="BE212" s="51">
        <f t="shared" si="292"/>
        <v>1.2282850956153526E-3</v>
      </c>
      <c r="BF212" s="51"/>
      <c r="BG212" s="50"/>
      <c r="BH212" s="88">
        <f t="shared" si="288"/>
        <v>0.98058551858913567</v>
      </c>
      <c r="BI212" s="51">
        <f t="shared" si="289"/>
        <v>0.94136946988976122</v>
      </c>
    </row>
    <row r="213" spans="1:61" x14ac:dyDescent="0.25">
      <c r="A213" s="60">
        <v>19596</v>
      </c>
      <c r="B213" s="51">
        <f t="shared" si="293"/>
        <v>0.99006636452071828</v>
      </c>
      <c r="C213" s="51">
        <f t="shared" si="294"/>
        <v>0.98204573849583865</v>
      </c>
      <c r="D213" s="51">
        <f t="shared" si="295"/>
        <v>0.98896289951211958</v>
      </c>
      <c r="E213" s="86">
        <f t="shared" si="296"/>
        <v>0.96279672716904785</v>
      </c>
      <c r="F213" s="51">
        <f t="shared" si="297"/>
        <v>0.9829830801836239</v>
      </c>
      <c r="G213" s="51">
        <f t="shared" si="298"/>
        <v>0.97357377613695029</v>
      </c>
      <c r="H213" s="51">
        <f t="shared" si="299"/>
        <v>0.95622645916098359</v>
      </c>
      <c r="I213" s="51">
        <f t="shared" si="300"/>
        <v>0.97049997489779294</v>
      </c>
      <c r="J213" s="86">
        <f t="shared" si="301"/>
        <v>0.96279672715251507</v>
      </c>
      <c r="K213" s="51">
        <f t="shared" si="302"/>
        <v>0.90182108788469639</v>
      </c>
      <c r="L213" s="86">
        <f t="shared" si="303"/>
        <v>0.96279672713727071</v>
      </c>
      <c r="M213" s="51">
        <f t="shared" si="304"/>
        <v>0.98323239814626251</v>
      </c>
      <c r="N213" s="51">
        <f t="shared" si="305"/>
        <v>0.95427621947036723</v>
      </c>
      <c r="O213" s="51">
        <f t="shared" si="306"/>
        <v>0.92502341204519478</v>
      </c>
      <c r="P213" s="51">
        <f t="shared" si="307"/>
        <v>0.96888407679490218</v>
      </c>
      <c r="Q213" s="51">
        <f t="shared" si="308"/>
        <v>0.9648861863272451</v>
      </c>
      <c r="R213" s="51">
        <f t="shared" si="309"/>
        <v>0.94606276667260947</v>
      </c>
      <c r="S213" s="51">
        <f t="shared" si="310"/>
        <v>0.95776351565936957</v>
      </c>
      <c r="T213" s="51">
        <f t="shared" si="311"/>
        <v>0.94966399645805377</v>
      </c>
      <c r="U213" s="51">
        <f t="shared" si="312"/>
        <v>0.93717107989062065</v>
      </c>
      <c r="V213" s="51">
        <f t="shared" si="313"/>
        <v>0.96728502431171659</v>
      </c>
      <c r="W213" s="51">
        <f t="shared" si="314"/>
        <v>0.96373201074125736</v>
      </c>
      <c r="X213" s="51">
        <f t="shared" si="315"/>
        <v>0.9751842696364722</v>
      </c>
      <c r="Y213" s="51">
        <f t="shared" si="316"/>
        <v>0.93629141115499426</v>
      </c>
      <c r="Z213" s="51">
        <f t="shared" si="317"/>
        <v>0.95528589638812111</v>
      </c>
      <c r="AA213" s="51">
        <f t="shared" si="318"/>
        <v>0.94144425415341293</v>
      </c>
      <c r="AB213" s="51">
        <f t="shared" si="319"/>
        <v>0.94160871529342816</v>
      </c>
      <c r="AC213" s="51">
        <f t="shared" si="320"/>
        <v>0.92584151829098438</v>
      </c>
      <c r="AD213" s="51">
        <f t="shared" si="321"/>
        <v>0.96631721638302837</v>
      </c>
      <c r="AE213" s="51">
        <f t="shared" si="322"/>
        <v>0.96382453271753166</v>
      </c>
      <c r="AF213" s="51">
        <f t="shared" si="323"/>
        <v>0.95336334346212692</v>
      </c>
      <c r="AG213" s="51">
        <f t="shared" si="324"/>
        <v>0.96622160462643114</v>
      </c>
      <c r="AH213" s="87">
        <f t="shared" si="325"/>
        <v>0.97447563498292622</v>
      </c>
      <c r="AI213" s="87">
        <f t="shared" si="326"/>
        <v>0.97342759034274784</v>
      </c>
      <c r="AJ213" s="87">
        <f t="shared" si="327"/>
        <v>0.93340593133738414</v>
      </c>
      <c r="AK213" s="87">
        <f t="shared" si="328"/>
        <v>0.92022367681350636</v>
      </c>
      <c r="AL213" s="87">
        <f t="shared" si="329"/>
        <v>0.96402179539869837</v>
      </c>
      <c r="AM213" s="87">
        <f t="shared" si="330"/>
        <v>0.94138235142556859</v>
      </c>
      <c r="AN213" s="87">
        <f t="shared" si="331"/>
        <v>0.96818892909031007</v>
      </c>
      <c r="AO213" s="87">
        <f t="shared" si="332"/>
        <v>0.9710398426000566</v>
      </c>
      <c r="AP213" s="87">
        <f t="shared" si="333"/>
        <v>0.94694236449844271</v>
      </c>
      <c r="AQ213" s="87">
        <f t="shared" ref="AQ213" si="355">AQ80/AQ$128+AQ212</f>
        <v>0.92898882061035915</v>
      </c>
      <c r="AR213" s="87">
        <f t="shared" si="335"/>
        <v>0.95585111750711937</v>
      </c>
      <c r="AS213" s="87">
        <f t="shared" ref="AS213:AT213" si="356">AS80/AS$128+AS212</f>
        <v>0.95301451163931339</v>
      </c>
      <c r="AT213" s="87">
        <f t="shared" si="356"/>
        <v>0.96585670542791391</v>
      </c>
      <c r="AU213" s="87">
        <f t="shared" si="335"/>
        <v>0.99225186047223812</v>
      </c>
      <c r="AY213" s="57">
        <v>17</v>
      </c>
      <c r="AZ213" s="63">
        <v>0.85</v>
      </c>
      <c r="BA213" s="63">
        <f t="shared" si="284"/>
        <v>0.9610766606858091</v>
      </c>
      <c r="BB213" s="64">
        <f t="shared" si="285"/>
        <v>0.90182108788469639</v>
      </c>
      <c r="BC213" s="64">
        <f t="shared" si="286"/>
        <v>0.99006636452071828</v>
      </c>
      <c r="BD213" s="65">
        <f t="shared" si="287"/>
        <v>3.9687831518910105E-5</v>
      </c>
      <c r="BE213" s="51">
        <f t="shared" si="292"/>
        <v>1.2679729271342628E-3</v>
      </c>
      <c r="BF213" s="51"/>
      <c r="BG213" s="50"/>
      <c r="BH213" s="88">
        <f t="shared" si="288"/>
        <v>0.98223320683339566</v>
      </c>
      <c r="BI213" s="51">
        <f t="shared" si="289"/>
        <v>0.94894375050096491</v>
      </c>
    </row>
    <row r="214" spans="1:61" x14ac:dyDescent="0.25">
      <c r="A214" s="60">
        <v>19597</v>
      </c>
      <c r="B214" s="51">
        <f t="shared" si="293"/>
        <v>0.9907635170331508</v>
      </c>
      <c r="C214" s="51">
        <f t="shared" si="294"/>
        <v>0.98431565603671034</v>
      </c>
      <c r="D214" s="51">
        <f t="shared" si="295"/>
        <v>0.98952466879015011</v>
      </c>
      <c r="E214" s="86">
        <f t="shared" si="296"/>
        <v>0.96875964779535961</v>
      </c>
      <c r="F214" s="51">
        <f t="shared" si="297"/>
        <v>0.98455801632829221</v>
      </c>
      <c r="G214" s="51">
        <f t="shared" si="298"/>
        <v>0.97461009864138359</v>
      </c>
      <c r="H214" s="51">
        <f t="shared" si="299"/>
        <v>0.95968371970758259</v>
      </c>
      <c r="I214" s="51">
        <f t="shared" si="300"/>
        <v>0.97101027425037356</v>
      </c>
      <c r="J214" s="86">
        <f t="shared" si="301"/>
        <v>0.96875964777883417</v>
      </c>
      <c r="K214" s="51">
        <f t="shared" si="302"/>
        <v>0.91473609523632138</v>
      </c>
      <c r="L214" s="86">
        <f t="shared" si="303"/>
        <v>0.96875964776359857</v>
      </c>
      <c r="M214" s="51">
        <f t="shared" si="304"/>
        <v>0.98535044664580285</v>
      </c>
      <c r="N214" s="51">
        <f t="shared" si="305"/>
        <v>0.96234041500548251</v>
      </c>
      <c r="O214" s="51">
        <f t="shared" si="306"/>
        <v>0.92947826555098501</v>
      </c>
      <c r="P214" s="51">
        <f t="shared" si="307"/>
        <v>0.96952360423833117</v>
      </c>
      <c r="Q214" s="51">
        <f t="shared" si="308"/>
        <v>0.96896572391428482</v>
      </c>
      <c r="R214" s="51">
        <f t="shared" si="309"/>
        <v>0.95833372142791484</v>
      </c>
      <c r="S214" s="51">
        <f t="shared" si="310"/>
        <v>0.96775865616413093</v>
      </c>
      <c r="T214" s="51">
        <f t="shared" si="311"/>
        <v>0.96236365882730646</v>
      </c>
      <c r="U214" s="51">
        <f t="shared" si="312"/>
        <v>0.94939543219487854</v>
      </c>
      <c r="V214" s="51">
        <f t="shared" si="313"/>
        <v>0.96992337419050745</v>
      </c>
      <c r="W214" s="51">
        <f t="shared" si="314"/>
        <v>0.96564093096626835</v>
      </c>
      <c r="X214" s="51">
        <f t="shared" si="315"/>
        <v>0.97785230142255131</v>
      </c>
      <c r="Y214" s="51">
        <f t="shared" si="316"/>
        <v>0.93929601378859062</v>
      </c>
      <c r="Z214" s="51">
        <f t="shared" si="317"/>
        <v>0.95620483876081186</v>
      </c>
      <c r="AA214" s="51">
        <f t="shared" si="318"/>
        <v>0.9463487996053277</v>
      </c>
      <c r="AB214" s="51">
        <f t="shared" si="319"/>
        <v>0.94656288416563306</v>
      </c>
      <c r="AC214" s="51">
        <f t="shared" si="320"/>
        <v>0.9314586243727293</v>
      </c>
      <c r="AD214" s="51">
        <f t="shared" si="321"/>
        <v>0.9686025938613636</v>
      </c>
      <c r="AE214" s="51">
        <f t="shared" si="322"/>
        <v>0.97082601859888296</v>
      </c>
      <c r="AF214" s="51">
        <f t="shared" si="323"/>
        <v>0.95651088794145578</v>
      </c>
      <c r="AG214" s="51">
        <f t="shared" si="324"/>
        <v>0.96718992586524588</v>
      </c>
      <c r="AH214" s="87">
        <f t="shared" si="325"/>
        <v>0.97704012102796844</v>
      </c>
      <c r="AI214" s="87">
        <f t="shared" si="326"/>
        <v>0.97493397372157276</v>
      </c>
      <c r="AJ214" s="87">
        <f t="shared" si="327"/>
        <v>0.9340078537162354</v>
      </c>
      <c r="AK214" s="87">
        <f t="shared" si="328"/>
        <v>0.9363149385206595</v>
      </c>
      <c r="AL214" s="87">
        <f t="shared" si="329"/>
        <v>0.97420870264900838</v>
      </c>
      <c r="AM214" s="87">
        <f t="shared" si="330"/>
        <v>0.9454396450277367</v>
      </c>
      <c r="AN214" s="87">
        <f t="shared" si="331"/>
        <v>0.9684192513078459</v>
      </c>
      <c r="AO214" s="87">
        <f t="shared" si="332"/>
        <v>0.9782976948760167</v>
      </c>
      <c r="AP214" s="87">
        <f t="shared" si="333"/>
        <v>0.94963474354310407</v>
      </c>
      <c r="AQ214" s="87">
        <f t="shared" ref="AQ214" si="357">AQ81/AQ$128+AQ213</f>
        <v>0.94253467848640593</v>
      </c>
      <c r="AR214" s="87">
        <f t="shared" si="335"/>
        <v>0.96019532178666878</v>
      </c>
      <c r="AS214" s="87">
        <f t="shared" ref="AS214:AT214" si="358">AS81/AS$128+AS213</f>
        <v>0.95641599163532975</v>
      </c>
      <c r="AT214" s="87">
        <f t="shared" si="358"/>
        <v>0.97061561266072105</v>
      </c>
      <c r="AU214" s="87">
        <f t="shared" si="335"/>
        <v>0.99473249012341869</v>
      </c>
      <c r="AY214" s="57">
        <v>17</v>
      </c>
      <c r="AZ214" s="63">
        <v>0.85</v>
      </c>
      <c r="BA214" s="63">
        <f t="shared" si="284"/>
        <v>0.96644954566654362</v>
      </c>
      <c r="BB214" s="64">
        <f t="shared" si="285"/>
        <v>0.91473609523632138</v>
      </c>
      <c r="BC214" s="64">
        <f t="shared" si="286"/>
        <v>0.9907635170331508</v>
      </c>
      <c r="BD214" s="65">
        <f t="shared" si="287"/>
        <v>3.9909705759133264E-5</v>
      </c>
      <c r="BE214" s="51">
        <f t="shared" si="292"/>
        <v>1.3078826328933961E-3</v>
      </c>
      <c r="BF214" s="51"/>
      <c r="BG214" s="50"/>
      <c r="BH214" s="88">
        <f t="shared" si="288"/>
        <v>0.98436412809502671</v>
      </c>
      <c r="BI214" s="51">
        <f t="shared" si="289"/>
        <v>0.95941372005164904</v>
      </c>
    </row>
    <row r="215" spans="1:61" x14ac:dyDescent="0.25">
      <c r="A215" s="60">
        <v>19598</v>
      </c>
      <c r="B215" s="51">
        <f t="shared" si="293"/>
        <v>0.99228853815409679</v>
      </c>
      <c r="C215" s="51">
        <f t="shared" si="294"/>
        <v>0.98545061480714624</v>
      </c>
      <c r="D215" s="51">
        <f t="shared" si="295"/>
        <v>0.98952466879015011</v>
      </c>
      <c r="E215" s="86">
        <f t="shared" si="296"/>
        <v>0.9722319304418453</v>
      </c>
      <c r="F215" s="51">
        <f t="shared" si="297"/>
        <v>0.98534548440062641</v>
      </c>
      <c r="G215" s="51">
        <f t="shared" si="298"/>
        <v>0.9794462703287391</v>
      </c>
      <c r="H215" s="51">
        <f t="shared" si="299"/>
        <v>0.96769000728918031</v>
      </c>
      <c r="I215" s="51">
        <f t="shared" si="300"/>
        <v>0.97203087295553492</v>
      </c>
      <c r="J215" s="86">
        <f t="shared" si="301"/>
        <v>0.97223193042532408</v>
      </c>
      <c r="K215" s="51">
        <f t="shared" si="302"/>
        <v>0.9242686006625207</v>
      </c>
      <c r="L215" s="86">
        <f t="shared" si="303"/>
        <v>0.97223193041009359</v>
      </c>
      <c r="M215" s="51">
        <f t="shared" si="304"/>
        <v>0.98642996813911699</v>
      </c>
      <c r="N215" s="51">
        <f t="shared" si="305"/>
        <v>0.96752611022697355</v>
      </c>
      <c r="O215" s="51">
        <f t="shared" si="306"/>
        <v>0.9400343314668792</v>
      </c>
      <c r="P215" s="51">
        <f t="shared" si="307"/>
        <v>0.97060280679911759</v>
      </c>
      <c r="Q215" s="51">
        <f t="shared" si="308"/>
        <v>0.97470729533308142</v>
      </c>
      <c r="R215" s="51">
        <f t="shared" si="309"/>
        <v>0.96399502842275131</v>
      </c>
      <c r="S215" s="51">
        <f t="shared" si="310"/>
        <v>0.97348503874498382</v>
      </c>
      <c r="T215" s="51">
        <f t="shared" si="311"/>
        <v>0.97084163506836074</v>
      </c>
      <c r="U215" s="51">
        <f t="shared" si="312"/>
        <v>0.95019191973878203</v>
      </c>
      <c r="V215" s="51">
        <f t="shared" si="313"/>
        <v>0.97223193033444955</v>
      </c>
      <c r="W215" s="51">
        <f t="shared" si="314"/>
        <v>0.98582094477352733</v>
      </c>
      <c r="X215" s="51">
        <f t="shared" si="315"/>
        <v>0.98122902915180765</v>
      </c>
      <c r="Y215" s="51">
        <f t="shared" si="316"/>
        <v>0.94315907431750023</v>
      </c>
      <c r="Z215" s="51">
        <f t="shared" si="317"/>
        <v>0.95931112283751285</v>
      </c>
      <c r="AA215" s="51">
        <f t="shared" si="318"/>
        <v>0.95040038063082244</v>
      </c>
      <c r="AB215" s="51">
        <f t="shared" si="319"/>
        <v>0.95325822695214679</v>
      </c>
      <c r="AC215" s="51">
        <f t="shared" si="320"/>
        <v>0.9397498314880709</v>
      </c>
      <c r="AD215" s="51">
        <f t="shared" si="321"/>
        <v>0.97585618324912304</v>
      </c>
      <c r="AE215" s="51">
        <f t="shared" si="322"/>
        <v>0.97082601859888296</v>
      </c>
      <c r="AF215" s="51">
        <f t="shared" si="323"/>
        <v>0.96053275033170937</v>
      </c>
      <c r="AG215" s="51">
        <f t="shared" si="324"/>
        <v>0.97207554666108364</v>
      </c>
      <c r="AH215" s="87">
        <f t="shared" si="325"/>
        <v>0.97784610235641023</v>
      </c>
      <c r="AI215" s="87">
        <f t="shared" si="326"/>
        <v>0.97680677467903065</v>
      </c>
      <c r="AJ215" s="87">
        <f t="shared" si="327"/>
        <v>0.95141344250468285</v>
      </c>
      <c r="AK215" s="87">
        <f t="shared" si="328"/>
        <v>0.93795982305072401</v>
      </c>
      <c r="AL215" s="87">
        <f t="shared" si="329"/>
        <v>0.97763361112109537</v>
      </c>
      <c r="AM215" s="87">
        <f t="shared" si="330"/>
        <v>0.94771962860063652</v>
      </c>
      <c r="AN215" s="87">
        <f t="shared" si="331"/>
        <v>0.9684192513078459</v>
      </c>
      <c r="AO215" s="87">
        <f t="shared" si="332"/>
        <v>0.98004557214430987</v>
      </c>
      <c r="AP215" s="87">
        <f t="shared" si="333"/>
        <v>0.95759168518402293</v>
      </c>
      <c r="AQ215" s="87">
        <f t="shared" ref="AQ215" si="359">AQ82/AQ$128+AQ214</f>
        <v>0.94867111530736203</v>
      </c>
      <c r="AR215" s="87">
        <f t="shared" si="335"/>
        <v>0.96435064761928124</v>
      </c>
      <c r="AS215" s="87">
        <f t="shared" ref="AS215:AT215" si="360">AS82/AS$128+AS214</f>
        <v>0.9608966053592104</v>
      </c>
      <c r="AT215" s="87">
        <f t="shared" si="360"/>
        <v>0.97065146534411417</v>
      </c>
      <c r="AU215" s="87">
        <f t="shared" si="335"/>
        <v>0.99655686854412828</v>
      </c>
      <c r="AY215" s="57">
        <v>17</v>
      </c>
      <c r="AZ215" s="63">
        <v>0.85</v>
      </c>
      <c r="BA215" s="63">
        <f t="shared" si="284"/>
        <v>0.97052774913026507</v>
      </c>
      <c r="BB215" s="64">
        <f t="shared" si="285"/>
        <v>0.9242686006625207</v>
      </c>
      <c r="BC215" s="64">
        <f t="shared" si="286"/>
        <v>0.99228853815409679</v>
      </c>
      <c r="BD215" s="65">
        <f t="shared" si="287"/>
        <v>4.0078115896002591E-5</v>
      </c>
      <c r="BE215" s="51">
        <f t="shared" si="292"/>
        <v>1.3479607487893988E-3</v>
      </c>
      <c r="BF215" s="51"/>
      <c r="BG215" s="50"/>
      <c r="BH215" s="88">
        <f t="shared" si="288"/>
        <v>0.98536651048193036</v>
      </c>
      <c r="BI215" s="51">
        <f t="shared" si="289"/>
        <v>0.9668198938661291</v>
      </c>
    </row>
    <row r="216" spans="1:61" x14ac:dyDescent="0.25">
      <c r="A216" s="60">
        <v>19599</v>
      </c>
      <c r="B216" s="51">
        <f t="shared" si="293"/>
        <v>0.99329069489071842</v>
      </c>
      <c r="C216" s="51">
        <f t="shared" si="294"/>
        <v>0.98601809419236419</v>
      </c>
      <c r="D216" s="51">
        <f t="shared" si="295"/>
        <v>0.98969752087569796</v>
      </c>
      <c r="E216" s="86">
        <f t="shared" si="296"/>
        <v>0.97478648946973323</v>
      </c>
      <c r="F216" s="51">
        <f t="shared" si="297"/>
        <v>0.98652668650912767</v>
      </c>
      <c r="G216" s="51">
        <f t="shared" si="298"/>
        <v>0.98117347450279468</v>
      </c>
      <c r="H216" s="51">
        <f t="shared" si="299"/>
        <v>0.97478648946377822</v>
      </c>
      <c r="I216" s="51">
        <f t="shared" si="300"/>
        <v>0.97478648945947055</v>
      </c>
      <c r="J216" s="86">
        <f t="shared" si="301"/>
        <v>0.97478648945321511</v>
      </c>
      <c r="K216" s="51">
        <f t="shared" si="302"/>
        <v>0.93226360521352658</v>
      </c>
      <c r="L216" s="86">
        <f t="shared" si="303"/>
        <v>0.9747864894379884</v>
      </c>
      <c r="M216" s="51">
        <f t="shared" si="304"/>
        <v>0.98753681929048964</v>
      </c>
      <c r="N216" s="51">
        <f t="shared" si="305"/>
        <v>0.97326113756938526</v>
      </c>
      <c r="O216" s="51">
        <f t="shared" si="306"/>
        <v>0.95039670809991295</v>
      </c>
      <c r="P216" s="51">
        <f t="shared" si="307"/>
        <v>0.97316091657283355</v>
      </c>
      <c r="Q216" s="51">
        <f t="shared" si="308"/>
        <v>0.97629378217248575</v>
      </c>
      <c r="R216" s="51">
        <f t="shared" si="309"/>
        <v>0.96888042024570664</v>
      </c>
      <c r="S216" s="51">
        <f t="shared" si="310"/>
        <v>0.97478648933154133</v>
      </c>
      <c r="T216" s="51">
        <f t="shared" si="311"/>
        <v>0.97478648931930023</v>
      </c>
      <c r="U216" s="51">
        <f t="shared" si="312"/>
        <v>0.95091914749625917</v>
      </c>
      <c r="V216" s="51">
        <f t="shared" si="313"/>
        <v>0.97478648933553658</v>
      </c>
      <c r="W216" s="51">
        <f t="shared" si="314"/>
        <v>0.98636635055210187</v>
      </c>
      <c r="X216" s="51">
        <f t="shared" si="315"/>
        <v>0.98335511698133937</v>
      </c>
      <c r="Y216" s="51">
        <f t="shared" si="316"/>
        <v>0.95094242590167377</v>
      </c>
      <c r="Z216" s="51">
        <f t="shared" si="317"/>
        <v>0.96267626392060568</v>
      </c>
      <c r="AA216" s="51">
        <f t="shared" si="318"/>
        <v>0.95273080129586263</v>
      </c>
      <c r="AB216" s="51">
        <f t="shared" si="319"/>
        <v>0.95851060793122222</v>
      </c>
      <c r="AC216" s="51">
        <f t="shared" si="320"/>
        <v>0.94219984584287453</v>
      </c>
      <c r="AD216" s="51">
        <f t="shared" si="321"/>
        <v>0.97943329582390859</v>
      </c>
      <c r="AE216" s="51">
        <f t="shared" si="322"/>
        <v>0.97400851218131534</v>
      </c>
      <c r="AF216" s="51">
        <f t="shared" si="323"/>
        <v>0.96368029481103823</v>
      </c>
      <c r="AG216" s="51">
        <f t="shared" si="324"/>
        <v>0.97533262719164215</v>
      </c>
      <c r="AH216" s="87">
        <f t="shared" si="325"/>
        <v>0.97940921766005495</v>
      </c>
      <c r="AI216" s="87">
        <f t="shared" si="326"/>
        <v>0.97780424475419847</v>
      </c>
      <c r="AJ216" s="87">
        <f t="shared" si="327"/>
        <v>0.9578339478790957</v>
      </c>
      <c r="AK216" s="87">
        <f t="shared" si="328"/>
        <v>0.95390805132048018</v>
      </c>
      <c r="AL216" s="87">
        <f t="shared" si="329"/>
        <v>0.9795656107720162</v>
      </c>
      <c r="AM216" s="87">
        <f t="shared" si="330"/>
        <v>0.95224369049331958</v>
      </c>
      <c r="AN216" s="87">
        <f t="shared" si="331"/>
        <v>0.97196892313104599</v>
      </c>
      <c r="AO216" s="87">
        <f t="shared" si="332"/>
        <v>0.9811442378558084</v>
      </c>
      <c r="AP216" s="87">
        <f t="shared" si="333"/>
        <v>0.96175044924408026</v>
      </c>
      <c r="AQ216" s="87">
        <f t="shared" ref="AQ216" si="361">AQ83/AQ$128+AQ215</f>
        <v>0.95741880183936334</v>
      </c>
      <c r="AR216" s="87">
        <f t="shared" si="335"/>
        <v>0.96718382432333527</v>
      </c>
      <c r="AS216" s="87">
        <f t="shared" ref="AS216:AT216" si="362">AS83/AS$128+AS215</f>
        <v>0.96348400201666262</v>
      </c>
      <c r="AT216" s="87">
        <f t="shared" si="362"/>
        <v>0.97072317071090042</v>
      </c>
      <c r="AU216" s="87">
        <f t="shared" si="335"/>
        <v>0.99783437093944527</v>
      </c>
      <c r="AY216" s="57">
        <v>17</v>
      </c>
      <c r="AZ216" s="63">
        <v>0.85</v>
      </c>
      <c r="BA216" s="63">
        <f t="shared" si="284"/>
        <v>0.97364622167831638</v>
      </c>
      <c r="BB216" s="64">
        <f t="shared" si="285"/>
        <v>0.93226360521352658</v>
      </c>
      <c r="BC216" s="64">
        <f t="shared" si="286"/>
        <v>0.99329069489071842</v>
      </c>
      <c r="BD216" s="65">
        <f t="shared" si="287"/>
        <v>4.0206893774132613E-5</v>
      </c>
      <c r="BE216" s="51">
        <f t="shared" si="292"/>
        <v>1.3881676425635315E-3</v>
      </c>
      <c r="BF216" s="51"/>
      <c r="BG216" s="50"/>
      <c r="BH216" s="88">
        <f t="shared" si="288"/>
        <v>0.98611981265571691</v>
      </c>
      <c r="BI216" s="51">
        <f t="shared" si="289"/>
        <v>0.97230481730740814</v>
      </c>
    </row>
    <row r="217" spans="1:61" x14ac:dyDescent="0.25">
      <c r="A217" s="60">
        <v>19600</v>
      </c>
      <c r="B217" s="51">
        <f t="shared" si="293"/>
        <v>0.99437999569139413</v>
      </c>
      <c r="C217" s="51">
        <f t="shared" si="294"/>
        <v>0.98689510778770095</v>
      </c>
      <c r="D217" s="51">
        <f t="shared" si="295"/>
        <v>0.99000001202540666</v>
      </c>
      <c r="E217" s="86">
        <f t="shared" si="296"/>
        <v>0.9778042893045833</v>
      </c>
      <c r="F217" s="51">
        <f t="shared" si="297"/>
        <v>0.98888909072613018</v>
      </c>
      <c r="G217" s="51">
        <f t="shared" si="298"/>
        <v>0.98195071638111964</v>
      </c>
      <c r="H217" s="86">
        <f t="shared" si="299"/>
        <v>0.97780428929863006</v>
      </c>
      <c r="I217" s="86">
        <f t="shared" si="300"/>
        <v>0.97780428929432384</v>
      </c>
      <c r="J217" s="86">
        <f t="shared" si="301"/>
        <v>0.97780428928807039</v>
      </c>
      <c r="K217" s="51">
        <f t="shared" si="302"/>
        <v>0.93995110958949379</v>
      </c>
      <c r="L217" s="86">
        <f t="shared" si="303"/>
        <v>0.97780428927284835</v>
      </c>
      <c r="M217" s="51">
        <f t="shared" si="304"/>
        <v>0.9894498953545906</v>
      </c>
      <c r="N217" s="51">
        <f t="shared" si="305"/>
        <v>0.97767776782158733</v>
      </c>
      <c r="O217" s="51">
        <f t="shared" si="306"/>
        <v>0.95262413485280806</v>
      </c>
      <c r="P217" s="51">
        <f t="shared" si="307"/>
        <v>0.98123495054612442</v>
      </c>
      <c r="Q217" s="51">
        <f t="shared" si="308"/>
        <v>0.97830836863522141</v>
      </c>
      <c r="R217" s="51">
        <f t="shared" si="309"/>
        <v>0.97546133040721705</v>
      </c>
      <c r="S217" s="86">
        <f t="shared" si="310"/>
        <v>0.97780428916641948</v>
      </c>
      <c r="T217" s="86">
        <f t="shared" si="311"/>
        <v>0.97780428915418105</v>
      </c>
      <c r="U217" s="51">
        <f t="shared" si="312"/>
        <v>0.95351638948724882</v>
      </c>
      <c r="V217" s="51">
        <f t="shared" si="313"/>
        <v>0.97780428915157369</v>
      </c>
      <c r="W217" s="51">
        <f t="shared" si="314"/>
        <v>0.98663905344138914</v>
      </c>
      <c r="X217" s="51">
        <f t="shared" si="315"/>
        <v>0.98531445282424124</v>
      </c>
      <c r="Y217" s="51">
        <f t="shared" si="316"/>
        <v>0.95454794906198948</v>
      </c>
      <c r="Z217" s="51">
        <f t="shared" si="317"/>
        <v>0.9639705489525644</v>
      </c>
      <c r="AA217" s="51">
        <f t="shared" si="318"/>
        <v>0.95489367537714176</v>
      </c>
      <c r="AB217" s="51">
        <f t="shared" si="319"/>
        <v>0.97049681067834315</v>
      </c>
      <c r="AC217" s="51">
        <f t="shared" si="320"/>
        <v>0.9429916187746098</v>
      </c>
      <c r="AD217" s="51">
        <f t="shared" si="321"/>
        <v>0.98022820972941649</v>
      </c>
      <c r="AE217" s="51">
        <f t="shared" si="322"/>
        <v>0.97520194727472753</v>
      </c>
      <c r="AF217" s="51">
        <f t="shared" si="323"/>
        <v>0.9671192785940087</v>
      </c>
      <c r="AG217" s="51">
        <f t="shared" si="324"/>
        <v>0.97700518205868569</v>
      </c>
      <c r="AH217" s="87">
        <f t="shared" si="325"/>
        <v>0.98028847001835517</v>
      </c>
      <c r="AI217" s="87">
        <f t="shared" si="326"/>
        <v>0.97986025450097292</v>
      </c>
      <c r="AJ217" s="87">
        <f t="shared" si="327"/>
        <v>0.9605425985839261</v>
      </c>
      <c r="AK217" s="87">
        <f t="shared" si="328"/>
        <v>0.96871201209106106</v>
      </c>
      <c r="AL217" s="87">
        <f t="shared" si="329"/>
        <v>0.98092679234425595</v>
      </c>
      <c r="AM217" s="87">
        <f t="shared" si="330"/>
        <v>0.95831167827001351</v>
      </c>
      <c r="AN217" s="87">
        <f t="shared" si="331"/>
        <v>0.97587085246341854</v>
      </c>
      <c r="AO217" s="87">
        <f t="shared" si="332"/>
        <v>0.98166027781120924</v>
      </c>
      <c r="AP217" s="87">
        <f t="shared" si="333"/>
        <v>0.97242380902827363</v>
      </c>
      <c r="AQ217" s="87">
        <f t="shared" ref="AQ217" si="363">AQ84/AQ$128+AQ216</f>
        <v>0.96610120712858849</v>
      </c>
      <c r="AR217" s="87">
        <f t="shared" si="335"/>
        <v>0.97764991238301713</v>
      </c>
      <c r="AS217" s="87">
        <f t="shared" ref="AS217:AT217" si="364">AS84/AS$128+AS216</f>
        <v>0.96487236119871012</v>
      </c>
      <c r="AT217" s="87">
        <f t="shared" si="364"/>
        <v>0.97083969193192798</v>
      </c>
      <c r="AU217" s="87">
        <f t="shared" si="335"/>
        <v>0.99908999829374656</v>
      </c>
      <c r="AY217" s="57">
        <v>13</v>
      </c>
      <c r="AZ217" s="63">
        <v>0.65</v>
      </c>
      <c r="BA217" s="63">
        <f t="shared" si="284"/>
        <v>0.97674844470425504</v>
      </c>
      <c r="BB217" s="64">
        <f t="shared" si="285"/>
        <v>0.93995110958949379</v>
      </c>
      <c r="BC217" s="64">
        <f t="shared" si="286"/>
        <v>0.99437999569139413</v>
      </c>
      <c r="BD217" s="65">
        <f t="shared" si="287"/>
        <v>4.0335000625358902E-5</v>
      </c>
      <c r="BE217" s="51">
        <f t="shared" si="292"/>
        <v>1.4285026431888905E-3</v>
      </c>
      <c r="BF217" s="51"/>
      <c r="BG217" s="50"/>
      <c r="BH217" s="88">
        <f t="shared" si="288"/>
        <v>0.98729390437538678</v>
      </c>
      <c r="BI217" s="51">
        <f t="shared" si="289"/>
        <v>0.9772344803387133</v>
      </c>
    </row>
    <row r="218" spans="1:61" x14ac:dyDescent="0.25">
      <c r="A218" s="60">
        <v>19601</v>
      </c>
      <c r="B218" s="51">
        <f t="shared" si="293"/>
        <v>0.99577430071625905</v>
      </c>
      <c r="C218" s="51">
        <f t="shared" si="294"/>
        <v>0.98808165559315664</v>
      </c>
      <c r="D218" s="51">
        <f t="shared" si="295"/>
        <v>0.99030250317511537</v>
      </c>
      <c r="E218" s="86">
        <f t="shared" si="296"/>
        <v>0.98119050994512436</v>
      </c>
      <c r="F218" s="51">
        <f t="shared" si="297"/>
        <v>0.99085776090696553</v>
      </c>
      <c r="G218" s="51">
        <f t="shared" si="298"/>
        <v>0.98341883992906687</v>
      </c>
      <c r="H218" s="86">
        <f t="shared" si="299"/>
        <v>0.98119050993917312</v>
      </c>
      <c r="I218" s="86">
        <f t="shared" si="300"/>
        <v>0.98119050993486845</v>
      </c>
      <c r="J218" s="86">
        <f t="shared" si="301"/>
        <v>0.98119050992861734</v>
      </c>
      <c r="K218" s="51">
        <f t="shared" si="302"/>
        <v>0.94794611414049967</v>
      </c>
      <c r="L218" s="86">
        <f t="shared" si="303"/>
        <v>0.98119050991340051</v>
      </c>
      <c r="M218" s="51">
        <f t="shared" si="304"/>
        <v>0.99043376304469966</v>
      </c>
      <c r="N218" s="51">
        <f t="shared" si="305"/>
        <v>0.9801168024384751</v>
      </c>
      <c r="O218" s="51">
        <f t="shared" si="306"/>
        <v>0.96095277401580714</v>
      </c>
      <c r="P218" s="51">
        <f t="shared" si="307"/>
        <v>0.98263391682862533</v>
      </c>
      <c r="Q218" s="51">
        <f t="shared" si="308"/>
        <v>0.98289155283794505</v>
      </c>
      <c r="R218" s="51">
        <f t="shared" si="309"/>
        <v>0.98141001339163914</v>
      </c>
      <c r="S218" s="86">
        <f t="shared" si="310"/>
        <v>0.98119050980699196</v>
      </c>
      <c r="T218" s="86">
        <f t="shared" si="311"/>
        <v>0.98119050979475653</v>
      </c>
      <c r="U218" s="51">
        <f t="shared" si="312"/>
        <v>0.96125617062039792</v>
      </c>
      <c r="V218" s="51">
        <f t="shared" si="313"/>
        <v>0.98119050978089617</v>
      </c>
      <c r="W218" s="51">
        <f t="shared" si="314"/>
        <v>0.98745716210925094</v>
      </c>
      <c r="X218" s="51">
        <f t="shared" si="315"/>
        <v>0.98744054065377296</v>
      </c>
      <c r="Y218" s="51">
        <f t="shared" si="316"/>
        <v>0.96838342880812145</v>
      </c>
      <c r="Z218" s="51">
        <f t="shared" si="317"/>
        <v>0.96561429094315199</v>
      </c>
      <c r="AA218" s="51">
        <f t="shared" si="318"/>
        <v>0.95873201529603158</v>
      </c>
      <c r="AB218" s="51">
        <f t="shared" si="319"/>
        <v>0.97651877128805231</v>
      </c>
      <c r="AC218" s="51">
        <f t="shared" si="320"/>
        <v>0.95031178361518165</v>
      </c>
      <c r="AD218" s="51">
        <f t="shared" si="321"/>
        <v>0.98340786535144809</v>
      </c>
      <c r="AE218" s="51">
        <f t="shared" si="322"/>
        <v>0.97567932131209234</v>
      </c>
      <c r="AF218" s="51">
        <f t="shared" si="323"/>
        <v>0.97178230745227367</v>
      </c>
      <c r="AG218" s="51">
        <f t="shared" si="324"/>
        <v>0.97933795595219386</v>
      </c>
      <c r="AH218" s="87">
        <f t="shared" si="325"/>
        <v>0.98168061958566377</v>
      </c>
      <c r="AI218" s="87">
        <f t="shared" si="326"/>
        <v>0.98043023740106883</v>
      </c>
      <c r="AJ218" s="87">
        <f t="shared" si="327"/>
        <v>0.97162800239443581</v>
      </c>
      <c r="AK218" s="87">
        <f t="shared" si="328"/>
        <v>0.97336786252037188</v>
      </c>
      <c r="AL218" s="87">
        <f t="shared" si="329"/>
        <v>0.98158542858888809</v>
      </c>
      <c r="AM218" s="87">
        <f t="shared" si="330"/>
        <v>0.96285369278925481</v>
      </c>
      <c r="AN218" s="87">
        <f t="shared" si="331"/>
        <v>0.97824181646746433</v>
      </c>
      <c r="AO218" s="87">
        <f t="shared" si="332"/>
        <v>0.98239272161887492</v>
      </c>
      <c r="AP218" s="87">
        <f t="shared" si="333"/>
        <v>0.97602967382023087</v>
      </c>
      <c r="AQ218" s="87">
        <f t="shared" ref="AQ218" si="365">AQ85/AQ$128+AQ217</f>
        <v>0.97282517513452982</v>
      </c>
      <c r="AR218" s="87">
        <f t="shared" si="335"/>
        <v>0.98027198964637685</v>
      </c>
      <c r="AS218" s="87">
        <f t="shared" ref="AS218:AT218" si="366">AS85/AS$128+AS217</f>
        <v>0.96786995488722183</v>
      </c>
      <c r="AT218" s="87">
        <f t="shared" si="366"/>
        <v>0.97476254168918175</v>
      </c>
      <c r="AU218" s="87">
        <f t="shared" si="335"/>
        <v>0.99999999999999978</v>
      </c>
      <c r="AY218" s="57">
        <v>13</v>
      </c>
      <c r="AZ218" s="63">
        <v>0.65</v>
      </c>
      <c r="BA218" s="63">
        <f t="shared" si="284"/>
        <v>0.98022048684507934</v>
      </c>
      <c r="BB218" s="64">
        <f t="shared" si="285"/>
        <v>0.94794611414049967</v>
      </c>
      <c r="BC218" s="64">
        <f t="shared" si="286"/>
        <v>0.99577430071625905</v>
      </c>
      <c r="BD218" s="65">
        <f t="shared" si="287"/>
        <v>4.0478379222663784E-5</v>
      </c>
      <c r="BE218" s="51">
        <f t="shared" si="292"/>
        <v>1.4689810224115542E-3</v>
      </c>
      <c r="BF218" s="51"/>
      <c r="BG218" s="50"/>
      <c r="BH218" s="88">
        <f t="shared" si="288"/>
        <v>0.98852582510954834</v>
      </c>
      <c r="BI218" s="51">
        <f t="shared" si="289"/>
        <v>0.9809757683235002</v>
      </c>
    </row>
    <row r="219" spans="1:61" x14ac:dyDescent="0.25">
      <c r="A219" s="60">
        <v>19602</v>
      </c>
      <c r="B219" s="51">
        <f t="shared" si="293"/>
        <v>0.9970814616770699</v>
      </c>
      <c r="C219" s="51">
        <f t="shared" si="294"/>
        <v>0.98859754594335481</v>
      </c>
      <c r="D219" s="51">
        <f t="shared" si="295"/>
        <v>0.9905185682820502</v>
      </c>
      <c r="E219" s="86">
        <f t="shared" si="296"/>
        <v>0.98339290784973232</v>
      </c>
      <c r="F219" s="51">
        <f t="shared" si="297"/>
        <v>0.99558256934097056</v>
      </c>
      <c r="G219" s="51">
        <f t="shared" si="298"/>
        <v>0.98410972159868904</v>
      </c>
      <c r="H219" s="86">
        <f t="shared" si="299"/>
        <v>0.98339290784378242</v>
      </c>
      <c r="I219" s="86">
        <f t="shared" si="300"/>
        <v>0.98339290783947875</v>
      </c>
      <c r="J219" s="86">
        <f t="shared" si="301"/>
        <v>0.98339290783322908</v>
      </c>
      <c r="K219" s="51">
        <f t="shared" si="302"/>
        <v>0.95840112009181511</v>
      </c>
      <c r="L219" s="86">
        <f t="shared" si="303"/>
        <v>0.98339290781801569</v>
      </c>
      <c r="M219" s="51">
        <f t="shared" si="304"/>
        <v>0.99100768586392995</v>
      </c>
      <c r="N219" s="51">
        <f t="shared" si="305"/>
        <v>0.98466527239969814</v>
      </c>
      <c r="O219" s="51">
        <f t="shared" si="306"/>
        <v>0.9786753433975377</v>
      </c>
      <c r="P219" s="51">
        <f t="shared" si="307"/>
        <v>0.98363317845898313</v>
      </c>
      <c r="Q219" s="51">
        <f t="shared" si="308"/>
        <v>0.98483059230832815</v>
      </c>
      <c r="R219" s="51">
        <f t="shared" si="309"/>
        <v>0.98339290771977983</v>
      </c>
      <c r="S219" s="86">
        <f t="shared" si="310"/>
        <v>0.98339290771162036</v>
      </c>
      <c r="T219" s="86">
        <f t="shared" si="311"/>
        <v>0.98339290769938681</v>
      </c>
      <c r="U219" s="51">
        <f t="shared" si="312"/>
        <v>0.96317812969373029</v>
      </c>
      <c r="V219" s="51">
        <f t="shared" si="313"/>
        <v>0.9833929076810507</v>
      </c>
      <c r="W219" s="51">
        <f t="shared" si="314"/>
        <v>0.98800256788782548</v>
      </c>
      <c r="X219" s="51">
        <f t="shared" si="315"/>
        <v>0.98864949255684009</v>
      </c>
      <c r="Y219" s="51">
        <f t="shared" si="316"/>
        <v>0.97176002986302024</v>
      </c>
      <c r="Z219" s="51">
        <f t="shared" si="317"/>
        <v>0.96715449013118293</v>
      </c>
      <c r="AA219" s="51">
        <f t="shared" si="318"/>
        <v>0.96482461834188837</v>
      </c>
      <c r="AB219" s="51">
        <f t="shared" si="319"/>
        <v>0.97907346184067567</v>
      </c>
      <c r="AC219" s="51">
        <f t="shared" si="320"/>
        <v>0.95552553367509907</v>
      </c>
      <c r="AD219" s="51">
        <f t="shared" si="321"/>
        <v>0.98509705740065234</v>
      </c>
      <c r="AE219" s="51">
        <f t="shared" si="322"/>
        <v>0.97894137723408559</v>
      </c>
      <c r="AF219" s="51">
        <f t="shared" si="323"/>
        <v>0.97283148894538329</v>
      </c>
      <c r="AG219" s="51">
        <f t="shared" si="324"/>
        <v>0.98356335772156711</v>
      </c>
      <c r="AH219" s="87">
        <f t="shared" si="325"/>
        <v>0.98422068195408652</v>
      </c>
      <c r="AI219" s="87">
        <f t="shared" si="326"/>
        <v>0.98169234239413827</v>
      </c>
      <c r="AJ219" s="87">
        <f t="shared" si="327"/>
        <v>0.97794818737237355</v>
      </c>
      <c r="AK219" s="87">
        <f t="shared" si="328"/>
        <v>0.97631372552778606</v>
      </c>
      <c r="AL219" s="87">
        <f t="shared" si="329"/>
        <v>0.98619588230131283</v>
      </c>
      <c r="AM219" s="87">
        <f t="shared" si="330"/>
        <v>0.96951411724237158</v>
      </c>
      <c r="AN219" s="87">
        <f t="shared" si="331"/>
        <v>0.97986762035595287</v>
      </c>
      <c r="AO219" s="87">
        <f t="shared" si="332"/>
        <v>0.98287546867392728</v>
      </c>
      <c r="AP219" s="87">
        <f t="shared" si="333"/>
        <v>0.98014035968306212</v>
      </c>
      <c r="AQ219" s="87">
        <f t="shared" ref="AQ219" si="367">AQ86/AQ$128+AQ218</f>
        <v>0.97692157311873196</v>
      </c>
      <c r="AR219" s="87">
        <f t="shared" si="335"/>
        <v>0.98331626579112508</v>
      </c>
      <c r="AS219" s="87">
        <f t="shared" ref="AS219:AT219" si="368">AS86/AS$128+AS218</f>
        <v>0.97247047235864292</v>
      </c>
      <c r="AT219" s="87">
        <f t="shared" si="368"/>
        <v>0.97781251774060107</v>
      </c>
      <c r="AU219" s="87">
        <f t="shared" si="335"/>
        <v>0.99999999999999978</v>
      </c>
      <c r="AY219" s="57">
        <v>13</v>
      </c>
      <c r="AZ219" s="63">
        <v>0.65</v>
      </c>
      <c r="BA219" s="63">
        <f t="shared" si="284"/>
        <v>0.98337122256855913</v>
      </c>
      <c r="BB219" s="64">
        <f t="shared" si="285"/>
        <v>0.95840112009181511</v>
      </c>
      <c r="BC219" s="64">
        <f t="shared" si="286"/>
        <v>0.9970814616770699</v>
      </c>
      <c r="BD219" s="65">
        <f t="shared" si="287"/>
        <v>4.0608489414357384E-5</v>
      </c>
      <c r="BE219" s="51">
        <f t="shared" si="292"/>
        <v>1.5095895118259117E-3</v>
      </c>
      <c r="BF219" s="51"/>
      <c r="BG219" s="50"/>
      <c r="BH219" s="88">
        <f t="shared" si="288"/>
        <v>0.98898175041109393</v>
      </c>
      <c r="BI219" s="51">
        <f t="shared" si="289"/>
        <v>0.98339290770917365</v>
      </c>
    </row>
    <row r="220" spans="1:61" x14ac:dyDescent="0.25">
      <c r="A220" s="60">
        <v>19603</v>
      </c>
      <c r="B220" s="51">
        <f t="shared" si="293"/>
        <v>0.99769147012544834</v>
      </c>
      <c r="C220" s="51">
        <f t="shared" si="294"/>
        <v>0.98890708015347373</v>
      </c>
      <c r="D220" s="51">
        <f t="shared" si="295"/>
        <v>0.99129640266701546</v>
      </c>
      <c r="E220" s="86">
        <f t="shared" si="296"/>
        <v>0.98755028414812951</v>
      </c>
      <c r="F220" s="51">
        <f t="shared" si="297"/>
        <v>0.99715750548563886</v>
      </c>
      <c r="G220" s="51">
        <f t="shared" si="298"/>
        <v>0.98626872681625843</v>
      </c>
      <c r="H220" s="86">
        <f t="shared" si="299"/>
        <v>0.98755028414218216</v>
      </c>
      <c r="I220" s="86">
        <f t="shared" si="300"/>
        <v>0.98755028413788037</v>
      </c>
      <c r="J220" s="86">
        <f t="shared" si="301"/>
        <v>0.98755028413163359</v>
      </c>
      <c r="K220" s="51">
        <f t="shared" si="302"/>
        <v>0.96670362481785976</v>
      </c>
      <c r="L220" s="86">
        <f t="shared" si="303"/>
        <v>0.98755028411642676</v>
      </c>
      <c r="M220" s="51">
        <f t="shared" si="304"/>
        <v>0.99196422389598049</v>
      </c>
      <c r="N220" s="51">
        <f t="shared" si="305"/>
        <v>0.98853257053097954</v>
      </c>
      <c r="O220" s="51">
        <f t="shared" si="306"/>
        <v>0.98661660399481588</v>
      </c>
      <c r="P220" s="51">
        <f t="shared" si="307"/>
        <v>0.98755028404998557</v>
      </c>
      <c r="Q220" s="51">
        <f t="shared" si="308"/>
        <v>0.98755028403302125</v>
      </c>
      <c r="R220" s="86">
        <f t="shared" si="309"/>
        <v>0.98755028401821465</v>
      </c>
      <c r="S220" s="86">
        <f t="shared" si="310"/>
        <v>0.98755028401005773</v>
      </c>
      <c r="T220" s="86">
        <f t="shared" si="311"/>
        <v>0.98755028399782785</v>
      </c>
      <c r="U220" s="51">
        <f t="shared" si="312"/>
        <v>0.97637211900795762</v>
      </c>
      <c r="V220" s="51">
        <f t="shared" si="313"/>
        <v>0.98755028397589195</v>
      </c>
      <c r="W220" s="51">
        <f t="shared" si="314"/>
        <v>0.9896387852235492</v>
      </c>
      <c r="X220" s="51">
        <f t="shared" si="315"/>
        <v>0.98956662848330479</v>
      </c>
      <c r="Y220" s="51">
        <f t="shared" si="316"/>
        <v>0.9729189480216931</v>
      </c>
      <c r="Z220" s="51">
        <f t="shared" si="317"/>
        <v>0.97344471538650246</v>
      </c>
      <c r="AA220" s="51">
        <f t="shared" si="318"/>
        <v>0.97393305989544432</v>
      </c>
      <c r="AB220" s="51">
        <f t="shared" si="319"/>
        <v>0.98349643122144847</v>
      </c>
      <c r="AC220" s="51">
        <f t="shared" si="320"/>
        <v>0.9600670236986375</v>
      </c>
      <c r="AD220" s="51">
        <f t="shared" si="321"/>
        <v>0.98569324282978321</v>
      </c>
      <c r="AE220" s="51">
        <f t="shared" si="322"/>
        <v>0.98395380462641657</v>
      </c>
      <c r="AF220" s="51">
        <f t="shared" si="323"/>
        <v>0.9749881397923309</v>
      </c>
      <c r="AG220" s="51">
        <f t="shared" si="324"/>
        <v>0.98558802940272516</v>
      </c>
      <c r="AH220" s="87">
        <f t="shared" si="325"/>
        <v>0.98431837666056432</v>
      </c>
      <c r="AI220" s="87">
        <f t="shared" si="326"/>
        <v>0.98378906520520537</v>
      </c>
      <c r="AJ220" s="87">
        <f t="shared" si="327"/>
        <v>0.9819831455065402</v>
      </c>
      <c r="AK220" s="87">
        <f t="shared" si="328"/>
        <v>0.98064775137273541</v>
      </c>
      <c r="AL220" s="87">
        <f t="shared" si="329"/>
        <v>0.98707406396082231</v>
      </c>
      <c r="AM220" s="87">
        <f t="shared" si="330"/>
        <v>0.97170433768247999</v>
      </c>
      <c r="AN220" s="87">
        <f t="shared" si="331"/>
        <v>0.9815747144388659</v>
      </c>
      <c r="AO220" s="87">
        <f t="shared" si="332"/>
        <v>0.9898170383965772</v>
      </c>
      <c r="AP220" s="87">
        <f t="shared" si="333"/>
        <v>0.98432316284173249</v>
      </c>
      <c r="AQ220" s="87">
        <f t="shared" ref="AQ220" si="369">AQ87/AQ$128+AQ219</f>
        <v>0.98202983036596403</v>
      </c>
      <c r="AR220" s="87">
        <f t="shared" si="335"/>
        <v>0.98442731547898943</v>
      </c>
      <c r="AS220" s="87">
        <f t="shared" ref="AS220:AT220" si="370">AS87/AS$128+AS219</f>
        <v>0.97736759383713778</v>
      </c>
      <c r="AT220" s="87">
        <f t="shared" si="370"/>
        <v>0.98171265210040881</v>
      </c>
      <c r="AU220" s="87">
        <f t="shared" si="335"/>
        <v>0.99999999999999978</v>
      </c>
      <c r="AY220" s="57">
        <v>12</v>
      </c>
      <c r="AZ220" s="63">
        <v>0.6</v>
      </c>
      <c r="BA220" s="63">
        <f t="shared" si="284"/>
        <v>0.98735065841403957</v>
      </c>
      <c r="BB220" s="64">
        <f t="shared" si="285"/>
        <v>0.96670362481785976</v>
      </c>
      <c r="BC220" s="64">
        <f t="shared" si="286"/>
        <v>0.99769147012544834</v>
      </c>
      <c r="BD220" s="65">
        <f t="shared" si="287"/>
        <v>4.0772820924877096E-5</v>
      </c>
      <c r="BE220" s="51">
        <f t="shared" si="292"/>
        <v>1.5503623327507887E-3</v>
      </c>
      <c r="BF220" s="51"/>
      <c r="BG220" s="50"/>
      <c r="BH220" s="88">
        <f t="shared" si="288"/>
        <v>0.9893849446561821</v>
      </c>
      <c r="BI220" s="51">
        <f t="shared" si="289"/>
        <v>0.98736354799722548</v>
      </c>
    </row>
    <row r="221" spans="1:61" x14ac:dyDescent="0.25">
      <c r="A221" s="60">
        <v>19604</v>
      </c>
      <c r="B221" s="51">
        <f t="shared" si="293"/>
        <v>0.99834505060585377</v>
      </c>
      <c r="C221" s="51">
        <f t="shared" si="294"/>
        <v>0.98993886085386995</v>
      </c>
      <c r="D221" s="51">
        <f t="shared" si="295"/>
        <v>0.99155568079533718</v>
      </c>
      <c r="E221" s="86">
        <f t="shared" si="296"/>
        <v>0.98993886084348814</v>
      </c>
      <c r="F221" s="51">
        <f t="shared" si="297"/>
        <v>0.99755123952180591</v>
      </c>
      <c r="G221" s="51">
        <f t="shared" si="298"/>
        <v>0.9886004524512334</v>
      </c>
      <c r="H221" s="86">
        <f t="shared" si="299"/>
        <v>0.98993886083754223</v>
      </c>
      <c r="I221" s="86">
        <f t="shared" si="300"/>
        <v>0.98993886083324167</v>
      </c>
      <c r="J221" s="86">
        <f t="shared" si="301"/>
        <v>0.98993886082699667</v>
      </c>
      <c r="K221" s="51">
        <f t="shared" si="302"/>
        <v>0.97469862936886564</v>
      </c>
      <c r="L221" s="86">
        <f t="shared" si="303"/>
        <v>0.98993886081179383</v>
      </c>
      <c r="M221" s="51">
        <f t="shared" si="304"/>
        <v>0.99304374538929463</v>
      </c>
      <c r="N221" s="51">
        <f t="shared" si="305"/>
        <v>0.98993886076053639</v>
      </c>
      <c r="O221" s="51">
        <f t="shared" si="306"/>
        <v>0.99126514678346656</v>
      </c>
      <c r="P221" s="86">
        <f t="shared" si="307"/>
        <v>0.9899388607453623</v>
      </c>
      <c r="Q221" s="86">
        <f t="shared" si="308"/>
        <v>0.98993886072840165</v>
      </c>
      <c r="R221" s="86">
        <f t="shared" si="309"/>
        <v>0.98993886071359805</v>
      </c>
      <c r="S221" s="86">
        <f t="shared" si="310"/>
        <v>0.98993886070544268</v>
      </c>
      <c r="T221" s="86">
        <f t="shared" si="311"/>
        <v>0.98993886069321513</v>
      </c>
      <c r="U221" s="51">
        <f t="shared" si="312"/>
        <v>0.98257086989311959</v>
      </c>
      <c r="V221" s="51">
        <f t="shared" si="313"/>
        <v>0.98993886067014281</v>
      </c>
      <c r="W221" s="51">
        <f t="shared" si="314"/>
        <v>0.99400203145214572</v>
      </c>
      <c r="X221" s="51">
        <f t="shared" si="315"/>
        <v>0.99044207641311199</v>
      </c>
      <c r="Y221" s="51">
        <f t="shared" si="316"/>
        <v>0.97625262618182629</v>
      </c>
      <c r="Z221" s="51">
        <f t="shared" si="317"/>
        <v>0.97528260013188395</v>
      </c>
      <c r="AA221" s="51">
        <f t="shared" si="318"/>
        <v>0.97697936141837272</v>
      </c>
      <c r="AB221" s="51">
        <f t="shared" si="319"/>
        <v>0.98593671653185921</v>
      </c>
      <c r="AC221" s="51">
        <f t="shared" si="320"/>
        <v>0.96563931244462375</v>
      </c>
      <c r="AD221" s="51">
        <f t="shared" si="321"/>
        <v>0.98787925606992988</v>
      </c>
      <c r="AE221" s="51">
        <f t="shared" si="322"/>
        <v>0.98936404371655162</v>
      </c>
      <c r="AF221" s="51">
        <f t="shared" si="323"/>
        <v>0.98419762178740433</v>
      </c>
      <c r="AG221" s="51">
        <f t="shared" si="324"/>
        <v>0.98616021922566111</v>
      </c>
      <c r="AH221" s="87">
        <f t="shared" si="325"/>
        <v>0.98456261342675877</v>
      </c>
      <c r="AI221" s="87">
        <f t="shared" si="326"/>
        <v>0.9845626134267641</v>
      </c>
      <c r="AJ221" s="87">
        <f t="shared" si="327"/>
        <v>0.98456261342523277</v>
      </c>
      <c r="AK221" s="87">
        <f t="shared" si="328"/>
        <v>0.98341840728879781</v>
      </c>
      <c r="AL221" s="87">
        <f t="shared" si="329"/>
        <v>0.98843524553306206</v>
      </c>
      <c r="AM221" s="87">
        <f t="shared" si="330"/>
        <v>0.97721579403586767</v>
      </c>
      <c r="AN221" s="87">
        <f t="shared" si="331"/>
        <v>0.98427298312082179</v>
      </c>
      <c r="AO221" s="87">
        <f t="shared" si="332"/>
        <v>0.99089905765790154</v>
      </c>
      <c r="AP221" s="87">
        <f t="shared" si="333"/>
        <v>0.9856933914626762</v>
      </c>
      <c r="AQ221" s="87">
        <f t="shared" ref="AQ221" si="371">AQ88/AQ$128+AQ220</f>
        <v>0.98461434274831694</v>
      </c>
      <c r="AR221" s="87">
        <f t="shared" si="335"/>
        <v>0.98491617734164971</v>
      </c>
      <c r="AS221" s="87">
        <f t="shared" ref="AS221:AT221" si="372">AS88/AS$128+AS220</f>
        <v>0.98226471531563264</v>
      </c>
      <c r="AT221" s="87">
        <f t="shared" si="372"/>
        <v>0.98440501719822648</v>
      </c>
      <c r="AU221" s="87">
        <f t="shared" si="335"/>
        <v>0.99999999999999978</v>
      </c>
      <c r="AY221" s="57">
        <v>10</v>
      </c>
      <c r="AZ221" s="63">
        <v>0.5</v>
      </c>
      <c r="BA221" s="63">
        <f t="shared" si="284"/>
        <v>0.98984485720812321</v>
      </c>
      <c r="BB221" s="64">
        <f t="shared" si="285"/>
        <v>0.97469862936886564</v>
      </c>
      <c r="BC221" s="64">
        <f t="shared" si="286"/>
        <v>0.99834505060585377</v>
      </c>
      <c r="BD221" s="65">
        <f t="shared" si="287"/>
        <v>4.0875819307382427E-5</v>
      </c>
      <c r="BE221" s="51">
        <f t="shared" si="292"/>
        <v>1.5912381520581712E-3</v>
      </c>
      <c r="BF221" s="51"/>
      <c r="BG221" s="50"/>
      <c r="BH221" s="88">
        <f t="shared" si="288"/>
        <v>0.99132325358584072</v>
      </c>
      <c r="BI221" s="51">
        <f t="shared" si="289"/>
        <v>0.98993886070299719</v>
      </c>
    </row>
    <row r="222" spans="1:61" x14ac:dyDescent="0.25">
      <c r="A222" s="60">
        <v>19605</v>
      </c>
      <c r="B222" s="51">
        <f t="shared" si="293"/>
        <v>0.9993472073424754</v>
      </c>
      <c r="C222" s="86">
        <f t="shared" si="294"/>
        <v>0.99155568080551815</v>
      </c>
      <c r="D222" s="51">
        <f t="shared" si="295"/>
        <v>0.99155568079533718</v>
      </c>
      <c r="E222" s="86">
        <f t="shared" si="296"/>
        <v>0.99155568079513734</v>
      </c>
      <c r="F222" s="51">
        <f t="shared" si="297"/>
        <v>0.99794497355797296</v>
      </c>
      <c r="G222" s="51">
        <f t="shared" si="298"/>
        <v>0.9907594576688028</v>
      </c>
      <c r="H222" s="86">
        <f t="shared" si="299"/>
        <v>0.99155568078919254</v>
      </c>
      <c r="I222" s="86">
        <f t="shared" si="300"/>
        <v>0.99155568078489298</v>
      </c>
      <c r="J222" s="86">
        <f t="shared" si="301"/>
        <v>0.99155568077864931</v>
      </c>
      <c r="K222" s="51">
        <f t="shared" si="302"/>
        <v>0.97685113059413642</v>
      </c>
      <c r="L222" s="86">
        <f t="shared" si="303"/>
        <v>0.99155568076344947</v>
      </c>
      <c r="M222" s="51">
        <f t="shared" si="304"/>
        <v>0.99333070679890978</v>
      </c>
      <c r="N222" s="86">
        <f t="shared" si="305"/>
        <v>0.99155568071219846</v>
      </c>
      <c r="O222" s="51">
        <f t="shared" si="306"/>
        <v>0.99155568070775724</v>
      </c>
      <c r="P222" s="86">
        <f t="shared" si="307"/>
        <v>0.99155568069702671</v>
      </c>
      <c r="Q222" s="86">
        <f t="shared" si="308"/>
        <v>0.99155568068006894</v>
      </c>
      <c r="R222" s="86">
        <f t="shared" si="309"/>
        <v>0.99155568066526778</v>
      </c>
      <c r="S222" s="86">
        <f t="shared" si="310"/>
        <v>0.99155568065711375</v>
      </c>
      <c r="T222" s="86">
        <f t="shared" si="311"/>
        <v>0.99155568064488808</v>
      </c>
      <c r="U222" s="51">
        <f t="shared" si="312"/>
        <v>0.98691692149137555</v>
      </c>
      <c r="V222" s="51">
        <f t="shared" si="313"/>
        <v>0.99155568062132515</v>
      </c>
      <c r="W222" s="51">
        <f t="shared" si="314"/>
        <v>0.99591095167715671</v>
      </c>
      <c r="X222" s="51">
        <f t="shared" si="315"/>
        <v>0.99327686018582106</v>
      </c>
      <c r="Y222" s="51">
        <f t="shared" si="316"/>
        <v>0.97875646170982333</v>
      </c>
      <c r="Z222" s="51">
        <f t="shared" si="317"/>
        <v>0.98042091170876022</v>
      </c>
      <c r="AA222" s="51">
        <f t="shared" si="318"/>
        <v>0.98186867536267286</v>
      </c>
      <c r="AB222" s="51">
        <f t="shared" si="319"/>
        <v>0.98834936312461963</v>
      </c>
      <c r="AC222" s="51">
        <f t="shared" si="320"/>
        <v>0.9712713576382882</v>
      </c>
      <c r="AD222" s="51">
        <f t="shared" si="321"/>
        <v>0.99225128255022332</v>
      </c>
      <c r="AE222" s="51">
        <f t="shared" si="322"/>
        <v>0.99031879179128135</v>
      </c>
      <c r="AF222" s="51">
        <f t="shared" si="323"/>
        <v>0.98804462059547293</v>
      </c>
      <c r="AG222" s="51">
        <f t="shared" si="324"/>
        <v>0.98950532895974819</v>
      </c>
      <c r="AH222" s="87">
        <f t="shared" si="325"/>
        <v>0.98724854980891075</v>
      </c>
      <c r="AI222" s="87">
        <f t="shared" si="326"/>
        <v>0.98724854980889587</v>
      </c>
      <c r="AJ222" s="87">
        <f t="shared" si="327"/>
        <v>0.98724854980844423</v>
      </c>
      <c r="AK222" s="87">
        <f t="shared" si="328"/>
        <v>0.98630342302254659</v>
      </c>
      <c r="AL222" s="87">
        <f t="shared" si="329"/>
        <v>0.98896215452876779</v>
      </c>
      <c r="AM222" s="87">
        <f t="shared" si="330"/>
        <v>0.98159623491608461</v>
      </c>
      <c r="AN222" s="87">
        <f t="shared" si="331"/>
        <v>0.98700016876094476</v>
      </c>
      <c r="AO222" s="87">
        <f t="shared" si="332"/>
        <v>0.9909489970084242</v>
      </c>
      <c r="AP222" s="87">
        <f t="shared" si="333"/>
        <v>0.98896270887405069</v>
      </c>
      <c r="AQ222" s="87">
        <f t="shared" ref="AQ222" si="373">AQ89/AQ$128+AQ221</f>
        <v>0.98723827118923957</v>
      </c>
      <c r="AR222" s="87">
        <f t="shared" si="335"/>
        <v>0.98723827118928609</v>
      </c>
      <c r="AS222" s="87">
        <f t="shared" ref="AS222:AT222" si="374">AS89/AS$128+AS221</f>
        <v>0.98526230900414435</v>
      </c>
      <c r="AT222" s="87">
        <f t="shared" si="374"/>
        <v>0.98704837955973901</v>
      </c>
      <c r="AU222" s="87">
        <f t="shared" si="335"/>
        <v>0.99999999999999978</v>
      </c>
      <c r="AY222" s="57">
        <v>8</v>
      </c>
      <c r="AZ222" s="63">
        <v>0.4</v>
      </c>
      <c r="BA222" s="63">
        <f t="shared" si="284"/>
        <v>0.99134649638650862</v>
      </c>
      <c r="BB222" s="64">
        <f t="shared" si="285"/>
        <v>0.97685113059413642</v>
      </c>
      <c r="BC222" s="64">
        <f t="shared" si="286"/>
        <v>0.9993472073424754</v>
      </c>
      <c r="BD222" s="65">
        <f t="shared" si="287"/>
        <v>4.0937829764146022E-5</v>
      </c>
      <c r="BE222" s="51">
        <f t="shared" si="292"/>
        <v>1.6321759818223173E-3</v>
      </c>
      <c r="BF222" s="51"/>
      <c r="BG222" s="50"/>
      <c r="BH222" s="88">
        <f t="shared" si="288"/>
        <v>0.99155568079737333</v>
      </c>
      <c r="BI222" s="51">
        <f t="shared" si="289"/>
        <v>0.99155568065466859</v>
      </c>
    </row>
    <row r="223" spans="1:61" x14ac:dyDescent="0.25">
      <c r="A223" s="60">
        <v>19606</v>
      </c>
      <c r="B223" s="51">
        <f t="shared" si="293"/>
        <v>0.9993472073424754</v>
      </c>
      <c r="C223" s="86">
        <f t="shared" si="294"/>
        <v>0.99354101424000152</v>
      </c>
      <c r="D223" s="86">
        <f t="shared" si="295"/>
        <v>0.99354101422982366</v>
      </c>
      <c r="E223" s="86">
        <f t="shared" si="296"/>
        <v>0.99354101422962393</v>
      </c>
      <c r="F223" s="51">
        <f t="shared" si="297"/>
        <v>0.99794497355797296</v>
      </c>
      <c r="G223" s="51">
        <f t="shared" si="298"/>
        <v>0.99231394142545282</v>
      </c>
      <c r="H223" s="86">
        <f t="shared" si="299"/>
        <v>0.99354101422368069</v>
      </c>
      <c r="I223" s="86">
        <f t="shared" si="300"/>
        <v>0.99354101421938235</v>
      </c>
      <c r="J223" s="86">
        <f t="shared" si="301"/>
        <v>0.99354101421314056</v>
      </c>
      <c r="K223" s="51">
        <f t="shared" si="302"/>
        <v>0.98054113269460075</v>
      </c>
      <c r="L223" s="86">
        <f t="shared" si="303"/>
        <v>0.99354101419794494</v>
      </c>
      <c r="M223" s="51">
        <f t="shared" si="304"/>
        <v>0.99678790854332089</v>
      </c>
      <c r="N223" s="86">
        <f t="shared" si="305"/>
        <v>0.99354101414670248</v>
      </c>
      <c r="O223" s="86">
        <f t="shared" si="306"/>
        <v>0.99354101414226237</v>
      </c>
      <c r="P223" s="86">
        <f t="shared" si="307"/>
        <v>0.99354101413153451</v>
      </c>
      <c r="Q223" s="86">
        <f t="shared" si="308"/>
        <v>0.99354101411458084</v>
      </c>
      <c r="R223" s="86">
        <f t="shared" si="309"/>
        <v>0.99354101409978313</v>
      </c>
      <c r="S223" s="86">
        <f t="shared" si="310"/>
        <v>0.99354101409163098</v>
      </c>
      <c r="T223" s="86">
        <f t="shared" si="311"/>
        <v>0.99354101407940798</v>
      </c>
      <c r="U223" s="51">
        <f t="shared" si="312"/>
        <v>0.98790387344795161</v>
      </c>
      <c r="V223" s="51">
        <f t="shared" si="313"/>
        <v>0.99354101405549289</v>
      </c>
      <c r="W223" s="51">
        <f t="shared" si="314"/>
        <v>0.99591095167715671</v>
      </c>
      <c r="X223" s="51">
        <f t="shared" si="315"/>
        <v>0.994902692055463</v>
      </c>
      <c r="Y223" s="51">
        <f t="shared" si="316"/>
        <v>0.98455105250318786</v>
      </c>
      <c r="Z223" s="51">
        <f t="shared" si="317"/>
        <v>0.98926087847703859</v>
      </c>
      <c r="AA223" s="51">
        <f t="shared" si="318"/>
        <v>0.98473219879422558</v>
      </c>
      <c r="AB223" s="51">
        <f t="shared" si="319"/>
        <v>0.99148553969332409</v>
      </c>
      <c r="AC223" s="51">
        <f t="shared" si="320"/>
        <v>0.97555888275919456</v>
      </c>
      <c r="AD223" s="51">
        <f t="shared" si="321"/>
        <v>0.99403983883761604</v>
      </c>
      <c r="AE223" s="51">
        <f t="shared" si="322"/>
        <v>0.99135310220557193</v>
      </c>
      <c r="AF223" s="51">
        <f t="shared" si="323"/>
        <v>0.98944352925295243</v>
      </c>
      <c r="AG223" s="51">
        <f t="shared" si="324"/>
        <v>0.99197014665854921</v>
      </c>
      <c r="AH223" s="87">
        <f t="shared" si="325"/>
        <v>0.9903764358872722</v>
      </c>
      <c r="AI223" s="87">
        <f t="shared" si="326"/>
        <v>0.99037643588725888</v>
      </c>
      <c r="AJ223" s="87">
        <f t="shared" si="327"/>
        <v>0.9903764358871886</v>
      </c>
      <c r="AK223" s="87">
        <f t="shared" si="328"/>
        <v>0.98966314539227884</v>
      </c>
      <c r="AL223" s="87">
        <f t="shared" si="329"/>
        <v>0.990367245183983</v>
      </c>
      <c r="AM223" s="87">
        <f t="shared" si="330"/>
        <v>0.98561762326513624</v>
      </c>
      <c r="AN223" s="87">
        <f t="shared" si="331"/>
        <v>0.99013989334216113</v>
      </c>
      <c r="AO223" s="87">
        <f t="shared" si="332"/>
        <v>0.99283004587811108</v>
      </c>
      <c r="AP223" s="87">
        <f t="shared" si="333"/>
        <v>0.99115026684783802</v>
      </c>
      <c r="AQ223" s="87">
        <f t="shared" ref="AQ223" si="375">AQ90/AQ$128+AQ222</f>
        <v>0.99029195567728501</v>
      </c>
      <c r="AR223" s="87">
        <f t="shared" si="335"/>
        <v>0.99029195567730854</v>
      </c>
      <c r="AS223" s="87">
        <f t="shared" ref="AS223:AT223" si="376">AS90/AS$128+AS222</f>
        <v>0.99029195567728923</v>
      </c>
      <c r="AT223" s="87">
        <f t="shared" si="376"/>
        <v>0.990291955677295</v>
      </c>
      <c r="AU223" s="87">
        <f t="shared" si="335"/>
        <v>0.99999999999999978</v>
      </c>
      <c r="AY223" s="57">
        <v>6</v>
      </c>
      <c r="AZ223" s="63">
        <v>0.3</v>
      </c>
      <c r="BA223" s="63">
        <f t="shared" si="284"/>
        <v>0.9932206617685635</v>
      </c>
      <c r="BB223" s="64">
        <f t="shared" si="285"/>
        <v>0.98054113269460075</v>
      </c>
      <c r="BC223" s="64">
        <f t="shared" si="286"/>
        <v>0.9993472073424754</v>
      </c>
      <c r="BD223" s="65">
        <f t="shared" si="287"/>
        <v>4.1015223756700667E-5</v>
      </c>
      <c r="BE223" s="51">
        <f t="shared" si="292"/>
        <v>1.6731912055790179E-3</v>
      </c>
      <c r="BF223" s="51"/>
      <c r="BG223" s="50"/>
      <c r="BH223" s="88">
        <f t="shared" si="288"/>
        <v>0.99354101423185925</v>
      </c>
      <c r="BI223" s="51">
        <f t="shared" si="289"/>
        <v>0.99354101408918638</v>
      </c>
    </row>
    <row r="224" spans="1:61" x14ac:dyDescent="0.25">
      <c r="A224" s="60">
        <v>19607</v>
      </c>
      <c r="B224" s="51">
        <f t="shared" si="293"/>
        <v>0.99952149547058355</v>
      </c>
      <c r="C224" s="86">
        <f t="shared" si="294"/>
        <v>0.99479644567651315</v>
      </c>
      <c r="D224" s="86">
        <f t="shared" si="295"/>
        <v>0.99479644566633718</v>
      </c>
      <c r="E224" s="86">
        <f t="shared" si="296"/>
        <v>0.99479644566613745</v>
      </c>
      <c r="F224" s="51">
        <f t="shared" si="297"/>
        <v>0.99794497355797296</v>
      </c>
      <c r="G224" s="51">
        <f t="shared" si="298"/>
        <v>0.99412750580821119</v>
      </c>
      <c r="H224" s="86">
        <f t="shared" si="299"/>
        <v>0.99479644566019521</v>
      </c>
      <c r="I224" s="86">
        <f t="shared" si="300"/>
        <v>0.99479644565589775</v>
      </c>
      <c r="J224" s="86">
        <f t="shared" si="301"/>
        <v>0.99479644564965708</v>
      </c>
      <c r="K224" s="51">
        <f t="shared" si="302"/>
        <v>0.98207863356979419</v>
      </c>
      <c r="L224" s="86">
        <f t="shared" si="303"/>
        <v>0.99479644563446412</v>
      </c>
      <c r="M224" s="51">
        <f t="shared" si="304"/>
        <v>0.99688356234652598</v>
      </c>
      <c r="N224" s="86">
        <f t="shared" si="305"/>
        <v>0.99479644558322711</v>
      </c>
      <c r="O224" s="86">
        <f t="shared" si="306"/>
        <v>0.99479644557878766</v>
      </c>
      <c r="P224" s="86">
        <f t="shared" si="307"/>
        <v>0.99479644556806146</v>
      </c>
      <c r="Q224" s="86">
        <f t="shared" si="308"/>
        <v>0.99479644555111046</v>
      </c>
      <c r="R224" s="86">
        <f t="shared" si="309"/>
        <v>0.99479644553631486</v>
      </c>
      <c r="S224" s="86">
        <f t="shared" si="310"/>
        <v>0.99479644552816393</v>
      </c>
      <c r="T224" s="86">
        <f t="shared" si="311"/>
        <v>0.99479644551594271</v>
      </c>
      <c r="U224" s="51">
        <f t="shared" si="312"/>
        <v>0.99098593394392598</v>
      </c>
      <c r="V224" s="51">
        <f t="shared" si="313"/>
        <v>0.99479644549187562</v>
      </c>
      <c r="W224" s="51">
        <f t="shared" si="314"/>
        <v>0.99700176323430589</v>
      </c>
      <c r="X224" s="51">
        <f t="shared" si="315"/>
        <v>0.99573645198861271</v>
      </c>
      <c r="Y224" s="51">
        <f t="shared" si="316"/>
        <v>0.98961595408553604</v>
      </c>
      <c r="Z224" s="51">
        <f t="shared" si="317"/>
        <v>0.99235421970341997</v>
      </c>
      <c r="AA224" s="51">
        <f t="shared" si="318"/>
        <v>0.98695599890596331</v>
      </c>
      <c r="AB224" s="51">
        <f t="shared" si="319"/>
        <v>0.99337453208151838</v>
      </c>
      <c r="AC224" s="51">
        <f t="shared" si="320"/>
        <v>0.98310313427855933</v>
      </c>
      <c r="AD224" s="51">
        <f t="shared" si="321"/>
        <v>0.99453666002855845</v>
      </c>
      <c r="AE224" s="51">
        <f t="shared" si="322"/>
        <v>0.99270566197810572</v>
      </c>
      <c r="AF224" s="51">
        <f t="shared" si="323"/>
        <v>0.99014298358169217</v>
      </c>
      <c r="AG224" s="51">
        <f t="shared" si="324"/>
        <v>0.99258635108324944</v>
      </c>
      <c r="AH224" s="87">
        <f t="shared" si="325"/>
        <v>0.99258635108332927</v>
      </c>
      <c r="AI224" s="87">
        <f t="shared" si="326"/>
        <v>0.99258635108332072</v>
      </c>
      <c r="AJ224" s="87">
        <f t="shared" si="327"/>
        <v>0.99258635108332649</v>
      </c>
      <c r="AK224" s="87">
        <f t="shared" si="328"/>
        <v>0.99203685764798921</v>
      </c>
      <c r="AL224" s="87">
        <f t="shared" si="329"/>
        <v>0.99257927089489684</v>
      </c>
      <c r="AM224" s="87">
        <f t="shared" si="330"/>
        <v>0.99021349566405237</v>
      </c>
      <c r="AN224" s="87">
        <f t="shared" si="331"/>
        <v>0.99246602749045165</v>
      </c>
      <c r="AO224" s="87">
        <f t="shared" si="332"/>
        <v>0.99416176189204875</v>
      </c>
      <c r="AP224" s="87">
        <f t="shared" si="333"/>
        <v>0.99254453456739478</v>
      </c>
      <c r="AQ224" s="87">
        <f t="shared" ref="AQ224" si="377">AQ91/AQ$128+AQ223</f>
        <v>0.9925445345673537</v>
      </c>
      <c r="AR224" s="87">
        <f t="shared" si="335"/>
        <v>0.99254453456736624</v>
      </c>
      <c r="AS224" s="87">
        <f t="shared" ref="AS224:AT224" si="378">AS91/AS$128+AS223</f>
        <v>0.99254453456735581</v>
      </c>
      <c r="AT224" s="87">
        <f t="shared" si="378"/>
        <v>0.99254453456735925</v>
      </c>
      <c r="AU224" s="87">
        <f t="shared" si="335"/>
        <v>0.99999999999999978</v>
      </c>
      <c r="AY224" s="57">
        <v>6</v>
      </c>
      <c r="AZ224" s="63">
        <v>0.3</v>
      </c>
      <c r="BA224" s="63">
        <f t="shared" si="284"/>
        <v>0.99443461715839088</v>
      </c>
      <c r="BB224" s="64">
        <f t="shared" si="285"/>
        <v>0.98207863356979419</v>
      </c>
      <c r="BC224" s="64">
        <f t="shared" si="286"/>
        <v>0.99952149547058355</v>
      </c>
      <c r="BD224" s="65">
        <f t="shared" si="287"/>
        <v>4.1065354260284601E-5</v>
      </c>
      <c r="BE224" s="51">
        <f t="shared" si="292"/>
        <v>1.7142565598393025E-3</v>
      </c>
      <c r="BF224" s="51"/>
      <c r="BG224" s="50"/>
      <c r="BH224" s="88">
        <f t="shared" si="288"/>
        <v>0.99479644566837233</v>
      </c>
      <c r="BI224" s="51">
        <f t="shared" si="289"/>
        <v>0.99479644552571966</v>
      </c>
    </row>
    <row r="225" spans="1:61" x14ac:dyDescent="0.25">
      <c r="A225" s="60">
        <v>19608</v>
      </c>
      <c r="B225" s="51">
        <f t="shared" si="293"/>
        <v>0.9997393556307187</v>
      </c>
      <c r="C225" s="86">
        <f t="shared" si="294"/>
        <v>0.99718468501387725</v>
      </c>
      <c r="D225" s="86">
        <f t="shared" si="295"/>
        <v>0.99718468500370494</v>
      </c>
      <c r="E225" s="86">
        <f t="shared" si="296"/>
        <v>0.99718468500350532</v>
      </c>
      <c r="F225" s="51">
        <f t="shared" si="297"/>
        <v>0.99873244163030717</v>
      </c>
      <c r="G225" s="51">
        <f t="shared" si="298"/>
        <v>0.99516382831264449</v>
      </c>
      <c r="H225" s="86">
        <f t="shared" si="299"/>
        <v>0.99718468499756496</v>
      </c>
      <c r="I225" s="86">
        <f t="shared" si="300"/>
        <v>0.99718468499326907</v>
      </c>
      <c r="J225" s="86">
        <f t="shared" si="301"/>
        <v>0.99718468498703061</v>
      </c>
      <c r="K225" s="51">
        <f t="shared" si="302"/>
        <v>0.98945863777072274</v>
      </c>
      <c r="L225" s="86">
        <f t="shared" si="303"/>
        <v>0.99718468497184265</v>
      </c>
      <c r="M225" s="51">
        <f t="shared" si="304"/>
        <v>0.99699288097876027</v>
      </c>
      <c r="N225" s="86">
        <f t="shared" si="305"/>
        <v>0.99718468492061585</v>
      </c>
      <c r="O225" s="86">
        <f t="shared" si="306"/>
        <v>0.99718468491617773</v>
      </c>
      <c r="P225" s="86">
        <f t="shared" si="307"/>
        <v>0.99718468490545487</v>
      </c>
      <c r="Q225" s="86">
        <f t="shared" si="308"/>
        <v>0.99718468488850875</v>
      </c>
      <c r="R225" s="86">
        <f t="shared" si="309"/>
        <v>0.99718468487371725</v>
      </c>
      <c r="S225" s="86">
        <f t="shared" si="310"/>
        <v>0.99718468486556855</v>
      </c>
      <c r="T225" s="86">
        <f t="shared" si="311"/>
        <v>0.99718468485335066</v>
      </c>
      <c r="U225" s="51">
        <f t="shared" si="312"/>
        <v>0.99718468482908795</v>
      </c>
      <c r="V225" s="51">
        <f t="shared" si="313"/>
        <v>0.99718468482915157</v>
      </c>
      <c r="W225" s="51">
        <f t="shared" si="314"/>
        <v>0.99754716901288043</v>
      </c>
      <c r="X225" s="51">
        <f t="shared" si="315"/>
        <v>0.99627839594515999</v>
      </c>
      <c r="Y225" s="51">
        <f t="shared" si="316"/>
        <v>0.99189086750811617</v>
      </c>
      <c r="Z225" s="51">
        <f t="shared" si="317"/>
        <v>0.99358379048378076</v>
      </c>
      <c r="AA225" s="51">
        <f t="shared" si="318"/>
        <v>0.98818975102274931</v>
      </c>
      <c r="AB225" s="51">
        <f t="shared" si="319"/>
        <v>0.9954546093369574</v>
      </c>
      <c r="AC225" s="51">
        <f t="shared" si="320"/>
        <v>0.98662876469156946</v>
      </c>
      <c r="AD225" s="51">
        <f t="shared" si="321"/>
        <v>0.99513284545768932</v>
      </c>
      <c r="AE225" s="51">
        <f t="shared" si="322"/>
        <v>0.99517209450449085</v>
      </c>
      <c r="AF225" s="51">
        <f t="shared" si="323"/>
        <v>0.99480601243995714</v>
      </c>
      <c r="AG225" s="51">
        <f t="shared" si="324"/>
        <v>0.99480601243995792</v>
      </c>
      <c r="AH225" s="87">
        <f t="shared" si="325"/>
        <v>0.99480601243998423</v>
      </c>
      <c r="AI225" s="87">
        <f t="shared" si="326"/>
        <v>0.9948060124399799</v>
      </c>
      <c r="AJ225" s="87">
        <f t="shared" si="327"/>
        <v>0.994806012439994</v>
      </c>
      <c r="AK225" s="87">
        <f t="shared" si="328"/>
        <v>0.99442103844144281</v>
      </c>
      <c r="AL225" s="87">
        <f t="shared" si="329"/>
        <v>0.99480105207418112</v>
      </c>
      <c r="AM225" s="87">
        <f t="shared" si="330"/>
        <v>0.99118293749819875</v>
      </c>
      <c r="AN225" s="87">
        <f t="shared" si="331"/>
        <v>0.99462786249691826</v>
      </c>
      <c r="AO225" s="87">
        <f t="shared" si="332"/>
        <v>0.99462786249692692</v>
      </c>
      <c r="AP225" s="87">
        <f t="shared" si="333"/>
        <v>0.99462786249692892</v>
      </c>
      <c r="AQ225" s="87">
        <f t="shared" ref="AQ225" si="379">AQ92/AQ$128+AQ224</f>
        <v>0.99462786249691904</v>
      </c>
      <c r="AR225" s="87">
        <f t="shared" si="335"/>
        <v>0.99462786249692525</v>
      </c>
      <c r="AS225" s="87">
        <f t="shared" ref="AS225:AT225" si="380">AS92/AS$128+AS224</f>
        <v>0.99462786249692003</v>
      </c>
      <c r="AT225" s="87">
        <f t="shared" si="380"/>
        <v>0.99462786249692181</v>
      </c>
      <c r="AU225" s="87">
        <f t="shared" si="335"/>
        <v>0.99999999999999978</v>
      </c>
      <c r="AY225" s="57">
        <v>6</v>
      </c>
      <c r="AZ225" s="63">
        <v>0.3</v>
      </c>
      <c r="BA225" s="63">
        <f t="shared" si="284"/>
        <v>0.99689287091732148</v>
      </c>
      <c r="BB225" s="64">
        <f t="shared" si="285"/>
        <v>0.98945863777072274</v>
      </c>
      <c r="BC225" s="64">
        <f t="shared" si="286"/>
        <v>0.9997393556307187</v>
      </c>
      <c r="BD225" s="65">
        <f t="shared" si="287"/>
        <v>4.1166868286174628E-5</v>
      </c>
      <c r="BE225" s="51">
        <f t="shared" si="292"/>
        <v>1.755423428125477E-3</v>
      </c>
      <c r="BF225" s="51"/>
      <c r="BG225" s="50"/>
      <c r="BH225" s="88">
        <f t="shared" si="288"/>
        <v>0.99718468500354529</v>
      </c>
      <c r="BI225" s="51">
        <f t="shared" si="289"/>
        <v>0.99718468484849809</v>
      </c>
    </row>
    <row r="226" spans="1:61" x14ac:dyDescent="0.25">
      <c r="A226" s="60">
        <v>19609</v>
      </c>
      <c r="B226" s="51">
        <f t="shared" si="293"/>
        <v>0.9997393556307187</v>
      </c>
      <c r="C226" s="86">
        <f t="shared" si="294"/>
        <v>0.99736089290216945</v>
      </c>
      <c r="D226" s="86">
        <f t="shared" si="295"/>
        <v>0.99736089289199747</v>
      </c>
      <c r="E226" s="86">
        <f t="shared" si="296"/>
        <v>0.99736089289179786</v>
      </c>
      <c r="F226" s="51">
        <f t="shared" si="297"/>
        <v>0.99873244163030717</v>
      </c>
      <c r="G226" s="51">
        <f t="shared" si="298"/>
        <v>0.99611379060837502</v>
      </c>
      <c r="H226" s="86">
        <f t="shared" si="299"/>
        <v>0.99736089288585761</v>
      </c>
      <c r="I226" s="86">
        <f t="shared" si="300"/>
        <v>0.99736089288156193</v>
      </c>
      <c r="J226" s="86">
        <f t="shared" si="301"/>
        <v>0.99736089287532359</v>
      </c>
      <c r="K226" s="51">
        <f t="shared" si="302"/>
        <v>0.99130363882095485</v>
      </c>
      <c r="L226" s="86">
        <f t="shared" si="303"/>
        <v>0.99736089286013607</v>
      </c>
      <c r="M226" s="51">
        <f t="shared" si="304"/>
        <v>0.9970338754658481</v>
      </c>
      <c r="N226" s="86">
        <f t="shared" si="305"/>
        <v>0.99736089280891016</v>
      </c>
      <c r="O226" s="86">
        <f t="shared" si="306"/>
        <v>0.99736089280447215</v>
      </c>
      <c r="P226" s="86">
        <f t="shared" si="307"/>
        <v>0.99736089279374962</v>
      </c>
      <c r="Q226" s="86">
        <f t="shared" si="308"/>
        <v>0.99736089277680395</v>
      </c>
      <c r="R226" s="86">
        <f t="shared" si="309"/>
        <v>0.99736089276201279</v>
      </c>
      <c r="S226" s="86">
        <f t="shared" si="310"/>
        <v>0.9973608927538643</v>
      </c>
      <c r="T226" s="86">
        <f t="shared" si="311"/>
        <v>0.99736089274164674</v>
      </c>
      <c r="U226" s="86">
        <f t="shared" si="312"/>
        <v>0.9973608927173846</v>
      </c>
      <c r="V226" s="86">
        <f t="shared" si="313"/>
        <v>0.99736089271743911</v>
      </c>
      <c r="W226" s="86">
        <f t="shared" si="314"/>
        <v>0.99754716901288043</v>
      </c>
      <c r="X226" s="86">
        <f t="shared" si="315"/>
        <v>0.99736228385825465</v>
      </c>
      <c r="Y226" s="86">
        <f t="shared" si="316"/>
        <v>0.99273501777184092</v>
      </c>
      <c r="Z226" s="86">
        <f t="shared" si="317"/>
        <v>0.99527930387564678</v>
      </c>
      <c r="AA226" s="86">
        <f t="shared" si="318"/>
        <v>0.99260688823099552</v>
      </c>
      <c r="AB226" s="86">
        <f t="shared" si="319"/>
        <v>0.99626783233053884</v>
      </c>
      <c r="AC226" s="86">
        <f t="shared" si="320"/>
        <v>0.98903396171061453</v>
      </c>
      <c r="AD226" s="86">
        <f t="shared" si="321"/>
        <v>0.99572903088682019</v>
      </c>
      <c r="AE226" s="86">
        <f t="shared" si="322"/>
        <v>0.99572903088141651</v>
      </c>
      <c r="AF226" s="86">
        <f t="shared" si="323"/>
        <v>0.99572903088147657</v>
      </c>
      <c r="AG226" s="86">
        <f t="shared" si="324"/>
        <v>0.99572903088147946</v>
      </c>
      <c r="AH226" s="87">
        <f t="shared" si="325"/>
        <v>0.99572903088149345</v>
      </c>
      <c r="AI226" s="87">
        <f t="shared" si="326"/>
        <v>0.99572903088149067</v>
      </c>
      <c r="AJ226" s="87">
        <f t="shared" si="327"/>
        <v>0.99572903088150255</v>
      </c>
      <c r="AK226" s="87">
        <f t="shared" si="328"/>
        <v>0.99541247023513912</v>
      </c>
      <c r="AL226" s="87">
        <f t="shared" si="329"/>
        <v>0.99572495201744227</v>
      </c>
      <c r="AM226" s="87">
        <f t="shared" si="330"/>
        <v>0.99572495201744005</v>
      </c>
      <c r="AN226" s="87">
        <f t="shared" si="331"/>
        <v>0.9957249520174376</v>
      </c>
      <c r="AO226" s="87">
        <f t="shared" si="332"/>
        <v>0.99572495201744016</v>
      </c>
      <c r="AP226" s="87">
        <f t="shared" si="333"/>
        <v>0.99572495201744127</v>
      </c>
      <c r="AQ226" s="87">
        <f t="shared" ref="AQ226" si="381">AQ93/AQ$128+AQ225</f>
        <v>0.99572495201743794</v>
      </c>
      <c r="AR226" s="87">
        <f t="shared" si="335"/>
        <v>0.99572495201744171</v>
      </c>
      <c r="AS226" s="87">
        <f t="shared" ref="AS226:AT226" si="382">AS93/AS$128+AS225</f>
        <v>0.99572495201743849</v>
      </c>
      <c r="AT226" s="87">
        <f t="shared" si="382"/>
        <v>0.99572495201743949</v>
      </c>
      <c r="AU226" s="87">
        <f t="shared" si="335"/>
        <v>0.99999999999999978</v>
      </c>
      <c r="AY226" s="57">
        <v>5</v>
      </c>
      <c r="AZ226" s="63">
        <v>0.25</v>
      </c>
      <c r="BA226" s="63">
        <f t="shared" si="284"/>
        <v>0.9971668247251948</v>
      </c>
      <c r="BB226" s="64">
        <f t="shared" si="285"/>
        <v>0.99130363882095485</v>
      </c>
      <c r="BC226" s="64">
        <f t="shared" si="286"/>
        <v>0.9997393556307187</v>
      </c>
      <c r="BD226" s="65">
        <f t="shared" si="287"/>
        <v>4.1178181257361636E-5</v>
      </c>
      <c r="BE226" s="51">
        <f t="shared" si="292"/>
        <v>1.7966016093828386E-3</v>
      </c>
      <c r="BF226" s="51"/>
      <c r="BG226" s="50"/>
      <c r="BH226" s="88">
        <f t="shared" si="288"/>
        <v>0.99736089289183782</v>
      </c>
      <c r="BI226" s="51">
        <f t="shared" si="289"/>
        <v>0.99736089273679429</v>
      </c>
    </row>
    <row r="227" spans="1:61" x14ac:dyDescent="0.25">
      <c r="A227" s="60">
        <v>19610</v>
      </c>
      <c r="B227" s="51">
        <f t="shared" si="293"/>
        <v>0.9997393556307187</v>
      </c>
      <c r="C227" s="86">
        <f t="shared" si="294"/>
        <v>0.99758996315694926</v>
      </c>
      <c r="D227" s="86">
        <f t="shared" si="295"/>
        <v>0.99758996314677773</v>
      </c>
      <c r="E227" s="86">
        <f t="shared" si="296"/>
        <v>0.99758996314657811</v>
      </c>
      <c r="F227" s="51">
        <f t="shared" si="297"/>
        <v>0.99873244163030717</v>
      </c>
      <c r="G227" s="51">
        <f t="shared" si="298"/>
        <v>0.99654559165188894</v>
      </c>
      <c r="H227" s="86">
        <f t="shared" si="299"/>
        <v>0.99758996314063808</v>
      </c>
      <c r="I227" s="86">
        <f t="shared" si="300"/>
        <v>0.99758996313634263</v>
      </c>
      <c r="J227" s="86">
        <f t="shared" si="301"/>
        <v>0.99758996313010451</v>
      </c>
      <c r="K227" s="51">
        <f t="shared" si="302"/>
        <v>0.99345614004622562</v>
      </c>
      <c r="L227" s="86">
        <f t="shared" si="303"/>
        <v>0.99758996311491754</v>
      </c>
      <c r="M227" s="51">
        <f t="shared" si="304"/>
        <v>0.99722518307225816</v>
      </c>
      <c r="N227" s="86">
        <f t="shared" si="305"/>
        <v>0.99758996306369274</v>
      </c>
      <c r="O227" s="86">
        <f t="shared" si="306"/>
        <v>0.99758996305925496</v>
      </c>
      <c r="P227" s="86">
        <f t="shared" si="307"/>
        <v>0.99758996304853276</v>
      </c>
      <c r="Q227" s="86">
        <f t="shared" si="308"/>
        <v>0.99758996303158765</v>
      </c>
      <c r="R227" s="86">
        <f t="shared" si="309"/>
        <v>0.99758996301679703</v>
      </c>
      <c r="S227" s="86">
        <f t="shared" si="310"/>
        <v>0.99758996300864877</v>
      </c>
      <c r="T227" s="86">
        <f t="shared" si="311"/>
        <v>0.99758996299643166</v>
      </c>
      <c r="U227" s="86">
        <f t="shared" si="312"/>
        <v>0.99758996297217029</v>
      </c>
      <c r="V227" s="86">
        <f t="shared" si="313"/>
        <v>0.99758996297221414</v>
      </c>
      <c r="W227" s="86">
        <f t="shared" si="314"/>
        <v>0.99809257479145497</v>
      </c>
      <c r="X227" s="86">
        <f t="shared" si="315"/>
        <v>0.99759371655681506</v>
      </c>
      <c r="Y227" s="86">
        <f t="shared" si="316"/>
        <v>0.99458070224676443</v>
      </c>
      <c r="Z227" s="86">
        <f t="shared" si="317"/>
        <v>0.99723367427390452</v>
      </c>
      <c r="AA227" s="86">
        <f t="shared" si="318"/>
        <v>0.99499823492649431</v>
      </c>
      <c r="AB227" s="86">
        <f t="shared" si="319"/>
        <v>0.9970320235975868</v>
      </c>
      <c r="AC227" s="86">
        <f t="shared" si="320"/>
        <v>0.99368002551758972</v>
      </c>
      <c r="AD227" s="86">
        <f t="shared" si="321"/>
        <v>0.99678235623340916</v>
      </c>
      <c r="AE227" s="86">
        <f t="shared" si="322"/>
        <v>0.99678235623168332</v>
      </c>
      <c r="AF227" s="86">
        <f t="shared" si="323"/>
        <v>0.99678235623170275</v>
      </c>
      <c r="AG227" s="86">
        <f t="shared" si="324"/>
        <v>0.99678235623170508</v>
      </c>
      <c r="AH227" s="87">
        <f t="shared" si="325"/>
        <v>0.99678235623171185</v>
      </c>
      <c r="AI227" s="87">
        <f t="shared" si="326"/>
        <v>0.99678235623171041</v>
      </c>
      <c r="AJ227" s="87">
        <f t="shared" si="327"/>
        <v>0.99678235623171763</v>
      </c>
      <c r="AK227" s="87">
        <f t="shared" si="328"/>
        <v>0.9965438671762431</v>
      </c>
      <c r="AL227" s="87">
        <f t="shared" si="329"/>
        <v>0.99677928331520982</v>
      </c>
      <c r="AM227" s="87">
        <f t="shared" si="330"/>
        <v>0.99677928331520849</v>
      </c>
      <c r="AN227" s="87">
        <f t="shared" si="331"/>
        <v>0.99677928331520793</v>
      </c>
      <c r="AO227" s="87">
        <f t="shared" si="332"/>
        <v>0.99677928331520849</v>
      </c>
      <c r="AP227" s="87">
        <f t="shared" si="333"/>
        <v>0.99677928331520915</v>
      </c>
      <c r="AQ227" s="87">
        <f t="shared" ref="AQ227" si="383">AQ94/AQ$128+AQ226</f>
        <v>0.99677928331520804</v>
      </c>
      <c r="AR227" s="87">
        <f t="shared" si="335"/>
        <v>0.99677928331521015</v>
      </c>
      <c r="AS227" s="87">
        <f t="shared" ref="AS227:AT227" si="384">AS94/AS$128+AS226</f>
        <v>0.99677928331520838</v>
      </c>
      <c r="AT227" s="87">
        <f t="shared" si="384"/>
        <v>0.99677928331520882</v>
      </c>
      <c r="AU227" s="87">
        <f t="shared" si="335"/>
        <v>0.99999999999999978</v>
      </c>
      <c r="AY227" s="57">
        <v>5</v>
      </c>
      <c r="AZ227" s="63">
        <v>0.25</v>
      </c>
      <c r="BA227" s="63">
        <f t="shared" si="284"/>
        <v>0.99747740791004136</v>
      </c>
      <c r="BB227" s="64">
        <f t="shared" si="285"/>
        <v>0.99345614004622562</v>
      </c>
      <c r="BC227" s="64">
        <f t="shared" si="286"/>
        <v>0.9997393556307187</v>
      </c>
      <c r="BD227" s="65">
        <f t="shared" si="287"/>
        <v>4.1191006845181031E-5</v>
      </c>
      <c r="BE227" s="51">
        <f t="shared" si="292"/>
        <v>1.8377926162280196E-3</v>
      </c>
      <c r="BF227" s="51"/>
      <c r="BG227" s="50"/>
      <c r="BH227" s="88">
        <f t="shared" si="288"/>
        <v>0.99758996314661808</v>
      </c>
      <c r="BI227" s="51">
        <f t="shared" si="289"/>
        <v>0.99758996299157943</v>
      </c>
    </row>
    <row r="228" spans="1:61" x14ac:dyDescent="0.25">
      <c r="A228" s="60">
        <v>19611</v>
      </c>
      <c r="B228" s="51">
        <f t="shared" si="293"/>
        <v>0.9997393556307187</v>
      </c>
      <c r="C228" s="86">
        <f t="shared" si="294"/>
        <v>0.99796881011677752</v>
      </c>
      <c r="D228" s="86">
        <f t="shared" si="295"/>
        <v>0.99796881010660665</v>
      </c>
      <c r="E228" s="86">
        <f t="shared" si="296"/>
        <v>0.99796881010640703</v>
      </c>
      <c r="F228" s="51">
        <f t="shared" si="297"/>
        <v>0.99912617566647421</v>
      </c>
      <c r="G228" s="51">
        <f t="shared" si="298"/>
        <v>0.99680467227799729</v>
      </c>
      <c r="H228" s="86">
        <f t="shared" si="299"/>
        <v>0.99796881010046734</v>
      </c>
      <c r="I228" s="86">
        <f t="shared" si="300"/>
        <v>0.99796881009617222</v>
      </c>
      <c r="J228" s="86">
        <f t="shared" si="301"/>
        <v>0.99796881008993454</v>
      </c>
      <c r="K228" s="51">
        <f t="shared" si="302"/>
        <v>0.99437864057134173</v>
      </c>
      <c r="L228" s="86">
        <f t="shared" si="303"/>
        <v>0.99796881007474847</v>
      </c>
      <c r="M228" s="51">
        <f t="shared" si="304"/>
        <v>0.99771711691731269</v>
      </c>
      <c r="N228" s="86">
        <f t="shared" si="305"/>
        <v>0.99796881002352555</v>
      </c>
      <c r="O228" s="86">
        <f t="shared" si="306"/>
        <v>0.99796881001908799</v>
      </c>
      <c r="P228" s="86">
        <f t="shared" si="307"/>
        <v>0.99796881000836646</v>
      </c>
      <c r="Q228" s="86">
        <f t="shared" si="308"/>
        <v>0.99796880999142235</v>
      </c>
      <c r="R228" s="86">
        <f t="shared" si="309"/>
        <v>0.99796880997663251</v>
      </c>
      <c r="S228" s="86">
        <f t="shared" si="310"/>
        <v>0.99796880996848469</v>
      </c>
      <c r="T228" s="86">
        <f t="shared" si="311"/>
        <v>0.99796880995626824</v>
      </c>
      <c r="U228" s="86">
        <f t="shared" si="312"/>
        <v>0.99796880993200809</v>
      </c>
      <c r="V228" s="86">
        <f t="shared" si="313"/>
        <v>0.99796880993203774</v>
      </c>
      <c r="W228" s="86">
        <f t="shared" si="314"/>
        <v>0.99836527768074224</v>
      </c>
      <c r="X228" s="86">
        <f t="shared" si="315"/>
        <v>0.99797177081592792</v>
      </c>
      <c r="Y228" s="86">
        <f t="shared" si="316"/>
        <v>0.99515300751030655</v>
      </c>
      <c r="Z228" s="86">
        <f t="shared" si="317"/>
        <v>0.99763494069462577</v>
      </c>
      <c r="AA228" s="86">
        <f t="shared" si="318"/>
        <v>0.9963538391041975</v>
      </c>
      <c r="AB228" s="86">
        <f t="shared" si="319"/>
        <v>0.99751937728091</v>
      </c>
      <c r="AC228" s="86">
        <f t="shared" si="320"/>
        <v>0.99751937728091</v>
      </c>
      <c r="AD228" s="86">
        <f t="shared" si="321"/>
        <v>0.99751937728148798</v>
      </c>
      <c r="AE228" s="86">
        <f t="shared" si="322"/>
        <v>0.99751937728090978</v>
      </c>
      <c r="AF228" s="86">
        <f t="shared" si="323"/>
        <v>0.99751937728091644</v>
      </c>
      <c r="AG228" s="86">
        <f t="shared" si="324"/>
        <v>0.997519377280918</v>
      </c>
      <c r="AH228" s="87">
        <f t="shared" si="325"/>
        <v>0.99751937728092177</v>
      </c>
      <c r="AI228" s="87">
        <f t="shared" si="326"/>
        <v>0.99751937728092099</v>
      </c>
      <c r="AJ228" s="87">
        <f t="shared" si="327"/>
        <v>0.9975193772809251</v>
      </c>
      <c r="AK228" s="87">
        <f t="shared" si="328"/>
        <v>0.99733551560702483</v>
      </c>
      <c r="AL228" s="87">
        <f t="shared" si="329"/>
        <v>0.99751700823480194</v>
      </c>
      <c r="AM228" s="87">
        <f t="shared" si="330"/>
        <v>0.99751700823480105</v>
      </c>
      <c r="AN228" s="87">
        <f t="shared" si="331"/>
        <v>0.99751700823480094</v>
      </c>
      <c r="AO228" s="87">
        <f t="shared" si="332"/>
        <v>0.99751700823480105</v>
      </c>
      <c r="AP228" s="87">
        <f t="shared" si="333"/>
        <v>0.99751700823480149</v>
      </c>
      <c r="AQ228" s="87">
        <f t="shared" ref="AQ228" si="385">AQ95/AQ$128+AQ227</f>
        <v>0.99751700823480105</v>
      </c>
      <c r="AR228" s="87">
        <f t="shared" si="335"/>
        <v>0.99751700823480227</v>
      </c>
      <c r="AS228" s="87">
        <f t="shared" ref="AS228:AT228" si="386">AS95/AS$128+AS227</f>
        <v>0.99751700823480116</v>
      </c>
      <c r="AT228" s="87">
        <f t="shared" si="386"/>
        <v>0.99751700823480138</v>
      </c>
      <c r="AU228" s="87">
        <f t="shared" si="335"/>
        <v>0.99999999999999978</v>
      </c>
      <c r="AY228" s="57">
        <v>5</v>
      </c>
      <c r="AZ228" s="63">
        <v>0.25</v>
      </c>
      <c r="BA228" s="63">
        <f t="shared" si="284"/>
        <v>0.99786490558153762</v>
      </c>
      <c r="BB228" s="64">
        <f t="shared" si="285"/>
        <v>0.99437864057134173</v>
      </c>
      <c r="BC228" s="64">
        <f t="shared" si="286"/>
        <v>0.9997393556307187</v>
      </c>
      <c r="BD228" s="65">
        <f t="shared" si="287"/>
        <v>4.1207008630396935E-5</v>
      </c>
      <c r="BE228" s="51">
        <f t="shared" si="292"/>
        <v>1.8789996248584164E-3</v>
      </c>
      <c r="BF228" s="51"/>
      <c r="BG228" s="50"/>
      <c r="BH228" s="88">
        <f t="shared" si="288"/>
        <v>0.997968810106447</v>
      </c>
      <c r="BI228" s="51">
        <f t="shared" si="289"/>
        <v>0.99796880995141624</v>
      </c>
    </row>
    <row r="229" spans="1:61" x14ac:dyDescent="0.25">
      <c r="A229" s="60">
        <v>19612</v>
      </c>
      <c r="B229" s="51">
        <f t="shared" si="293"/>
        <v>0.9997393556307187</v>
      </c>
      <c r="C229" s="86">
        <f t="shared" si="294"/>
        <v>0.998092155638582</v>
      </c>
      <c r="D229" s="86">
        <f t="shared" si="295"/>
        <v>0.99809215562841147</v>
      </c>
      <c r="E229" s="86">
        <f t="shared" si="296"/>
        <v>0.99809215562821185</v>
      </c>
      <c r="F229" s="51">
        <f t="shared" si="297"/>
        <v>0.99951990970264126</v>
      </c>
      <c r="G229" s="51">
        <f t="shared" si="298"/>
        <v>0.99723647332151122</v>
      </c>
      <c r="H229" s="86">
        <f t="shared" si="299"/>
        <v>0.99809215562227227</v>
      </c>
      <c r="I229" s="86">
        <f t="shared" si="300"/>
        <v>0.99809215561797715</v>
      </c>
      <c r="J229" s="86">
        <f t="shared" si="301"/>
        <v>0.9980921556117397</v>
      </c>
      <c r="K229" s="51">
        <f t="shared" si="302"/>
        <v>0.9946861407463804</v>
      </c>
      <c r="L229" s="86">
        <f t="shared" si="303"/>
        <v>0.99809215559655384</v>
      </c>
      <c r="M229" s="51">
        <f t="shared" si="304"/>
        <v>0.99781277072051777</v>
      </c>
      <c r="N229" s="86">
        <f t="shared" si="305"/>
        <v>0.99809215554533159</v>
      </c>
      <c r="O229" s="86">
        <f t="shared" si="306"/>
        <v>0.99809215554089414</v>
      </c>
      <c r="P229" s="86">
        <f t="shared" si="307"/>
        <v>0.99809215553017272</v>
      </c>
      <c r="Q229" s="86">
        <f t="shared" si="308"/>
        <v>0.99809215551322894</v>
      </c>
      <c r="R229" s="86">
        <f t="shared" si="309"/>
        <v>0.99809215549843944</v>
      </c>
      <c r="S229" s="86">
        <f t="shared" si="310"/>
        <v>0.99809215549029173</v>
      </c>
      <c r="T229" s="86">
        <f t="shared" si="311"/>
        <v>0.9980921554780755</v>
      </c>
      <c r="U229" s="86">
        <f t="shared" si="312"/>
        <v>0.9980921554538158</v>
      </c>
      <c r="V229" s="86">
        <f t="shared" si="313"/>
        <v>0.99809215545384111</v>
      </c>
      <c r="W229" s="86">
        <f t="shared" si="314"/>
        <v>0.99836527768074224</v>
      </c>
      <c r="X229" s="86">
        <f t="shared" si="315"/>
        <v>0.99809419517384979</v>
      </c>
      <c r="Y229" s="86">
        <f t="shared" si="316"/>
        <v>0.99593992724767699</v>
      </c>
      <c r="Z229" s="86">
        <f t="shared" si="317"/>
        <v>0.99783676939941768</v>
      </c>
      <c r="AA229" s="86">
        <f t="shared" si="318"/>
        <v>0.99781606383520316</v>
      </c>
      <c r="AB229" s="86">
        <f t="shared" si="319"/>
        <v>0.99783490162741495</v>
      </c>
      <c r="AC229" s="86">
        <f t="shared" si="320"/>
        <v>0.99783490162741495</v>
      </c>
      <c r="AD229" s="86">
        <f t="shared" si="321"/>
        <v>0.99783490162769484</v>
      </c>
      <c r="AE229" s="86">
        <f t="shared" si="322"/>
        <v>0.99783490162741462</v>
      </c>
      <c r="AF229" s="86">
        <f t="shared" si="323"/>
        <v>0.99783490162741795</v>
      </c>
      <c r="AG229" s="86">
        <f t="shared" si="324"/>
        <v>0.99783490162741917</v>
      </c>
      <c r="AH229" s="87">
        <f t="shared" si="325"/>
        <v>0.99783490162742194</v>
      </c>
      <c r="AI229" s="87">
        <f t="shared" si="326"/>
        <v>0.99783490162742139</v>
      </c>
      <c r="AJ229" s="87">
        <f t="shared" si="327"/>
        <v>0.99783490162742428</v>
      </c>
      <c r="AK229" s="87">
        <f t="shared" si="328"/>
        <v>0.99767442635326176</v>
      </c>
      <c r="AL229" s="87">
        <f t="shared" si="329"/>
        <v>0.99783283391359445</v>
      </c>
      <c r="AM229" s="87">
        <f t="shared" si="330"/>
        <v>0.99783283391359368</v>
      </c>
      <c r="AN229" s="87">
        <f t="shared" si="331"/>
        <v>0.99783283391359368</v>
      </c>
      <c r="AO229" s="87">
        <f t="shared" si="332"/>
        <v>0.99783283391359368</v>
      </c>
      <c r="AP229" s="87">
        <f t="shared" si="333"/>
        <v>0.99783283391359401</v>
      </c>
      <c r="AQ229" s="87">
        <f t="shared" ref="AQ229" si="387">AQ96/AQ$128+AQ228</f>
        <v>0.99783283391359379</v>
      </c>
      <c r="AR229" s="87">
        <f t="shared" si="335"/>
        <v>0.99783283391359467</v>
      </c>
      <c r="AS229" s="87">
        <f t="shared" ref="AS229:AT229" si="388">AS96/AS$128+AS228</f>
        <v>0.99783283391359379</v>
      </c>
      <c r="AT229" s="87">
        <f t="shared" si="388"/>
        <v>0.9978328339135939</v>
      </c>
      <c r="AU229" s="87">
        <f t="shared" si="335"/>
        <v>0.99999999999999978</v>
      </c>
      <c r="AY229" s="57">
        <v>5</v>
      </c>
      <c r="AZ229" s="63">
        <v>0.25</v>
      </c>
      <c r="BA229" s="63">
        <f t="shared" si="284"/>
        <v>0.9980188491757882</v>
      </c>
      <c r="BB229" s="64">
        <f t="shared" si="285"/>
        <v>0.9946861407463804</v>
      </c>
      <c r="BC229" s="64">
        <f t="shared" si="286"/>
        <v>0.9997393556307187</v>
      </c>
      <c r="BD229" s="65">
        <f t="shared" si="287"/>
        <v>4.1213365758482509E-5</v>
      </c>
      <c r="BE229" s="51">
        <f t="shared" si="292"/>
        <v>1.920212990616899E-3</v>
      </c>
      <c r="BF229" s="51"/>
      <c r="BG229" s="50"/>
      <c r="BH229" s="88">
        <f t="shared" si="288"/>
        <v>0.99809215562825182</v>
      </c>
      <c r="BI229" s="51">
        <f t="shared" si="289"/>
        <v>0.99809215547322361</v>
      </c>
    </row>
    <row r="230" spans="1:61" x14ac:dyDescent="0.25">
      <c r="A230" s="60">
        <v>19613</v>
      </c>
      <c r="B230" s="51">
        <f t="shared" si="293"/>
        <v>0.99982649969477277</v>
      </c>
      <c r="C230" s="86">
        <f t="shared" si="294"/>
        <v>0.99836527786543494</v>
      </c>
      <c r="D230" s="86">
        <f t="shared" si="295"/>
        <v>0.99836527785526485</v>
      </c>
      <c r="E230" s="86">
        <f t="shared" si="296"/>
        <v>0.99836527785506524</v>
      </c>
      <c r="F230" s="51">
        <f t="shared" si="297"/>
        <v>0.99991364373880831</v>
      </c>
      <c r="G230" s="51">
        <f t="shared" si="298"/>
        <v>0.99758191415632236</v>
      </c>
      <c r="H230" s="86">
        <f t="shared" si="299"/>
        <v>0.99836527784912599</v>
      </c>
      <c r="I230" s="86">
        <f t="shared" si="300"/>
        <v>0.99836527784483109</v>
      </c>
      <c r="J230" s="86">
        <f t="shared" si="301"/>
        <v>0.99836527783859386</v>
      </c>
      <c r="K230" s="51">
        <f t="shared" si="302"/>
        <v>0.99683864197165117</v>
      </c>
      <c r="L230" s="86">
        <f t="shared" si="303"/>
        <v>0.99836527782340867</v>
      </c>
      <c r="M230" s="51">
        <f t="shared" si="304"/>
        <v>0.99804507281401578</v>
      </c>
      <c r="N230" s="86">
        <f t="shared" si="305"/>
        <v>0.99836527777218775</v>
      </c>
      <c r="O230" s="86">
        <f t="shared" si="306"/>
        <v>0.99836527776775053</v>
      </c>
      <c r="P230" s="86">
        <f t="shared" si="307"/>
        <v>0.99836527775702955</v>
      </c>
      <c r="Q230" s="86">
        <f t="shared" si="308"/>
        <v>0.99836527774008643</v>
      </c>
      <c r="R230" s="86">
        <f t="shared" si="309"/>
        <v>0.9983652777252976</v>
      </c>
      <c r="S230" s="86">
        <f t="shared" si="310"/>
        <v>0.99836527771715022</v>
      </c>
      <c r="T230" s="86">
        <f t="shared" si="311"/>
        <v>0.99836527770493444</v>
      </c>
      <c r="U230" s="86">
        <f t="shared" si="312"/>
        <v>0.99836527768067562</v>
      </c>
      <c r="V230" s="86">
        <f t="shared" si="313"/>
        <v>0.99836527768069305</v>
      </c>
      <c r="W230" s="86">
        <f t="shared" si="314"/>
        <v>0.99836527768074224</v>
      </c>
      <c r="X230" s="86">
        <f t="shared" si="315"/>
        <v>0.99836527768067695</v>
      </c>
      <c r="Y230" s="86">
        <f t="shared" si="316"/>
        <v>0.99835791698614262</v>
      </c>
      <c r="Z230" s="86">
        <f t="shared" si="317"/>
        <v>0.99836439810925992</v>
      </c>
      <c r="AA230" s="86">
        <f t="shared" si="318"/>
        <v>0.99836439810933031</v>
      </c>
      <c r="AB230" s="86">
        <f t="shared" si="319"/>
        <v>0.99836439810926647</v>
      </c>
      <c r="AC230" s="86">
        <f t="shared" si="320"/>
        <v>0.99836439810926647</v>
      </c>
      <c r="AD230" s="86">
        <f t="shared" si="321"/>
        <v>0.9983643981093473</v>
      </c>
      <c r="AE230" s="86">
        <f t="shared" si="322"/>
        <v>0.99836439810926614</v>
      </c>
      <c r="AF230" s="86">
        <f t="shared" si="323"/>
        <v>0.99836439810926725</v>
      </c>
      <c r="AG230" s="86">
        <f t="shared" si="324"/>
        <v>0.99836439810926791</v>
      </c>
      <c r="AH230" s="87">
        <f t="shared" si="325"/>
        <v>0.99836439810926958</v>
      </c>
      <c r="AI230" s="87">
        <f t="shared" si="326"/>
        <v>0.99836439810926936</v>
      </c>
      <c r="AJ230" s="87">
        <f t="shared" si="327"/>
        <v>0.99836439810927058</v>
      </c>
      <c r="AK230" s="87">
        <f t="shared" si="328"/>
        <v>0.99824316866992635</v>
      </c>
      <c r="AL230" s="87">
        <f t="shared" si="329"/>
        <v>0.9983628360755592</v>
      </c>
      <c r="AM230" s="87">
        <f t="shared" si="330"/>
        <v>0.99836283607555854</v>
      </c>
      <c r="AN230" s="87">
        <f t="shared" si="331"/>
        <v>0.99836283607555865</v>
      </c>
      <c r="AO230" s="87">
        <f t="shared" si="332"/>
        <v>0.99836283607555854</v>
      </c>
      <c r="AP230" s="87">
        <f t="shared" si="333"/>
        <v>0.99836283607555887</v>
      </c>
      <c r="AQ230" s="87">
        <f t="shared" ref="AQ230" si="389">AQ97/AQ$128+AQ229</f>
        <v>0.99836283607555876</v>
      </c>
      <c r="AR230" s="87">
        <f t="shared" si="335"/>
        <v>0.9983628360755592</v>
      </c>
      <c r="AS230" s="87">
        <f t="shared" ref="AS230:AT230" si="390">AS97/AS$128+AS229</f>
        <v>0.99836283607555865</v>
      </c>
      <c r="AT230" s="87">
        <f t="shared" si="390"/>
        <v>0.99836283607555865</v>
      </c>
      <c r="AU230" s="87">
        <f t="shared" si="335"/>
        <v>0.99999999999999978</v>
      </c>
      <c r="AY230" s="57">
        <v>5</v>
      </c>
      <c r="AZ230" s="63">
        <v>0.25</v>
      </c>
      <c r="BA230" s="63">
        <f t="shared" si="284"/>
        <v>0.99838424695862016</v>
      </c>
      <c r="BB230" s="64">
        <f t="shared" si="285"/>
        <v>0.99683864197165117</v>
      </c>
      <c r="BC230" s="64">
        <f t="shared" si="286"/>
        <v>0.99991364373880831</v>
      </c>
      <c r="BD230" s="65">
        <f t="shared" si="287"/>
        <v>4.122845492486812E-5</v>
      </c>
      <c r="BE230" s="51">
        <f t="shared" si="292"/>
        <v>1.9614414455417671E-3</v>
      </c>
      <c r="BF230" s="51"/>
      <c r="BG230" s="50"/>
      <c r="BH230" s="88">
        <f t="shared" si="288"/>
        <v>0.9983652778551052</v>
      </c>
      <c r="BI230" s="51">
        <f t="shared" si="289"/>
        <v>0.99836527770008265</v>
      </c>
    </row>
    <row r="231" spans="1:61" x14ac:dyDescent="0.25">
      <c r="A231" s="60">
        <v>19614</v>
      </c>
      <c r="B231" s="51">
        <f t="shared" si="293"/>
        <v>0.99987007172679976</v>
      </c>
      <c r="C231" s="86">
        <f t="shared" si="294"/>
        <v>0.99869126245877549</v>
      </c>
      <c r="D231" s="86">
        <f t="shared" si="295"/>
        <v>0.99869126244860607</v>
      </c>
      <c r="E231" s="86">
        <f t="shared" si="296"/>
        <v>0.99869126244840645</v>
      </c>
      <c r="F231" s="51">
        <f t="shared" si="297"/>
        <v>0.99991364373880831</v>
      </c>
      <c r="G231" s="51">
        <f t="shared" si="298"/>
        <v>0.99775463457372793</v>
      </c>
      <c r="H231" s="86">
        <f t="shared" si="299"/>
        <v>0.99869126244246753</v>
      </c>
      <c r="I231" s="86">
        <f t="shared" si="300"/>
        <v>0.99869126243817286</v>
      </c>
      <c r="J231" s="86">
        <f t="shared" si="301"/>
        <v>0.99869126243193596</v>
      </c>
      <c r="K231" s="51">
        <f t="shared" si="302"/>
        <v>0.99745364232172851</v>
      </c>
      <c r="L231" s="86">
        <f t="shared" si="303"/>
        <v>0.99869126241675155</v>
      </c>
      <c r="M231" s="51">
        <f t="shared" si="304"/>
        <v>0.99848234734295316</v>
      </c>
      <c r="N231" s="86">
        <f t="shared" si="305"/>
        <v>0.9986912623655323</v>
      </c>
      <c r="O231" s="86">
        <f t="shared" si="306"/>
        <v>0.99869126236109529</v>
      </c>
      <c r="P231" s="86">
        <f t="shared" si="307"/>
        <v>0.99869126235037486</v>
      </c>
      <c r="Q231" s="86">
        <f t="shared" si="308"/>
        <v>0.99869126233343253</v>
      </c>
      <c r="R231" s="86">
        <f t="shared" si="309"/>
        <v>0.99869126231864436</v>
      </c>
      <c r="S231" s="86">
        <f t="shared" si="310"/>
        <v>0.99869126231049743</v>
      </c>
      <c r="T231" s="86">
        <f t="shared" si="311"/>
        <v>0.9986912622982822</v>
      </c>
      <c r="U231" s="86">
        <f t="shared" si="312"/>
        <v>0.99869126227402438</v>
      </c>
      <c r="V231" s="86">
        <f t="shared" si="313"/>
        <v>0.99869126227403449</v>
      </c>
      <c r="W231" s="86">
        <f t="shared" si="314"/>
        <v>0.99869126227404403</v>
      </c>
      <c r="X231" s="86">
        <f t="shared" si="315"/>
        <v>0.99869126227402505</v>
      </c>
      <c r="Y231" s="86">
        <f t="shared" si="316"/>
        <v>0.99921637488145587</v>
      </c>
      <c r="Z231" s="86">
        <f t="shared" si="317"/>
        <v>0.99875401097765104</v>
      </c>
      <c r="AA231" s="86">
        <f t="shared" si="318"/>
        <v>0.99875401097766914</v>
      </c>
      <c r="AB231" s="86">
        <f t="shared" si="319"/>
        <v>0.99875401097765282</v>
      </c>
      <c r="AC231" s="86">
        <f t="shared" si="320"/>
        <v>0.99875401097765282</v>
      </c>
      <c r="AD231" s="86">
        <f t="shared" si="321"/>
        <v>0.99875401097767613</v>
      </c>
      <c r="AE231" s="86">
        <f t="shared" si="322"/>
        <v>0.99875401097765248</v>
      </c>
      <c r="AF231" s="86">
        <f t="shared" si="323"/>
        <v>0.99875401097765293</v>
      </c>
      <c r="AG231" s="86">
        <f t="shared" si="324"/>
        <v>0.99875401097765326</v>
      </c>
      <c r="AH231" s="87">
        <f t="shared" si="325"/>
        <v>0.99875401097765437</v>
      </c>
      <c r="AI231" s="87">
        <f t="shared" si="326"/>
        <v>0.99875401097765437</v>
      </c>
      <c r="AJ231" s="87">
        <f t="shared" si="327"/>
        <v>0.99875401097765459</v>
      </c>
      <c r="AK231" s="87">
        <f t="shared" si="328"/>
        <v>0.99866165931710527</v>
      </c>
      <c r="AL231" s="87">
        <f t="shared" si="329"/>
        <v>0.99875282103231011</v>
      </c>
      <c r="AM231" s="87">
        <f t="shared" si="330"/>
        <v>0.99875282103230945</v>
      </c>
      <c r="AN231" s="87">
        <f t="shared" si="331"/>
        <v>0.99875282103230956</v>
      </c>
      <c r="AO231" s="87">
        <f t="shared" si="332"/>
        <v>0.99875282103230945</v>
      </c>
      <c r="AP231" s="87">
        <f t="shared" si="333"/>
        <v>0.99875282103230978</v>
      </c>
      <c r="AQ231" s="87">
        <f t="shared" ref="AQ231" si="391">AQ98/AQ$128+AQ230</f>
        <v>0.99875282103230967</v>
      </c>
      <c r="AR231" s="87">
        <f t="shared" si="335"/>
        <v>0.99875282103231</v>
      </c>
      <c r="AS231" s="87">
        <f t="shared" ref="AS231:AT231" si="392">AS98/AS$128+AS230</f>
        <v>0.99875282103230956</v>
      </c>
      <c r="AT231" s="87">
        <f t="shared" si="392"/>
        <v>0.99875282103230945</v>
      </c>
      <c r="AU231" s="87">
        <f t="shared" si="335"/>
        <v>0.99999999999999978</v>
      </c>
      <c r="AY231" s="57">
        <v>5</v>
      </c>
      <c r="AZ231" s="63">
        <v>0.25</v>
      </c>
      <c r="BA231" s="63">
        <f t="shared" si="284"/>
        <v>0.99869216377005121</v>
      </c>
      <c r="BB231" s="64">
        <f t="shared" si="285"/>
        <v>0.99745364232172851</v>
      </c>
      <c r="BC231" s="64">
        <f t="shared" si="286"/>
        <v>0.99991364373880831</v>
      </c>
      <c r="BD231" s="65">
        <f t="shared" si="287"/>
        <v>4.1241170404323417E-5</v>
      </c>
      <c r="BE231" s="51">
        <f t="shared" si="292"/>
        <v>2.0026826159460906E-3</v>
      </c>
      <c r="BF231" s="51"/>
      <c r="BG231" s="50"/>
      <c r="BH231" s="88">
        <f t="shared" si="288"/>
        <v>0.99869126244844642</v>
      </c>
      <c r="BI231" s="51">
        <f t="shared" si="289"/>
        <v>0.99869126229343064</v>
      </c>
    </row>
    <row r="232" spans="1:61" x14ac:dyDescent="0.25">
      <c r="A232" s="60">
        <v>19615</v>
      </c>
      <c r="B232" s="51">
        <f t="shared" si="293"/>
        <v>0.99987007172679976</v>
      </c>
      <c r="C232" s="86">
        <f t="shared" si="294"/>
        <v>0.99934323164545669</v>
      </c>
      <c r="D232" s="86">
        <f t="shared" si="295"/>
        <v>0.99934323163528838</v>
      </c>
      <c r="E232" s="86">
        <f t="shared" si="296"/>
        <v>0.99934323163508887</v>
      </c>
      <c r="F232" s="51">
        <f t="shared" si="297"/>
        <v>0.99991364373880831</v>
      </c>
      <c r="G232" s="51">
        <f t="shared" si="298"/>
        <v>0.9984455162433501</v>
      </c>
      <c r="H232" s="86">
        <f t="shared" si="299"/>
        <v>0.99934323162915051</v>
      </c>
      <c r="I232" s="86">
        <f t="shared" si="300"/>
        <v>0.99934323162485639</v>
      </c>
      <c r="J232" s="86">
        <f t="shared" si="301"/>
        <v>0.99934323161862015</v>
      </c>
      <c r="K232" s="51">
        <f t="shared" si="302"/>
        <v>0.99837614284684462</v>
      </c>
      <c r="L232" s="86">
        <f t="shared" si="303"/>
        <v>0.99934323160343741</v>
      </c>
      <c r="M232" s="51">
        <f t="shared" si="304"/>
        <v>0.99934323157179861</v>
      </c>
      <c r="N232" s="86">
        <f t="shared" si="305"/>
        <v>0.99934323155222127</v>
      </c>
      <c r="O232" s="86">
        <f t="shared" si="306"/>
        <v>0.9993432315477847</v>
      </c>
      <c r="P232" s="86">
        <f t="shared" si="307"/>
        <v>0.99934323153706539</v>
      </c>
      <c r="Q232" s="86">
        <f t="shared" si="308"/>
        <v>0.99934323152012472</v>
      </c>
      <c r="R232" s="86">
        <f t="shared" si="309"/>
        <v>0.99934323150533799</v>
      </c>
      <c r="S232" s="86">
        <f t="shared" si="310"/>
        <v>0.99934323149719184</v>
      </c>
      <c r="T232" s="86">
        <f t="shared" si="311"/>
        <v>0.99934323148497772</v>
      </c>
      <c r="U232" s="86">
        <f t="shared" si="312"/>
        <v>0.99934323146072201</v>
      </c>
      <c r="V232" s="86">
        <f t="shared" si="313"/>
        <v>0.99934323146072501</v>
      </c>
      <c r="W232" s="86">
        <f t="shared" si="314"/>
        <v>0.99934323146072424</v>
      </c>
      <c r="X232" s="86">
        <f t="shared" si="315"/>
        <v>0.99934323146072224</v>
      </c>
      <c r="Y232" s="86">
        <f t="shared" si="316"/>
        <v>0.99928791303939868</v>
      </c>
      <c r="Z232" s="86">
        <f t="shared" si="317"/>
        <v>0.99933662114671384</v>
      </c>
      <c r="AA232" s="86">
        <f t="shared" si="318"/>
        <v>0.99933662114671606</v>
      </c>
      <c r="AB232" s="86">
        <f t="shared" si="319"/>
        <v>0.99933662114671418</v>
      </c>
      <c r="AC232" s="86">
        <f t="shared" si="320"/>
        <v>0.99933662114671418</v>
      </c>
      <c r="AD232" s="86">
        <f t="shared" si="321"/>
        <v>0.99933662114671784</v>
      </c>
      <c r="AE232" s="86">
        <f t="shared" si="322"/>
        <v>0.99933662114671384</v>
      </c>
      <c r="AF232" s="86">
        <f t="shared" si="323"/>
        <v>0.99933662114671407</v>
      </c>
      <c r="AG232" s="86">
        <f t="shared" si="324"/>
        <v>0.99933662114671418</v>
      </c>
      <c r="AH232" s="87">
        <f t="shared" si="325"/>
        <v>0.99933662114671484</v>
      </c>
      <c r="AI232" s="87">
        <f t="shared" si="326"/>
        <v>0.99933662114671507</v>
      </c>
      <c r="AJ232" s="87">
        <f t="shared" si="327"/>
        <v>0.99933662114671451</v>
      </c>
      <c r="AK232" s="87">
        <f t="shared" si="328"/>
        <v>0.99928745206289848</v>
      </c>
      <c r="AL232" s="87">
        <f t="shared" si="329"/>
        <v>0.99933598760615916</v>
      </c>
      <c r="AM232" s="87">
        <f t="shared" si="330"/>
        <v>0.99933598760615849</v>
      </c>
      <c r="AN232" s="87">
        <f t="shared" si="331"/>
        <v>0.9993359876061586</v>
      </c>
      <c r="AO232" s="87">
        <f t="shared" si="332"/>
        <v>0.99933598760615849</v>
      </c>
      <c r="AP232" s="87">
        <f t="shared" si="333"/>
        <v>0.99933598760615883</v>
      </c>
      <c r="AQ232" s="87">
        <f t="shared" ref="AQ232" si="393">AQ99/AQ$128+AQ231</f>
        <v>0.99933598760615872</v>
      </c>
      <c r="AR232" s="87">
        <f t="shared" si="335"/>
        <v>0.99933598760615894</v>
      </c>
      <c r="AS232" s="87">
        <f t="shared" ref="AS232:AT232" si="394">AS99/AS$128+AS231</f>
        <v>0.9993359876061586</v>
      </c>
      <c r="AT232" s="87">
        <f t="shared" si="394"/>
        <v>0.99933598760615849</v>
      </c>
      <c r="AU232" s="87">
        <f t="shared" si="335"/>
        <v>0.99999999999999978</v>
      </c>
      <c r="AY232" s="57">
        <v>5</v>
      </c>
      <c r="AZ232" s="63">
        <v>0.25</v>
      </c>
      <c r="BA232" s="63">
        <f t="shared" si="284"/>
        <v>0.99930485398124635</v>
      </c>
      <c r="BB232" s="64">
        <f t="shared" si="285"/>
        <v>0.99837614284684462</v>
      </c>
      <c r="BC232" s="64">
        <f t="shared" si="286"/>
        <v>0.99991364373880831</v>
      </c>
      <c r="BD232" s="65">
        <f t="shared" si="287"/>
        <v>4.1266471555490532E-5</v>
      </c>
      <c r="BE232" s="51">
        <f t="shared" si="292"/>
        <v>2.0439490875015813E-3</v>
      </c>
      <c r="BF232" s="51"/>
      <c r="BG232" s="50"/>
      <c r="BH232" s="88">
        <f t="shared" si="288"/>
        <v>0.99934323163512873</v>
      </c>
      <c r="BI232" s="51">
        <f t="shared" si="289"/>
        <v>0.99934323149474902</v>
      </c>
    </row>
    <row r="233" spans="1:61" x14ac:dyDescent="0.25">
      <c r="A233" s="60">
        <v>19616</v>
      </c>
      <c r="B233" s="51">
        <f t="shared" si="293"/>
        <v>0.99987007172679976</v>
      </c>
      <c r="C233" s="86">
        <f t="shared" si="294"/>
        <v>0.99934323164545669</v>
      </c>
      <c r="D233" s="86">
        <f t="shared" si="295"/>
        <v>0.99934323163528838</v>
      </c>
      <c r="E233" s="86">
        <f t="shared" si="296"/>
        <v>0.99934323163508887</v>
      </c>
      <c r="F233" s="51">
        <f t="shared" si="297"/>
        <v>0.99991364373880831</v>
      </c>
      <c r="G233" s="51">
        <f t="shared" si="298"/>
        <v>0.9984455162433501</v>
      </c>
      <c r="H233" s="86">
        <f t="shared" si="299"/>
        <v>0.99934323162915051</v>
      </c>
      <c r="I233" s="86">
        <f t="shared" si="300"/>
        <v>0.99934323162485639</v>
      </c>
      <c r="J233" s="86">
        <f t="shared" si="301"/>
        <v>0.99934323161862015</v>
      </c>
      <c r="K233" s="51">
        <f t="shared" si="302"/>
        <v>0.99837614284684462</v>
      </c>
      <c r="L233" s="86">
        <f t="shared" si="303"/>
        <v>0.99934323160343741</v>
      </c>
      <c r="M233" s="86">
        <f t="shared" si="304"/>
        <v>0.99934323157179861</v>
      </c>
      <c r="N233" s="86">
        <f t="shared" si="305"/>
        <v>0.99934323155222127</v>
      </c>
      <c r="O233" s="86">
        <f t="shared" si="306"/>
        <v>0.9993432315477847</v>
      </c>
      <c r="P233" s="86">
        <f t="shared" si="307"/>
        <v>0.99934323153706539</v>
      </c>
      <c r="Q233" s="86">
        <f t="shared" si="308"/>
        <v>0.99934323152012472</v>
      </c>
      <c r="R233" s="86">
        <f t="shared" si="309"/>
        <v>0.99934323150533799</v>
      </c>
      <c r="S233" s="86">
        <f t="shared" si="310"/>
        <v>0.99934323149719184</v>
      </c>
      <c r="T233" s="86">
        <f t="shared" si="311"/>
        <v>0.99934323148497772</v>
      </c>
      <c r="U233" s="86">
        <f t="shared" si="312"/>
        <v>0.99934323146072201</v>
      </c>
      <c r="V233" s="86">
        <f t="shared" si="313"/>
        <v>0.99934323146072501</v>
      </c>
      <c r="W233" s="86">
        <f t="shared" si="314"/>
        <v>0.99934323146072424</v>
      </c>
      <c r="X233" s="86">
        <f t="shared" si="315"/>
        <v>0.99934323146072224</v>
      </c>
      <c r="Y233" s="86">
        <f t="shared" si="316"/>
        <v>0.99928791303939868</v>
      </c>
      <c r="Z233" s="86">
        <f t="shared" si="317"/>
        <v>0.99933662114671384</v>
      </c>
      <c r="AA233" s="86">
        <f t="shared" si="318"/>
        <v>0.99933662114671606</v>
      </c>
      <c r="AB233" s="86">
        <f t="shared" si="319"/>
        <v>0.99933662114671418</v>
      </c>
      <c r="AC233" s="86">
        <f t="shared" si="320"/>
        <v>0.99933662114671418</v>
      </c>
      <c r="AD233" s="86">
        <f t="shared" si="321"/>
        <v>0.99933662114671784</v>
      </c>
      <c r="AE233" s="86">
        <f t="shared" si="322"/>
        <v>0.99933662114671384</v>
      </c>
      <c r="AF233" s="86">
        <f t="shared" si="323"/>
        <v>0.99933662114671407</v>
      </c>
      <c r="AG233" s="86">
        <f t="shared" si="324"/>
        <v>0.99933662114671418</v>
      </c>
      <c r="AH233" s="87">
        <f t="shared" si="325"/>
        <v>0.99933662114671484</v>
      </c>
      <c r="AI233" s="87">
        <f t="shared" si="326"/>
        <v>0.99933662114671507</v>
      </c>
      <c r="AJ233" s="87">
        <f t="shared" si="327"/>
        <v>0.99933662114671451</v>
      </c>
      <c r="AK233" s="87">
        <f t="shared" si="328"/>
        <v>0.99928745206289848</v>
      </c>
      <c r="AL233" s="87">
        <f t="shared" si="329"/>
        <v>0.99933598760615916</v>
      </c>
      <c r="AM233" s="87">
        <f t="shared" si="330"/>
        <v>0.99933598760615849</v>
      </c>
      <c r="AN233" s="87">
        <f t="shared" si="331"/>
        <v>0.9993359876061586</v>
      </c>
      <c r="AO233" s="87">
        <f t="shared" si="332"/>
        <v>0.99933598760615849</v>
      </c>
      <c r="AP233" s="87">
        <f t="shared" si="333"/>
        <v>0.99933598760615883</v>
      </c>
      <c r="AQ233" s="87">
        <f t="shared" ref="AQ233" si="395">AQ100/AQ$128+AQ232</f>
        <v>0.99933598760615872</v>
      </c>
      <c r="AR233" s="87">
        <f t="shared" si="335"/>
        <v>0.99933598760615894</v>
      </c>
      <c r="AS233" s="87">
        <f t="shared" ref="AS233:AT233" si="396">AS100/AS$128+AS232</f>
        <v>0.9993359876061586</v>
      </c>
      <c r="AT233" s="87">
        <f t="shared" si="396"/>
        <v>0.99933598760615849</v>
      </c>
      <c r="AU233" s="87">
        <f t="shared" si="335"/>
        <v>0.99999999999999978</v>
      </c>
      <c r="AY233" s="57">
        <v>4</v>
      </c>
      <c r="AZ233" s="63">
        <v>0.2</v>
      </c>
      <c r="BA233" s="63">
        <f t="shared" ref="BA233:BA256" si="397">AVERAGE(B233:U233)</f>
        <v>0.99930485398124635</v>
      </c>
      <c r="BB233" s="64">
        <f t="shared" ref="BB233:BB256" si="398">MIN(B233:U233)</f>
        <v>0.99837614284684462</v>
      </c>
      <c r="BC233" s="64">
        <f t="shared" ref="BC233:BC256" si="399">MAX(B233:U233)</f>
        <v>0.99991364373880831</v>
      </c>
      <c r="BD233" s="65">
        <f t="shared" ref="BD233:BD256" si="400">SUM(B233:U233)/SUM($B$4:$U$123)</f>
        <v>4.1266471555490532E-5</v>
      </c>
      <c r="BE233" s="51">
        <f t="shared" si="292"/>
        <v>2.085215559057072E-3</v>
      </c>
      <c r="BF233" s="51"/>
      <c r="BG233" s="50"/>
      <c r="BH233" s="88">
        <f t="shared" ref="BH233:BH256" si="401">PERCENTILE(B233:U233,0.8)</f>
        <v>0.99934323163512873</v>
      </c>
      <c r="BI233" s="51">
        <f t="shared" ref="BI233:BI256" si="402">PERCENTILE(B233:U233,0.2)</f>
        <v>0.99934323149474902</v>
      </c>
    </row>
    <row r="234" spans="1:61" x14ac:dyDescent="0.25">
      <c r="A234" s="60">
        <v>19617</v>
      </c>
      <c r="B234" s="51">
        <f t="shared" si="293"/>
        <v>0.99987007172679976</v>
      </c>
      <c r="C234" s="86">
        <f t="shared" si="294"/>
        <v>0.99951683532953628</v>
      </c>
      <c r="D234" s="86">
        <f t="shared" si="295"/>
        <v>0.99951683531936875</v>
      </c>
      <c r="E234" s="86">
        <f t="shared" si="296"/>
        <v>0.99951683531916924</v>
      </c>
      <c r="F234" s="51">
        <f t="shared" si="297"/>
        <v>0.99991364373880831</v>
      </c>
      <c r="G234" s="51">
        <f t="shared" si="298"/>
        <v>0.99870459686945845</v>
      </c>
      <c r="H234" s="86">
        <f t="shared" si="299"/>
        <v>0.99951683531323132</v>
      </c>
      <c r="I234" s="86">
        <f t="shared" si="300"/>
        <v>0.99951683530893753</v>
      </c>
      <c r="J234" s="86">
        <f t="shared" si="301"/>
        <v>0.99951683530270174</v>
      </c>
      <c r="K234" s="51">
        <f t="shared" si="302"/>
        <v>0.99960614354699939</v>
      </c>
      <c r="L234" s="86">
        <f t="shared" si="303"/>
        <v>0.99951683528752011</v>
      </c>
      <c r="M234" s="86">
        <f t="shared" si="304"/>
        <v>0.99951683525588375</v>
      </c>
      <c r="N234" s="86">
        <f t="shared" si="305"/>
        <v>0.99951683523630785</v>
      </c>
      <c r="O234" s="86">
        <f t="shared" si="306"/>
        <v>0.99951683523187163</v>
      </c>
      <c r="P234" s="86">
        <f t="shared" si="307"/>
        <v>0.9995168352211532</v>
      </c>
      <c r="Q234" s="86">
        <f t="shared" si="308"/>
        <v>0.99951683520421375</v>
      </c>
      <c r="R234" s="86">
        <f t="shared" si="309"/>
        <v>0.99951683518942813</v>
      </c>
      <c r="S234" s="86">
        <f t="shared" si="310"/>
        <v>0.99951683518128254</v>
      </c>
      <c r="T234" s="86">
        <f t="shared" si="311"/>
        <v>0.99951683516906931</v>
      </c>
      <c r="U234" s="86">
        <f t="shared" si="312"/>
        <v>0.99951683514481537</v>
      </c>
      <c r="V234" s="86">
        <f t="shared" si="313"/>
        <v>0.99951683514481693</v>
      </c>
      <c r="W234" s="86">
        <f t="shared" si="314"/>
        <v>0.99951683514481582</v>
      </c>
      <c r="X234" s="86">
        <f t="shared" si="315"/>
        <v>0.99951683514481549</v>
      </c>
      <c r="Y234" s="86">
        <f t="shared" si="316"/>
        <v>0.9995168351448156</v>
      </c>
      <c r="Z234" s="86">
        <f t="shared" si="317"/>
        <v>0.99951683514481526</v>
      </c>
      <c r="AA234" s="86">
        <f t="shared" si="318"/>
        <v>0.9995168351448156</v>
      </c>
      <c r="AB234" s="86">
        <f t="shared" si="319"/>
        <v>0.99951683514481537</v>
      </c>
      <c r="AC234" s="86">
        <f t="shared" si="320"/>
        <v>0.99951683514481537</v>
      </c>
      <c r="AD234" s="86">
        <f t="shared" si="321"/>
        <v>0.99951683514481648</v>
      </c>
      <c r="AE234" s="86">
        <f t="shared" si="322"/>
        <v>0.99951683514481504</v>
      </c>
      <c r="AF234" s="86">
        <f t="shared" si="323"/>
        <v>0.99951683514481526</v>
      </c>
      <c r="AG234" s="86">
        <f t="shared" si="324"/>
        <v>0.99951683514481526</v>
      </c>
      <c r="AH234" s="87">
        <f t="shared" si="325"/>
        <v>0.99951683514481593</v>
      </c>
      <c r="AI234" s="87">
        <f t="shared" si="326"/>
        <v>0.99951683514481615</v>
      </c>
      <c r="AJ234" s="87">
        <f t="shared" si="327"/>
        <v>0.99951683514481537</v>
      </c>
      <c r="AK234" s="87">
        <f t="shared" si="328"/>
        <v>0.99948102337128097</v>
      </c>
      <c r="AL234" s="87">
        <f t="shared" si="329"/>
        <v>0.99951637371236401</v>
      </c>
      <c r="AM234" s="87">
        <f t="shared" si="330"/>
        <v>0.99951637371236335</v>
      </c>
      <c r="AN234" s="87">
        <f t="shared" si="331"/>
        <v>0.99951637371236346</v>
      </c>
      <c r="AO234" s="87">
        <f t="shared" si="332"/>
        <v>0.99951637371236335</v>
      </c>
      <c r="AP234" s="87">
        <f t="shared" si="333"/>
        <v>0.99951637371236368</v>
      </c>
      <c r="AQ234" s="87">
        <f t="shared" ref="AQ234" si="403">AQ101/AQ$128+AQ233</f>
        <v>0.99951637371236357</v>
      </c>
      <c r="AR234" s="87">
        <f t="shared" si="335"/>
        <v>0.99951637371236379</v>
      </c>
      <c r="AS234" s="87">
        <f t="shared" ref="AS234:AT234" si="404">AS101/AS$128+AS233</f>
        <v>0.99951637371236346</v>
      </c>
      <c r="AT234" s="87">
        <f t="shared" si="404"/>
        <v>0.99951637371236335</v>
      </c>
      <c r="AU234" s="87">
        <f t="shared" si="335"/>
        <v>0.99999999999999978</v>
      </c>
      <c r="AY234" s="57">
        <v>4</v>
      </c>
      <c r="AZ234" s="63">
        <v>0.2</v>
      </c>
      <c r="BA234" s="63">
        <f t="shared" si="397"/>
        <v>0.99951819099482786</v>
      </c>
      <c r="BB234" s="64">
        <f t="shared" si="398"/>
        <v>0.99870459686945845</v>
      </c>
      <c r="BC234" s="64">
        <f t="shared" si="399"/>
        <v>0.99991364373880831</v>
      </c>
      <c r="BD234" s="65">
        <f t="shared" si="400"/>
        <v>4.1275281345383602E-5</v>
      </c>
      <c r="BE234" s="51">
        <f t="shared" si="292"/>
        <v>2.1264908404024555E-3</v>
      </c>
      <c r="BF234" s="51"/>
      <c r="BG234" s="50"/>
      <c r="BH234" s="88">
        <f t="shared" si="401"/>
        <v>0.99951683532140223</v>
      </c>
      <c r="BI234" s="51">
        <f t="shared" si="402"/>
        <v>0.99951683518779899</v>
      </c>
    </row>
    <row r="235" spans="1:61" x14ac:dyDescent="0.25">
      <c r="A235" s="60">
        <v>19618</v>
      </c>
      <c r="B235" s="51">
        <f t="shared" ref="B235:B256" si="405">B102/B$128+B234</f>
        <v>0.99987007172679976</v>
      </c>
      <c r="C235" s="86">
        <f t="shared" ref="C235:C256" si="406">C102/C$128+C234</f>
        <v>0.99956643638213039</v>
      </c>
      <c r="D235" s="86">
        <f t="shared" ref="D235:D256" si="407">D102/D$128+D234</f>
        <v>0.99956643637196319</v>
      </c>
      <c r="E235" s="86">
        <f t="shared" ref="E235:E256" si="408">E102/E$128+E234</f>
        <v>0.99956643637176368</v>
      </c>
      <c r="F235" s="51">
        <f t="shared" ref="F235:F256" si="409">F102/F$128+F234</f>
        <v>0.99991364373880831</v>
      </c>
      <c r="G235" s="51">
        <f t="shared" ref="G235:G256" si="410">G102/G$128+G234</f>
        <v>0.99887731728686402</v>
      </c>
      <c r="H235" s="86">
        <f t="shared" ref="H235:H256" si="411">H102/H$128+H234</f>
        <v>0.99956643636582587</v>
      </c>
      <c r="I235" s="86">
        <f t="shared" ref="I235:I256" si="412">I102/I$128+I234</f>
        <v>0.9995664363615322</v>
      </c>
      <c r="J235" s="86">
        <f t="shared" ref="J235:J256" si="413">J102/J$128+J234</f>
        <v>0.99956643635529652</v>
      </c>
      <c r="K235" s="51">
        <f t="shared" ref="K235:K256" si="414">K102/K$128+K234</f>
        <v>0.99960614354699939</v>
      </c>
      <c r="L235" s="86">
        <f t="shared" ref="L235:L256" si="415">L102/L$128+L234</f>
        <v>0.99956643634011522</v>
      </c>
      <c r="M235" s="86">
        <f t="shared" ref="M235:M256" si="416">M102/M$128+M234</f>
        <v>0.99956643630847952</v>
      </c>
      <c r="N235" s="86">
        <f t="shared" ref="N235:N256" si="417">N102/N$128+N234</f>
        <v>0.99956643628890407</v>
      </c>
      <c r="O235" s="86">
        <f t="shared" ref="O235:O256" si="418">O102/O$128+O234</f>
        <v>0.99956643628446795</v>
      </c>
      <c r="P235" s="86">
        <f t="shared" ref="P235:P256" si="419">P102/P$128+P234</f>
        <v>0.99956643627374975</v>
      </c>
      <c r="Q235" s="86">
        <f t="shared" ref="Q235:Q256" si="420">Q102/Q$128+Q234</f>
        <v>0.99956643625681063</v>
      </c>
      <c r="R235" s="86">
        <f t="shared" ref="R235:R256" si="421">R102/R$128+R234</f>
        <v>0.99956643624202535</v>
      </c>
      <c r="S235" s="86">
        <f t="shared" ref="S235:S256" si="422">S102/S$128+S234</f>
        <v>0.99956643623387986</v>
      </c>
      <c r="T235" s="86">
        <f t="shared" ref="T235:T256" si="423">T102/T$128+T234</f>
        <v>0.99956643622166697</v>
      </c>
      <c r="U235" s="86">
        <f t="shared" ref="U235:U256" si="424">U102/U$128+U234</f>
        <v>0.99956643619741348</v>
      </c>
      <c r="V235" s="86">
        <f t="shared" ref="V235:V256" si="425">V102/V$128+V234</f>
        <v>0.9995664361974147</v>
      </c>
      <c r="W235" s="86">
        <f t="shared" ref="W235:W256" si="426">W102/W$128+W234</f>
        <v>0.99956643619741359</v>
      </c>
      <c r="X235" s="86">
        <f t="shared" ref="X235:X256" si="427">X102/X$128+X234</f>
        <v>0.99956643619741359</v>
      </c>
      <c r="Y235" s="86">
        <f t="shared" ref="Y235:Y256" si="428">Y102/Y$128+Y234</f>
        <v>0.99956643619741337</v>
      </c>
      <c r="Z235" s="86">
        <f t="shared" ref="Z235:Z256" si="429">Z102/Z$128+Z234</f>
        <v>0.99956643619741337</v>
      </c>
      <c r="AA235" s="86">
        <f t="shared" ref="AA235:AA256" si="430">AA102/AA$128+AA234</f>
        <v>0.99956643619741337</v>
      </c>
      <c r="AB235" s="86">
        <f t="shared" ref="AB235:AB256" si="431">AB102/AB$128+AB234</f>
        <v>0.99956643619741337</v>
      </c>
      <c r="AC235" s="86">
        <f t="shared" ref="AC235:AC256" si="432">AC102/AC$128+AC234</f>
        <v>0.99956643619741337</v>
      </c>
      <c r="AD235" s="86">
        <f t="shared" ref="AD235:AD256" si="433">AD102/AD$128+AD234</f>
        <v>0.99956643619741403</v>
      </c>
      <c r="AE235" s="86">
        <f t="shared" ref="AE235:AE256" si="434">AE102/AE$128+AE234</f>
        <v>0.99956643619741303</v>
      </c>
      <c r="AF235" s="86">
        <f t="shared" ref="AF235:AF256" si="435">AF102/AF$128+AF234</f>
        <v>0.99956643619741326</v>
      </c>
      <c r="AG235" s="86">
        <f t="shared" ref="AG235:AG256" si="436">AG102/AG$128+AG234</f>
        <v>0.99956643619741326</v>
      </c>
      <c r="AH235" s="87">
        <f t="shared" ref="AH235:AH256" si="437">AH102/AH$128+AH234</f>
        <v>0.99956643619741392</v>
      </c>
      <c r="AI235" s="87">
        <f t="shared" ref="AI235:AI256" si="438">AI102/AI$128+AI234</f>
        <v>0.99956643619741414</v>
      </c>
      <c r="AJ235" s="87">
        <f t="shared" ref="AJ235:AJ256" si="439">AJ102/AJ$128+AJ234</f>
        <v>0.99956643619741337</v>
      </c>
      <c r="AK235" s="87">
        <f t="shared" ref="AK235:AK256" si="440">AK102/AK$128+AK234</f>
        <v>0.99953430081226624</v>
      </c>
      <c r="AL235" s="87">
        <f t="shared" ref="AL235:AL256" si="441">AL102/AL$128+AL234</f>
        <v>0.99956602213499546</v>
      </c>
      <c r="AM235" s="87">
        <f t="shared" ref="AM235:AM256" si="442">AM102/AM$128+AM234</f>
        <v>0.99956602213499479</v>
      </c>
      <c r="AN235" s="87">
        <f t="shared" ref="AN235:AN256" si="443">AN102/AN$128+AN234</f>
        <v>0.9995660221349949</v>
      </c>
      <c r="AO235" s="87">
        <f t="shared" ref="AO235:AO256" si="444">AO102/AO$128+AO234</f>
        <v>0.99956602213499479</v>
      </c>
      <c r="AP235" s="87">
        <f t="shared" ref="AP235:AP256" si="445">AP102/AP$128+AP234</f>
        <v>0.99956602213499512</v>
      </c>
      <c r="AQ235" s="87">
        <f t="shared" ref="AQ235" si="446">AQ102/AQ$128+AQ234</f>
        <v>0.99956602213499501</v>
      </c>
      <c r="AR235" s="87">
        <f t="shared" ref="AR235:AU256" si="447">AR102/AR$128+AR234</f>
        <v>0.99956602213499512</v>
      </c>
      <c r="AS235" s="87">
        <f t="shared" ref="AS235:AT235" si="448">AS102/AS$128+AS234</f>
        <v>0.9995660221349949</v>
      </c>
      <c r="AT235" s="87">
        <f t="shared" si="448"/>
        <v>0.99956602213499479</v>
      </c>
      <c r="AU235" s="87">
        <f t="shared" si="447"/>
        <v>0.99999999999999978</v>
      </c>
      <c r="AY235" s="57">
        <v>4</v>
      </c>
      <c r="AZ235" s="63">
        <v>0.2</v>
      </c>
      <c r="BA235" s="63">
        <f t="shared" si="397"/>
        <v>0.99956650785777479</v>
      </c>
      <c r="BB235" s="64">
        <f t="shared" si="398"/>
        <v>0.99887731728686402</v>
      </c>
      <c r="BC235" s="64">
        <f t="shared" si="399"/>
        <v>0.99991364373880831</v>
      </c>
      <c r="BD235" s="65">
        <f t="shared" si="400"/>
        <v>4.1277276598826537E-5</v>
      </c>
      <c r="BE235" s="51">
        <f t="shared" si="292"/>
        <v>2.167768117001282E-3</v>
      </c>
      <c r="BF235" s="51"/>
      <c r="BG235" s="50"/>
      <c r="BH235" s="88">
        <f t="shared" si="401"/>
        <v>0.99956643637399667</v>
      </c>
      <c r="BI235" s="51">
        <f t="shared" si="402"/>
        <v>0.99956643624039621</v>
      </c>
    </row>
    <row r="236" spans="1:61" x14ac:dyDescent="0.25">
      <c r="A236" s="60">
        <v>19619</v>
      </c>
      <c r="B236" s="51">
        <f t="shared" si="405"/>
        <v>0.99991364375882674</v>
      </c>
      <c r="C236" s="86">
        <f t="shared" si="406"/>
        <v>0.99966563848731871</v>
      </c>
      <c r="D236" s="86">
        <f t="shared" si="407"/>
        <v>0.99966563847715195</v>
      </c>
      <c r="E236" s="86">
        <f t="shared" si="408"/>
        <v>0.99966563847695245</v>
      </c>
      <c r="F236" s="51">
        <f t="shared" si="409"/>
        <v>0.99991364373880831</v>
      </c>
      <c r="G236" s="51">
        <f t="shared" si="410"/>
        <v>0.99913639791297237</v>
      </c>
      <c r="H236" s="86">
        <f t="shared" si="411"/>
        <v>0.99966563847101486</v>
      </c>
      <c r="I236" s="86">
        <f t="shared" si="412"/>
        <v>0.99966563846672141</v>
      </c>
      <c r="J236" s="86">
        <f t="shared" si="413"/>
        <v>0.99966563846048606</v>
      </c>
      <c r="K236" s="51">
        <f t="shared" si="414"/>
        <v>0.99960614354699939</v>
      </c>
      <c r="L236" s="86">
        <f t="shared" si="415"/>
        <v>0.99966563844530532</v>
      </c>
      <c r="M236" s="86">
        <f t="shared" si="416"/>
        <v>0.99966563841367106</v>
      </c>
      <c r="N236" s="86">
        <f t="shared" si="417"/>
        <v>0.99966563839409639</v>
      </c>
      <c r="O236" s="86">
        <f t="shared" si="418"/>
        <v>0.99966563838966049</v>
      </c>
      <c r="P236" s="86">
        <f t="shared" si="419"/>
        <v>0.99966563837894273</v>
      </c>
      <c r="Q236" s="86">
        <f t="shared" si="420"/>
        <v>0.99966563836200439</v>
      </c>
      <c r="R236" s="86">
        <f t="shared" si="421"/>
        <v>0.99966563834721966</v>
      </c>
      <c r="S236" s="86">
        <f t="shared" si="422"/>
        <v>0.99966563833907451</v>
      </c>
      <c r="T236" s="86">
        <f t="shared" si="423"/>
        <v>0.99966563832686217</v>
      </c>
      <c r="U236" s="86">
        <f t="shared" si="424"/>
        <v>0.99966563830260968</v>
      </c>
      <c r="V236" s="86">
        <f t="shared" si="425"/>
        <v>0.99966563830261035</v>
      </c>
      <c r="W236" s="86">
        <f t="shared" si="426"/>
        <v>0.99966563830260957</v>
      </c>
      <c r="X236" s="86">
        <f t="shared" si="427"/>
        <v>0.99966563830260979</v>
      </c>
      <c r="Y236" s="86">
        <f t="shared" si="428"/>
        <v>0.99966563830260935</v>
      </c>
      <c r="Z236" s="86">
        <f t="shared" si="429"/>
        <v>0.99966563830260957</v>
      </c>
      <c r="AA236" s="86">
        <f t="shared" si="430"/>
        <v>0.99966563830260935</v>
      </c>
      <c r="AB236" s="86">
        <f t="shared" si="431"/>
        <v>0.99966563830260946</v>
      </c>
      <c r="AC236" s="86">
        <f t="shared" si="432"/>
        <v>0.99966563830260946</v>
      </c>
      <c r="AD236" s="86">
        <f t="shared" si="433"/>
        <v>0.99966563830260968</v>
      </c>
      <c r="AE236" s="86">
        <f t="shared" si="434"/>
        <v>0.99966563830260913</v>
      </c>
      <c r="AF236" s="86">
        <f t="shared" si="435"/>
        <v>0.99966563830260935</v>
      </c>
      <c r="AG236" s="86">
        <f t="shared" si="436"/>
        <v>0.99966563830260935</v>
      </c>
      <c r="AH236" s="87">
        <f t="shared" si="437"/>
        <v>0.99966563830261002</v>
      </c>
      <c r="AI236" s="87">
        <f t="shared" si="438"/>
        <v>0.99966563830261024</v>
      </c>
      <c r="AJ236" s="87">
        <f t="shared" si="439"/>
        <v>0.99966563830260935</v>
      </c>
      <c r="AK236" s="87">
        <f t="shared" si="440"/>
        <v>0.99964085569423677</v>
      </c>
      <c r="AL236" s="87">
        <f t="shared" si="441"/>
        <v>0.99966531898025834</v>
      </c>
      <c r="AM236" s="87">
        <f t="shared" si="442"/>
        <v>0.99966531898025768</v>
      </c>
      <c r="AN236" s="87">
        <f t="shared" si="443"/>
        <v>0.99966531898025779</v>
      </c>
      <c r="AO236" s="87">
        <f t="shared" si="444"/>
        <v>0.99966531898025768</v>
      </c>
      <c r="AP236" s="87">
        <f t="shared" si="445"/>
        <v>0.99966531898025801</v>
      </c>
      <c r="AQ236" s="87">
        <f t="shared" ref="AQ236" si="449">AQ103/AQ$128+AQ235</f>
        <v>0.9996653189802579</v>
      </c>
      <c r="AR236" s="87">
        <f t="shared" si="447"/>
        <v>0.99966531898025801</v>
      </c>
      <c r="AS236" s="87">
        <f t="shared" ref="AS236:AT236" si="450">AS103/AS$128+AS235</f>
        <v>0.99966531898025779</v>
      </c>
      <c r="AT236" s="87">
        <f t="shared" si="450"/>
        <v>0.99966531898025768</v>
      </c>
      <c r="AU236" s="87">
        <f t="shared" si="447"/>
        <v>0.99999999999999978</v>
      </c>
      <c r="AY236" s="57">
        <v>4</v>
      </c>
      <c r="AZ236" s="63">
        <v>0.2</v>
      </c>
      <c r="BA236" s="63">
        <f t="shared" si="397"/>
        <v>0.99966100217483511</v>
      </c>
      <c r="BB236" s="64">
        <f t="shared" si="398"/>
        <v>0.99913639791297237</v>
      </c>
      <c r="BC236" s="64">
        <f t="shared" si="399"/>
        <v>0.99991364375882674</v>
      </c>
      <c r="BD236" s="65">
        <f t="shared" si="400"/>
        <v>4.128117875844438E-5</v>
      </c>
      <c r="BE236" s="51">
        <f t="shared" si="292"/>
        <v>2.2090492957597264E-3</v>
      </c>
      <c r="BF236" s="51"/>
      <c r="BG236" s="50"/>
      <c r="BH236" s="88">
        <f t="shared" si="401"/>
        <v>0.9996656384769923</v>
      </c>
      <c r="BI236" s="51">
        <f t="shared" si="402"/>
        <v>0.99966563833663202</v>
      </c>
    </row>
    <row r="237" spans="1:61" x14ac:dyDescent="0.25">
      <c r="A237" s="60">
        <v>19620</v>
      </c>
      <c r="B237" s="51">
        <f t="shared" si="405"/>
        <v>0.99991364375882674</v>
      </c>
      <c r="C237" s="86">
        <f t="shared" si="406"/>
        <v>0.99966563848731871</v>
      </c>
      <c r="D237" s="86">
        <f t="shared" si="407"/>
        <v>0.99966563847715195</v>
      </c>
      <c r="E237" s="86">
        <f t="shared" si="408"/>
        <v>0.99966563847695245</v>
      </c>
      <c r="F237" s="51">
        <f t="shared" si="409"/>
        <v>0.99991364373880831</v>
      </c>
      <c r="G237" s="51">
        <f t="shared" si="410"/>
        <v>0.99913639791297237</v>
      </c>
      <c r="H237" s="86">
        <f t="shared" si="411"/>
        <v>0.99966563847101486</v>
      </c>
      <c r="I237" s="86">
        <f t="shared" si="412"/>
        <v>0.99966563846672141</v>
      </c>
      <c r="J237" s="86">
        <f t="shared" si="413"/>
        <v>0.99966563846048606</v>
      </c>
      <c r="K237" s="51">
        <f t="shared" si="414"/>
        <v>0.99960614354699939</v>
      </c>
      <c r="L237" s="86">
        <f t="shared" si="415"/>
        <v>0.99966563844530532</v>
      </c>
      <c r="M237" s="86">
        <f t="shared" si="416"/>
        <v>0.99966563841367106</v>
      </c>
      <c r="N237" s="86">
        <f t="shared" si="417"/>
        <v>0.99966563839409639</v>
      </c>
      <c r="O237" s="86">
        <f t="shared" si="418"/>
        <v>0.99966563838966049</v>
      </c>
      <c r="P237" s="86">
        <f t="shared" si="419"/>
        <v>0.99966563837894273</v>
      </c>
      <c r="Q237" s="86">
        <f t="shared" si="420"/>
        <v>0.99966563836200439</v>
      </c>
      <c r="R237" s="86">
        <f t="shared" si="421"/>
        <v>0.99966563834721966</v>
      </c>
      <c r="S237" s="86">
        <f t="shared" si="422"/>
        <v>0.99966563833907451</v>
      </c>
      <c r="T237" s="86">
        <f t="shared" si="423"/>
        <v>0.99966563832686217</v>
      </c>
      <c r="U237" s="86">
        <f t="shared" si="424"/>
        <v>0.99966563830260968</v>
      </c>
      <c r="V237" s="86">
        <f t="shared" si="425"/>
        <v>0.99966563830261035</v>
      </c>
      <c r="W237" s="86">
        <f t="shared" si="426"/>
        <v>0.99966563830260957</v>
      </c>
      <c r="X237" s="86">
        <f t="shared" si="427"/>
        <v>0.99966563830260979</v>
      </c>
      <c r="Y237" s="86">
        <f t="shared" si="428"/>
        <v>0.99966563830260935</v>
      </c>
      <c r="Z237" s="86">
        <f t="shared" si="429"/>
        <v>0.99966563830260957</v>
      </c>
      <c r="AA237" s="86">
        <f t="shared" si="430"/>
        <v>0.99966563830260935</v>
      </c>
      <c r="AB237" s="86">
        <f t="shared" si="431"/>
        <v>0.99966563830260946</v>
      </c>
      <c r="AC237" s="86">
        <f t="shared" si="432"/>
        <v>0.99966563830260946</v>
      </c>
      <c r="AD237" s="86">
        <f t="shared" si="433"/>
        <v>0.99966563830260968</v>
      </c>
      <c r="AE237" s="86">
        <f t="shared" si="434"/>
        <v>0.99966563830260913</v>
      </c>
      <c r="AF237" s="86">
        <f t="shared" si="435"/>
        <v>0.99966563830260935</v>
      </c>
      <c r="AG237" s="86">
        <f t="shared" si="436"/>
        <v>0.99966563830260935</v>
      </c>
      <c r="AH237" s="87">
        <f t="shared" si="437"/>
        <v>0.99966563830261002</v>
      </c>
      <c r="AI237" s="87">
        <f t="shared" si="438"/>
        <v>0.99966563830261024</v>
      </c>
      <c r="AJ237" s="87">
        <f t="shared" si="439"/>
        <v>0.99966563830260935</v>
      </c>
      <c r="AK237" s="87">
        <f t="shared" si="440"/>
        <v>0.99964085569423677</v>
      </c>
      <c r="AL237" s="87">
        <f t="shared" si="441"/>
        <v>0.99966531898025834</v>
      </c>
      <c r="AM237" s="87">
        <f t="shared" si="442"/>
        <v>0.99966531898025768</v>
      </c>
      <c r="AN237" s="87">
        <f t="shared" si="443"/>
        <v>0.99966531898025779</v>
      </c>
      <c r="AO237" s="87">
        <f t="shared" si="444"/>
        <v>0.99966531898025768</v>
      </c>
      <c r="AP237" s="87">
        <f t="shared" si="445"/>
        <v>0.99966531898025801</v>
      </c>
      <c r="AQ237" s="87">
        <f t="shared" ref="AQ237" si="451">AQ104/AQ$128+AQ236</f>
        <v>0.9996653189802579</v>
      </c>
      <c r="AR237" s="87">
        <f t="shared" si="447"/>
        <v>0.99966531898025801</v>
      </c>
      <c r="AS237" s="87">
        <f t="shared" ref="AS237:AT237" si="452">AS104/AS$128+AS236</f>
        <v>0.99966531898025779</v>
      </c>
      <c r="AT237" s="87">
        <f t="shared" si="452"/>
        <v>0.99966531898025768</v>
      </c>
      <c r="AU237" s="87">
        <f t="shared" si="447"/>
        <v>0.99999999999999978</v>
      </c>
      <c r="AY237" s="57">
        <v>4</v>
      </c>
      <c r="AZ237" s="63">
        <v>0.2</v>
      </c>
      <c r="BA237" s="63">
        <f t="shared" si="397"/>
        <v>0.99966100217483511</v>
      </c>
      <c r="BB237" s="64">
        <f t="shared" si="398"/>
        <v>0.99913639791297237</v>
      </c>
      <c r="BC237" s="64">
        <f t="shared" si="399"/>
        <v>0.99991364375882674</v>
      </c>
      <c r="BD237" s="65">
        <f t="shared" si="400"/>
        <v>4.128117875844438E-5</v>
      </c>
      <c r="BE237" s="51">
        <f t="shared" si="292"/>
        <v>2.2503304745181709E-3</v>
      </c>
      <c r="BF237" s="51"/>
      <c r="BG237" s="50"/>
      <c r="BH237" s="88">
        <f t="shared" si="401"/>
        <v>0.9996656384769923</v>
      </c>
      <c r="BI237" s="51">
        <f t="shared" si="402"/>
        <v>0.99966563833663202</v>
      </c>
    </row>
    <row r="238" spans="1:61" x14ac:dyDescent="0.25">
      <c r="A238" s="60">
        <v>19621</v>
      </c>
      <c r="B238" s="51">
        <f t="shared" si="405"/>
        <v>0.99991364375882674</v>
      </c>
      <c r="C238" s="86">
        <f t="shared" si="406"/>
        <v>0.99978964111880408</v>
      </c>
      <c r="D238" s="86">
        <f t="shared" si="407"/>
        <v>0.99978964110863799</v>
      </c>
      <c r="E238" s="86">
        <f t="shared" si="408"/>
        <v>0.99978964110843849</v>
      </c>
      <c r="F238" s="51">
        <f t="shared" si="409"/>
        <v>0.99991364373880831</v>
      </c>
      <c r="G238" s="51">
        <f t="shared" si="410"/>
        <v>0.9995681989564863</v>
      </c>
      <c r="H238" s="86">
        <f t="shared" si="411"/>
        <v>0.99978964110250113</v>
      </c>
      <c r="I238" s="86">
        <f t="shared" si="412"/>
        <v>0.99978964109820789</v>
      </c>
      <c r="J238" s="86">
        <f t="shared" si="413"/>
        <v>0.99978964109197299</v>
      </c>
      <c r="K238" s="51">
        <f t="shared" si="414"/>
        <v>0.99960614354699939</v>
      </c>
      <c r="L238" s="86">
        <f t="shared" si="415"/>
        <v>0.99978964107679302</v>
      </c>
      <c r="M238" s="86">
        <f t="shared" si="416"/>
        <v>0.99978964104516044</v>
      </c>
      <c r="N238" s="86">
        <f t="shared" si="417"/>
        <v>0.99978964102558687</v>
      </c>
      <c r="O238" s="86">
        <f t="shared" si="418"/>
        <v>0.9997896410211512</v>
      </c>
      <c r="P238" s="86">
        <f t="shared" si="419"/>
        <v>0.99978964101043399</v>
      </c>
      <c r="Q238" s="86">
        <f t="shared" si="420"/>
        <v>0.99978964099349654</v>
      </c>
      <c r="R238" s="86">
        <f t="shared" si="421"/>
        <v>0.99978964097871259</v>
      </c>
      <c r="S238" s="86">
        <f t="shared" si="422"/>
        <v>0.99978964097056788</v>
      </c>
      <c r="T238" s="86">
        <f t="shared" si="423"/>
        <v>0.99978964095835621</v>
      </c>
      <c r="U238" s="86">
        <f t="shared" si="424"/>
        <v>0.99978964093410494</v>
      </c>
      <c r="V238" s="86">
        <f t="shared" si="425"/>
        <v>0.99978964093410516</v>
      </c>
      <c r="W238" s="86">
        <f t="shared" si="426"/>
        <v>0.99978964093410472</v>
      </c>
      <c r="X238" s="86">
        <f t="shared" si="427"/>
        <v>0.99978964093410505</v>
      </c>
      <c r="Y238" s="86">
        <f t="shared" si="428"/>
        <v>0.99978964093410461</v>
      </c>
      <c r="Z238" s="86">
        <f t="shared" si="429"/>
        <v>0.99978964093410483</v>
      </c>
      <c r="AA238" s="86">
        <f t="shared" si="430"/>
        <v>0.9997896409341045</v>
      </c>
      <c r="AB238" s="86">
        <f t="shared" si="431"/>
        <v>0.99978964093410472</v>
      </c>
      <c r="AC238" s="86">
        <f t="shared" si="432"/>
        <v>0.99978964093410472</v>
      </c>
      <c r="AD238" s="86">
        <f t="shared" si="433"/>
        <v>0.99978964093410461</v>
      </c>
      <c r="AE238" s="86">
        <f t="shared" si="434"/>
        <v>0.99978964093410438</v>
      </c>
      <c r="AF238" s="86">
        <f t="shared" si="435"/>
        <v>0.99978964093410461</v>
      </c>
      <c r="AG238" s="86">
        <f t="shared" si="436"/>
        <v>0.99978964093410461</v>
      </c>
      <c r="AH238" s="87">
        <f t="shared" si="437"/>
        <v>0.99978964093410516</v>
      </c>
      <c r="AI238" s="87">
        <f t="shared" si="438"/>
        <v>0.99978964093410538</v>
      </c>
      <c r="AJ238" s="87">
        <f t="shared" si="439"/>
        <v>0.9997896409341045</v>
      </c>
      <c r="AK238" s="87">
        <f t="shared" si="440"/>
        <v>0.99977404929670011</v>
      </c>
      <c r="AL238" s="87">
        <f t="shared" si="441"/>
        <v>0.99978944003683701</v>
      </c>
      <c r="AM238" s="87">
        <f t="shared" si="442"/>
        <v>0.99978944003683634</v>
      </c>
      <c r="AN238" s="87">
        <f t="shared" si="443"/>
        <v>0.99978944003683645</v>
      </c>
      <c r="AO238" s="87">
        <f t="shared" si="444"/>
        <v>0.99978944003683634</v>
      </c>
      <c r="AP238" s="87">
        <f t="shared" si="445"/>
        <v>0.99978944003683667</v>
      </c>
      <c r="AQ238" s="87">
        <f t="shared" ref="AQ238" si="453">AQ105/AQ$128+AQ237</f>
        <v>0.99978944003683656</v>
      </c>
      <c r="AR238" s="87">
        <f t="shared" si="447"/>
        <v>0.99978944003683667</v>
      </c>
      <c r="AS238" s="87">
        <f t="shared" ref="AS238:AT238" si="454">AS105/AS$128+AS237</f>
        <v>0.99978944003683645</v>
      </c>
      <c r="AT238" s="87">
        <f t="shared" si="454"/>
        <v>0.99978944003683634</v>
      </c>
      <c r="AU238" s="87">
        <f t="shared" si="447"/>
        <v>0.99999999999999978</v>
      </c>
      <c r="AY238" s="57">
        <v>4</v>
      </c>
      <c r="AZ238" s="63">
        <v>0.2</v>
      </c>
      <c r="BA238" s="63">
        <f t="shared" si="397"/>
        <v>0.99978179433220227</v>
      </c>
      <c r="BB238" s="64">
        <f t="shared" si="398"/>
        <v>0.9995681989564863</v>
      </c>
      <c r="BC238" s="64">
        <f t="shared" si="399"/>
        <v>0.99991364375882674</v>
      </c>
      <c r="BD238" s="65">
        <f t="shared" si="400"/>
        <v>4.1286166892051717E-5</v>
      </c>
      <c r="BE238" s="51">
        <f t="shared" si="292"/>
        <v>2.2916166414102225E-3</v>
      </c>
      <c r="BF238" s="51"/>
      <c r="BG238" s="50"/>
      <c r="BH238" s="88">
        <f t="shared" si="401"/>
        <v>0.99978964110847834</v>
      </c>
      <c r="BI238" s="51">
        <f t="shared" si="402"/>
        <v>0.9997896409681255</v>
      </c>
    </row>
    <row r="239" spans="1:61" x14ac:dyDescent="0.25">
      <c r="A239" s="60">
        <v>19622</v>
      </c>
      <c r="B239" s="51">
        <f t="shared" si="405"/>
        <v>0.99991364375882674</v>
      </c>
      <c r="C239" s="86">
        <f t="shared" si="406"/>
        <v>0.99978964111880408</v>
      </c>
      <c r="D239" s="86">
        <f t="shared" si="407"/>
        <v>0.99978964110863799</v>
      </c>
      <c r="E239" s="86">
        <f t="shared" si="408"/>
        <v>0.99978964110843849</v>
      </c>
      <c r="F239" s="51">
        <f t="shared" si="409"/>
        <v>0.99991364373880831</v>
      </c>
      <c r="G239" s="51">
        <f t="shared" si="410"/>
        <v>0.9995681989564863</v>
      </c>
      <c r="H239" s="86">
        <f t="shared" si="411"/>
        <v>0.99978964110250113</v>
      </c>
      <c r="I239" s="86">
        <f t="shared" si="412"/>
        <v>0.99978964109820789</v>
      </c>
      <c r="J239" s="86">
        <f t="shared" si="413"/>
        <v>0.99978964109197299</v>
      </c>
      <c r="K239" s="51">
        <f t="shared" si="414"/>
        <v>0.99960614354699939</v>
      </c>
      <c r="L239" s="86">
        <f t="shared" si="415"/>
        <v>0.99978964107679302</v>
      </c>
      <c r="M239" s="86">
        <f t="shared" si="416"/>
        <v>0.99978964104516044</v>
      </c>
      <c r="N239" s="86">
        <f t="shared" si="417"/>
        <v>0.99978964102558687</v>
      </c>
      <c r="O239" s="86">
        <f t="shared" si="418"/>
        <v>0.9997896410211512</v>
      </c>
      <c r="P239" s="86">
        <f t="shared" si="419"/>
        <v>0.99978964101043399</v>
      </c>
      <c r="Q239" s="86">
        <f t="shared" si="420"/>
        <v>0.99978964099349654</v>
      </c>
      <c r="R239" s="86">
        <f t="shared" si="421"/>
        <v>0.99978964097871259</v>
      </c>
      <c r="S239" s="86">
        <f t="shared" si="422"/>
        <v>0.99978964097056788</v>
      </c>
      <c r="T239" s="86">
        <f t="shared" si="423"/>
        <v>0.99978964095835621</v>
      </c>
      <c r="U239" s="86">
        <f t="shared" si="424"/>
        <v>0.99978964093410494</v>
      </c>
      <c r="V239" s="86">
        <f t="shared" si="425"/>
        <v>0.99978964093410516</v>
      </c>
      <c r="W239" s="86">
        <f t="shared" si="426"/>
        <v>0.99978964093410472</v>
      </c>
      <c r="X239" s="86">
        <f t="shared" si="427"/>
        <v>0.99978964093410505</v>
      </c>
      <c r="Y239" s="86">
        <f t="shared" si="428"/>
        <v>0.99978964093410461</v>
      </c>
      <c r="Z239" s="86">
        <f t="shared" si="429"/>
        <v>0.99978964093410483</v>
      </c>
      <c r="AA239" s="86">
        <f t="shared" si="430"/>
        <v>0.9997896409341045</v>
      </c>
      <c r="AB239" s="86">
        <f t="shared" si="431"/>
        <v>0.99978964093410472</v>
      </c>
      <c r="AC239" s="86">
        <f t="shared" si="432"/>
        <v>0.99978964093410472</v>
      </c>
      <c r="AD239" s="86">
        <f t="shared" si="433"/>
        <v>0.99978964093410461</v>
      </c>
      <c r="AE239" s="86">
        <f t="shared" si="434"/>
        <v>0.99978964093410438</v>
      </c>
      <c r="AF239" s="86">
        <f t="shared" si="435"/>
        <v>0.99978964093410461</v>
      </c>
      <c r="AG239" s="86">
        <f t="shared" si="436"/>
        <v>0.99978964093410461</v>
      </c>
      <c r="AH239" s="87">
        <f t="shared" si="437"/>
        <v>0.99978964093410516</v>
      </c>
      <c r="AI239" s="87">
        <f t="shared" si="438"/>
        <v>0.99978964093410538</v>
      </c>
      <c r="AJ239" s="87">
        <f t="shared" si="439"/>
        <v>0.9997896409341045</v>
      </c>
      <c r="AK239" s="87">
        <f t="shared" si="440"/>
        <v>0.99977404929670011</v>
      </c>
      <c r="AL239" s="87">
        <f t="shared" si="441"/>
        <v>0.99978944003683701</v>
      </c>
      <c r="AM239" s="87">
        <f t="shared" si="442"/>
        <v>0.99978944003683634</v>
      </c>
      <c r="AN239" s="87">
        <f t="shared" si="443"/>
        <v>0.99978944003683645</v>
      </c>
      <c r="AO239" s="87">
        <f t="shared" si="444"/>
        <v>0.99978944003683634</v>
      </c>
      <c r="AP239" s="87">
        <f t="shared" si="445"/>
        <v>0.99978944003683667</v>
      </c>
      <c r="AQ239" s="87">
        <f t="shared" ref="AQ239" si="455">AQ106/AQ$128+AQ238</f>
        <v>0.99978944003683656</v>
      </c>
      <c r="AR239" s="87">
        <f t="shared" si="447"/>
        <v>0.99978944003683667</v>
      </c>
      <c r="AS239" s="87">
        <f t="shared" ref="AS239:AT239" si="456">AS106/AS$128+AS238</f>
        <v>0.99978944003683645</v>
      </c>
      <c r="AT239" s="87">
        <f t="shared" si="456"/>
        <v>0.99978944003683634</v>
      </c>
      <c r="AU239" s="87">
        <f t="shared" si="447"/>
        <v>0.99999999999999978</v>
      </c>
      <c r="AY239" s="57">
        <v>4</v>
      </c>
      <c r="AZ239" s="63">
        <v>0.2</v>
      </c>
      <c r="BA239" s="63">
        <f t="shared" si="397"/>
        <v>0.99978179433220227</v>
      </c>
      <c r="BB239" s="64">
        <f t="shared" si="398"/>
        <v>0.9995681989564863</v>
      </c>
      <c r="BC239" s="64">
        <f t="shared" si="399"/>
        <v>0.99991364375882674</v>
      </c>
      <c r="BD239" s="65">
        <f t="shared" si="400"/>
        <v>4.1286166892051717E-5</v>
      </c>
      <c r="BE239" s="51">
        <f t="shared" si="292"/>
        <v>2.3329028083022741E-3</v>
      </c>
      <c r="BF239" s="51"/>
      <c r="BG239" s="50"/>
      <c r="BH239" s="88">
        <f t="shared" si="401"/>
        <v>0.99978964110847834</v>
      </c>
      <c r="BI239" s="51">
        <f t="shared" si="402"/>
        <v>0.9997896409681255</v>
      </c>
    </row>
    <row r="240" spans="1:61" x14ac:dyDescent="0.25">
      <c r="A240" s="60">
        <v>19623</v>
      </c>
      <c r="B240" s="51">
        <f t="shared" si="405"/>
        <v>0.99991364375882674</v>
      </c>
      <c r="C240" s="86">
        <f t="shared" si="406"/>
        <v>0.99978964111880408</v>
      </c>
      <c r="D240" s="86">
        <f t="shared" si="407"/>
        <v>0.99978964110863799</v>
      </c>
      <c r="E240" s="86">
        <f t="shared" si="408"/>
        <v>0.99978964110843849</v>
      </c>
      <c r="F240" s="51">
        <f t="shared" si="409"/>
        <v>0.99991364373880831</v>
      </c>
      <c r="G240" s="51">
        <f t="shared" si="410"/>
        <v>0.9995681989564863</v>
      </c>
      <c r="H240" s="86">
        <f t="shared" si="411"/>
        <v>0.99978964110250113</v>
      </c>
      <c r="I240" s="86">
        <f t="shared" si="412"/>
        <v>0.99978964109820789</v>
      </c>
      <c r="J240" s="86">
        <f t="shared" si="413"/>
        <v>0.99978964109197299</v>
      </c>
      <c r="K240" s="51">
        <f t="shared" si="414"/>
        <v>0.99960614354699939</v>
      </c>
      <c r="L240" s="86">
        <f t="shared" si="415"/>
        <v>0.99978964107679302</v>
      </c>
      <c r="M240" s="86">
        <f t="shared" si="416"/>
        <v>0.99978964104516044</v>
      </c>
      <c r="N240" s="86">
        <f t="shared" si="417"/>
        <v>0.99978964102558687</v>
      </c>
      <c r="O240" s="86">
        <f t="shared" si="418"/>
        <v>0.9997896410211512</v>
      </c>
      <c r="P240" s="86">
        <f t="shared" si="419"/>
        <v>0.99978964101043399</v>
      </c>
      <c r="Q240" s="86">
        <f t="shared" si="420"/>
        <v>0.99978964099349654</v>
      </c>
      <c r="R240" s="86">
        <f t="shared" si="421"/>
        <v>0.99978964097871259</v>
      </c>
      <c r="S240" s="86">
        <f t="shared" si="422"/>
        <v>0.99978964097056788</v>
      </c>
      <c r="T240" s="86">
        <f t="shared" si="423"/>
        <v>0.99978964095835621</v>
      </c>
      <c r="U240" s="86">
        <f t="shared" si="424"/>
        <v>0.99978964093410494</v>
      </c>
      <c r="V240" s="86">
        <f t="shared" si="425"/>
        <v>0.99978964093410516</v>
      </c>
      <c r="W240" s="86">
        <f t="shared" si="426"/>
        <v>0.99978964093410472</v>
      </c>
      <c r="X240" s="86">
        <f t="shared" si="427"/>
        <v>0.99978964093410505</v>
      </c>
      <c r="Y240" s="86">
        <f t="shared" si="428"/>
        <v>0.99978964093410461</v>
      </c>
      <c r="Z240" s="86">
        <f t="shared" si="429"/>
        <v>0.99978964093410483</v>
      </c>
      <c r="AA240" s="86">
        <f t="shared" si="430"/>
        <v>0.9997896409341045</v>
      </c>
      <c r="AB240" s="86">
        <f t="shared" si="431"/>
        <v>0.99978964093410472</v>
      </c>
      <c r="AC240" s="86">
        <f t="shared" si="432"/>
        <v>0.99978964093410472</v>
      </c>
      <c r="AD240" s="86">
        <f t="shared" si="433"/>
        <v>0.99978964093410461</v>
      </c>
      <c r="AE240" s="86">
        <f t="shared" si="434"/>
        <v>0.99978964093410438</v>
      </c>
      <c r="AF240" s="86">
        <f t="shared" si="435"/>
        <v>0.99978964093410461</v>
      </c>
      <c r="AG240" s="86">
        <f t="shared" si="436"/>
        <v>0.99978964093410461</v>
      </c>
      <c r="AH240" s="87">
        <f t="shared" si="437"/>
        <v>0.99978964093410516</v>
      </c>
      <c r="AI240" s="87">
        <f t="shared" si="438"/>
        <v>0.99978964093410538</v>
      </c>
      <c r="AJ240" s="87">
        <f t="shared" si="439"/>
        <v>0.9997896409341045</v>
      </c>
      <c r="AK240" s="87">
        <f t="shared" si="440"/>
        <v>0.99977404929670011</v>
      </c>
      <c r="AL240" s="87">
        <f t="shared" si="441"/>
        <v>0.99978944003683701</v>
      </c>
      <c r="AM240" s="87">
        <f t="shared" si="442"/>
        <v>0.99978944003683634</v>
      </c>
      <c r="AN240" s="87">
        <f t="shared" si="443"/>
        <v>0.99978944003683645</v>
      </c>
      <c r="AO240" s="87">
        <f t="shared" si="444"/>
        <v>0.99978944003683634</v>
      </c>
      <c r="AP240" s="87">
        <f t="shared" si="445"/>
        <v>0.99978944003683667</v>
      </c>
      <c r="AQ240" s="87">
        <f t="shared" ref="AQ240" si="457">AQ107/AQ$128+AQ239</f>
        <v>0.99978944003683656</v>
      </c>
      <c r="AR240" s="87">
        <f t="shared" si="447"/>
        <v>0.99978944003683667</v>
      </c>
      <c r="AS240" s="87">
        <f t="shared" ref="AS240:AT240" si="458">AS107/AS$128+AS239</f>
        <v>0.99978944003683645</v>
      </c>
      <c r="AT240" s="87">
        <f t="shared" si="458"/>
        <v>0.99978944003683634</v>
      </c>
      <c r="AU240" s="87">
        <f t="shared" si="447"/>
        <v>0.99999999999999978</v>
      </c>
      <c r="AY240" s="57">
        <v>4</v>
      </c>
      <c r="AZ240" s="63">
        <v>0.2</v>
      </c>
      <c r="BA240" s="63">
        <f t="shared" si="397"/>
        <v>0.99978179433220227</v>
      </c>
      <c r="BB240" s="64">
        <f t="shared" si="398"/>
        <v>0.9995681989564863</v>
      </c>
      <c r="BC240" s="64">
        <f t="shared" si="399"/>
        <v>0.99991364375882674</v>
      </c>
      <c r="BD240" s="65">
        <f t="shared" si="400"/>
        <v>4.1286166892051717E-5</v>
      </c>
      <c r="BE240" s="51">
        <f t="shared" si="292"/>
        <v>2.3741889751943256E-3</v>
      </c>
      <c r="BF240" s="51"/>
      <c r="BG240" s="50"/>
      <c r="BH240" s="88">
        <f t="shared" si="401"/>
        <v>0.99978964110847834</v>
      </c>
      <c r="BI240" s="51">
        <f t="shared" si="402"/>
        <v>0.9997896409681255</v>
      </c>
    </row>
    <row r="241" spans="1:61" x14ac:dyDescent="0.25">
      <c r="A241" s="60">
        <v>19624</v>
      </c>
      <c r="B241" s="51">
        <f t="shared" si="405"/>
        <v>0.99991364375882674</v>
      </c>
      <c r="C241" s="86">
        <f t="shared" si="406"/>
        <v>0.99986404269769535</v>
      </c>
      <c r="D241" s="86">
        <f t="shared" si="407"/>
        <v>0.9998640426875296</v>
      </c>
      <c r="E241" s="86">
        <f t="shared" si="408"/>
        <v>0.99986404268733009</v>
      </c>
      <c r="F241" s="51">
        <f t="shared" si="409"/>
        <v>0.99991364373880831</v>
      </c>
      <c r="G241" s="51">
        <f t="shared" si="410"/>
        <v>0.99974091937389187</v>
      </c>
      <c r="H241" s="86">
        <f t="shared" si="411"/>
        <v>0.99986404268139284</v>
      </c>
      <c r="I241" s="86">
        <f t="shared" si="412"/>
        <v>0.99986404267709983</v>
      </c>
      <c r="J241" s="86">
        <f t="shared" si="413"/>
        <v>0.99986404267086515</v>
      </c>
      <c r="K241" s="51">
        <f t="shared" si="414"/>
        <v>0.99991364372203806</v>
      </c>
      <c r="L241" s="86">
        <f t="shared" si="415"/>
        <v>0.99986404265568563</v>
      </c>
      <c r="M241" s="86">
        <f t="shared" si="416"/>
        <v>0.99986404262405404</v>
      </c>
      <c r="N241" s="86">
        <f t="shared" si="417"/>
        <v>0.99986404260448114</v>
      </c>
      <c r="O241" s="86">
        <f t="shared" si="418"/>
        <v>0.99986404260004558</v>
      </c>
      <c r="P241" s="86">
        <f t="shared" si="419"/>
        <v>0.99986404258932871</v>
      </c>
      <c r="Q241" s="86">
        <f t="shared" si="420"/>
        <v>0.99986404257239181</v>
      </c>
      <c r="R241" s="86">
        <f t="shared" si="421"/>
        <v>0.99986404255760841</v>
      </c>
      <c r="S241" s="86">
        <f t="shared" si="422"/>
        <v>0.99986404254946393</v>
      </c>
      <c r="T241" s="86">
        <f t="shared" si="423"/>
        <v>0.99986404253725258</v>
      </c>
      <c r="U241" s="86">
        <f t="shared" si="424"/>
        <v>0.99986404251300209</v>
      </c>
      <c r="V241" s="86">
        <f t="shared" si="425"/>
        <v>0.9998640425130022</v>
      </c>
      <c r="W241" s="86">
        <f t="shared" si="426"/>
        <v>0.99986404251300187</v>
      </c>
      <c r="X241" s="86">
        <f t="shared" si="427"/>
        <v>0.9998640425130022</v>
      </c>
      <c r="Y241" s="86">
        <f t="shared" si="428"/>
        <v>0.99986404251300176</v>
      </c>
      <c r="Z241" s="86">
        <f t="shared" si="429"/>
        <v>0.99986404251300198</v>
      </c>
      <c r="AA241" s="86">
        <f t="shared" si="430"/>
        <v>0.99986404251300165</v>
      </c>
      <c r="AB241" s="86">
        <f t="shared" si="431"/>
        <v>0.99986404251300187</v>
      </c>
      <c r="AC241" s="86">
        <f t="shared" si="432"/>
        <v>0.99986404251300187</v>
      </c>
      <c r="AD241" s="86">
        <f t="shared" si="433"/>
        <v>0.99986404251300165</v>
      </c>
      <c r="AE241" s="86">
        <f t="shared" si="434"/>
        <v>0.99986404251300154</v>
      </c>
      <c r="AF241" s="86">
        <f t="shared" si="435"/>
        <v>0.99986404251300176</v>
      </c>
      <c r="AG241" s="86">
        <f t="shared" si="436"/>
        <v>0.99986404251300176</v>
      </c>
      <c r="AH241" s="87">
        <f t="shared" si="437"/>
        <v>0.99986404251300232</v>
      </c>
      <c r="AI241" s="87">
        <f t="shared" si="438"/>
        <v>0.99986404251300254</v>
      </c>
      <c r="AJ241" s="87">
        <f t="shared" si="439"/>
        <v>0.99986404251300165</v>
      </c>
      <c r="AK241" s="87">
        <f t="shared" si="440"/>
        <v>0.99985396545817806</v>
      </c>
      <c r="AL241" s="87">
        <f t="shared" si="441"/>
        <v>0.99986391267078423</v>
      </c>
      <c r="AM241" s="87">
        <f t="shared" si="442"/>
        <v>0.99986391267078356</v>
      </c>
      <c r="AN241" s="87">
        <f t="shared" si="443"/>
        <v>0.99986391267078367</v>
      </c>
      <c r="AO241" s="87">
        <f t="shared" si="444"/>
        <v>0.99986391267078356</v>
      </c>
      <c r="AP241" s="87">
        <f t="shared" si="445"/>
        <v>0.99986391267078389</v>
      </c>
      <c r="AQ241" s="87">
        <f t="shared" ref="AQ241" si="459">AQ108/AQ$128+AQ240</f>
        <v>0.99986391267078378</v>
      </c>
      <c r="AR241" s="87">
        <f t="shared" si="447"/>
        <v>0.99986391267078389</v>
      </c>
      <c r="AS241" s="87">
        <f t="shared" ref="AS241:AT241" si="460">AS108/AS$128+AS240</f>
        <v>0.99986391267078367</v>
      </c>
      <c r="AT241" s="87">
        <f t="shared" si="460"/>
        <v>0.99986391267078356</v>
      </c>
      <c r="AU241" s="87">
        <f t="shared" si="447"/>
        <v>0.99999999999999978</v>
      </c>
      <c r="AY241" s="57">
        <v>4</v>
      </c>
      <c r="AZ241" s="63">
        <v>0.2</v>
      </c>
      <c r="BA241" s="63">
        <f t="shared" si="397"/>
        <v>0.99986532662493988</v>
      </c>
      <c r="BB241" s="64">
        <f t="shared" si="398"/>
        <v>0.99974091937389187</v>
      </c>
      <c r="BC241" s="64">
        <f t="shared" si="399"/>
        <v>0.99991364375882674</v>
      </c>
      <c r="BD241" s="65">
        <f t="shared" si="400"/>
        <v>4.1289616372926837E-5</v>
      </c>
      <c r="BE241" s="51">
        <f t="shared" si="292"/>
        <v>2.4154785915672526E-3</v>
      </c>
      <c r="BF241" s="51"/>
      <c r="BG241" s="50"/>
      <c r="BH241" s="88">
        <f t="shared" si="401"/>
        <v>0.99986404268956275</v>
      </c>
      <c r="BI241" s="51">
        <f t="shared" si="402"/>
        <v>0.99986404255597949</v>
      </c>
    </row>
    <row r="242" spans="1:61" x14ac:dyDescent="0.25">
      <c r="A242" s="60">
        <v>19625</v>
      </c>
      <c r="B242" s="51">
        <f t="shared" si="405"/>
        <v>0.99991364375882674</v>
      </c>
      <c r="C242" s="86">
        <f t="shared" si="406"/>
        <v>0.99986404269769535</v>
      </c>
      <c r="D242" s="86">
        <f t="shared" si="407"/>
        <v>0.9998640426875296</v>
      </c>
      <c r="E242" s="86">
        <f t="shared" si="408"/>
        <v>0.99986404268733009</v>
      </c>
      <c r="F242" s="51">
        <f t="shared" si="409"/>
        <v>0.99991364373880831</v>
      </c>
      <c r="G242" s="51">
        <f t="shared" si="410"/>
        <v>0.99974091937389187</v>
      </c>
      <c r="H242" s="86">
        <f t="shared" si="411"/>
        <v>0.99986404268139284</v>
      </c>
      <c r="I242" s="86">
        <f t="shared" si="412"/>
        <v>0.99986404267709983</v>
      </c>
      <c r="J242" s="86">
        <f t="shared" si="413"/>
        <v>0.99986404267086515</v>
      </c>
      <c r="K242" s="51">
        <f t="shared" si="414"/>
        <v>0.99991364372203806</v>
      </c>
      <c r="L242" s="86">
        <f t="shared" si="415"/>
        <v>0.99986404265568563</v>
      </c>
      <c r="M242" s="86">
        <f t="shared" si="416"/>
        <v>0.99986404262405404</v>
      </c>
      <c r="N242" s="86">
        <f t="shared" si="417"/>
        <v>0.99986404260448114</v>
      </c>
      <c r="O242" s="86">
        <f t="shared" si="418"/>
        <v>0.99986404260004558</v>
      </c>
      <c r="P242" s="86">
        <f t="shared" si="419"/>
        <v>0.99986404258932871</v>
      </c>
      <c r="Q242" s="86">
        <f t="shared" si="420"/>
        <v>0.99986404257239181</v>
      </c>
      <c r="R242" s="86">
        <f t="shared" si="421"/>
        <v>0.99986404255760841</v>
      </c>
      <c r="S242" s="86">
        <f t="shared" si="422"/>
        <v>0.99986404254946393</v>
      </c>
      <c r="T242" s="86">
        <f t="shared" si="423"/>
        <v>0.99986404253725258</v>
      </c>
      <c r="U242" s="86">
        <f t="shared" si="424"/>
        <v>0.99986404251300209</v>
      </c>
      <c r="V242" s="86">
        <f t="shared" si="425"/>
        <v>0.9998640425130022</v>
      </c>
      <c r="W242" s="86">
        <f t="shared" si="426"/>
        <v>0.99986404251300187</v>
      </c>
      <c r="X242" s="86">
        <f t="shared" si="427"/>
        <v>0.9998640425130022</v>
      </c>
      <c r="Y242" s="86">
        <f t="shared" si="428"/>
        <v>0.99986404251300176</v>
      </c>
      <c r="Z242" s="86">
        <f t="shared" si="429"/>
        <v>0.99986404251300198</v>
      </c>
      <c r="AA242" s="86">
        <f t="shared" si="430"/>
        <v>0.99986404251300165</v>
      </c>
      <c r="AB242" s="86">
        <f t="shared" si="431"/>
        <v>0.99986404251300187</v>
      </c>
      <c r="AC242" s="86">
        <f t="shared" si="432"/>
        <v>0.99986404251300187</v>
      </c>
      <c r="AD242" s="86">
        <f t="shared" si="433"/>
        <v>0.99986404251300165</v>
      </c>
      <c r="AE242" s="86">
        <f t="shared" si="434"/>
        <v>0.99986404251300154</v>
      </c>
      <c r="AF242" s="86">
        <f t="shared" si="435"/>
        <v>0.99986404251300176</v>
      </c>
      <c r="AG242" s="86">
        <f t="shared" si="436"/>
        <v>0.99986404251300176</v>
      </c>
      <c r="AH242" s="87">
        <f t="shared" si="437"/>
        <v>0.99986404251300232</v>
      </c>
      <c r="AI242" s="87">
        <f t="shared" si="438"/>
        <v>0.99986404251300254</v>
      </c>
      <c r="AJ242" s="87">
        <f t="shared" si="439"/>
        <v>0.99986404251300165</v>
      </c>
      <c r="AK242" s="87">
        <f t="shared" si="440"/>
        <v>0.99985396545817806</v>
      </c>
      <c r="AL242" s="87">
        <f t="shared" si="441"/>
        <v>0.99986391267078423</v>
      </c>
      <c r="AM242" s="87">
        <f t="shared" si="442"/>
        <v>0.99986391267078356</v>
      </c>
      <c r="AN242" s="87">
        <f t="shared" si="443"/>
        <v>0.99986391267078367</v>
      </c>
      <c r="AO242" s="87">
        <f t="shared" si="444"/>
        <v>0.99986391267078356</v>
      </c>
      <c r="AP242" s="87">
        <f t="shared" si="445"/>
        <v>0.99986391267078389</v>
      </c>
      <c r="AQ242" s="87">
        <f t="shared" ref="AQ242" si="461">AQ109/AQ$128+AQ241</f>
        <v>0.99986391267078378</v>
      </c>
      <c r="AR242" s="87">
        <f t="shared" si="447"/>
        <v>0.99986391267078389</v>
      </c>
      <c r="AS242" s="87">
        <f t="shared" ref="AS242:AT242" si="462">AS109/AS$128+AS241</f>
        <v>0.99986391267078367</v>
      </c>
      <c r="AT242" s="87">
        <f t="shared" si="462"/>
        <v>0.99986391267078356</v>
      </c>
      <c r="AU242" s="87">
        <f t="shared" si="447"/>
        <v>0.99999999999999978</v>
      </c>
      <c r="AY242" s="57">
        <v>4</v>
      </c>
      <c r="AZ242" s="63">
        <v>0.2</v>
      </c>
      <c r="BA242" s="63">
        <f t="shared" si="397"/>
        <v>0.99986532662493988</v>
      </c>
      <c r="BB242" s="64">
        <f t="shared" si="398"/>
        <v>0.99974091937389187</v>
      </c>
      <c r="BC242" s="64">
        <f t="shared" si="399"/>
        <v>0.99991364375882674</v>
      </c>
      <c r="BD242" s="65">
        <f t="shared" si="400"/>
        <v>4.1289616372926837E-5</v>
      </c>
      <c r="BE242" s="51">
        <f t="shared" si="292"/>
        <v>2.4567682079401796E-3</v>
      </c>
      <c r="BF242" s="51"/>
      <c r="BG242" s="50"/>
      <c r="BH242" s="88">
        <f t="shared" si="401"/>
        <v>0.99986404268956275</v>
      </c>
      <c r="BI242" s="51">
        <f t="shared" si="402"/>
        <v>0.99986404255597949</v>
      </c>
    </row>
    <row r="243" spans="1:61" x14ac:dyDescent="0.25">
      <c r="A243" s="60">
        <v>19626</v>
      </c>
      <c r="B243" s="51">
        <f t="shared" si="405"/>
        <v>0.99991364375882674</v>
      </c>
      <c r="C243" s="86">
        <f t="shared" si="406"/>
        <v>0.99986404269769535</v>
      </c>
      <c r="D243" s="86">
        <f t="shared" si="407"/>
        <v>0.9998640426875296</v>
      </c>
      <c r="E243" s="86">
        <f t="shared" si="408"/>
        <v>0.99986404268733009</v>
      </c>
      <c r="F243" s="51">
        <f t="shared" si="409"/>
        <v>0.99991364373880831</v>
      </c>
      <c r="G243" s="51">
        <f t="shared" si="410"/>
        <v>0.99974091937389187</v>
      </c>
      <c r="H243" s="86">
        <f t="shared" si="411"/>
        <v>0.99986404268139284</v>
      </c>
      <c r="I243" s="86">
        <f t="shared" si="412"/>
        <v>0.99986404267709983</v>
      </c>
      <c r="J243" s="86">
        <f t="shared" si="413"/>
        <v>0.99986404267086515</v>
      </c>
      <c r="K243" s="51">
        <f t="shared" si="414"/>
        <v>0.99991364372203806</v>
      </c>
      <c r="L243" s="86">
        <f t="shared" si="415"/>
        <v>0.99986404265568563</v>
      </c>
      <c r="M243" s="86">
        <f t="shared" si="416"/>
        <v>0.99986404262405404</v>
      </c>
      <c r="N243" s="86">
        <f t="shared" si="417"/>
        <v>0.99986404260448114</v>
      </c>
      <c r="O243" s="86">
        <f t="shared" si="418"/>
        <v>0.99986404260004558</v>
      </c>
      <c r="P243" s="86">
        <f t="shared" si="419"/>
        <v>0.99986404258932871</v>
      </c>
      <c r="Q243" s="86">
        <f t="shared" si="420"/>
        <v>0.99986404257239181</v>
      </c>
      <c r="R243" s="86">
        <f t="shared" si="421"/>
        <v>0.99986404255760841</v>
      </c>
      <c r="S243" s="86">
        <f t="shared" si="422"/>
        <v>0.99986404254946393</v>
      </c>
      <c r="T243" s="86">
        <f t="shared" si="423"/>
        <v>0.99986404253725258</v>
      </c>
      <c r="U243" s="86">
        <f t="shared" si="424"/>
        <v>0.99986404251300209</v>
      </c>
      <c r="V243" s="86">
        <f t="shared" si="425"/>
        <v>0.9998640425130022</v>
      </c>
      <c r="W243" s="86">
        <f t="shared" si="426"/>
        <v>0.99986404251300187</v>
      </c>
      <c r="X243" s="86">
        <f t="shared" si="427"/>
        <v>0.9998640425130022</v>
      </c>
      <c r="Y243" s="86">
        <f t="shared" si="428"/>
        <v>0.99986404251300176</v>
      </c>
      <c r="Z243" s="86">
        <f t="shared" si="429"/>
        <v>0.99986404251300198</v>
      </c>
      <c r="AA243" s="86">
        <f t="shared" si="430"/>
        <v>0.99986404251300165</v>
      </c>
      <c r="AB243" s="86">
        <f t="shared" si="431"/>
        <v>0.99986404251300187</v>
      </c>
      <c r="AC243" s="86">
        <f t="shared" si="432"/>
        <v>0.99986404251300187</v>
      </c>
      <c r="AD243" s="86">
        <f t="shared" si="433"/>
        <v>0.99986404251300165</v>
      </c>
      <c r="AE243" s="86">
        <f t="shared" si="434"/>
        <v>0.99986404251300154</v>
      </c>
      <c r="AF243" s="86">
        <f t="shared" si="435"/>
        <v>0.99986404251300176</v>
      </c>
      <c r="AG243" s="86">
        <f t="shared" si="436"/>
        <v>0.99986404251300176</v>
      </c>
      <c r="AH243" s="87">
        <f t="shared" si="437"/>
        <v>0.99986404251300232</v>
      </c>
      <c r="AI243" s="87">
        <f t="shared" si="438"/>
        <v>0.99986404251300254</v>
      </c>
      <c r="AJ243" s="87">
        <f t="shared" si="439"/>
        <v>0.99986404251300165</v>
      </c>
      <c r="AK243" s="87">
        <f t="shared" si="440"/>
        <v>0.99985396545817806</v>
      </c>
      <c r="AL243" s="87">
        <f t="shared" si="441"/>
        <v>0.99986391267078423</v>
      </c>
      <c r="AM243" s="87">
        <f t="shared" si="442"/>
        <v>0.99986391267078356</v>
      </c>
      <c r="AN243" s="87">
        <f t="shared" si="443"/>
        <v>0.99986391267078367</v>
      </c>
      <c r="AO243" s="87">
        <f t="shared" si="444"/>
        <v>0.99986391267078356</v>
      </c>
      <c r="AP243" s="87">
        <f t="shared" si="445"/>
        <v>0.99986391267078389</v>
      </c>
      <c r="AQ243" s="87">
        <f t="shared" ref="AQ243" si="463">AQ110/AQ$128+AQ242</f>
        <v>0.99986391267078378</v>
      </c>
      <c r="AR243" s="87">
        <f t="shared" si="447"/>
        <v>0.99986391267078389</v>
      </c>
      <c r="AS243" s="87">
        <f t="shared" ref="AS243:AT243" si="464">AS110/AS$128+AS242</f>
        <v>0.99986391267078367</v>
      </c>
      <c r="AT243" s="87">
        <f t="shared" si="464"/>
        <v>0.99986391267078356</v>
      </c>
      <c r="AU243" s="87">
        <f t="shared" si="447"/>
        <v>0.99999999999999978</v>
      </c>
      <c r="AY243" s="57">
        <v>4</v>
      </c>
      <c r="AZ243" s="63">
        <v>0.2</v>
      </c>
      <c r="BA243" s="63">
        <f t="shared" si="397"/>
        <v>0.99986532662493988</v>
      </c>
      <c r="BB243" s="64">
        <f t="shared" si="398"/>
        <v>0.99974091937389187</v>
      </c>
      <c r="BC243" s="64">
        <f t="shared" si="399"/>
        <v>0.99991364375882674</v>
      </c>
      <c r="BD243" s="65">
        <f t="shared" si="400"/>
        <v>4.1289616372926837E-5</v>
      </c>
      <c r="BE243" s="51">
        <f>BD243+BE242</f>
        <v>2.4980578243131066E-3</v>
      </c>
      <c r="BF243" s="51"/>
      <c r="BG243" s="50"/>
      <c r="BH243" s="88">
        <f t="shared" si="401"/>
        <v>0.99986404268956275</v>
      </c>
      <c r="BI243" s="51">
        <f t="shared" si="402"/>
        <v>0.99986404255597949</v>
      </c>
    </row>
    <row r="244" spans="1:61" x14ac:dyDescent="0.25">
      <c r="A244" s="60">
        <v>19627</v>
      </c>
      <c r="B244" s="51">
        <f t="shared" si="405"/>
        <v>0.99991364375882674</v>
      </c>
      <c r="C244" s="86">
        <f t="shared" si="406"/>
        <v>0.99986404269769535</v>
      </c>
      <c r="D244" s="86">
        <f t="shared" si="407"/>
        <v>0.9998640426875296</v>
      </c>
      <c r="E244" s="86">
        <f t="shared" si="408"/>
        <v>0.99986404268733009</v>
      </c>
      <c r="F244" s="51">
        <f t="shared" si="409"/>
        <v>0.99991364373880831</v>
      </c>
      <c r="G244" s="51">
        <f t="shared" si="410"/>
        <v>0.99974091937389187</v>
      </c>
      <c r="H244" s="86">
        <f t="shared" si="411"/>
        <v>0.99986404268139284</v>
      </c>
      <c r="I244" s="86">
        <f t="shared" si="412"/>
        <v>0.99986404267709983</v>
      </c>
      <c r="J244" s="86">
        <f t="shared" si="413"/>
        <v>0.99986404267086515</v>
      </c>
      <c r="K244" s="51">
        <f t="shared" si="414"/>
        <v>0.99991364372203806</v>
      </c>
      <c r="L244" s="86">
        <f t="shared" si="415"/>
        <v>0.99986404265568563</v>
      </c>
      <c r="M244" s="86">
        <f t="shared" si="416"/>
        <v>0.99986404262405404</v>
      </c>
      <c r="N244" s="86">
        <f t="shared" si="417"/>
        <v>0.99986404260448114</v>
      </c>
      <c r="O244" s="86">
        <f t="shared" si="418"/>
        <v>0.99986404260004558</v>
      </c>
      <c r="P244" s="86">
        <f t="shared" si="419"/>
        <v>0.99986404258932871</v>
      </c>
      <c r="Q244" s="86">
        <f t="shared" si="420"/>
        <v>0.99986404257239181</v>
      </c>
      <c r="R244" s="86">
        <f t="shared" si="421"/>
        <v>0.99986404255760841</v>
      </c>
      <c r="S244" s="86">
        <f t="shared" si="422"/>
        <v>0.99986404254946393</v>
      </c>
      <c r="T244" s="86">
        <f t="shared" si="423"/>
        <v>0.99986404253725258</v>
      </c>
      <c r="U244" s="86">
        <f t="shared" si="424"/>
        <v>0.99986404251300209</v>
      </c>
      <c r="V244" s="86">
        <f t="shared" si="425"/>
        <v>0.9998640425130022</v>
      </c>
      <c r="W244" s="86">
        <f t="shared" si="426"/>
        <v>0.99986404251300187</v>
      </c>
      <c r="X244" s="86">
        <f t="shared" si="427"/>
        <v>0.9998640425130022</v>
      </c>
      <c r="Y244" s="86">
        <f t="shared" si="428"/>
        <v>0.99986404251300176</v>
      </c>
      <c r="Z244" s="86">
        <f t="shared" si="429"/>
        <v>0.99986404251300198</v>
      </c>
      <c r="AA244" s="86">
        <f t="shared" si="430"/>
        <v>0.99986404251300165</v>
      </c>
      <c r="AB244" s="86">
        <f t="shared" si="431"/>
        <v>0.99986404251300187</v>
      </c>
      <c r="AC244" s="86">
        <f t="shared" si="432"/>
        <v>0.99986404251300187</v>
      </c>
      <c r="AD244" s="86">
        <f t="shared" si="433"/>
        <v>0.99986404251300165</v>
      </c>
      <c r="AE244" s="86">
        <f t="shared" si="434"/>
        <v>0.99986404251300154</v>
      </c>
      <c r="AF244" s="86">
        <f t="shared" si="435"/>
        <v>0.99986404251300176</v>
      </c>
      <c r="AG244" s="86">
        <f t="shared" si="436"/>
        <v>0.99986404251300176</v>
      </c>
      <c r="AH244" s="87">
        <f t="shared" si="437"/>
        <v>0.99986404251300232</v>
      </c>
      <c r="AI244" s="87">
        <f t="shared" si="438"/>
        <v>0.99986404251300254</v>
      </c>
      <c r="AJ244" s="87">
        <f t="shared" si="439"/>
        <v>0.99986404251300165</v>
      </c>
      <c r="AK244" s="87">
        <f t="shared" si="440"/>
        <v>0.99985396545817806</v>
      </c>
      <c r="AL244" s="87">
        <f t="shared" si="441"/>
        <v>0.99986391267078423</v>
      </c>
      <c r="AM244" s="87">
        <f t="shared" si="442"/>
        <v>0.99986391267078356</v>
      </c>
      <c r="AN244" s="87">
        <f t="shared" si="443"/>
        <v>0.99986391267078367</v>
      </c>
      <c r="AO244" s="87">
        <f t="shared" si="444"/>
        <v>0.99986391267078356</v>
      </c>
      <c r="AP244" s="87">
        <f t="shared" si="445"/>
        <v>0.99986391267078389</v>
      </c>
      <c r="AQ244" s="87">
        <f t="shared" ref="AQ244" si="465">AQ111/AQ$128+AQ243</f>
        <v>0.99986391267078378</v>
      </c>
      <c r="AR244" s="87">
        <f t="shared" si="447"/>
        <v>0.99986391267078389</v>
      </c>
      <c r="AS244" s="87">
        <f t="shared" ref="AS244:AT244" si="466">AS111/AS$128+AS243</f>
        <v>0.99986391267078367</v>
      </c>
      <c r="AT244" s="87">
        <f t="shared" si="466"/>
        <v>0.99986391267078356</v>
      </c>
      <c r="AU244" s="87">
        <f t="shared" si="447"/>
        <v>0.99999999999999978</v>
      </c>
      <c r="AY244" s="57">
        <v>4</v>
      </c>
      <c r="AZ244" s="63">
        <v>0.2</v>
      </c>
      <c r="BA244" s="63">
        <f t="shared" si="397"/>
        <v>0.99986532662493988</v>
      </c>
      <c r="BB244" s="64">
        <f t="shared" si="398"/>
        <v>0.99974091937389187</v>
      </c>
      <c r="BC244" s="64">
        <f t="shared" si="399"/>
        <v>0.99991364375882674</v>
      </c>
      <c r="BD244" s="65">
        <f t="shared" si="400"/>
        <v>4.1289616372926837E-5</v>
      </c>
      <c r="BE244" s="51">
        <f t="shared" si="292"/>
        <v>2.5393474406860336E-3</v>
      </c>
      <c r="BF244" s="51"/>
      <c r="BG244" s="50"/>
      <c r="BH244" s="88">
        <f t="shared" si="401"/>
        <v>0.99986404268956275</v>
      </c>
      <c r="BI244" s="51">
        <f t="shared" si="402"/>
        <v>0.99986404255597949</v>
      </c>
    </row>
    <row r="245" spans="1:61" x14ac:dyDescent="0.25">
      <c r="A245" s="60">
        <v>19628</v>
      </c>
      <c r="B245" s="51">
        <f t="shared" si="405"/>
        <v>0.99991364375882674</v>
      </c>
      <c r="C245" s="86">
        <f t="shared" si="406"/>
        <v>0.99991364375028946</v>
      </c>
      <c r="D245" s="86">
        <f t="shared" si="407"/>
        <v>0.99991364374012404</v>
      </c>
      <c r="E245" s="86">
        <f t="shared" si="408"/>
        <v>0.99991364373992453</v>
      </c>
      <c r="F245" s="51">
        <f t="shared" si="409"/>
        <v>0.99991364373880831</v>
      </c>
      <c r="G245" s="51">
        <f t="shared" si="410"/>
        <v>0.99991363979129744</v>
      </c>
      <c r="H245" s="86">
        <f t="shared" si="411"/>
        <v>0.99991364373398739</v>
      </c>
      <c r="I245" s="86">
        <f t="shared" si="412"/>
        <v>0.99991364372969449</v>
      </c>
      <c r="J245" s="86">
        <f t="shared" si="413"/>
        <v>0.99991364372345992</v>
      </c>
      <c r="K245" s="51">
        <f t="shared" si="414"/>
        <v>0.99991364372203806</v>
      </c>
      <c r="L245" s="86">
        <f t="shared" si="415"/>
        <v>0.99991364370828073</v>
      </c>
      <c r="M245" s="86">
        <f t="shared" si="416"/>
        <v>0.99991364367664981</v>
      </c>
      <c r="N245" s="86">
        <f t="shared" si="417"/>
        <v>0.99991364365707736</v>
      </c>
      <c r="O245" s="86">
        <f t="shared" si="418"/>
        <v>0.9999136436526419</v>
      </c>
      <c r="P245" s="86">
        <f t="shared" si="419"/>
        <v>0.99991364364192525</v>
      </c>
      <c r="Q245" s="86">
        <f t="shared" si="420"/>
        <v>0.99991364362498869</v>
      </c>
      <c r="R245" s="86">
        <f t="shared" si="421"/>
        <v>0.99991364361020563</v>
      </c>
      <c r="S245" s="86">
        <f t="shared" si="422"/>
        <v>0.99991364360206125</v>
      </c>
      <c r="T245" s="86">
        <f t="shared" si="423"/>
        <v>0.99991364358985024</v>
      </c>
      <c r="U245" s="86">
        <f t="shared" si="424"/>
        <v>0.9999136435656002</v>
      </c>
      <c r="V245" s="86">
        <f t="shared" si="425"/>
        <v>0.9999136435656002</v>
      </c>
      <c r="W245" s="86">
        <f t="shared" si="426"/>
        <v>0.99991364356559997</v>
      </c>
      <c r="X245" s="86">
        <f t="shared" si="427"/>
        <v>0.99991364356560031</v>
      </c>
      <c r="Y245" s="86">
        <f t="shared" si="428"/>
        <v>0.99991364356559986</v>
      </c>
      <c r="Z245" s="86">
        <f t="shared" si="429"/>
        <v>0.99991364356560009</v>
      </c>
      <c r="AA245" s="86">
        <f t="shared" si="430"/>
        <v>0.99991364356559975</v>
      </c>
      <c r="AB245" s="86">
        <f t="shared" si="431"/>
        <v>0.99991364356559997</v>
      </c>
      <c r="AC245" s="86">
        <f t="shared" si="432"/>
        <v>0.99991364356559997</v>
      </c>
      <c r="AD245" s="86">
        <f t="shared" si="433"/>
        <v>0.99991364356559975</v>
      </c>
      <c r="AE245" s="86">
        <f t="shared" si="434"/>
        <v>0.99991364356559964</v>
      </c>
      <c r="AF245" s="86">
        <f t="shared" si="435"/>
        <v>0.99991364356559986</v>
      </c>
      <c r="AG245" s="86">
        <f t="shared" si="436"/>
        <v>0.99991364356559986</v>
      </c>
      <c r="AH245" s="87">
        <f t="shared" si="437"/>
        <v>0.99991364356560042</v>
      </c>
      <c r="AI245" s="87">
        <f t="shared" si="438"/>
        <v>0.99991364356560064</v>
      </c>
      <c r="AJ245" s="87">
        <f t="shared" si="439"/>
        <v>0.99991364356559975</v>
      </c>
      <c r="AK245" s="87">
        <f t="shared" si="440"/>
        <v>0.99990724289916344</v>
      </c>
      <c r="AL245" s="87">
        <f t="shared" si="441"/>
        <v>0.99991356109341567</v>
      </c>
      <c r="AM245" s="87">
        <f t="shared" si="442"/>
        <v>0.999913561093415</v>
      </c>
      <c r="AN245" s="87">
        <f t="shared" si="443"/>
        <v>0.99991356109341512</v>
      </c>
      <c r="AO245" s="87">
        <f t="shared" si="444"/>
        <v>0.999913561093415</v>
      </c>
      <c r="AP245" s="87">
        <f t="shared" si="445"/>
        <v>0.99991356109341534</v>
      </c>
      <c r="AQ245" s="87">
        <f t="shared" ref="AQ245" si="467">AQ112/AQ$128+AQ244</f>
        <v>0.99991356109341523</v>
      </c>
      <c r="AR245" s="87">
        <f t="shared" si="447"/>
        <v>0.99991356109341534</v>
      </c>
      <c r="AS245" s="87">
        <f t="shared" ref="AS245:AT245" si="468">AS112/AS$128+AS244</f>
        <v>0.99991356109341512</v>
      </c>
      <c r="AT245" s="87">
        <f t="shared" si="468"/>
        <v>0.999913561093415</v>
      </c>
      <c r="AU245" s="87">
        <f t="shared" si="447"/>
        <v>0.99999999999999978</v>
      </c>
      <c r="AY245" s="57">
        <v>4</v>
      </c>
      <c r="AZ245" s="63">
        <v>0.2</v>
      </c>
      <c r="BA245" s="63">
        <f t="shared" si="397"/>
        <v>0.99991364348788636</v>
      </c>
      <c r="BB245" s="64">
        <f t="shared" si="398"/>
        <v>0.99991363979129744</v>
      </c>
      <c r="BC245" s="64">
        <f t="shared" si="399"/>
        <v>0.99991364375882674</v>
      </c>
      <c r="BD245" s="65">
        <f t="shared" si="400"/>
        <v>4.1291611626369758E-5</v>
      </c>
      <c r="BE245" s="51">
        <f t="shared" si="292"/>
        <v>2.5806390523124036E-3</v>
      </c>
      <c r="BF245" s="51"/>
      <c r="BG245" s="50"/>
      <c r="BH245" s="88">
        <f t="shared" si="401"/>
        <v>0.99991364373903158</v>
      </c>
      <c r="BI245" s="51">
        <f t="shared" si="402"/>
        <v>0.99991364360857671</v>
      </c>
    </row>
    <row r="246" spans="1:61" x14ac:dyDescent="0.25">
      <c r="A246" s="60">
        <v>19629</v>
      </c>
      <c r="B246" s="51">
        <f t="shared" si="405"/>
        <v>0.99991364375882674</v>
      </c>
      <c r="C246" s="86">
        <f t="shared" si="406"/>
        <v>0.99991364375028946</v>
      </c>
      <c r="D246" s="86">
        <f t="shared" si="407"/>
        <v>0.99991364374012404</v>
      </c>
      <c r="E246" s="86">
        <f t="shared" si="408"/>
        <v>0.99991364373992453</v>
      </c>
      <c r="F246" s="51">
        <f t="shared" si="409"/>
        <v>0.99991364373880831</v>
      </c>
      <c r="G246" s="51">
        <f t="shared" si="410"/>
        <v>0.99991363979129744</v>
      </c>
      <c r="H246" s="86">
        <f t="shared" si="411"/>
        <v>0.99991364373398739</v>
      </c>
      <c r="I246" s="86">
        <f t="shared" si="412"/>
        <v>0.99991364372969449</v>
      </c>
      <c r="J246" s="86">
        <f t="shared" si="413"/>
        <v>0.99991364372345992</v>
      </c>
      <c r="K246" s="51">
        <f t="shared" si="414"/>
        <v>0.99991364372203806</v>
      </c>
      <c r="L246" s="86">
        <f t="shared" si="415"/>
        <v>0.99991364370828073</v>
      </c>
      <c r="M246" s="86">
        <f t="shared" si="416"/>
        <v>0.99991364367664981</v>
      </c>
      <c r="N246" s="86">
        <f t="shared" si="417"/>
        <v>0.99991364365707736</v>
      </c>
      <c r="O246" s="86">
        <f t="shared" si="418"/>
        <v>0.9999136436526419</v>
      </c>
      <c r="P246" s="86">
        <f t="shared" si="419"/>
        <v>0.99991364364192525</v>
      </c>
      <c r="Q246" s="86">
        <f t="shared" si="420"/>
        <v>0.99991364362498869</v>
      </c>
      <c r="R246" s="86">
        <f t="shared" si="421"/>
        <v>0.99991364361020563</v>
      </c>
      <c r="S246" s="86">
        <f t="shared" si="422"/>
        <v>0.99991364360206125</v>
      </c>
      <c r="T246" s="86">
        <f t="shared" si="423"/>
        <v>0.99991364358985024</v>
      </c>
      <c r="U246" s="86">
        <f t="shared" si="424"/>
        <v>0.9999136435656002</v>
      </c>
      <c r="V246" s="86">
        <f t="shared" si="425"/>
        <v>0.9999136435656002</v>
      </c>
      <c r="W246" s="86">
        <f t="shared" si="426"/>
        <v>0.99991364356559997</v>
      </c>
      <c r="X246" s="86">
        <f t="shared" si="427"/>
        <v>0.99991364356560031</v>
      </c>
      <c r="Y246" s="86">
        <f t="shared" si="428"/>
        <v>0.99991364356559986</v>
      </c>
      <c r="Z246" s="86">
        <f t="shared" si="429"/>
        <v>0.99991364356560009</v>
      </c>
      <c r="AA246" s="86">
        <f t="shared" si="430"/>
        <v>0.99991364356559975</v>
      </c>
      <c r="AB246" s="86">
        <f t="shared" si="431"/>
        <v>0.99991364356559997</v>
      </c>
      <c r="AC246" s="86">
        <f t="shared" si="432"/>
        <v>0.99991364356559997</v>
      </c>
      <c r="AD246" s="86">
        <f t="shared" si="433"/>
        <v>0.99991364356559975</v>
      </c>
      <c r="AE246" s="86">
        <f t="shared" si="434"/>
        <v>0.99991364356559964</v>
      </c>
      <c r="AF246" s="86">
        <f t="shared" si="435"/>
        <v>0.99991364356559986</v>
      </c>
      <c r="AG246" s="86">
        <f t="shared" si="436"/>
        <v>0.99991364356559986</v>
      </c>
      <c r="AH246" s="87">
        <f t="shared" si="437"/>
        <v>0.99991364356560042</v>
      </c>
      <c r="AI246" s="87">
        <f t="shared" si="438"/>
        <v>0.99991364356560064</v>
      </c>
      <c r="AJ246" s="87">
        <f t="shared" si="439"/>
        <v>0.99991364356559975</v>
      </c>
      <c r="AK246" s="87">
        <f t="shared" si="440"/>
        <v>0.99990724289916344</v>
      </c>
      <c r="AL246" s="87">
        <f t="shared" si="441"/>
        <v>0.99991356109341567</v>
      </c>
      <c r="AM246" s="87">
        <f t="shared" si="442"/>
        <v>0.999913561093415</v>
      </c>
      <c r="AN246" s="87">
        <f t="shared" si="443"/>
        <v>0.99991356109341512</v>
      </c>
      <c r="AO246" s="87">
        <f t="shared" si="444"/>
        <v>0.999913561093415</v>
      </c>
      <c r="AP246" s="87">
        <f t="shared" si="445"/>
        <v>0.99991356109341534</v>
      </c>
      <c r="AQ246" s="87">
        <f t="shared" ref="AQ246" si="469">AQ113/AQ$128+AQ245</f>
        <v>0.99991356109341523</v>
      </c>
      <c r="AR246" s="87">
        <f t="shared" si="447"/>
        <v>0.99991356109341534</v>
      </c>
      <c r="AS246" s="87">
        <f t="shared" ref="AS246:AT246" si="470">AS113/AS$128+AS245</f>
        <v>0.99991356109341512</v>
      </c>
      <c r="AT246" s="87">
        <f t="shared" si="470"/>
        <v>0.999913561093415</v>
      </c>
      <c r="AU246" s="87">
        <f t="shared" si="447"/>
        <v>0.99999999999999978</v>
      </c>
      <c r="AY246" s="57">
        <v>4</v>
      </c>
      <c r="AZ246" s="63">
        <v>0.2</v>
      </c>
      <c r="BA246" s="63">
        <f t="shared" si="397"/>
        <v>0.99991364348788636</v>
      </c>
      <c r="BB246" s="64">
        <f t="shared" si="398"/>
        <v>0.99991363979129744</v>
      </c>
      <c r="BC246" s="64">
        <f t="shared" si="399"/>
        <v>0.99991364375882674</v>
      </c>
      <c r="BD246" s="65">
        <f t="shared" si="400"/>
        <v>4.1291611626369758E-5</v>
      </c>
      <c r="BE246" s="51">
        <f t="shared" si="292"/>
        <v>2.6219306639387735E-3</v>
      </c>
      <c r="BF246" s="51"/>
      <c r="BG246" s="50"/>
      <c r="BH246" s="88">
        <f t="shared" si="401"/>
        <v>0.99991364373903158</v>
      </c>
      <c r="BI246" s="51">
        <f t="shared" si="402"/>
        <v>0.99991364360857671</v>
      </c>
    </row>
    <row r="247" spans="1:61" x14ac:dyDescent="0.25">
      <c r="A247" s="60">
        <v>19630</v>
      </c>
      <c r="B247" s="51">
        <f t="shared" si="405"/>
        <v>0.99991364375882674</v>
      </c>
      <c r="C247" s="86">
        <f t="shared" si="406"/>
        <v>0.99991364375028946</v>
      </c>
      <c r="D247" s="86">
        <f t="shared" si="407"/>
        <v>0.99991364374012404</v>
      </c>
      <c r="E247" s="86">
        <f t="shared" si="408"/>
        <v>0.99991364373992453</v>
      </c>
      <c r="F247" s="51">
        <f t="shared" si="409"/>
        <v>0.99991364373880831</v>
      </c>
      <c r="G247" s="51">
        <f t="shared" si="410"/>
        <v>0.99991363979129744</v>
      </c>
      <c r="H247" s="86">
        <f t="shared" si="411"/>
        <v>0.99991364373398739</v>
      </c>
      <c r="I247" s="86">
        <f t="shared" si="412"/>
        <v>0.99991364372969449</v>
      </c>
      <c r="J247" s="86">
        <f t="shared" si="413"/>
        <v>0.99991364372345992</v>
      </c>
      <c r="K247" s="51">
        <f t="shared" si="414"/>
        <v>0.99991364372203806</v>
      </c>
      <c r="L247" s="86">
        <f t="shared" si="415"/>
        <v>0.99991364370828073</v>
      </c>
      <c r="M247" s="86">
        <f t="shared" si="416"/>
        <v>0.99991364367664981</v>
      </c>
      <c r="N247" s="86">
        <f t="shared" si="417"/>
        <v>0.99991364365707736</v>
      </c>
      <c r="O247" s="86">
        <f t="shared" si="418"/>
        <v>0.9999136436526419</v>
      </c>
      <c r="P247" s="86">
        <f t="shared" si="419"/>
        <v>0.99991364364192525</v>
      </c>
      <c r="Q247" s="86">
        <f t="shared" si="420"/>
        <v>0.99991364362498869</v>
      </c>
      <c r="R247" s="86">
        <f t="shared" si="421"/>
        <v>0.99991364361020563</v>
      </c>
      <c r="S247" s="86">
        <f t="shared" si="422"/>
        <v>0.99991364360206125</v>
      </c>
      <c r="T247" s="86">
        <f t="shared" si="423"/>
        <v>0.99991364358985024</v>
      </c>
      <c r="U247" s="86">
        <f t="shared" si="424"/>
        <v>0.9999136435656002</v>
      </c>
      <c r="V247" s="86">
        <f t="shared" si="425"/>
        <v>0.9999136435656002</v>
      </c>
      <c r="W247" s="86">
        <f t="shared" si="426"/>
        <v>0.99991364356559997</v>
      </c>
      <c r="X247" s="86">
        <f t="shared" si="427"/>
        <v>0.99991364356560031</v>
      </c>
      <c r="Y247" s="86">
        <f t="shared" si="428"/>
        <v>0.99991364356559986</v>
      </c>
      <c r="Z247" s="86">
        <f t="shared" si="429"/>
        <v>0.99991364356560009</v>
      </c>
      <c r="AA247" s="86">
        <f t="shared" si="430"/>
        <v>0.99991364356559975</v>
      </c>
      <c r="AB247" s="86">
        <f t="shared" si="431"/>
        <v>0.99991364356559997</v>
      </c>
      <c r="AC247" s="86">
        <f t="shared" si="432"/>
        <v>0.99991364356559997</v>
      </c>
      <c r="AD247" s="86">
        <f t="shared" si="433"/>
        <v>0.99991364356559975</v>
      </c>
      <c r="AE247" s="86">
        <f t="shared" si="434"/>
        <v>0.99991364356559964</v>
      </c>
      <c r="AF247" s="86">
        <f t="shared" si="435"/>
        <v>0.99991364356559986</v>
      </c>
      <c r="AG247" s="86">
        <f t="shared" si="436"/>
        <v>0.99991364356559986</v>
      </c>
      <c r="AH247" s="87">
        <f t="shared" si="437"/>
        <v>0.99991364356560042</v>
      </c>
      <c r="AI247" s="87">
        <f t="shared" si="438"/>
        <v>0.99991364356560064</v>
      </c>
      <c r="AJ247" s="87">
        <f t="shared" si="439"/>
        <v>0.99991364356559975</v>
      </c>
      <c r="AK247" s="87">
        <f t="shared" si="440"/>
        <v>0.99990724289916344</v>
      </c>
      <c r="AL247" s="87">
        <f t="shared" si="441"/>
        <v>0.99991356109341567</v>
      </c>
      <c r="AM247" s="87">
        <f t="shared" si="442"/>
        <v>0.999913561093415</v>
      </c>
      <c r="AN247" s="87">
        <f t="shared" si="443"/>
        <v>0.99991356109341512</v>
      </c>
      <c r="AO247" s="87">
        <f t="shared" si="444"/>
        <v>0.999913561093415</v>
      </c>
      <c r="AP247" s="87">
        <f t="shared" si="445"/>
        <v>0.99991356109341534</v>
      </c>
      <c r="AQ247" s="87">
        <f t="shared" ref="AQ247" si="471">AQ114/AQ$128+AQ246</f>
        <v>0.99991356109341523</v>
      </c>
      <c r="AR247" s="87">
        <f t="shared" si="447"/>
        <v>0.99991356109341534</v>
      </c>
      <c r="AS247" s="87">
        <f t="shared" ref="AS247:AT247" si="472">AS114/AS$128+AS246</f>
        <v>0.99991356109341512</v>
      </c>
      <c r="AT247" s="87">
        <f t="shared" si="472"/>
        <v>0.999913561093415</v>
      </c>
      <c r="AU247" s="87">
        <f t="shared" si="447"/>
        <v>0.99999999999999978</v>
      </c>
      <c r="AY247" s="57">
        <v>4</v>
      </c>
      <c r="AZ247" s="63">
        <v>0.2</v>
      </c>
      <c r="BA247" s="63">
        <f t="shared" si="397"/>
        <v>0.99991364348788636</v>
      </c>
      <c r="BB247" s="64">
        <f t="shared" si="398"/>
        <v>0.99991363979129744</v>
      </c>
      <c r="BC247" s="64">
        <f t="shared" si="399"/>
        <v>0.99991364375882674</v>
      </c>
      <c r="BD247" s="65">
        <f t="shared" si="400"/>
        <v>4.1291611626369758E-5</v>
      </c>
      <c r="BE247" s="51">
        <f t="shared" si="292"/>
        <v>2.6632222755651434E-3</v>
      </c>
      <c r="BF247" s="51"/>
      <c r="BG247" s="50"/>
      <c r="BH247" s="88">
        <f t="shared" si="401"/>
        <v>0.99991364373903158</v>
      </c>
      <c r="BI247" s="51">
        <f t="shared" si="402"/>
        <v>0.99991364360857671</v>
      </c>
    </row>
    <row r="248" spans="1:61" x14ac:dyDescent="0.25">
      <c r="A248" s="60">
        <v>19631</v>
      </c>
      <c r="B248" s="86">
        <f t="shared" si="405"/>
        <v>0.99991364375882674</v>
      </c>
      <c r="C248" s="86">
        <f t="shared" si="406"/>
        <v>0.99991364375028946</v>
      </c>
      <c r="D248" s="86">
        <f t="shared" si="407"/>
        <v>0.99991364374012404</v>
      </c>
      <c r="E248" s="86">
        <f t="shared" si="408"/>
        <v>0.99991364373992453</v>
      </c>
      <c r="F248" s="51">
        <f t="shared" si="409"/>
        <v>0.99991364373880831</v>
      </c>
      <c r="G248" s="51">
        <f t="shared" si="410"/>
        <v>0.99991363979129744</v>
      </c>
      <c r="H248" s="86">
        <f t="shared" si="411"/>
        <v>0.99991364373398739</v>
      </c>
      <c r="I248" s="86">
        <f t="shared" si="412"/>
        <v>0.99991364372969449</v>
      </c>
      <c r="J248" s="86">
        <f t="shared" si="413"/>
        <v>0.99991364372345992</v>
      </c>
      <c r="K248" s="51">
        <f t="shared" si="414"/>
        <v>0.99991364372203806</v>
      </c>
      <c r="L248" s="86">
        <f t="shared" si="415"/>
        <v>0.99991364370828073</v>
      </c>
      <c r="M248" s="86">
        <f t="shared" si="416"/>
        <v>0.99991364367664981</v>
      </c>
      <c r="N248" s="86">
        <f t="shared" si="417"/>
        <v>0.99991364365707736</v>
      </c>
      <c r="O248" s="86">
        <f t="shared" si="418"/>
        <v>0.9999136436526419</v>
      </c>
      <c r="P248" s="86">
        <f t="shared" si="419"/>
        <v>0.99991364364192525</v>
      </c>
      <c r="Q248" s="86">
        <f t="shared" si="420"/>
        <v>0.99991364362498869</v>
      </c>
      <c r="R248" s="86">
        <f t="shared" si="421"/>
        <v>0.99991364361020563</v>
      </c>
      <c r="S248" s="86">
        <f t="shared" si="422"/>
        <v>0.99991364360206125</v>
      </c>
      <c r="T248" s="86">
        <f t="shared" si="423"/>
        <v>0.99991364358985024</v>
      </c>
      <c r="U248" s="86">
        <f t="shared" si="424"/>
        <v>0.9999136435656002</v>
      </c>
      <c r="V248" s="86">
        <f t="shared" si="425"/>
        <v>0.9999136435656002</v>
      </c>
      <c r="W248" s="86">
        <f t="shared" si="426"/>
        <v>0.99991364356559997</v>
      </c>
      <c r="X248" s="86">
        <f t="shared" si="427"/>
        <v>0.99991364356560031</v>
      </c>
      <c r="Y248" s="86">
        <f t="shared" si="428"/>
        <v>0.99991364356559986</v>
      </c>
      <c r="Z248" s="86">
        <f t="shared" si="429"/>
        <v>0.99991364356560009</v>
      </c>
      <c r="AA248" s="86">
        <f t="shared" si="430"/>
        <v>0.99991364356559975</v>
      </c>
      <c r="AB248" s="86">
        <f t="shared" si="431"/>
        <v>0.99991364356559997</v>
      </c>
      <c r="AC248" s="86">
        <f t="shared" si="432"/>
        <v>0.99991364356559997</v>
      </c>
      <c r="AD248" s="86">
        <f t="shared" si="433"/>
        <v>0.99991364356559975</v>
      </c>
      <c r="AE248" s="86">
        <f t="shared" si="434"/>
        <v>0.99991364356559964</v>
      </c>
      <c r="AF248" s="86">
        <f t="shared" si="435"/>
        <v>0.99991364356559986</v>
      </c>
      <c r="AG248" s="86">
        <f t="shared" si="436"/>
        <v>0.99991364356559986</v>
      </c>
      <c r="AH248" s="87">
        <f t="shared" si="437"/>
        <v>0.99991364356560042</v>
      </c>
      <c r="AI248" s="87">
        <f t="shared" si="438"/>
        <v>0.99991364356560064</v>
      </c>
      <c r="AJ248" s="87">
        <f t="shared" si="439"/>
        <v>0.99991364356559975</v>
      </c>
      <c r="AK248" s="87">
        <f t="shared" si="440"/>
        <v>0.99990724289916344</v>
      </c>
      <c r="AL248" s="87">
        <f t="shared" si="441"/>
        <v>0.99991356109341567</v>
      </c>
      <c r="AM248" s="87">
        <f t="shared" si="442"/>
        <v>0.999913561093415</v>
      </c>
      <c r="AN248" s="87">
        <f t="shared" si="443"/>
        <v>0.99991356109341512</v>
      </c>
      <c r="AO248" s="87">
        <f t="shared" si="444"/>
        <v>0.999913561093415</v>
      </c>
      <c r="AP248" s="87">
        <f t="shared" si="445"/>
        <v>0.99991356109341534</v>
      </c>
      <c r="AQ248" s="87">
        <f t="shared" ref="AQ248" si="473">AQ115/AQ$128+AQ247</f>
        <v>0.99991356109341523</v>
      </c>
      <c r="AR248" s="87">
        <f t="shared" si="447"/>
        <v>0.99991356109341534</v>
      </c>
      <c r="AS248" s="87">
        <f t="shared" ref="AS248:AT248" si="474">AS115/AS$128+AS247</f>
        <v>0.99991356109341512</v>
      </c>
      <c r="AT248" s="87">
        <f t="shared" si="474"/>
        <v>0.999913561093415</v>
      </c>
      <c r="AU248" s="87">
        <f t="shared" si="447"/>
        <v>0.99999999999999978</v>
      </c>
      <c r="AY248" s="57">
        <v>3</v>
      </c>
      <c r="AZ248" s="63">
        <v>0.15</v>
      </c>
      <c r="BA248" s="63">
        <f t="shared" si="397"/>
        <v>0.99991364348788636</v>
      </c>
      <c r="BB248" s="64">
        <f t="shared" si="398"/>
        <v>0.99991363979129744</v>
      </c>
      <c r="BC248" s="64">
        <f t="shared" si="399"/>
        <v>0.99991364375882674</v>
      </c>
      <c r="BD248" s="65">
        <f t="shared" si="400"/>
        <v>4.1291611626369758E-5</v>
      </c>
      <c r="BE248" s="51">
        <f t="shared" si="292"/>
        <v>2.7045138871915134E-3</v>
      </c>
      <c r="BF248" s="51"/>
      <c r="BG248" s="50"/>
      <c r="BH248" s="88">
        <f t="shared" si="401"/>
        <v>0.99991364373903158</v>
      </c>
      <c r="BI248" s="51">
        <f t="shared" si="402"/>
        <v>0.99991364360857671</v>
      </c>
    </row>
    <row r="249" spans="1:61" x14ac:dyDescent="0.25">
      <c r="A249" s="60">
        <v>19632</v>
      </c>
      <c r="B249" s="86">
        <f t="shared" si="405"/>
        <v>0.99991364375882674</v>
      </c>
      <c r="C249" s="86">
        <f t="shared" si="406"/>
        <v>0.99991364375028946</v>
      </c>
      <c r="D249" s="86">
        <f t="shared" si="407"/>
        <v>0.99991364374012404</v>
      </c>
      <c r="E249" s="86">
        <f t="shared" si="408"/>
        <v>0.99991364373992453</v>
      </c>
      <c r="F249" s="51">
        <f t="shared" si="409"/>
        <v>0.99991364373880831</v>
      </c>
      <c r="G249" s="51">
        <f t="shared" si="410"/>
        <v>0.99991363979129744</v>
      </c>
      <c r="H249" s="86">
        <f t="shared" si="411"/>
        <v>0.99991364373398739</v>
      </c>
      <c r="I249" s="86">
        <f t="shared" si="412"/>
        <v>0.99991364372969449</v>
      </c>
      <c r="J249" s="86">
        <f t="shared" si="413"/>
        <v>0.99991364372345992</v>
      </c>
      <c r="K249" s="51">
        <f t="shared" si="414"/>
        <v>0.99991364372203806</v>
      </c>
      <c r="L249" s="86">
        <f t="shared" si="415"/>
        <v>0.99991364370828073</v>
      </c>
      <c r="M249" s="86">
        <f t="shared" si="416"/>
        <v>0.99991364367664981</v>
      </c>
      <c r="N249" s="86">
        <f t="shared" si="417"/>
        <v>0.99991364365707736</v>
      </c>
      <c r="O249" s="86">
        <f t="shared" si="418"/>
        <v>0.9999136436526419</v>
      </c>
      <c r="P249" s="86">
        <f t="shared" si="419"/>
        <v>0.99991364364192525</v>
      </c>
      <c r="Q249" s="86">
        <f t="shared" si="420"/>
        <v>0.99991364362498869</v>
      </c>
      <c r="R249" s="86">
        <f t="shared" si="421"/>
        <v>0.99991364361020563</v>
      </c>
      <c r="S249" s="86">
        <f t="shared" si="422"/>
        <v>0.99991364360206125</v>
      </c>
      <c r="T249" s="86">
        <f t="shared" si="423"/>
        <v>0.99991364358985024</v>
      </c>
      <c r="U249" s="86">
        <f t="shared" si="424"/>
        <v>0.9999136435656002</v>
      </c>
      <c r="V249" s="86">
        <f t="shared" si="425"/>
        <v>0.9999136435656002</v>
      </c>
      <c r="W249" s="86">
        <f t="shared" si="426"/>
        <v>0.99991364356559997</v>
      </c>
      <c r="X249" s="86">
        <f t="shared" si="427"/>
        <v>0.99991364356560031</v>
      </c>
      <c r="Y249" s="86">
        <f t="shared" si="428"/>
        <v>0.99991364356559986</v>
      </c>
      <c r="Z249" s="86">
        <f t="shared" si="429"/>
        <v>0.99991364356560009</v>
      </c>
      <c r="AA249" s="86">
        <f t="shared" si="430"/>
        <v>0.99991364356559975</v>
      </c>
      <c r="AB249" s="86">
        <f t="shared" si="431"/>
        <v>0.99991364356559997</v>
      </c>
      <c r="AC249" s="86">
        <f t="shared" si="432"/>
        <v>0.99991364356559997</v>
      </c>
      <c r="AD249" s="86">
        <f t="shared" si="433"/>
        <v>0.99991364356559975</v>
      </c>
      <c r="AE249" s="86">
        <f t="shared" si="434"/>
        <v>0.99991364356559964</v>
      </c>
      <c r="AF249" s="86">
        <f t="shared" si="435"/>
        <v>0.99991364356559986</v>
      </c>
      <c r="AG249" s="86">
        <f t="shared" si="436"/>
        <v>0.99991364356559986</v>
      </c>
      <c r="AH249" s="87">
        <f t="shared" si="437"/>
        <v>0.99991364356560042</v>
      </c>
      <c r="AI249" s="87">
        <f t="shared" si="438"/>
        <v>0.99991364356560064</v>
      </c>
      <c r="AJ249" s="87">
        <f t="shared" si="439"/>
        <v>0.99991364356559975</v>
      </c>
      <c r="AK249" s="87">
        <f t="shared" si="440"/>
        <v>0.99990724289916344</v>
      </c>
      <c r="AL249" s="87">
        <f t="shared" si="441"/>
        <v>0.99991356109341567</v>
      </c>
      <c r="AM249" s="87">
        <f t="shared" si="442"/>
        <v>0.999913561093415</v>
      </c>
      <c r="AN249" s="87">
        <f t="shared" si="443"/>
        <v>0.99991356109341512</v>
      </c>
      <c r="AO249" s="87">
        <f t="shared" si="444"/>
        <v>0.999913561093415</v>
      </c>
      <c r="AP249" s="87">
        <f t="shared" si="445"/>
        <v>0.99991356109341534</v>
      </c>
      <c r="AQ249" s="87">
        <f t="shared" ref="AQ249" si="475">AQ116/AQ$128+AQ248</f>
        <v>0.99991356109341523</v>
      </c>
      <c r="AR249" s="87">
        <f t="shared" si="447"/>
        <v>0.99991356109341534</v>
      </c>
      <c r="AS249" s="87">
        <f t="shared" ref="AS249:AT249" si="476">AS116/AS$128+AS248</f>
        <v>0.99991356109341512</v>
      </c>
      <c r="AT249" s="87">
        <f t="shared" si="476"/>
        <v>0.999913561093415</v>
      </c>
      <c r="AU249" s="87">
        <f t="shared" si="447"/>
        <v>0.99999999999999978</v>
      </c>
      <c r="AY249" s="57">
        <v>3</v>
      </c>
      <c r="AZ249" s="63">
        <v>0.15</v>
      </c>
      <c r="BA249" s="63">
        <f t="shared" si="397"/>
        <v>0.99991364348788636</v>
      </c>
      <c r="BB249" s="64">
        <f t="shared" si="398"/>
        <v>0.99991363979129744</v>
      </c>
      <c r="BC249" s="64">
        <f t="shared" si="399"/>
        <v>0.99991364375882674</v>
      </c>
      <c r="BD249" s="65">
        <f t="shared" si="400"/>
        <v>4.1291611626369758E-5</v>
      </c>
      <c r="BE249" s="51">
        <f t="shared" si="292"/>
        <v>2.7458054988178833E-3</v>
      </c>
      <c r="BF249" s="51"/>
      <c r="BG249" s="50"/>
      <c r="BH249" s="88">
        <f t="shared" si="401"/>
        <v>0.99991364373903158</v>
      </c>
      <c r="BI249" s="51">
        <f t="shared" si="402"/>
        <v>0.99991364360857671</v>
      </c>
    </row>
    <row r="250" spans="1:61" x14ac:dyDescent="0.25">
      <c r="A250" s="60">
        <v>19633</v>
      </c>
      <c r="B250" s="86">
        <f t="shared" si="405"/>
        <v>0.99991364375882674</v>
      </c>
      <c r="C250" s="86">
        <f t="shared" si="406"/>
        <v>0.99991364375028946</v>
      </c>
      <c r="D250" s="86">
        <f t="shared" si="407"/>
        <v>0.99991364374012404</v>
      </c>
      <c r="E250" s="86">
        <f t="shared" si="408"/>
        <v>0.99991364373992453</v>
      </c>
      <c r="F250" s="51">
        <f t="shared" si="409"/>
        <v>0.99991364373880831</v>
      </c>
      <c r="G250" s="51">
        <f t="shared" si="410"/>
        <v>0.99991363979129744</v>
      </c>
      <c r="H250" s="86">
        <f t="shared" si="411"/>
        <v>0.99991364373398739</v>
      </c>
      <c r="I250" s="86">
        <f t="shared" si="412"/>
        <v>0.99991364372969449</v>
      </c>
      <c r="J250" s="86">
        <f t="shared" si="413"/>
        <v>0.99991364372345992</v>
      </c>
      <c r="K250" s="51">
        <f t="shared" si="414"/>
        <v>0.99991364372203806</v>
      </c>
      <c r="L250" s="86">
        <f t="shared" si="415"/>
        <v>0.99991364370828073</v>
      </c>
      <c r="M250" s="86">
        <f t="shared" si="416"/>
        <v>0.99991364367664981</v>
      </c>
      <c r="N250" s="86">
        <f t="shared" si="417"/>
        <v>0.99991364365707736</v>
      </c>
      <c r="O250" s="86">
        <f t="shared" si="418"/>
        <v>0.9999136436526419</v>
      </c>
      <c r="P250" s="86">
        <f t="shared" si="419"/>
        <v>0.99991364364192525</v>
      </c>
      <c r="Q250" s="86">
        <f t="shared" si="420"/>
        <v>0.99991364362498869</v>
      </c>
      <c r="R250" s="86">
        <f t="shared" si="421"/>
        <v>0.99991364361020563</v>
      </c>
      <c r="S250" s="86">
        <f t="shared" si="422"/>
        <v>0.99991364360206125</v>
      </c>
      <c r="T250" s="86">
        <f t="shared" si="423"/>
        <v>0.99991364358985024</v>
      </c>
      <c r="U250" s="86">
        <f t="shared" si="424"/>
        <v>0.9999136435656002</v>
      </c>
      <c r="V250" s="86">
        <f t="shared" si="425"/>
        <v>0.9999136435656002</v>
      </c>
      <c r="W250" s="86">
        <f t="shared" si="426"/>
        <v>0.99991364356559997</v>
      </c>
      <c r="X250" s="86">
        <f t="shared" si="427"/>
        <v>0.99991364356560031</v>
      </c>
      <c r="Y250" s="86">
        <f t="shared" si="428"/>
        <v>0.99991364356559986</v>
      </c>
      <c r="Z250" s="86">
        <f t="shared" si="429"/>
        <v>0.99991364356560009</v>
      </c>
      <c r="AA250" s="86">
        <f t="shared" si="430"/>
        <v>0.99991364356559975</v>
      </c>
      <c r="AB250" s="86">
        <f t="shared" si="431"/>
        <v>0.99991364356559997</v>
      </c>
      <c r="AC250" s="86">
        <f t="shared" si="432"/>
        <v>0.99991364356559997</v>
      </c>
      <c r="AD250" s="86">
        <f t="shared" si="433"/>
        <v>0.99991364356559975</v>
      </c>
      <c r="AE250" s="86">
        <f t="shared" si="434"/>
        <v>0.99991364356559964</v>
      </c>
      <c r="AF250" s="86">
        <f t="shared" si="435"/>
        <v>0.99991364356559986</v>
      </c>
      <c r="AG250" s="86">
        <f t="shared" si="436"/>
        <v>0.99991364356559986</v>
      </c>
      <c r="AH250" s="87">
        <f t="shared" si="437"/>
        <v>0.99991364356560042</v>
      </c>
      <c r="AI250" s="87">
        <f t="shared" si="438"/>
        <v>0.99991364356560064</v>
      </c>
      <c r="AJ250" s="87">
        <f t="shared" si="439"/>
        <v>0.99991364356559975</v>
      </c>
      <c r="AK250" s="87">
        <f t="shared" si="440"/>
        <v>0.99990724289916344</v>
      </c>
      <c r="AL250" s="87">
        <f t="shared" si="441"/>
        <v>0.99991356109341567</v>
      </c>
      <c r="AM250" s="87">
        <f t="shared" si="442"/>
        <v>0.999913561093415</v>
      </c>
      <c r="AN250" s="87">
        <f t="shared" si="443"/>
        <v>0.99991356109341512</v>
      </c>
      <c r="AO250" s="87">
        <f t="shared" si="444"/>
        <v>0.999913561093415</v>
      </c>
      <c r="AP250" s="87">
        <f t="shared" si="445"/>
        <v>0.99991356109341534</v>
      </c>
      <c r="AQ250" s="87">
        <f t="shared" ref="AQ250" si="477">AQ117/AQ$128+AQ249</f>
        <v>0.99991356109341523</v>
      </c>
      <c r="AR250" s="87">
        <f t="shared" si="447"/>
        <v>0.99991356109341534</v>
      </c>
      <c r="AS250" s="87">
        <f t="shared" ref="AS250:AT250" si="478">AS117/AS$128+AS249</f>
        <v>0.99991356109341512</v>
      </c>
      <c r="AT250" s="87">
        <f t="shared" si="478"/>
        <v>0.999913561093415</v>
      </c>
      <c r="AU250" s="87">
        <f t="shared" si="447"/>
        <v>0.99999999999999978</v>
      </c>
      <c r="AY250" s="57">
        <v>3</v>
      </c>
      <c r="AZ250" s="63">
        <v>0.15</v>
      </c>
      <c r="BA250" s="63">
        <f t="shared" si="397"/>
        <v>0.99991364348788636</v>
      </c>
      <c r="BB250" s="64">
        <f t="shared" si="398"/>
        <v>0.99991363979129744</v>
      </c>
      <c r="BC250" s="64">
        <f t="shared" si="399"/>
        <v>0.99991364375882674</v>
      </c>
      <c r="BD250" s="65">
        <f t="shared" si="400"/>
        <v>4.1291611626369758E-5</v>
      </c>
      <c r="BE250" s="51">
        <f t="shared" si="292"/>
        <v>2.7870971104442532E-3</v>
      </c>
      <c r="BF250" s="51"/>
      <c r="BG250" s="50"/>
      <c r="BH250" s="88">
        <f t="shared" si="401"/>
        <v>0.99991364373903158</v>
      </c>
      <c r="BI250" s="51">
        <f t="shared" si="402"/>
        <v>0.99991364360857671</v>
      </c>
    </row>
    <row r="251" spans="1:61" x14ac:dyDescent="0.25">
      <c r="A251" s="60">
        <v>19634</v>
      </c>
      <c r="B251" s="86">
        <f t="shared" si="405"/>
        <v>0.99991364375882674</v>
      </c>
      <c r="C251" s="86">
        <f t="shared" si="406"/>
        <v>0.99991364375028946</v>
      </c>
      <c r="D251" s="86">
        <f t="shared" si="407"/>
        <v>0.99991364374012404</v>
      </c>
      <c r="E251" s="86">
        <f t="shared" si="408"/>
        <v>0.99991364373992453</v>
      </c>
      <c r="F251" s="51">
        <f t="shared" si="409"/>
        <v>0.99991364373880831</v>
      </c>
      <c r="G251" s="51">
        <f t="shared" si="410"/>
        <v>0.99991363979129744</v>
      </c>
      <c r="H251" s="86">
        <f t="shared" si="411"/>
        <v>0.99991364373398739</v>
      </c>
      <c r="I251" s="86">
        <f t="shared" si="412"/>
        <v>0.99991364372969449</v>
      </c>
      <c r="J251" s="86">
        <f t="shared" si="413"/>
        <v>0.99991364372345992</v>
      </c>
      <c r="K251" s="51">
        <f t="shared" si="414"/>
        <v>0.99991364372203806</v>
      </c>
      <c r="L251" s="86">
        <f t="shared" si="415"/>
        <v>0.99991364370828073</v>
      </c>
      <c r="M251" s="86">
        <f t="shared" si="416"/>
        <v>0.99991364367664981</v>
      </c>
      <c r="N251" s="86">
        <f t="shared" si="417"/>
        <v>0.99991364365707736</v>
      </c>
      <c r="O251" s="86">
        <f t="shared" si="418"/>
        <v>0.9999136436526419</v>
      </c>
      <c r="P251" s="86">
        <f t="shared" si="419"/>
        <v>0.99991364364192525</v>
      </c>
      <c r="Q251" s="86">
        <f t="shared" si="420"/>
        <v>0.99991364362498869</v>
      </c>
      <c r="R251" s="86">
        <f t="shared" si="421"/>
        <v>0.99991364361020563</v>
      </c>
      <c r="S251" s="86">
        <f t="shared" si="422"/>
        <v>0.99991364360206125</v>
      </c>
      <c r="T251" s="86">
        <f t="shared" si="423"/>
        <v>0.99991364358985024</v>
      </c>
      <c r="U251" s="86">
        <f t="shared" si="424"/>
        <v>0.9999136435656002</v>
      </c>
      <c r="V251" s="86">
        <f t="shared" si="425"/>
        <v>0.9999136435656002</v>
      </c>
      <c r="W251" s="86">
        <f t="shared" si="426"/>
        <v>0.99991364356559997</v>
      </c>
      <c r="X251" s="86">
        <f t="shared" si="427"/>
        <v>0.99991364356560031</v>
      </c>
      <c r="Y251" s="86">
        <f t="shared" si="428"/>
        <v>0.99991364356559986</v>
      </c>
      <c r="Z251" s="86">
        <f t="shared" si="429"/>
        <v>0.99991364356560009</v>
      </c>
      <c r="AA251" s="86">
        <f t="shared" si="430"/>
        <v>0.99991364356559975</v>
      </c>
      <c r="AB251" s="86">
        <f t="shared" si="431"/>
        <v>0.99991364356559997</v>
      </c>
      <c r="AC251" s="86">
        <f t="shared" si="432"/>
        <v>0.99991364356559997</v>
      </c>
      <c r="AD251" s="86">
        <f t="shared" si="433"/>
        <v>0.99991364356559975</v>
      </c>
      <c r="AE251" s="86">
        <f t="shared" si="434"/>
        <v>0.99991364356559964</v>
      </c>
      <c r="AF251" s="86">
        <f t="shared" si="435"/>
        <v>0.99991364356559986</v>
      </c>
      <c r="AG251" s="86">
        <f t="shared" si="436"/>
        <v>0.99991364356559986</v>
      </c>
      <c r="AH251" s="87">
        <f t="shared" si="437"/>
        <v>0.99991364356560042</v>
      </c>
      <c r="AI251" s="87">
        <f t="shared" si="438"/>
        <v>0.99991364356560064</v>
      </c>
      <c r="AJ251" s="87">
        <f t="shared" si="439"/>
        <v>0.99991364356559975</v>
      </c>
      <c r="AK251" s="87">
        <f t="shared" si="440"/>
        <v>0.99990724289916344</v>
      </c>
      <c r="AL251" s="87">
        <f t="shared" si="441"/>
        <v>0.99991356109341567</v>
      </c>
      <c r="AM251" s="87">
        <f t="shared" si="442"/>
        <v>0.999913561093415</v>
      </c>
      <c r="AN251" s="87">
        <f t="shared" si="443"/>
        <v>0.99991356109341512</v>
      </c>
      <c r="AO251" s="87">
        <f t="shared" si="444"/>
        <v>0.999913561093415</v>
      </c>
      <c r="AP251" s="87">
        <f t="shared" si="445"/>
        <v>0.99991356109341534</v>
      </c>
      <c r="AQ251" s="87">
        <f t="shared" ref="AQ251" si="479">AQ118/AQ$128+AQ250</f>
        <v>0.99991356109341523</v>
      </c>
      <c r="AR251" s="87">
        <f t="shared" si="447"/>
        <v>0.99991356109341534</v>
      </c>
      <c r="AS251" s="87">
        <f t="shared" ref="AS251:AT251" si="480">AS118/AS$128+AS250</f>
        <v>0.99991356109341512</v>
      </c>
      <c r="AT251" s="87">
        <f t="shared" si="480"/>
        <v>0.999913561093415</v>
      </c>
      <c r="AU251" s="87">
        <f t="shared" si="447"/>
        <v>0.99999999999999978</v>
      </c>
      <c r="AY251" s="57">
        <v>3</v>
      </c>
      <c r="AZ251" s="63">
        <v>0.15</v>
      </c>
      <c r="BA251" s="63">
        <f t="shared" si="397"/>
        <v>0.99991364348788636</v>
      </c>
      <c r="BB251" s="64">
        <f t="shared" si="398"/>
        <v>0.99991363979129744</v>
      </c>
      <c r="BC251" s="64">
        <f t="shared" si="399"/>
        <v>0.99991364375882674</v>
      </c>
      <c r="BD251" s="65">
        <f t="shared" si="400"/>
        <v>4.1291611626369758E-5</v>
      </c>
      <c r="BE251" s="51">
        <f t="shared" si="292"/>
        <v>2.8283887220706232E-3</v>
      </c>
      <c r="BF251" s="51"/>
      <c r="BG251" s="50"/>
      <c r="BH251" s="88">
        <f t="shared" si="401"/>
        <v>0.99991364373903158</v>
      </c>
      <c r="BI251" s="51">
        <f t="shared" si="402"/>
        <v>0.99991364360857671</v>
      </c>
    </row>
    <row r="252" spans="1:61" x14ac:dyDescent="0.25">
      <c r="A252" s="60">
        <v>19635</v>
      </c>
      <c r="B252" s="86">
        <f t="shared" si="405"/>
        <v>0.99991364375882674</v>
      </c>
      <c r="C252" s="86">
        <f t="shared" si="406"/>
        <v>0.99991364375028946</v>
      </c>
      <c r="D252" s="86">
        <f t="shared" si="407"/>
        <v>0.99991364374012404</v>
      </c>
      <c r="E252" s="86">
        <f t="shared" si="408"/>
        <v>0.99991364373992453</v>
      </c>
      <c r="F252" s="51">
        <f t="shared" si="409"/>
        <v>0.99991364373880831</v>
      </c>
      <c r="G252" s="51">
        <f t="shared" si="410"/>
        <v>0.99991363979129744</v>
      </c>
      <c r="H252" s="86">
        <f t="shared" si="411"/>
        <v>0.99991364373398739</v>
      </c>
      <c r="I252" s="86">
        <f t="shared" si="412"/>
        <v>0.99991364372969449</v>
      </c>
      <c r="J252" s="86">
        <f t="shared" si="413"/>
        <v>0.99991364372345992</v>
      </c>
      <c r="K252" s="51">
        <f t="shared" si="414"/>
        <v>0.99991364372203806</v>
      </c>
      <c r="L252" s="86">
        <f t="shared" si="415"/>
        <v>0.99991364370828073</v>
      </c>
      <c r="M252" s="86">
        <f t="shared" si="416"/>
        <v>0.99991364367664981</v>
      </c>
      <c r="N252" s="86">
        <f t="shared" si="417"/>
        <v>0.99991364365707736</v>
      </c>
      <c r="O252" s="86">
        <f t="shared" si="418"/>
        <v>0.9999136436526419</v>
      </c>
      <c r="P252" s="86">
        <f t="shared" si="419"/>
        <v>0.99991364364192525</v>
      </c>
      <c r="Q252" s="86">
        <f t="shared" si="420"/>
        <v>0.99991364362498869</v>
      </c>
      <c r="R252" s="86">
        <f t="shared" si="421"/>
        <v>0.99991364361020563</v>
      </c>
      <c r="S252" s="86">
        <f t="shared" si="422"/>
        <v>0.99991364360206125</v>
      </c>
      <c r="T252" s="86">
        <f t="shared" si="423"/>
        <v>0.99991364358985024</v>
      </c>
      <c r="U252" s="86">
        <f t="shared" si="424"/>
        <v>0.9999136435656002</v>
      </c>
      <c r="V252" s="86">
        <f t="shared" si="425"/>
        <v>0.9999136435656002</v>
      </c>
      <c r="W252" s="86">
        <f t="shared" si="426"/>
        <v>0.99991364356559997</v>
      </c>
      <c r="X252" s="86">
        <f t="shared" si="427"/>
        <v>0.99991364356560031</v>
      </c>
      <c r="Y252" s="86">
        <f t="shared" si="428"/>
        <v>0.99991364356559986</v>
      </c>
      <c r="Z252" s="86">
        <f t="shared" si="429"/>
        <v>0.99991364356560009</v>
      </c>
      <c r="AA252" s="86">
        <f t="shared" si="430"/>
        <v>0.99991364356559975</v>
      </c>
      <c r="AB252" s="86">
        <f t="shared" si="431"/>
        <v>0.99991364356559997</v>
      </c>
      <c r="AC252" s="86">
        <f t="shared" si="432"/>
        <v>0.99991364356559997</v>
      </c>
      <c r="AD252" s="86">
        <f t="shared" si="433"/>
        <v>0.99991364356559975</v>
      </c>
      <c r="AE252" s="86">
        <f t="shared" si="434"/>
        <v>0.99991364356559964</v>
      </c>
      <c r="AF252" s="86">
        <f t="shared" si="435"/>
        <v>0.99991364356559986</v>
      </c>
      <c r="AG252" s="86">
        <f t="shared" si="436"/>
        <v>0.99991364356559986</v>
      </c>
      <c r="AH252" s="87">
        <f t="shared" si="437"/>
        <v>0.99991364356560042</v>
      </c>
      <c r="AI252" s="87">
        <f t="shared" si="438"/>
        <v>0.99991364356560064</v>
      </c>
      <c r="AJ252" s="87">
        <f t="shared" si="439"/>
        <v>0.99991364356559975</v>
      </c>
      <c r="AK252" s="87">
        <f t="shared" si="440"/>
        <v>0.99990724289916344</v>
      </c>
      <c r="AL252" s="87">
        <f t="shared" si="441"/>
        <v>0.99991356109341567</v>
      </c>
      <c r="AM252" s="87">
        <f t="shared" si="442"/>
        <v>0.999913561093415</v>
      </c>
      <c r="AN252" s="87">
        <f t="shared" si="443"/>
        <v>0.99991356109341512</v>
      </c>
      <c r="AO252" s="87">
        <f t="shared" si="444"/>
        <v>0.999913561093415</v>
      </c>
      <c r="AP252" s="87">
        <f t="shared" si="445"/>
        <v>0.99991356109341534</v>
      </c>
      <c r="AQ252" s="87">
        <f t="shared" ref="AQ252" si="481">AQ119/AQ$128+AQ251</f>
        <v>0.99991356109341523</v>
      </c>
      <c r="AR252" s="87">
        <f t="shared" si="447"/>
        <v>0.99991356109341534</v>
      </c>
      <c r="AS252" s="87">
        <f t="shared" ref="AS252:AT252" si="482">AS119/AS$128+AS251</f>
        <v>0.99991356109341512</v>
      </c>
      <c r="AT252" s="87">
        <f t="shared" si="482"/>
        <v>0.999913561093415</v>
      </c>
      <c r="AU252" s="87">
        <f t="shared" si="447"/>
        <v>0.99999999999999978</v>
      </c>
      <c r="AY252" s="57">
        <v>3</v>
      </c>
      <c r="AZ252" s="63">
        <v>0.15</v>
      </c>
      <c r="BA252" s="63">
        <f t="shared" si="397"/>
        <v>0.99991364348788636</v>
      </c>
      <c r="BB252" s="64">
        <f t="shared" si="398"/>
        <v>0.99991363979129744</v>
      </c>
      <c r="BC252" s="64">
        <f t="shared" si="399"/>
        <v>0.99991364375882674</v>
      </c>
      <c r="BD252" s="65">
        <f t="shared" si="400"/>
        <v>4.1291611626369758E-5</v>
      </c>
      <c r="BE252" s="51">
        <f t="shared" si="292"/>
        <v>2.8696803336969931E-3</v>
      </c>
      <c r="BF252" s="51"/>
      <c r="BG252" s="50"/>
      <c r="BH252" s="88">
        <f t="shared" si="401"/>
        <v>0.99991364373903158</v>
      </c>
      <c r="BI252" s="51">
        <f t="shared" si="402"/>
        <v>0.99991364360857671</v>
      </c>
    </row>
    <row r="253" spans="1:61" x14ac:dyDescent="0.25">
      <c r="A253" s="60">
        <v>19636</v>
      </c>
      <c r="B253" s="86">
        <f t="shared" si="405"/>
        <v>0.99991364375882674</v>
      </c>
      <c r="C253" s="86">
        <f t="shared" si="406"/>
        <v>0.99991364375028946</v>
      </c>
      <c r="D253" s="86">
        <f t="shared" si="407"/>
        <v>0.99991364374012404</v>
      </c>
      <c r="E253" s="86">
        <f t="shared" si="408"/>
        <v>0.99991364373992453</v>
      </c>
      <c r="F253" s="86">
        <f t="shared" si="409"/>
        <v>0.99991364373880831</v>
      </c>
      <c r="G253" s="51">
        <f t="shared" si="410"/>
        <v>0.99991363979129744</v>
      </c>
      <c r="H253" s="86">
        <f t="shared" si="411"/>
        <v>0.99991364373398739</v>
      </c>
      <c r="I253" s="86">
        <f t="shared" si="412"/>
        <v>0.99991364372969449</v>
      </c>
      <c r="J253" s="86">
        <f t="shared" si="413"/>
        <v>0.99991364372345992</v>
      </c>
      <c r="K253" s="51">
        <f t="shared" si="414"/>
        <v>0.99991364372203806</v>
      </c>
      <c r="L253" s="86">
        <f t="shared" si="415"/>
        <v>0.99991364370828073</v>
      </c>
      <c r="M253" s="86">
        <f t="shared" si="416"/>
        <v>0.99991364367664981</v>
      </c>
      <c r="N253" s="86">
        <f t="shared" si="417"/>
        <v>0.99991364365707736</v>
      </c>
      <c r="O253" s="86">
        <f t="shared" si="418"/>
        <v>0.9999136436526419</v>
      </c>
      <c r="P253" s="86">
        <f t="shared" si="419"/>
        <v>0.99991364364192525</v>
      </c>
      <c r="Q253" s="86">
        <f t="shared" si="420"/>
        <v>0.99991364362498869</v>
      </c>
      <c r="R253" s="86">
        <f t="shared" si="421"/>
        <v>0.99991364361020563</v>
      </c>
      <c r="S253" s="86">
        <f t="shared" si="422"/>
        <v>0.99991364360206125</v>
      </c>
      <c r="T253" s="86">
        <f t="shared" si="423"/>
        <v>0.99991364358985024</v>
      </c>
      <c r="U253" s="86">
        <f t="shared" si="424"/>
        <v>0.9999136435656002</v>
      </c>
      <c r="V253" s="86">
        <f t="shared" si="425"/>
        <v>0.9999136435656002</v>
      </c>
      <c r="W253" s="86">
        <f t="shared" si="426"/>
        <v>0.99991364356559997</v>
      </c>
      <c r="X253" s="86">
        <f t="shared" si="427"/>
        <v>0.99991364356560031</v>
      </c>
      <c r="Y253" s="86">
        <f t="shared" si="428"/>
        <v>0.99991364356559986</v>
      </c>
      <c r="Z253" s="86">
        <f t="shared" si="429"/>
        <v>0.99991364356560009</v>
      </c>
      <c r="AA253" s="86">
        <f t="shared" si="430"/>
        <v>0.99991364356559975</v>
      </c>
      <c r="AB253" s="86">
        <f t="shared" si="431"/>
        <v>0.99991364356559997</v>
      </c>
      <c r="AC253" s="86">
        <f t="shared" si="432"/>
        <v>0.99991364356559997</v>
      </c>
      <c r="AD253" s="86">
        <f t="shared" si="433"/>
        <v>0.99991364356559975</v>
      </c>
      <c r="AE253" s="86">
        <f t="shared" si="434"/>
        <v>0.99991364356559964</v>
      </c>
      <c r="AF253" s="86">
        <f t="shared" si="435"/>
        <v>0.99991364356559986</v>
      </c>
      <c r="AG253" s="86">
        <f t="shared" si="436"/>
        <v>0.99991364356559986</v>
      </c>
      <c r="AH253" s="87">
        <f t="shared" si="437"/>
        <v>0.99991364356560042</v>
      </c>
      <c r="AI253" s="87">
        <f t="shared" si="438"/>
        <v>0.99991364356560064</v>
      </c>
      <c r="AJ253" s="87">
        <f t="shared" si="439"/>
        <v>0.99991364356559975</v>
      </c>
      <c r="AK253" s="87">
        <f t="shared" si="440"/>
        <v>0.99990724289916344</v>
      </c>
      <c r="AL253" s="87">
        <f t="shared" si="441"/>
        <v>0.99991356109341567</v>
      </c>
      <c r="AM253" s="87">
        <f t="shared" si="442"/>
        <v>0.999913561093415</v>
      </c>
      <c r="AN253" s="87">
        <f t="shared" si="443"/>
        <v>0.99991356109341512</v>
      </c>
      <c r="AO253" s="87">
        <f t="shared" si="444"/>
        <v>0.999913561093415</v>
      </c>
      <c r="AP253" s="87">
        <f t="shared" si="445"/>
        <v>0.99991356109341534</v>
      </c>
      <c r="AQ253" s="87">
        <f t="shared" ref="AQ253" si="483">AQ120/AQ$128+AQ252</f>
        <v>0.99991356109341523</v>
      </c>
      <c r="AR253" s="87">
        <f t="shared" si="447"/>
        <v>0.99991356109341534</v>
      </c>
      <c r="AS253" s="87">
        <f t="shared" ref="AS253:AT253" si="484">AS120/AS$128+AS252</f>
        <v>0.99991356109341512</v>
      </c>
      <c r="AT253" s="87">
        <f t="shared" si="484"/>
        <v>0.999913561093415</v>
      </c>
      <c r="AU253" s="87">
        <f t="shared" si="447"/>
        <v>0.99999999999999978</v>
      </c>
      <c r="AY253" s="57">
        <v>2</v>
      </c>
      <c r="AZ253" s="63">
        <v>0.1</v>
      </c>
      <c r="BA253" s="63">
        <f t="shared" si="397"/>
        <v>0.99991364348788636</v>
      </c>
      <c r="BB253" s="64">
        <f t="shared" si="398"/>
        <v>0.99991363979129744</v>
      </c>
      <c r="BC253" s="64">
        <f t="shared" si="399"/>
        <v>0.99991364375882674</v>
      </c>
      <c r="BD253" s="65">
        <f t="shared" si="400"/>
        <v>4.1291611626369758E-5</v>
      </c>
      <c r="BE253" s="51">
        <f t="shared" si="292"/>
        <v>2.910971945323363E-3</v>
      </c>
      <c r="BF253" s="51"/>
      <c r="BG253" s="50"/>
      <c r="BH253" s="88">
        <f t="shared" si="401"/>
        <v>0.99991364373903158</v>
      </c>
      <c r="BI253" s="51">
        <f t="shared" si="402"/>
        <v>0.99991364360857671</v>
      </c>
    </row>
    <row r="254" spans="1:61" x14ac:dyDescent="0.25">
      <c r="A254" s="60">
        <v>19637</v>
      </c>
      <c r="B254" s="86">
        <f t="shared" si="405"/>
        <v>0.99991364375882674</v>
      </c>
      <c r="C254" s="86">
        <f t="shared" si="406"/>
        <v>0.99991364375028946</v>
      </c>
      <c r="D254" s="86">
        <f t="shared" si="407"/>
        <v>0.99991364374012404</v>
      </c>
      <c r="E254" s="86">
        <f t="shared" si="408"/>
        <v>0.99991364373992453</v>
      </c>
      <c r="F254" s="86">
        <f t="shared" si="409"/>
        <v>0.99991364373880831</v>
      </c>
      <c r="G254" s="51">
        <f t="shared" si="410"/>
        <v>0.99991363979129744</v>
      </c>
      <c r="H254" s="86">
        <f t="shared" si="411"/>
        <v>0.99991364373398739</v>
      </c>
      <c r="I254" s="86">
        <f t="shared" si="412"/>
        <v>0.99991364372969449</v>
      </c>
      <c r="J254" s="86">
        <f t="shared" si="413"/>
        <v>0.99991364372345992</v>
      </c>
      <c r="K254" s="86">
        <f t="shared" si="414"/>
        <v>0.99991364372203806</v>
      </c>
      <c r="L254" s="86">
        <f t="shared" si="415"/>
        <v>0.99991364370828073</v>
      </c>
      <c r="M254" s="86">
        <f t="shared" si="416"/>
        <v>0.99991364367664981</v>
      </c>
      <c r="N254" s="86">
        <f t="shared" si="417"/>
        <v>0.99991364365707736</v>
      </c>
      <c r="O254" s="86">
        <f t="shared" si="418"/>
        <v>0.9999136436526419</v>
      </c>
      <c r="P254" s="86">
        <f t="shared" si="419"/>
        <v>0.99991364364192525</v>
      </c>
      <c r="Q254" s="86">
        <f t="shared" si="420"/>
        <v>0.99991364362498869</v>
      </c>
      <c r="R254" s="86">
        <f t="shared" si="421"/>
        <v>0.99991364361020563</v>
      </c>
      <c r="S254" s="86">
        <f t="shared" si="422"/>
        <v>0.99991364360206125</v>
      </c>
      <c r="T254" s="86">
        <f t="shared" si="423"/>
        <v>0.99991364358985024</v>
      </c>
      <c r="U254" s="86">
        <f t="shared" si="424"/>
        <v>0.9999136435656002</v>
      </c>
      <c r="V254" s="86">
        <f t="shared" si="425"/>
        <v>0.9999136435656002</v>
      </c>
      <c r="W254" s="86">
        <f t="shared" si="426"/>
        <v>0.99991364356559997</v>
      </c>
      <c r="X254" s="86">
        <f t="shared" si="427"/>
        <v>0.99991364356560031</v>
      </c>
      <c r="Y254" s="86">
        <f t="shared" si="428"/>
        <v>0.99991364356559986</v>
      </c>
      <c r="Z254" s="86">
        <f t="shared" si="429"/>
        <v>0.99991364356560009</v>
      </c>
      <c r="AA254" s="86">
        <f t="shared" si="430"/>
        <v>0.99991364356559975</v>
      </c>
      <c r="AB254" s="86">
        <f t="shared" si="431"/>
        <v>0.99991364356559997</v>
      </c>
      <c r="AC254" s="86">
        <f t="shared" si="432"/>
        <v>0.99991364356559997</v>
      </c>
      <c r="AD254" s="86">
        <f t="shared" si="433"/>
        <v>0.99991364356559975</v>
      </c>
      <c r="AE254" s="86">
        <f t="shared" si="434"/>
        <v>0.99991364356559964</v>
      </c>
      <c r="AF254" s="86">
        <f t="shared" si="435"/>
        <v>0.99991364356559986</v>
      </c>
      <c r="AG254" s="86">
        <f t="shared" si="436"/>
        <v>0.99991364356559986</v>
      </c>
      <c r="AH254" s="87">
        <f t="shared" si="437"/>
        <v>0.99991364356560042</v>
      </c>
      <c r="AI254" s="87">
        <f t="shared" si="438"/>
        <v>0.99991364356560064</v>
      </c>
      <c r="AJ254" s="87">
        <f t="shared" si="439"/>
        <v>0.99991364356559975</v>
      </c>
      <c r="AK254" s="87">
        <f t="shared" si="440"/>
        <v>0.99990724289916344</v>
      </c>
      <c r="AL254" s="87">
        <f t="shared" si="441"/>
        <v>0.99991356109341567</v>
      </c>
      <c r="AM254" s="87">
        <f t="shared" si="442"/>
        <v>0.999913561093415</v>
      </c>
      <c r="AN254" s="87">
        <f t="shared" si="443"/>
        <v>0.99991356109341512</v>
      </c>
      <c r="AO254" s="87">
        <f t="shared" si="444"/>
        <v>0.999913561093415</v>
      </c>
      <c r="AP254" s="87">
        <f t="shared" si="445"/>
        <v>0.99991356109341534</v>
      </c>
      <c r="AQ254" s="87">
        <f t="shared" ref="AQ254" si="485">AQ121/AQ$128+AQ253</f>
        <v>0.99991356109341523</v>
      </c>
      <c r="AR254" s="87">
        <f t="shared" si="447"/>
        <v>0.99991356109341534</v>
      </c>
      <c r="AS254" s="87">
        <f t="shared" ref="AS254:AT254" si="486">AS121/AS$128+AS253</f>
        <v>0.99991356109341512</v>
      </c>
      <c r="AT254" s="87">
        <f t="shared" si="486"/>
        <v>0.999913561093415</v>
      </c>
      <c r="AU254" s="87">
        <f t="shared" si="447"/>
        <v>0.99999999999999978</v>
      </c>
      <c r="AY254" s="57">
        <v>1</v>
      </c>
      <c r="AZ254" s="63">
        <v>0.05</v>
      </c>
      <c r="BA254" s="63">
        <f t="shared" si="397"/>
        <v>0.99991364348788636</v>
      </c>
      <c r="BB254" s="64">
        <f t="shared" si="398"/>
        <v>0.99991363979129744</v>
      </c>
      <c r="BC254" s="64">
        <f t="shared" si="399"/>
        <v>0.99991364375882674</v>
      </c>
      <c r="BD254" s="65">
        <f t="shared" si="400"/>
        <v>4.1291611626369758E-5</v>
      </c>
      <c r="BE254" s="51">
        <f t="shared" si="292"/>
        <v>2.952263556949733E-3</v>
      </c>
      <c r="BF254" s="51"/>
      <c r="BG254" s="50"/>
      <c r="BH254" s="88">
        <f t="shared" si="401"/>
        <v>0.99991364373903158</v>
      </c>
      <c r="BI254" s="51">
        <f t="shared" si="402"/>
        <v>0.99991364360857671</v>
      </c>
    </row>
    <row r="255" spans="1:61" x14ac:dyDescent="0.25">
      <c r="A255" s="60">
        <v>19638</v>
      </c>
      <c r="B255" s="86">
        <f t="shared" si="405"/>
        <v>0.99999999999999956</v>
      </c>
      <c r="C255" s="86">
        <f t="shared" si="406"/>
        <v>0.99999999999999956</v>
      </c>
      <c r="D255" s="86">
        <f t="shared" si="407"/>
        <v>1</v>
      </c>
      <c r="E255" s="86">
        <f t="shared" si="408"/>
        <v>1.0000000000000007</v>
      </c>
      <c r="F255" s="86">
        <f t="shared" si="409"/>
        <v>0.99999999999999989</v>
      </c>
      <c r="G255" s="51">
        <f t="shared" si="410"/>
        <v>1.0000000000000002</v>
      </c>
      <c r="H255" s="86">
        <f t="shared" si="411"/>
        <v>1</v>
      </c>
      <c r="I255" s="86">
        <f t="shared" si="412"/>
        <v>1</v>
      </c>
      <c r="J255" s="86">
        <f t="shared" si="413"/>
        <v>0.99999999999999967</v>
      </c>
      <c r="K255" s="86">
        <f t="shared" si="414"/>
        <v>0.99999999999999989</v>
      </c>
      <c r="L255" s="86">
        <f t="shared" si="415"/>
        <v>0.99999999999999956</v>
      </c>
      <c r="M255" s="86">
        <f t="shared" si="416"/>
        <v>1</v>
      </c>
      <c r="N255" s="86">
        <f t="shared" si="417"/>
        <v>0.99999999999999944</v>
      </c>
      <c r="O255" s="86">
        <f t="shared" si="418"/>
        <v>0.99999999999999967</v>
      </c>
      <c r="P255" s="86">
        <f t="shared" si="419"/>
        <v>1.0000000000000002</v>
      </c>
      <c r="Q255" s="86">
        <f t="shared" si="420"/>
        <v>0.99999999999999978</v>
      </c>
      <c r="R255" s="86">
        <f t="shared" si="421"/>
        <v>1.0000000000000002</v>
      </c>
      <c r="S255" s="86">
        <f t="shared" si="422"/>
        <v>0.99999999999999956</v>
      </c>
      <c r="T255" s="86">
        <f t="shared" si="423"/>
        <v>1.0000000000000004</v>
      </c>
      <c r="U255" s="86">
        <f t="shared" si="424"/>
        <v>1.0000000000000002</v>
      </c>
      <c r="V255" s="86">
        <f t="shared" si="425"/>
        <v>1.0000000000000002</v>
      </c>
      <c r="W255" s="86">
        <f t="shared" si="426"/>
        <v>0.99999999999999989</v>
      </c>
      <c r="X255" s="86">
        <f t="shared" si="427"/>
        <v>1.0000000000000002</v>
      </c>
      <c r="Y255" s="86">
        <f t="shared" si="428"/>
        <v>0.99999999999999978</v>
      </c>
      <c r="Z255" s="86">
        <f t="shared" si="429"/>
        <v>1</v>
      </c>
      <c r="AA255" s="86">
        <f t="shared" si="430"/>
        <v>0.99999999999999967</v>
      </c>
      <c r="AB255" s="86">
        <f t="shared" si="431"/>
        <v>0.99999999999999989</v>
      </c>
      <c r="AC255" s="86">
        <f t="shared" si="432"/>
        <v>0.99999999999999989</v>
      </c>
      <c r="AD255" s="86">
        <f t="shared" si="433"/>
        <v>0.99999999999999967</v>
      </c>
      <c r="AE255" s="86">
        <f t="shared" si="434"/>
        <v>0.99999999999999956</v>
      </c>
      <c r="AF255" s="86">
        <f t="shared" si="435"/>
        <v>0.99999999999999978</v>
      </c>
      <c r="AG255" s="86">
        <f t="shared" si="436"/>
        <v>0.99999999999999978</v>
      </c>
      <c r="AH255" s="87">
        <f t="shared" si="437"/>
        <v>1.0000000000000004</v>
      </c>
      <c r="AI255" s="87">
        <f t="shared" si="438"/>
        <v>1.0000000000000007</v>
      </c>
      <c r="AJ255" s="87">
        <f t="shared" si="439"/>
        <v>0.99999999999999967</v>
      </c>
      <c r="AK255" s="87">
        <f t="shared" si="440"/>
        <v>1.0000000000000002</v>
      </c>
      <c r="AL255" s="87">
        <f t="shared" si="441"/>
        <v>1.0000000000000004</v>
      </c>
      <c r="AM255" s="87">
        <f t="shared" si="442"/>
        <v>0.99999999999999978</v>
      </c>
      <c r="AN255" s="87">
        <f t="shared" si="443"/>
        <v>0.99999999999999989</v>
      </c>
      <c r="AO255" s="87">
        <f t="shared" si="444"/>
        <v>0.99999999999999978</v>
      </c>
      <c r="AP255" s="87">
        <f t="shared" si="445"/>
        <v>1.0000000000000002</v>
      </c>
      <c r="AQ255" s="87">
        <f t="shared" ref="AQ255" si="487">AQ122/AQ$128+AQ254</f>
        <v>1</v>
      </c>
      <c r="AR255" s="87">
        <f t="shared" si="447"/>
        <v>1.0000000000000002</v>
      </c>
      <c r="AS255" s="87">
        <f t="shared" ref="AS255:AT255" si="488">AS122/AS$128+AS254</f>
        <v>0.99999999999999989</v>
      </c>
      <c r="AT255" s="87">
        <f t="shared" si="488"/>
        <v>0.99999999999999978</v>
      </c>
      <c r="AU255" s="87">
        <f t="shared" si="447"/>
        <v>0.99999999999999978</v>
      </c>
      <c r="AY255" s="57">
        <v>1</v>
      </c>
      <c r="AZ255" s="63">
        <v>0.05</v>
      </c>
      <c r="BA255" s="63">
        <f t="shared" si="397"/>
        <v>1</v>
      </c>
      <c r="BB255" s="64">
        <f t="shared" si="398"/>
        <v>0.99999999999999944</v>
      </c>
      <c r="BC255" s="64">
        <f t="shared" si="399"/>
        <v>1.0000000000000007</v>
      </c>
      <c r="BD255" s="65">
        <f t="shared" si="400"/>
        <v>4.1295177733885969E-5</v>
      </c>
      <c r="BE255" s="51">
        <f t="shared" si="292"/>
        <v>2.993558734683619E-3</v>
      </c>
      <c r="BF255" s="51"/>
      <c r="BG255" s="50"/>
      <c r="BH255" s="88">
        <f t="shared" si="401"/>
        <v>1.0000000000000002</v>
      </c>
      <c r="BI255" s="51">
        <f t="shared" si="402"/>
        <v>0.99999999999999956</v>
      </c>
    </row>
    <row r="256" spans="1:61" x14ac:dyDescent="0.25">
      <c r="A256" s="60">
        <v>19639</v>
      </c>
      <c r="B256" s="86">
        <f t="shared" si="405"/>
        <v>0.99999999999999956</v>
      </c>
      <c r="C256" s="86">
        <f t="shared" si="406"/>
        <v>0.99999999999999956</v>
      </c>
      <c r="D256" s="86">
        <f t="shared" si="407"/>
        <v>1</v>
      </c>
      <c r="E256" s="86">
        <f t="shared" si="408"/>
        <v>1.0000000000000007</v>
      </c>
      <c r="F256" s="86">
        <f t="shared" si="409"/>
        <v>0.99999999999999989</v>
      </c>
      <c r="G256" s="51">
        <f t="shared" si="410"/>
        <v>1.0000000000000002</v>
      </c>
      <c r="H256" s="86">
        <f t="shared" si="411"/>
        <v>1</v>
      </c>
      <c r="I256" s="86">
        <f t="shared" si="412"/>
        <v>1</v>
      </c>
      <c r="J256" s="86">
        <f t="shared" si="413"/>
        <v>0.99999999999999967</v>
      </c>
      <c r="K256" s="86">
        <f t="shared" si="414"/>
        <v>0.99999999999999989</v>
      </c>
      <c r="L256" s="86">
        <f t="shared" si="415"/>
        <v>0.99999999999999956</v>
      </c>
      <c r="M256" s="86">
        <f t="shared" si="416"/>
        <v>1</v>
      </c>
      <c r="N256" s="86">
        <f t="shared" si="417"/>
        <v>0.99999999999999944</v>
      </c>
      <c r="O256" s="86">
        <f t="shared" si="418"/>
        <v>0.99999999999999967</v>
      </c>
      <c r="P256" s="86">
        <f t="shared" si="419"/>
        <v>1.0000000000000002</v>
      </c>
      <c r="Q256" s="86">
        <f t="shared" si="420"/>
        <v>0.99999999999999978</v>
      </c>
      <c r="R256" s="86">
        <f t="shared" si="421"/>
        <v>1.0000000000000002</v>
      </c>
      <c r="S256" s="86">
        <f t="shared" si="422"/>
        <v>0.99999999999999956</v>
      </c>
      <c r="T256" s="86">
        <f t="shared" si="423"/>
        <v>1.0000000000000004</v>
      </c>
      <c r="U256" s="86">
        <f t="shared" si="424"/>
        <v>1.0000000000000002</v>
      </c>
      <c r="V256" s="86">
        <f t="shared" si="425"/>
        <v>1.0000000000000002</v>
      </c>
      <c r="W256" s="86">
        <f t="shared" si="426"/>
        <v>0.99999999999999989</v>
      </c>
      <c r="X256" s="86">
        <f t="shared" si="427"/>
        <v>1.0000000000000002</v>
      </c>
      <c r="Y256" s="86">
        <f t="shared" si="428"/>
        <v>0.99999999999999978</v>
      </c>
      <c r="Z256" s="86">
        <f t="shared" si="429"/>
        <v>1</v>
      </c>
      <c r="AA256" s="86">
        <f t="shared" si="430"/>
        <v>0.99999999999999967</v>
      </c>
      <c r="AB256" s="86">
        <f t="shared" si="431"/>
        <v>0.99999999999999989</v>
      </c>
      <c r="AC256" s="86">
        <f t="shared" si="432"/>
        <v>0.99999999999999989</v>
      </c>
      <c r="AD256" s="86">
        <f t="shared" si="433"/>
        <v>0.99999999999999967</v>
      </c>
      <c r="AE256" s="86">
        <f t="shared" si="434"/>
        <v>0.99999999999999956</v>
      </c>
      <c r="AF256" s="86">
        <f t="shared" si="435"/>
        <v>0.99999999999999978</v>
      </c>
      <c r="AG256" s="86">
        <f t="shared" si="436"/>
        <v>0.99999999999999978</v>
      </c>
      <c r="AH256" s="87">
        <f t="shared" si="437"/>
        <v>1.0000000000000004</v>
      </c>
      <c r="AI256" s="87">
        <f t="shared" si="438"/>
        <v>1.0000000000000007</v>
      </c>
      <c r="AJ256" s="87">
        <f t="shared" si="439"/>
        <v>0.99999999999999967</v>
      </c>
      <c r="AK256" s="87">
        <f t="shared" si="440"/>
        <v>1.0000000000000002</v>
      </c>
      <c r="AL256" s="87">
        <f t="shared" si="441"/>
        <v>1.0000000000000004</v>
      </c>
      <c r="AM256" s="87">
        <f t="shared" si="442"/>
        <v>0.99999999999999978</v>
      </c>
      <c r="AN256" s="87">
        <f t="shared" si="443"/>
        <v>0.99999999999999989</v>
      </c>
      <c r="AO256" s="87">
        <f t="shared" si="444"/>
        <v>0.99999999999999978</v>
      </c>
      <c r="AP256" s="87">
        <f t="shared" si="445"/>
        <v>1.0000000000000002</v>
      </c>
      <c r="AQ256" s="87">
        <f t="shared" ref="AQ256" si="489">AQ123/AQ$128+AQ255</f>
        <v>1</v>
      </c>
      <c r="AR256" s="87">
        <f t="shared" si="447"/>
        <v>1.0000000000000002</v>
      </c>
      <c r="AS256" s="87">
        <f t="shared" ref="AS256:AT256" si="490">AS123/AS$128+AS255</f>
        <v>0.99999999999999989</v>
      </c>
      <c r="AT256" s="87">
        <f t="shared" si="490"/>
        <v>0.99999999999999978</v>
      </c>
      <c r="AU256" s="87">
        <f t="shared" si="447"/>
        <v>0.99999999999999978</v>
      </c>
      <c r="AY256" s="57">
        <v>1</v>
      </c>
      <c r="AZ256" s="63">
        <v>0.05</v>
      </c>
      <c r="BA256" s="63">
        <f t="shared" si="397"/>
        <v>1</v>
      </c>
      <c r="BB256" s="64">
        <f t="shared" si="398"/>
        <v>0.99999999999999944</v>
      </c>
      <c r="BC256" s="64">
        <f t="shared" si="399"/>
        <v>1.0000000000000007</v>
      </c>
      <c r="BD256" s="65">
        <f t="shared" si="400"/>
        <v>4.1295177733885969E-5</v>
      </c>
      <c r="BE256" s="51">
        <f t="shared" si="292"/>
        <v>3.0348539124175049E-3</v>
      </c>
      <c r="BF256" s="51"/>
      <c r="BG256" s="50"/>
      <c r="BH256" s="88">
        <f t="shared" si="401"/>
        <v>1.0000000000000002</v>
      </c>
      <c r="BI256" s="51">
        <f t="shared" si="402"/>
        <v>0.99999999999999956</v>
      </c>
    </row>
    <row r="261" spans="1:58" ht="17.399999999999999" x14ac:dyDescent="0.3">
      <c r="A261" s="2" t="s">
        <v>64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Y261" s="2"/>
      <c r="AZ261" s="2"/>
      <c r="BA261" s="2"/>
      <c r="BB261" s="2"/>
      <c r="BC261" s="2"/>
      <c r="BD261" s="2"/>
      <c r="BE261" s="2"/>
      <c r="BF261" s="2"/>
    </row>
    <row r="263" spans="1:58" ht="52.8" x14ac:dyDescent="0.25">
      <c r="A263" s="52" t="s">
        <v>24</v>
      </c>
      <c r="B263" s="53">
        <f>B3</f>
        <v>1953</v>
      </c>
      <c r="C263" s="53">
        <f t="shared" ref="C263:U263" si="491">C3</f>
        <v>1954</v>
      </c>
      <c r="D263" s="53">
        <f t="shared" si="491"/>
        <v>1955</v>
      </c>
      <c r="E263" s="53">
        <f t="shared" si="491"/>
        <v>1982</v>
      </c>
      <c r="F263" s="53">
        <f t="shared" si="491"/>
        <v>1983</v>
      </c>
      <c r="G263" s="53">
        <f t="shared" si="491"/>
        <v>1984</v>
      </c>
      <c r="H263" s="53">
        <f t="shared" si="491"/>
        <v>1985</v>
      </c>
      <c r="I263" s="53">
        <f t="shared" si="491"/>
        <v>1986</v>
      </c>
      <c r="J263" s="53">
        <f t="shared" si="491"/>
        <v>1987</v>
      </c>
      <c r="K263" s="53">
        <f t="shared" si="491"/>
        <v>1988</v>
      </c>
      <c r="L263" s="53">
        <f t="shared" si="491"/>
        <v>1989</v>
      </c>
      <c r="M263" s="53">
        <f t="shared" si="491"/>
        <v>1990</v>
      </c>
      <c r="N263" s="53">
        <f t="shared" si="491"/>
        <v>1991</v>
      </c>
      <c r="O263" s="53">
        <f t="shared" si="491"/>
        <v>1992</v>
      </c>
      <c r="P263" s="53">
        <f t="shared" si="491"/>
        <v>1993</v>
      </c>
      <c r="Q263" s="53">
        <f t="shared" si="491"/>
        <v>1994</v>
      </c>
      <c r="R263" s="53">
        <f t="shared" si="491"/>
        <v>1995</v>
      </c>
      <c r="S263" s="53">
        <f t="shared" si="491"/>
        <v>1996</v>
      </c>
      <c r="T263" s="53">
        <f t="shared" si="491"/>
        <v>1997</v>
      </c>
      <c r="U263" s="53">
        <f t="shared" si="491"/>
        <v>1999</v>
      </c>
      <c r="V263" s="53">
        <f t="shared" ref="V263:AG263" si="492">V3</f>
        <v>2000</v>
      </c>
      <c r="W263" s="53">
        <f t="shared" si="492"/>
        <v>2001</v>
      </c>
      <c r="X263" s="53">
        <f t="shared" si="492"/>
        <v>2002</v>
      </c>
      <c r="Y263" s="53">
        <f t="shared" si="492"/>
        <v>2003</v>
      </c>
      <c r="Z263" s="53">
        <f t="shared" si="492"/>
        <v>2004</v>
      </c>
      <c r="AA263" s="53">
        <f t="shared" si="492"/>
        <v>2005</v>
      </c>
      <c r="AB263" s="53">
        <f t="shared" si="492"/>
        <v>2006</v>
      </c>
      <c r="AC263" s="53">
        <f t="shared" si="492"/>
        <v>2007</v>
      </c>
      <c r="AD263" s="53">
        <f t="shared" si="492"/>
        <v>2008</v>
      </c>
      <c r="AE263" s="53">
        <f t="shared" si="492"/>
        <v>2009</v>
      </c>
      <c r="AF263" s="53">
        <f t="shared" si="492"/>
        <v>2010</v>
      </c>
      <c r="AG263" s="53">
        <f t="shared" si="492"/>
        <v>2011</v>
      </c>
      <c r="AH263" s="53">
        <v>2012</v>
      </c>
      <c r="AI263" s="53">
        <v>2013</v>
      </c>
      <c r="AJ263" s="53">
        <v>2014</v>
      </c>
      <c r="AK263" s="53">
        <v>2015</v>
      </c>
      <c r="AL263" s="53">
        <v>2016</v>
      </c>
      <c r="AM263" s="53">
        <v>2017</v>
      </c>
      <c r="AN263" s="53">
        <v>2018</v>
      </c>
      <c r="AO263" s="53">
        <v>2019</v>
      </c>
      <c r="AP263" s="53">
        <v>2020</v>
      </c>
      <c r="AQ263" s="53">
        <v>2020</v>
      </c>
      <c r="AR263" s="53">
        <v>2020</v>
      </c>
      <c r="AS263" s="53">
        <v>2020</v>
      </c>
      <c r="AT263" s="53">
        <v>2020</v>
      </c>
      <c r="AU263" s="53">
        <v>2020</v>
      </c>
      <c r="AY263" s="89"/>
      <c r="AZ263" s="21" t="s">
        <v>65</v>
      </c>
      <c r="BA263" s="21" t="s">
        <v>66</v>
      </c>
      <c r="BB263" s="21" t="s">
        <v>67</v>
      </c>
      <c r="BC263" s="21" t="s">
        <v>68</v>
      </c>
      <c r="BD263" s="21" t="s">
        <v>62</v>
      </c>
      <c r="BE263" s="36"/>
      <c r="BF263" s="36"/>
    </row>
    <row r="264" spans="1:58" x14ac:dyDescent="0.25">
      <c r="A264" s="60">
        <v>19520</v>
      </c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51"/>
      <c r="S264" s="86"/>
      <c r="T264" s="86"/>
      <c r="U264" s="51" t="str">
        <f t="shared" ref="U264:AU264" si="493">IF(U137=0,"",ABS((U137-$BA137)/$BA137))</f>
        <v/>
      </c>
      <c r="V264" s="51" t="str">
        <f t="shared" si="493"/>
        <v/>
      </c>
      <c r="W264" s="51" t="str">
        <f t="shared" si="493"/>
        <v/>
      </c>
      <c r="X264" s="51" t="e">
        <f t="shared" si="493"/>
        <v>#DIV/0!</v>
      </c>
      <c r="Y264" s="51" t="e">
        <f t="shared" si="493"/>
        <v>#DIV/0!</v>
      </c>
      <c r="Z264" s="51" t="e">
        <f t="shared" si="493"/>
        <v>#DIV/0!</v>
      </c>
      <c r="AA264" s="51" t="str">
        <f t="shared" si="493"/>
        <v/>
      </c>
      <c r="AB264" s="51" t="e">
        <f t="shared" si="493"/>
        <v>#DIV/0!</v>
      </c>
      <c r="AC264" s="51" t="e">
        <f t="shared" si="493"/>
        <v>#DIV/0!</v>
      </c>
      <c r="AD264" s="51" t="str">
        <f t="shared" si="493"/>
        <v/>
      </c>
      <c r="AE264" s="51" t="e">
        <f t="shared" si="493"/>
        <v>#DIV/0!</v>
      </c>
      <c r="AF264" s="51" t="e">
        <f t="shared" si="493"/>
        <v>#DIV/0!</v>
      </c>
      <c r="AG264" s="51" t="e">
        <f t="shared" si="493"/>
        <v>#DIV/0!</v>
      </c>
      <c r="AH264" s="51" t="e">
        <f t="shared" si="493"/>
        <v>#DIV/0!</v>
      </c>
      <c r="AI264" s="51" t="e">
        <f t="shared" si="493"/>
        <v>#DIV/0!</v>
      </c>
      <c r="AJ264" s="51" t="e">
        <f t="shared" si="493"/>
        <v>#DIV/0!</v>
      </c>
      <c r="AK264" s="51" t="e">
        <f t="shared" si="493"/>
        <v>#DIV/0!</v>
      </c>
      <c r="AL264" s="51" t="e">
        <f t="shared" si="493"/>
        <v>#DIV/0!</v>
      </c>
      <c r="AM264" s="51" t="e">
        <f t="shared" si="493"/>
        <v>#DIV/0!</v>
      </c>
      <c r="AN264" s="51" t="e">
        <f t="shared" si="493"/>
        <v>#DIV/0!</v>
      </c>
      <c r="AO264" s="51" t="e">
        <f t="shared" si="493"/>
        <v>#DIV/0!</v>
      </c>
      <c r="AP264" s="51" t="e">
        <f t="shared" si="493"/>
        <v>#DIV/0!</v>
      </c>
      <c r="AQ264" s="51" t="e">
        <f t="shared" si="493"/>
        <v>#DIV/0!</v>
      </c>
      <c r="AR264" s="51" t="e">
        <f t="shared" si="493"/>
        <v>#DIV/0!</v>
      </c>
      <c r="AS264" s="51" t="e">
        <f t="shared" si="493"/>
        <v>#DIV/0!</v>
      </c>
      <c r="AT264" s="51" t="e">
        <f t="shared" ref="AT264" si="494">IF(AT137=0,"",ABS((AT137-$BA137)/$BA137))</f>
        <v>#DIV/0!</v>
      </c>
      <c r="AU264" s="51" t="str">
        <f t="shared" si="493"/>
        <v/>
      </c>
      <c r="AY264" s="63"/>
      <c r="AZ264" s="65">
        <f t="shared" ref="AZ264:AZ295" si="495">MEDIAN($B137:$AU137)</f>
        <v>0</v>
      </c>
      <c r="BA264" s="63" t="e">
        <f t="shared" ref="BA264:BA295" si="496">PERCENTILE($B264:$AU264,0.9)</f>
        <v>#DIV/0!</v>
      </c>
      <c r="BB264" s="63" t="e">
        <f t="shared" ref="BB264:BB295" si="497">PERCENTILE($B264:$AU264,0.1)</f>
        <v>#DIV/0!</v>
      </c>
      <c r="BC264" s="51" t="e">
        <f t="shared" ref="BC264:BC295" si="498">MEDIAN($B264:$AU264)</f>
        <v>#DIV/0!</v>
      </c>
      <c r="BD264" s="51" t="e">
        <f t="shared" ref="BD264:BD295" si="499">PERCENTILE($B264:$AU264,0.8)</f>
        <v>#DIV/0!</v>
      </c>
      <c r="BE264" s="36"/>
      <c r="BF264" s="36"/>
    </row>
    <row r="265" spans="1:58" x14ac:dyDescent="0.25">
      <c r="A265" s="60">
        <v>19521</v>
      </c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51"/>
      <c r="Q265" s="86"/>
      <c r="R265" s="86"/>
      <c r="S265" s="86"/>
      <c r="T265" s="86"/>
      <c r="U265" s="51" t="str">
        <f t="shared" ref="U265:AU265" si="500">IF(U138=0,"",ABS((U138-$BA138)/$BA138))</f>
        <v/>
      </c>
      <c r="V265" s="51" t="str">
        <f t="shared" si="500"/>
        <v/>
      </c>
      <c r="W265" s="51" t="str">
        <f t="shared" si="500"/>
        <v/>
      </c>
      <c r="X265" s="51" t="e">
        <f t="shared" si="500"/>
        <v>#DIV/0!</v>
      </c>
      <c r="Y265" s="51" t="e">
        <f t="shared" si="500"/>
        <v>#DIV/0!</v>
      </c>
      <c r="Z265" s="51" t="e">
        <f t="shared" si="500"/>
        <v>#DIV/0!</v>
      </c>
      <c r="AA265" s="51" t="str">
        <f t="shared" si="500"/>
        <v/>
      </c>
      <c r="AB265" s="51" t="e">
        <f t="shared" si="500"/>
        <v>#DIV/0!</v>
      </c>
      <c r="AC265" s="51" t="e">
        <f t="shared" si="500"/>
        <v>#DIV/0!</v>
      </c>
      <c r="AD265" s="51" t="str">
        <f t="shared" si="500"/>
        <v/>
      </c>
      <c r="AE265" s="51" t="e">
        <f t="shared" si="500"/>
        <v>#DIV/0!</v>
      </c>
      <c r="AF265" s="51" t="e">
        <f t="shared" si="500"/>
        <v>#DIV/0!</v>
      </c>
      <c r="AG265" s="51" t="e">
        <f t="shared" si="500"/>
        <v>#DIV/0!</v>
      </c>
      <c r="AH265" s="51" t="e">
        <f t="shared" si="500"/>
        <v>#DIV/0!</v>
      </c>
      <c r="AI265" s="51" t="e">
        <f t="shared" si="500"/>
        <v>#DIV/0!</v>
      </c>
      <c r="AJ265" s="51" t="e">
        <f t="shared" si="500"/>
        <v>#DIV/0!</v>
      </c>
      <c r="AK265" s="51" t="e">
        <f t="shared" si="500"/>
        <v>#DIV/0!</v>
      </c>
      <c r="AL265" s="51" t="e">
        <f t="shared" si="500"/>
        <v>#DIV/0!</v>
      </c>
      <c r="AM265" s="51" t="e">
        <f t="shared" si="500"/>
        <v>#DIV/0!</v>
      </c>
      <c r="AN265" s="51" t="e">
        <f t="shared" si="500"/>
        <v>#DIV/0!</v>
      </c>
      <c r="AO265" s="51" t="e">
        <f t="shared" si="500"/>
        <v>#DIV/0!</v>
      </c>
      <c r="AP265" s="51" t="e">
        <f t="shared" si="500"/>
        <v>#DIV/0!</v>
      </c>
      <c r="AQ265" s="51" t="e">
        <f t="shared" si="500"/>
        <v>#DIV/0!</v>
      </c>
      <c r="AR265" s="51" t="e">
        <f t="shared" si="500"/>
        <v>#DIV/0!</v>
      </c>
      <c r="AS265" s="51" t="e">
        <f t="shared" si="500"/>
        <v>#DIV/0!</v>
      </c>
      <c r="AT265" s="51" t="e">
        <f t="shared" ref="AT265" si="501">IF(AT138=0,"",ABS((AT138-$BA138)/$BA138))</f>
        <v>#DIV/0!</v>
      </c>
      <c r="AU265" s="51" t="str">
        <f t="shared" si="500"/>
        <v/>
      </c>
      <c r="AY265" s="63"/>
      <c r="AZ265" s="65">
        <f t="shared" si="495"/>
        <v>0</v>
      </c>
      <c r="BA265" s="63" t="e">
        <f t="shared" si="496"/>
        <v>#DIV/0!</v>
      </c>
      <c r="BB265" s="63" t="e">
        <f t="shared" si="497"/>
        <v>#DIV/0!</v>
      </c>
      <c r="BC265" s="51" t="e">
        <f t="shared" si="498"/>
        <v>#DIV/0!</v>
      </c>
      <c r="BD265" s="51" t="e">
        <f t="shared" si="499"/>
        <v>#DIV/0!</v>
      </c>
      <c r="BE265" s="36"/>
      <c r="BF265" s="36"/>
    </row>
    <row r="266" spans="1:58" x14ac:dyDescent="0.25">
      <c r="A266" s="60">
        <v>19522</v>
      </c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51"/>
      <c r="Q266" s="86"/>
      <c r="R266" s="86"/>
      <c r="S266" s="51"/>
      <c r="T266" s="86"/>
      <c r="U266" s="51" t="str">
        <f t="shared" ref="U266:AU266" si="502">IF(U139=0,"",ABS((U139-$BA139)/$BA139))</f>
        <v/>
      </c>
      <c r="V266" s="51" t="str">
        <f t="shared" si="502"/>
        <v/>
      </c>
      <c r="W266" s="51" t="str">
        <f t="shared" si="502"/>
        <v/>
      </c>
      <c r="X266" s="51" t="e">
        <f t="shared" si="502"/>
        <v>#DIV/0!</v>
      </c>
      <c r="Y266" s="51" t="e">
        <f t="shared" si="502"/>
        <v>#DIV/0!</v>
      </c>
      <c r="Z266" s="51" t="e">
        <f t="shared" si="502"/>
        <v>#DIV/0!</v>
      </c>
      <c r="AA266" s="51" t="str">
        <f t="shared" si="502"/>
        <v/>
      </c>
      <c r="AB266" s="51" t="e">
        <f t="shared" si="502"/>
        <v>#DIV/0!</v>
      </c>
      <c r="AC266" s="51" t="e">
        <f t="shared" si="502"/>
        <v>#DIV/0!</v>
      </c>
      <c r="AD266" s="51" t="str">
        <f t="shared" si="502"/>
        <v/>
      </c>
      <c r="AE266" s="51" t="e">
        <f t="shared" si="502"/>
        <v>#DIV/0!</v>
      </c>
      <c r="AF266" s="51" t="e">
        <f t="shared" si="502"/>
        <v>#DIV/0!</v>
      </c>
      <c r="AG266" s="51" t="e">
        <f t="shared" si="502"/>
        <v>#DIV/0!</v>
      </c>
      <c r="AH266" s="51" t="e">
        <f t="shared" si="502"/>
        <v>#DIV/0!</v>
      </c>
      <c r="AI266" s="51" t="e">
        <f t="shared" si="502"/>
        <v>#DIV/0!</v>
      </c>
      <c r="AJ266" s="51" t="e">
        <f t="shared" si="502"/>
        <v>#DIV/0!</v>
      </c>
      <c r="AK266" s="51" t="e">
        <f t="shared" si="502"/>
        <v>#DIV/0!</v>
      </c>
      <c r="AL266" s="51" t="e">
        <f t="shared" si="502"/>
        <v>#DIV/0!</v>
      </c>
      <c r="AM266" s="51" t="e">
        <f t="shared" si="502"/>
        <v>#DIV/0!</v>
      </c>
      <c r="AN266" s="51" t="e">
        <f t="shared" si="502"/>
        <v>#DIV/0!</v>
      </c>
      <c r="AO266" s="51" t="e">
        <f t="shared" si="502"/>
        <v>#DIV/0!</v>
      </c>
      <c r="AP266" s="51" t="e">
        <f t="shared" si="502"/>
        <v>#DIV/0!</v>
      </c>
      <c r="AQ266" s="51" t="e">
        <f t="shared" si="502"/>
        <v>#DIV/0!</v>
      </c>
      <c r="AR266" s="51" t="e">
        <f t="shared" si="502"/>
        <v>#DIV/0!</v>
      </c>
      <c r="AS266" s="51" t="e">
        <f t="shared" si="502"/>
        <v>#DIV/0!</v>
      </c>
      <c r="AT266" s="51" t="e">
        <f t="shared" ref="AT266" si="503">IF(AT139=0,"",ABS((AT139-$BA139)/$BA139))</f>
        <v>#DIV/0!</v>
      </c>
      <c r="AU266" s="51" t="str">
        <f t="shared" si="502"/>
        <v/>
      </c>
      <c r="AY266" s="63"/>
      <c r="AZ266" s="65">
        <f t="shared" si="495"/>
        <v>0</v>
      </c>
      <c r="BA266" s="63" t="e">
        <f t="shared" si="496"/>
        <v>#DIV/0!</v>
      </c>
      <c r="BB266" s="63" t="e">
        <f t="shared" si="497"/>
        <v>#DIV/0!</v>
      </c>
      <c r="BC266" s="51" t="e">
        <f t="shared" si="498"/>
        <v>#DIV/0!</v>
      </c>
      <c r="BD266" s="51" t="e">
        <f t="shared" si="499"/>
        <v>#DIV/0!</v>
      </c>
      <c r="BE266" s="36"/>
      <c r="BF266" s="36"/>
    </row>
    <row r="267" spans="1:58" x14ac:dyDescent="0.25">
      <c r="A267" s="60">
        <v>19523</v>
      </c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51"/>
      <c r="Q267" s="51"/>
      <c r="R267" s="86"/>
      <c r="S267" s="51">
        <f t="shared" ref="S267:S298" si="504">IF(S140=0,"",ABS((S140-$BA140)/$BA140))</f>
        <v>3.0895896842463322</v>
      </c>
      <c r="T267" s="86"/>
      <c r="U267" s="51">
        <f t="shared" ref="U267:AU267" si="505">IF(U140=0,"",ABS((U140-$BA140)/$BA140))</f>
        <v>6.4093510843771934E-2</v>
      </c>
      <c r="V267" s="51">
        <f t="shared" si="505"/>
        <v>1.878670474609401</v>
      </c>
      <c r="W267" s="51">
        <f t="shared" si="505"/>
        <v>25.183757908588149</v>
      </c>
      <c r="X267" s="51">
        <f t="shared" si="505"/>
        <v>2.6388200393956995</v>
      </c>
      <c r="Y267" s="51">
        <f t="shared" si="505"/>
        <v>0.12579086306461906</v>
      </c>
      <c r="Z267" s="51">
        <f t="shared" si="505"/>
        <v>8.2638888040961014</v>
      </c>
      <c r="AA267" s="51" t="str">
        <f t="shared" si="505"/>
        <v/>
      </c>
      <c r="AB267" s="51">
        <f t="shared" si="505"/>
        <v>0.95401897399112623</v>
      </c>
      <c r="AC267" s="51">
        <f t="shared" si="505"/>
        <v>0.95401897411909897</v>
      </c>
      <c r="AD267" s="51">
        <f t="shared" si="505"/>
        <v>0.13267940388153496</v>
      </c>
      <c r="AE267" s="51">
        <f t="shared" si="505"/>
        <v>0.9540189740964089</v>
      </c>
      <c r="AF267" s="51">
        <f t="shared" si="505"/>
        <v>0.94214872014081208</v>
      </c>
      <c r="AG267" s="51">
        <f t="shared" si="505"/>
        <v>0.94214871896685193</v>
      </c>
      <c r="AH267" s="51">
        <f t="shared" si="505"/>
        <v>0.9421487173307973</v>
      </c>
      <c r="AI267" s="51">
        <f t="shared" si="505"/>
        <v>0.94214871790576504</v>
      </c>
      <c r="AJ267" s="51">
        <f t="shared" si="505"/>
        <v>0.94214871389449595</v>
      </c>
      <c r="AK267" s="51">
        <f t="shared" si="505"/>
        <v>1.0860991522098884</v>
      </c>
      <c r="AL267" s="51">
        <f t="shared" si="505"/>
        <v>0.13129116459330464</v>
      </c>
      <c r="AM267" s="51">
        <f t="shared" si="505"/>
        <v>0.92729828177737894</v>
      </c>
      <c r="AN267" s="51">
        <f t="shared" si="505"/>
        <v>0.92729828179412122</v>
      </c>
      <c r="AO267" s="51">
        <f t="shared" si="505"/>
        <v>3.5258704461850479</v>
      </c>
      <c r="AP267" s="51">
        <f t="shared" si="505"/>
        <v>1.0476038581756797</v>
      </c>
      <c r="AQ267" s="51">
        <f t="shared" si="505"/>
        <v>0.17538723848017099</v>
      </c>
      <c r="AR267" s="51">
        <f t="shared" si="505"/>
        <v>1.0094416146663752</v>
      </c>
      <c r="AS267" s="51">
        <f t="shared" si="505"/>
        <v>0.25197803476511982</v>
      </c>
      <c r="AT267" s="51">
        <f t="shared" ref="AT267" si="506">IF(AT140=0,"",ABS((AT140-$BA140)/$BA140))</f>
        <v>0.88821812466819761</v>
      </c>
      <c r="AU267" s="51" t="str">
        <f t="shared" si="505"/>
        <v/>
      </c>
      <c r="AY267" s="63"/>
      <c r="AZ267" s="65">
        <f t="shared" si="495"/>
        <v>1.0722175368174891E-4</v>
      </c>
      <c r="BA267" s="63">
        <f t="shared" si="496"/>
        <v>3.30773006521569</v>
      </c>
      <c r="BB267" s="63">
        <f t="shared" si="497"/>
        <v>0.13198528423741979</v>
      </c>
      <c r="BC267" s="51">
        <f t="shared" si="498"/>
        <v>0.94214871955383206</v>
      </c>
      <c r="BD267" s="51">
        <f t="shared" si="499"/>
        <v>1.878670474609401</v>
      </c>
      <c r="BE267" s="36"/>
      <c r="BF267" s="36"/>
    </row>
    <row r="268" spans="1:58" x14ac:dyDescent="0.25">
      <c r="A268" s="60">
        <v>19524</v>
      </c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51"/>
      <c r="Q268" s="51" t="str">
        <f t="shared" ref="Q268:R287" si="507">IF(Q141=0,"",ABS((Q141-$BA141)/$BA141))</f>
        <v/>
      </c>
      <c r="R268" s="51">
        <f t="shared" si="507"/>
        <v>0.45928284419341925</v>
      </c>
      <c r="S268" s="51">
        <f t="shared" si="504"/>
        <v>2.2598505757257992</v>
      </c>
      <c r="T268" s="86"/>
      <c r="U268" s="51">
        <f t="shared" ref="U268:AU268" si="508">IF(U141=0,"",ABS((U141-$BA141)/$BA141))</f>
        <v>4.4945838751213864E-2</v>
      </c>
      <c r="V268" s="51">
        <f t="shared" si="508"/>
        <v>0.72096157472635813</v>
      </c>
      <c r="W268" s="51">
        <f t="shared" si="508"/>
        <v>23.191758214936524</v>
      </c>
      <c r="X268" s="51">
        <f t="shared" si="508"/>
        <v>6.3963714740150905</v>
      </c>
      <c r="Y268" s="51">
        <f t="shared" si="508"/>
        <v>0.25338532581502504</v>
      </c>
      <c r="Z268" s="51">
        <f t="shared" si="508"/>
        <v>6.1592011783704397</v>
      </c>
      <c r="AA268" s="51">
        <f t="shared" si="508"/>
        <v>0.60258736658591028</v>
      </c>
      <c r="AB268" s="51">
        <f t="shared" si="508"/>
        <v>0.87591278553138441</v>
      </c>
      <c r="AC268" s="51">
        <f t="shared" si="508"/>
        <v>0.87591278565271247</v>
      </c>
      <c r="AD268" s="51">
        <f t="shared" si="508"/>
        <v>0.48148791879655223</v>
      </c>
      <c r="AE268" s="51">
        <f t="shared" si="508"/>
        <v>0.87591278563241837</v>
      </c>
      <c r="AF268" s="51">
        <f t="shared" si="508"/>
        <v>0.8610855885274139</v>
      </c>
      <c r="AG268" s="51">
        <f t="shared" si="508"/>
        <v>0.86108558741005825</v>
      </c>
      <c r="AH268" s="51">
        <f t="shared" si="508"/>
        <v>0.86108558589702966</v>
      </c>
      <c r="AI268" s="51">
        <f t="shared" si="508"/>
        <v>4.5163622664710656</v>
      </c>
      <c r="AJ268" s="51">
        <f t="shared" si="508"/>
        <v>1.0318892728634903</v>
      </c>
      <c r="AK268" s="51">
        <f t="shared" si="508"/>
        <v>1.18249120629018</v>
      </c>
      <c r="AL268" s="51">
        <f t="shared" si="508"/>
        <v>0.36371403175276512</v>
      </c>
      <c r="AM268" s="51">
        <f t="shared" si="508"/>
        <v>1.0200556056271366</v>
      </c>
      <c r="AN268" s="51">
        <f t="shared" si="508"/>
        <v>1.020055605642229</v>
      </c>
      <c r="AO268" s="51">
        <f t="shared" si="508"/>
        <v>2.3137733876835602</v>
      </c>
      <c r="AP268" s="51">
        <f t="shared" si="508"/>
        <v>0.3495664359884143</v>
      </c>
      <c r="AQ268" s="51">
        <f t="shared" si="508"/>
        <v>4.3341101645332725E-2</v>
      </c>
      <c r="AR268" s="51">
        <f t="shared" si="508"/>
        <v>1.0129000731178281</v>
      </c>
      <c r="AS268" s="51">
        <f t="shared" si="508"/>
        <v>0.55280846815396711</v>
      </c>
      <c r="AT268" s="51">
        <f t="shared" ref="AT268" si="509">IF(AT141=0,"",ABS((AT141-$BA141)/$BA141))</f>
        <v>0.86243416443564336</v>
      </c>
      <c r="AU268" s="51">
        <f t="shared" si="508"/>
        <v>0.97716990891240652</v>
      </c>
      <c r="AY268" s="63"/>
      <c r="AZ268" s="65">
        <f t="shared" si="495"/>
        <v>1.9147964928354388E-4</v>
      </c>
      <c r="BA268" s="63">
        <f t="shared" si="496"/>
        <v>4.844930048850939</v>
      </c>
      <c r="BB268" s="63">
        <f t="shared" si="497"/>
        <v>0.33033021395373646</v>
      </c>
      <c r="BC268" s="51">
        <f t="shared" si="498"/>
        <v>0.87591278553138441</v>
      </c>
      <c r="BD268" s="51">
        <f t="shared" si="499"/>
        <v>1.6134349540644299</v>
      </c>
      <c r="BE268" s="36"/>
      <c r="BF268" s="36"/>
    </row>
    <row r="269" spans="1:58" x14ac:dyDescent="0.25">
      <c r="A269" s="60">
        <v>19525</v>
      </c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51"/>
      <c r="Q269" s="51">
        <f t="shared" si="507"/>
        <v>0.48489265987852836</v>
      </c>
      <c r="R269" s="51">
        <f t="shared" si="507"/>
        <v>0.14931311106437031</v>
      </c>
      <c r="S269" s="51">
        <f t="shared" si="504"/>
        <v>1.8396068897085536</v>
      </c>
      <c r="T269" s="86"/>
      <c r="U269" s="51">
        <f t="shared" ref="U269:AU269" si="510">IF(U142=0,"",ABS((U142-$BA142)/$BA142))</f>
        <v>3.1501708812203648E-2</v>
      </c>
      <c r="V269" s="51">
        <f t="shared" si="510"/>
        <v>2.3729835217107613</v>
      </c>
      <c r="W269" s="51">
        <f t="shared" si="510"/>
        <v>17.593891771179365</v>
      </c>
      <c r="X269" s="51">
        <f t="shared" si="510"/>
        <v>6.8167150157051672</v>
      </c>
      <c r="Y269" s="51">
        <f t="shared" si="510"/>
        <v>0.41467165099399861</v>
      </c>
      <c r="Z269" s="51">
        <f t="shared" si="510"/>
        <v>4.647945042183081</v>
      </c>
      <c r="AA269" s="51">
        <f t="shared" si="510"/>
        <v>0.74036486665145429</v>
      </c>
      <c r="AB269" s="51">
        <f t="shared" si="510"/>
        <v>0.68904377106544668</v>
      </c>
      <c r="AC269" s="51">
        <f t="shared" si="510"/>
        <v>0.68904377117336368</v>
      </c>
      <c r="AD269" s="51">
        <f t="shared" si="510"/>
        <v>1.7100085307215851</v>
      </c>
      <c r="AE269" s="51">
        <f t="shared" si="510"/>
        <v>0.68904377115628923</v>
      </c>
      <c r="AF269" s="51">
        <f t="shared" si="510"/>
        <v>0.70019600164369689</v>
      </c>
      <c r="AG269" s="51">
        <f t="shared" si="510"/>
        <v>0.7001960006301412</v>
      </c>
      <c r="AH269" s="51">
        <f t="shared" si="510"/>
        <v>0.70019599929751741</v>
      </c>
      <c r="AI269" s="51">
        <f t="shared" si="510"/>
        <v>4.8940883026719009</v>
      </c>
      <c r="AJ269" s="51">
        <f t="shared" si="510"/>
        <v>0.89616810581202411</v>
      </c>
      <c r="AK269" s="51">
        <f t="shared" si="510"/>
        <v>0.42585148969521791</v>
      </c>
      <c r="AL269" s="51">
        <f t="shared" si="510"/>
        <v>0.34001566841398778</v>
      </c>
      <c r="AM269" s="51">
        <f t="shared" si="510"/>
        <v>0.87880100994152011</v>
      </c>
      <c r="AN269" s="51">
        <f t="shared" si="510"/>
        <v>0.87880100995371224</v>
      </c>
      <c r="AO269" s="51">
        <f t="shared" si="510"/>
        <v>4.3997308522158871</v>
      </c>
      <c r="AP269" s="51">
        <f t="shared" si="510"/>
        <v>3.6355972628874501E-2</v>
      </c>
      <c r="AQ269" s="51">
        <f t="shared" si="510"/>
        <v>0.26273196637672375</v>
      </c>
      <c r="AR269" s="51">
        <f t="shared" si="510"/>
        <v>0.35293301128016041</v>
      </c>
      <c r="AS269" s="51">
        <f t="shared" si="510"/>
        <v>0.44967054249345478</v>
      </c>
      <c r="AT269" s="51">
        <f t="shared" ref="AT269" si="511">IF(AT142=0,"",ABS((AT142-$BA142)/$BA142))</f>
        <v>0.32370370243648933</v>
      </c>
      <c r="AU269" s="51">
        <f t="shared" si="510"/>
        <v>0.88067830269078451</v>
      </c>
      <c r="AY269" s="63"/>
      <c r="AZ269" s="65">
        <f t="shared" si="495"/>
        <v>2.840849947431689E-4</v>
      </c>
      <c r="BA269" s="63">
        <f t="shared" si="496"/>
        <v>4.6725593682319637</v>
      </c>
      <c r="BB269" s="63">
        <f t="shared" si="497"/>
        <v>0.25139008084548842</v>
      </c>
      <c r="BC269" s="51">
        <f t="shared" si="498"/>
        <v>0.70019599996382931</v>
      </c>
      <c r="BD269" s="51">
        <f t="shared" si="499"/>
        <v>1.9462822161089965</v>
      </c>
      <c r="BE269" s="36"/>
      <c r="BF269" s="36"/>
    </row>
    <row r="270" spans="1:58" x14ac:dyDescent="0.25">
      <c r="A270" s="60">
        <v>19526</v>
      </c>
      <c r="B270" s="51">
        <f t="shared" ref="B270:B301" si="512">IF(B143=0,"",ABS((B143-$BA143)/$BA143))</f>
        <v>0.61477691511772325</v>
      </c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51">
        <f t="shared" ref="N270:N301" si="513">IF(N143=0,"",ABS((N143-$BA143)/$BA143))</f>
        <v>0.58498084447820708</v>
      </c>
      <c r="O270" s="86"/>
      <c r="P270" s="51">
        <f t="shared" ref="P270:P301" si="514">IF(P143=0,"",ABS((P143-$BA143)/$BA143))</f>
        <v>0.24119314005045059</v>
      </c>
      <c r="Q270" s="51">
        <f t="shared" si="507"/>
        <v>0.14631049423834525</v>
      </c>
      <c r="R270" s="51">
        <f t="shared" si="507"/>
        <v>1.4445398824079336</v>
      </c>
      <c r="S270" s="51">
        <f t="shared" si="504"/>
        <v>0.12946211249609993</v>
      </c>
      <c r="T270" s="86"/>
      <c r="U270" s="51">
        <f t="shared" ref="U270:AU270" si="515">IF(U143=0,"",ABS((U143-$BA143)/$BA143))</f>
        <v>9.4709991858301756E-4</v>
      </c>
      <c r="V270" s="51">
        <f t="shared" si="515"/>
        <v>0.3416142592318403</v>
      </c>
      <c r="W270" s="51">
        <f t="shared" si="515"/>
        <v>8.2447199097845765</v>
      </c>
      <c r="X270" s="51">
        <f t="shared" si="515"/>
        <v>5.5008908671498018</v>
      </c>
      <c r="Y270" s="51">
        <f t="shared" si="515"/>
        <v>0.55376914708193392</v>
      </c>
      <c r="Z270" s="51">
        <f t="shared" si="515"/>
        <v>2.0011662151608958</v>
      </c>
      <c r="AA270" s="51">
        <f t="shared" si="515"/>
        <v>0.89672935107572127</v>
      </c>
      <c r="AB270" s="51">
        <f t="shared" si="515"/>
        <v>0.30326368643791674</v>
      </c>
      <c r="AC270" s="51">
        <f t="shared" si="515"/>
        <v>0.30326368651655633</v>
      </c>
      <c r="AD270" s="51">
        <f t="shared" si="515"/>
        <v>1.6947849463640083</v>
      </c>
      <c r="AE270" s="51">
        <f t="shared" si="515"/>
        <v>0.30326368650657665</v>
      </c>
      <c r="AF270" s="51">
        <f t="shared" si="515"/>
        <v>0.31846359006164771</v>
      </c>
      <c r="AG270" s="51">
        <f t="shared" si="515"/>
        <v>0.31846358930081797</v>
      </c>
      <c r="AH270" s="51">
        <f t="shared" si="515"/>
        <v>0.31846358841574635</v>
      </c>
      <c r="AI270" s="51">
        <f t="shared" si="515"/>
        <v>7.4172122876915285</v>
      </c>
      <c r="AJ270" s="51">
        <f t="shared" si="515"/>
        <v>1.0465467245033844</v>
      </c>
      <c r="AK270" s="51">
        <f t="shared" si="515"/>
        <v>0.43286331587181004</v>
      </c>
      <c r="AL270" s="51">
        <f t="shared" si="515"/>
        <v>6.8867009398601228E-2</v>
      </c>
      <c r="AM270" s="51">
        <f t="shared" si="515"/>
        <v>0.63168909122117589</v>
      </c>
      <c r="AN270" s="51">
        <f t="shared" si="515"/>
        <v>0.21595775940010351</v>
      </c>
      <c r="AO270" s="51">
        <f t="shared" si="515"/>
        <v>2.818147069510573</v>
      </c>
      <c r="AP270" s="51">
        <f t="shared" si="515"/>
        <v>0.61670771303116889</v>
      </c>
      <c r="AQ270" s="51">
        <f t="shared" si="515"/>
        <v>0.21987708810417522</v>
      </c>
      <c r="AR270" s="51">
        <f t="shared" si="515"/>
        <v>0.43173489094127221</v>
      </c>
      <c r="AS270" s="51">
        <f t="shared" si="515"/>
        <v>7.4637810286453721E-2</v>
      </c>
      <c r="AT270" s="51">
        <f t="shared" ref="AT270" si="516">IF(AT143=0,"",ABS((AT143-$BA143)/$BA143))</f>
        <v>0.47349290301719382</v>
      </c>
      <c r="AU270" s="51">
        <f t="shared" si="515"/>
        <v>0.87541602709355582</v>
      </c>
      <c r="AY270" s="63"/>
      <c r="AZ270" s="65">
        <f t="shared" si="495"/>
        <v>7.3815423515817059E-4</v>
      </c>
      <c r="BA270" s="63">
        <f t="shared" si="496"/>
        <v>2.6547508986406383</v>
      </c>
      <c r="BB270" s="63">
        <f t="shared" si="497"/>
        <v>0.13283178884454899</v>
      </c>
      <c r="BC270" s="51">
        <f t="shared" si="498"/>
        <v>0.43286331587181004</v>
      </c>
      <c r="BD270" s="51">
        <f t="shared" si="499"/>
        <v>1.2853426192461144</v>
      </c>
      <c r="BE270" s="36"/>
      <c r="BF270" s="36"/>
    </row>
    <row r="271" spans="1:58" x14ac:dyDescent="0.25">
      <c r="A271" s="60">
        <v>19527</v>
      </c>
      <c r="B271" s="51">
        <f t="shared" si="512"/>
        <v>0.71704756356732213</v>
      </c>
      <c r="C271" s="86"/>
      <c r="D271" s="86"/>
      <c r="E271" s="86"/>
      <c r="F271" s="86"/>
      <c r="G271" s="86"/>
      <c r="H271" s="86"/>
      <c r="I271" s="86"/>
      <c r="J271" s="86"/>
      <c r="K271" s="86"/>
      <c r="L271" s="51">
        <f t="shared" ref="L271:L302" si="517">IF(L144=0,"",ABS((L144-$BA144)/$BA144))</f>
        <v>0.13859301112857134</v>
      </c>
      <c r="M271" s="86"/>
      <c r="N271" s="51">
        <f t="shared" si="513"/>
        <v>0.69516187936397866</v>
      </c>
      <c r="O271" s="51">
        <f t="shared" ref="O271:O302" si="518">IF(O144=0,"",ABS((O144-$BA144)/$BA144))</f>
        <v>0.2647885555779354</v>
      </c>
      <c r="P271" s="51">
        <f t="shared" si="514"/>
        <v>0.44264438391544347</v>
      </c>
      <c r="Q271" s="51">
        <f t="shared" si="507"/>
        <v>0.12868715081017684</v>
      </c>
      <c r="R271" s="51">
        <f t="shared" si="507"/>
        <v>1.5683749697431404</v>
      </c>
      <c r="S271" s="51">
        <f t="shared" si="504"/>
        <v>0.45181356200903977</v>
      </c>
      <c r="T271" s="86"/>
      <c r="U271" s="51">
        <f t="shared" ref="U271:AU271" si="519">IF(U144=0,"",ABS((U144-$BA144)/$BA144))</f>
        <v>9.1133092378863599E-3</v>
      </c>
      <c r="V271" s="51">
        <f t="shared" si="519"/>
        <v>1.2993526505378583</v>
      </c>
      <c r="W271" s="51">
        <f t="shared" si="519"/>
        <v>8.5065497769295604</v>
      </c>
      <c r="X271" s="51">
        <f t="shared" si="519"/>
        <v>6.9306637265696249</v>
      </c>
      <c r="Y271" s="51">
        <f t="shared" si="519"/>
        <v>0.67223639496271592</v>
      </c>
      <c r="Z271" s="51">
        <f t="shared" si="519"/>
        <v>1.5009027350688036</v>
      </c>
      <c r="AA271" s="51">
        <f t="shared" si="519"/>
        <v>0.87863372524919936</v>
      </c>
      <c r="AB271" s="51">
        <f t="shared" si="519"/>
        <v>0.2982796182520196</v>
      </c>
      <c r="AC271" s="51">
        <f t="shared" si="519"/>
        <v>1.2369094223938244</v>
      </c>
      <c r="AD271" s="51">
        <f t="shared" si="519"/>
        <v>1.4742025989590428</v>
      </c>
      <c r="AE271" s="51">
        <f t="shared" si="519"/>
        <v>4.2732250784082125E-2</v>
      </c>
      <c r="AF271" s="51">
        <f t="shared" si="519"/>
        <v>0.37466716190603511</v>
      </c>
      <c r="AG271" s="51">
        <f t="shared" si="519"/>
        <v>3.1567682257549558E-2</v>
      </c>
      <c r="AH271" s="51">
        <f t="shared" si="519"/>
        <v>3.1567682907648643E-2</v>
      </c>
      <c r="AI271" s="51">
        <f t="shared" si="519"/>
        <v>10.778579339780419</v>
      </c>
      <c r="AJ271" s="51">
        <f t="shared" si="519"/>
        <v>0.70306177371944079</v>
      </c>
      <c r="AK271" s="51">
        <f t="shared" si="519"/>
        <v>0.5121975496464044</v>
      </c>
      <c r="AL271" s="51">
        <f t="shared" si="519"/>
        <v>0.13497193926616405</v>
      </c>
      <c r="AM271" s="51">
        <f t="shared" si="519"/>
        <v>0.25214455814215447</v>
      </c>
      <c r="AN271" s="51">
        <f t="shared" si="519"/>
        <v>0.14265421189405078</v>
      </c>
      <c r="AO271" s="51">
        <f t="shared" si="519"/>
        <v>3.2635368556696536</v>
      </c>
      <c r="AP271" s="51">
        <f t="shared" si="519"/>
        <v>0.71846576511159232</v>
      </c>
      <c r="AQ271" s="51">
        <f t="shared" si="519"/>
        <v>0.24817969354180247</v>
      </c>
      <c r="AR271" s="51">
        <f t="shared" si="519"/>
        <v>0.58260030756727343</v>
      </c>
      <c r="AS271" s="51">
        <f t="shared" si="519"/>
        <v>0.79502878124730758</v>
      </c>
      <c r="AT271" s="51">
        <f t="shared" ref="AT271" si="520">IF(AT144=0,"",ABS((AT144-$BA144)/$BA144))</f>
        <v>0.59988107034792992</v>
      </c>
      <c r="AU271" s="51">
        <f t="shared" si="519"/>
        <v>0.87798814052515795</v>
      </c>
      <c r="AY271" s="63"/>
      <c r="AZ271" s="65">
        <f t="shared" si="495"/>
        <v>1.0131524320197262E-3</v>
      </c>
      <c r="BA271" s="63">
        <f t="shared" si="496"/>
        <v>2.5854721012990507</v>
      </c>
      <c r="BB271" s="63">
        <f t="shared" si="497"/>
        <v>7.7114210794520049E-2</v>
      </c>
      <c r="BC271" s="51">
        <f t="shared" si="498"/>
        <v>0.59988107034792992</v>
      </c>
      <c r="BD271" s="51">
        <f t="shared" si="499"/>
        <v>1.3343226402220958</v>
      </c>
      <c r="BE271" s="36"/>
      <c r="BF271" s="36"/>
    </row>
    <row r="272" spans="1:58" x14ac:dyDescent="0.25">
      <c r="A272" s="60">
        <v>19528</v>
      </c>
      <c r="B272" s="51">
        <f t="shared" si="512"/>
        <v>0.80363077001997252</v>
      </c>
      <c r="C272" s="86"/>
      <c r="D272" s="86"/>
      <c r="E272" s="86"/>
      <c r="F272" s="86"/>
      <c r="G272" s="86"/>
      <c r="H272" s="86"/>
      <c r="I272" s="86"/>
      <c r="J272" s="86"/>
      <c r="K272" s="86"/>
      <c r="L272" s="51">
        <f t="shared" si="517"/>
        <v>0.10140111146122774</v>
      </c>
      <c r="M272" s="86"/>
      <c r="N272" s="51">
        <f t="shared" si="513"/>
        <v>0.78844208668937632</v>
      </c>
      <c r="O272" s="51">
        <f t="shared" si="518"/>
        <v>0.48976263631497341</v>
      </c>
      <c r="P272" s="51">
        <f t="shared" si="514"/>
        <v>0.53030788821353492</v>
      </c>
      <c r="Q272" s="51">
        <f t="shared" si="507"/>
        <v>0.3403301645180557</v>
      </c>
      <c r="R272" s="51">
        <f t="shared" si="507"/>
        <v>1.5968951182412605</v>
      </c>
      <c r="S272" s="51">
        <f t="shared" si="504"/>
        <v>0.29543407848486042</v>
      </c>
      <c r="T272" s="86"/>
      <c r="U272" s="51">
        <f t="shared" ref="U272:AU272" si="521">IF(U145=0,"",ABS((U145-$BA145)/$BA145))</f>
        <v>2.3173575699372905E-2</v>
      </c>
      <c r="V272" s="51">
        <f t="shared" si="521"/>
        <v>0.82371735135303359</v>
      </c>
      <c r="W272" s="51">
        <f t="shared" si="521"/>
        <v>5.5975535782552672</v>
      </c>
      <c r="X272" s="51">
        <f t="shared" si="521"/>
        <v>5.6277177244272281</v>
      </c>
      <c r="Y272" s="51">
        <f t="shared" si="521"/>
        <v>0.7626418585837802</v>
      </c>
      <c r="Z272" s="51">
        <f t="shared" si="521"/>
        <v>1.2097951908143885</v>
      </c>
      <c r="AA272" s="51">
        <f t="shared" si="521"/>
        <v>0.3371242185573825</v>
      </c>
      <c r="AB272" s="51">
        <f t="shared" si="521"/>
        <v>0.3181385584677775</v>
      </c>
      <c r="AC272" s="51">
        <f t="shared" si="521"/>
        <v>2.8242301519651885</v>
      </c>
      <c r="AD272" s="51">
        <f t="shared" si="521"/>
        <v>0.71709869438699392</v>
      </c>
      <c r="AE272" s="51">
        <f t="shared" si="521"/>
        <v>0.33565537314972377</v>
      </c>
      <c r="AF272" s="51">
        <f t="shared" si="521"/>
        <v>0.49565375701164976</v>
      </c>
      <c r="AG272" s="51">
        <f t="shared" si="521"/>
        <v>0.32790715315821267</v>
      </c>
      <c r="AH272" s="51">
        <f t="shared" si="521"/>
        <v>0.327907153609382</v>
      </c>
      <c r="AI272" s="51">
        <f t="shared" si="521"/>
        <v>11.972598925803503</v>
      </c>
      <c r="AJ272" s="51">
        <f t="shared" si="521"/>
        <v>8.5379839848419028</v>
      </c>
      <c r="AK272" s="51">
        <f t="shared" si="521"/>
        <v>0.61202989400118746</v>
      </c>
      <c r="AL272" s="51">
        <f t="shared" si="521"/>
        <v>9.0922696786196411E-2</v>
      </c>
      <c r="AM272" s="51">
        <f t="shared" si="521"/>
        <v>0.11860115127929627</v>
      </c>
      <c r="AN272" s="51">
        <f t="shared" si="521"/>
        <v>0.18826682714519086</v>
      </c>
      <c r="AO272" s="51">
        <f t="shared" si="521"/>
        <v>2.3156025843853216</v>
      </c>
      <c r="AP272" s="51">
        <f t="shared" si="521"/>
        <v>0.60521527250578055</v>
      </c>
      <c r="AQ272" s="51">
        <f t="shared" si="521"/>
        <v>0.39041285904166279</v>
      </c>
      <c r="AR272" s="51">
        <f t="shared" si="521"/>
        <v>0.70264430665859756</v>
      </c>
      <c r="AS272" s="51">
        <f t="shared" si="521"/>
        <v>1.7768791950016616</v>
      </c>
      <c r="AT272" s="51">
        <f t="shared" ref="AT272" si="522">IF(AT145=0,"",ABS((AT145-$BA145)/$BA145))</f>
        <v>0.28447586309219625</v>
      </c>
      <c r="AU272" s="51">
        <f t="shared" si="521"/>
        <v>0.91229951165346268</v>
      </c>
      <c r="AY272" s="63"/>
      <c r="AZ272" s="65">
        <f t="shared" si="495"/>
        <v>1.4802128616115979E-3</v>
      </c>
      <c r="BA272" s="63">
        <f t="shared" si="496"/>
        <v>4.4882242077392398</v>
      </c>
      <c r="BB272" s="63">
        <f t="shared" si="497"/>
        <v>0.14646742162565413</v>
      </c>
      <c r="BC272" s="51">
        <f t="shared" si="498"/>
        <v>0.60521527250578055</v>
      </c>
      <c r="BD272" s="51">
        <f t="shared" si="499"/>
        <v>1.6328919335933412</v>
      </c>
      <c r="BE272" s="36"/>
      <c r="BF272" s="36"/>
    </row>
    <row r="273" spans="1:58" x14ac:dyDescent="0.25">
      <c r="A273" s="60">
        <v>19529</v>
      </c>
      <c r="B273" s="51">
        <f t="shared" si="512"/>
        <v>0.86107794102101531</v>
      </c>
      <c r="C273" s="86"/>
      <c r="D273" s="86"/>
      <c r="E273" s="86"/>
      <c r="F273" s="86"/>
      <c r="G273" s="86"/>
      <c r="H273" s="86"/>
      <c r="I273" s="86"/>
      <c r="J273" s="86"/>
      <c r="K273" s="86"/>
      <c r="L273" s="51">
        <f t="shared" si="517"/>
        <v>0.1664312741240711</v>
      </c>
      <c r="M273" s="86"/>
      <c r="N273" s="51">
        <f t="shared" si="513"/>
        <v>0.85033265693714521</v>
      </c>
      <c r="O273" s="51">
        <f t="shared" si="518"/>
        <v>0.59167233278811682</v>
      </c>
      <c r="P273" s="51">
        <f t="shared" si="514"/>
        <v>0.66771476741952029</v>
      </c>
      <c r="Q273" s="51">
        <f t="shared" si="507"/>
        <v>0.81024007676947318</v>
      </c>
      <c r="R273" s="51">
        <f t="shared" si="507"/>
        <v>1.3149887964344622</v>
      </c>
      <c r="S273" s="51">
        <f t="shared" si="504"/>
        <v>0.27285987298974995</v>
      </c>
      <c r="T273" s="51">
        <f t="shared" ref="T273:T304" si="523">IF(T146=0,"",ABS((T146-$BA146)/$BA146))</f>
        <v>4.5363546623327811E-2</v>
      </c>
      <c r="U273" s="51">
        <f t="shared" ref="U273:AU273" si="524">IF(U146=0,"",ABS((U146-$BA146)/$BA146))</f>
        <v>3.2810375552958702E-2</v>
      </c>
      <c r="V273" s="51">
        <f t="shared" si="524"/>
        <v>0.29019485115581617</v>
      </c>
      <c r="W273" s="51">
        <f t="shared" si="524"/>
        <v>4.4675971999647262</v>
      </c>
      <c r="X273" s="51">
        <f t="shared" si="524"/>
        <v>4.0353642826109937</v>
      </c>
      <c r="Y273" s="51">
        <f t="shared" si="524"/>
        <v>0.83208020052673204</v>
      </c>
      <c r="Z273" s="51">
        <f t="shared" si="524"/>
        <v>0.94941166998427606</v>
      </c>
      <c r="AA273" s="51">
        <f t="shared" si="524"/>
        <v>5.5405220486863371E-3</v>
      </c>
      <c r="AB273" s="51">
        <f t="shared" si="524"/>
        <v>0.19993290109849507</v>
      </c>
      <c r="AC273" s="51">
        <f t="shared" si="524"/>
        <v>4.9710058238444628</v>
      </c>
      <c r="AD273" s="51">
        <f t="shared" si="524"/>
        <v>0.74926466845557438</v>
      </c>
      <c r="AE273" s="51">
        <f t="shared" si="524"/>
        <v>0.17984201367507832</v>
      </c>
      <c r="AF273" s="51">
        <f t="shared" si="524"/>
        <v>5.8105180047023648E-2</v>
      </c>
      <c r="AG273" s="51">
        <f t="shared" si="524"/>
        <v>0.26623965705978608</v>
      </c>
      <c r="AH273" s="51">
        <f t="shared" si="524"/>
        <v>0.52452570061446224</v>
      </c>
      <c r="AI273" s="51">
        <f t="shared" si="524"/>
        <v>12.129510439259176</v>
      </c>
      <c r="AJ273" s="51">
        <f t="shared" si="524"/>
        <v>6.7779017043070331</v>
      </c>
      <c r="AK273" s="51">
        <f t="shared" si="524"/>
        <v>0.72552926976832455</v>
      </c>
      <c r="AL273" s="51">
        <f t="shared" si="524"/>
        <v>9.9203426597671771E-2</v>
      </c>
      <c r="AM273" s="51">
        <f t="shared" si="524"/>
        <v>4.494621078307804E-2</v>
      </c>
      <c r="AN273" s="51">
        <f t="shared" si="524"/>
        <v>0.41248596082058059</v>
      </c>
      <c r="AO273" s="51">
        <f t="shared" si="524"/>
        <v>1.5572837945905942</v>
      </c>
      <c r="AP273" s="51">
        <f t="shared" si="524"/>
        <v>0.59139774642889742</v>
      </c>
      <c r="AQ273" s="51">
        <f t="shared" si="524"/>
        <v>0.46250557497356265</v>
      </c>
      <c r="AR273" s="51">
        <f t="shared" si="524"/>
        <v>0.50710787533820156</v>
      </c>
      <c r="AS273" s="51">
        <f t="shared" si="524"/>
        <v>1.0262332131682503</v>
      </c>
      <c r="AT273" s="51">
        <f t="shared" ref="AT273" si="525">IF(AT146=0,"",ABS((AT146-$BA146)/$BA146))</f>
        <v>3.018539132106568</v>
      </c>
      <c r="AU273" s="51">
        <f t="shared" si="524"/>
        <v>0.92084041437991926</v>
      </c>
      <c r="AY273" s="63"/>
      <c r="AZ273" s="65">
        <f t="shared" si="495"/>
        <v>2.112018294524625E-3</v>
      </c>
      <c r="BA273" s="63">
        <f t="shared" si="496"/>
        <v>4.2514807412878604</v>
      </c>
      <c r="BB273" s="63">
        <f t="shared" si="497"/>
        <v>5.1734363335175726E-2</v>
      </c>
      <c r="BC273" s="51">
        <f t="shared" si="498"/>
        <v>0.62969355010381856</v>
      </c>
      <c r="BD273" s="51">
        <f t="shared" si="499"/>
        <v>1.3149887964344622</v>
      </c>
      <c r="BE273" s="36"/>
      <c r="BF273" s="36"/>
    </row>
    <row r="274" spans="1:58" x14ac:dyDescent="0.25">
      <c r="A274" s="60">
        <v>19530</v>
      </c>
      <c r="B274" s="51">
        <f t="shared" si="512"/>
        <v>0.79807370510589748</v>
      </c>
      <c r="C274" s="51">
        <f t="shared" ref="C274:C305" si="526">IF(C147=0,"",ABS((C147-$BA147)/$BA147))</f>
        <v>8.1529552253267468E-2</v>
      </c>
      <c r="D274" s="86"/>
      <c r="E274" s="86"/>
      <c r="F274" s="86"/>
      <c r="G274" s="86"/>
      <c r="H274" s="86"/>
      <c r="I274" s="86"/>
      <c r="J274" s="86"/>
      <c r="K274" s="86"/>
      <c r="L274" s="51">
        <f t="shared" si="517"/>
        <v>6.2953790018794073E-2</v>
      </c>
      <c r="M274" s="86"/>
      <c r="N274" s="51">
        <f t="shared" si="513"/>
        <v>0.88755829120685059</v>
      </c>
      <c r="O274" s="51">
        <f t="shared" si="518"/>
        <v>0.7137815054489699</v>
      </c>
      <c r="P274" s="51">
        <f t="shared" si="514"/>
        <v>0.2327462284673576</v>
      </c>
      <c r="Q274" s="51">
        <f t="shared" si="507"/>
        <v>0.6745937122005069</v>
      </c>
      <c r="R274" s="51">
        <f t="shared" si="507"/>
        <v>1.292538471360194</v>
      </c>
      <c r="S274" s="51">
        <f t="shared" si="504"/>
        <v>0.21341229015518767</v>
      </c>
      <c r="T274" s="51">
        <f t="shared" si="523"/>
        <v>0.65794406903928104</v>
      </c>
      <c r="U274" s="51">
        <f t="shared" ref="U274:AU274" si="527">IF(U147=0,"",ABS((U147-$BA147)/$BA147))</f>
        <v>0.22856715332945632</v>
      </c>
      <c r="V274" s="51">
        <f t="shared" si="527"/>
        <v>1.7411664286390554E-2</v>
      </c>
      <c r="W274" s="51">
        <f t="shared" si="527"/>
        <v>3.7672916019611722</v>
      </c>
      <c r="X274" s="51">
        <f t="shared" si="527"/>
        <v>2.8153474050228025</v>
      </c>
      <c r="Y274" s="51">
        <f t="shared" si="527"/>
        <v>0.87739178792079286</v>
      </c>
      <c r="Z274" s="51">
        <f t="shared" si="527"/>
        <v>0.96981164581936607</v>
      </c>
      <c r="AA274" s="51">
        <f t="shared" si="527"/>
        <v>3.9333786590163719E-2</v>
      </c>
      <c r="AB274" s="51">
        <f t="shared" si="527"/>
        <v>0.13931800440945044</v>
      </c>
      <c r="AC274" s="51">
        <f t="shared" si="527"/>
        <v>3.6821105086991892</v>
      </c>
      <c r="AD274" s="51">
        <f t="shared" si="527"/>
        <v>0.36239142178066358</v>
      </c>
      <c r="AE274" s="51">
        <f t="shared" si="527"/>
        <v>0.23420277969376277</v>
      </c>
      <c r="AF274" s="51">
        <f t="shared" si="527"/>
        <v>0.25831802244113972</v>
      </c>
      <c r="AG274" s="51">
        <f t="shared" si="527"/>
        <v>0.48566850208409373</v>
      </c>
      <c r="AH274" s="51">
        <f t="shared" si="527"/>
        <v>0.66671487362815207</v>
      </c>
      <c r="AI274" s="51">
        <f t="shared" si="527"/>
        <v>8.8521004858182941</v>
      </c>
      <c r="AJ274" s="51">
        <f t="shared" si="527"/>
        <v>5.5867320118437274</v>
      </c>
      <c r="AK274" s="51">
        <f t="shared" si="527"/>
        <v>0.8076089241230191</v>
      </c>
      <c r="AL274" s="51">
        <f t="shared" si="527"/>
        <v>0.33848190244725823</v>
      </c>
      <c r="AM274" s="51">
        <f t="shared" si="527"/>
        <v>5.245312211233516E-2</v>
      </c>
      <c r="AN274" s="51">
        <f t="shared" si="527"/>
        <v>0.58818028430517633</v>
      </c>
      <c r="AO274" s="51">
        <f t="shared" si="527"/>
        <v>0.96942237287664235</v>
      </c>
      <c r="AP274" s="51">
        <f t="shared" si="527"/>
        <v>0.71358903332260959</v>
      </c>
      <c r="AQ274" s="51">
        <f t="shared" si="527"/>
        <v>0.56219360302237009</v>
      </c>
      <c r="AR274" s="51">
        <f t="shared" si="527"/>
        <v>0.65450579712112877</v>
      </c>
      <c r="AS274" s="51">
        <f t="shared" si="527"/>
        <v>0.65391673095512937</v>
      </c>
      <c r="AT274" s="51">
        <f t="shared" ref="AT274" si="528">IF(AT147=0,"",ABS((AT147-$BA147)/$BA147))</f>
        <v>1.8736458138783998</v>
      </c>
      <c r="AU274" s="51">
        <f t="shared" si="527"/>
        <v>0.12120355865986852</v>
      </c>
      <c r="AY274" s="63"/>
      <c r="AZ274" s="65">
        <f t="shared" si="495"/>
        <v>2.9713905258066456E-3</v>
      </c>
      <c r="BA274" s="63">
        <f t="shared" si="496"/>
        <v>3.1620526464933558</v>
      </c>
      <c r="BB274" s="63">
        <f t="shared" si="497"/>
        <v>7.4099247359478107E-2</v>
      </c>
      <c r="BC274" s="51">
        <f t="shared" si="498"/>
        <v>0.65450579712112877</v>
      </c>
      <c r="BD274" s="51">
        <f t="shared" si="499"/>
        <v>0.96973379123082137</v>
      </c>
      <c r="BE274" s="36"/>
      <c r="BF274" s="36"/>
    </row>
    <row r="275" spans="1:58" x14ac:dyDescent="0.25">
      <c r="A275" s="60">
        <v>19531</v>
      </c>
      <c r="B275" s="51">
        <f t="shared" si="512"/>
        <v>0.49028056164833017</v>
      </c>
      <c r="C275" s="51">
        <f t="shared" si="526"/>
        <v>0.17051246489609692</v>
      </c>
      <c r="D275" s="51">
        <f t="shared" ref="D275:D306" si="529">IF(D148=0,"",ABS((D148-$BA148)/$BA148))</f>
        <v>8.9785909691489862E-2</v>
      </c>
      <c r="E275" s="86"/>
      <c r="F275" s="86"/>
      <c r="G275" s="51"/>
      <c r="H275" s="86"/>
      <c r="I275" s="86"/>
      <c r="J275" s="86"/>
      <c r="K275" s="86"/>
      <c r="L275" s="51">
        <f t="shared" si="517"/>
        <v>0.22494286827445847</v>
      </c>
      <c r="M275" s="86"/>
      <c r="N275" s="51">
        <f t="shared" si="513"/>
        <v>0.91751018911484439</v>
      </c>
      <c r="O275" s="51">
        <f t="shared" si="518"/>
        <v>0.79002356206821645</v>
      </c>
      <c r="P275" s="51">
        <f t="shared" si="514"/>
        <v>8.5328245273230838E-2</v>
      </c>
      <c r="Q275" s="51">
        <f t="shared" si="507"/>
        <v>0.57047952249368672</v>
      </c>
      <c r="R275" s="51">
        <f t="shared" si="507"/>
        <v>1.6502256218460973</v>
      </c>
      <c r="S275" s="51">
        <f t="shared" si="504"/>
        <v>0.16509772510919216</v>
      </c>
      <c r="T275" s="51">
        <f t="shared" si="523"/>
        <v>0.49476439355667107</v>
      </c>
      <c r="U275" s="51">
        <f t="shared" ref="U275:AU275" si="530">IF(U148=0,"",ABS((U148-$BA148)/$BA148))</f>
        <v>0.10314194726485579</v>
      </c>
      <c r="V275" s="51">
        <f t="shared" si="530"/>
        <v>4.8046917805996412E-3</v>
      </c>
      <c r="W275" s="51">
        <f t="shared" si="530"/>
        <v>3.1145814380153585</v>
      </c>
      <c r="X275" s="51">
        <f t="shared" si="530"/>
        <v>2.1764229609019687</v>
      </c>
      <c r="Y275" s="51">
        <f t="shared" si="530"/>
        <v>0.91005180963598942</v>
      </c>
      <c r="Z275" s="51">
        <f t="shared" si="530"/>
        <v>0.5622690854260699</v>
      </c>
      <c r="AA275" s="51">
        <f t="shared" si="530"/>
        <v>7.3078553387449827E-2</v>
      </c>
      <c r="AB275" s="51">
        <f t="shared" si="530"/>
        <v>7.6278976599668036E-2</v>
      </c>
      <c r="AC275" s="51">
        <f t="shared" si="530"/>
        <v>2.6640636735821484</v>
      </c>
      <c r="AD275" s="51">
        <f t="shared" si="530"/>
        <v>0.17439079350582959</v>
      </c>
      <c r="AE275" s="51">
        <f t="shared" si="530"/>
        <v>0.43819363332827549</v>
      </c>
      <c r="AF275" s="51">
        <f t="shared" si="530"/>
        <v>0.45588512730352487</v>
      </c>
      <c r="AG275" s="51">
        <f t="shared" si="530"/>
        <v>0.62267464225920033</v>
      </c>
      <c r="AH275" s="51">
        <f t="shared" si="530"/>
        <v>0.74321080256903249</v>
      </c>
      <c r="AI275" s="51">
        <f t="shared" si="530"/>
        <v>9.6421256375041349</v>
      </c>
      <c r="AJ275" s="51">
        <f t="shared" si="530"/>
        <v>8.2343730335748511</v>
      </c>
      <c r="AK275" s="51">
        <f t="shared" si="530"/>
        <v>0.84087325695496773</v>
      </c>
      <c r="AL275" s="51">
        <f t="shared" si="530"/>
        <v>0.44844451190087764</v>
      </c>
      <c r="AM275" s="51">
        <f t="shared" si="530"/>
        <v>0.5395740201008552</v>
      </c>
      <c r="AN275" s="51">
        <f t="shared" si="530"/>
        <v>0.69787963175712375</v>
      </c>
      <c r="AO275" s="51">
        <f t="shared" si="530"/>
        <v>0.57039537290355014</v>
      </c>
      <c r="AP275" s="51">
        <f t="shared" si="530"/>
        <v>0.78988236011144675</v>
      </c>
      <c r="AQ275" s="51">
        <f t="shared" si="530"/>
        <v>0.57288262332288153</v>
      </c>
      <c r="AR275" s="51">
        <f t="shared" si="530"/>
        <v>0.65433729676672436</v>
      </c>
      <c r="AS275" s="51">
        <f t="shared" si="530"/>
        <v>0.25937277699287903</v>
      </c>
      <c r="AT275" s="51">
        <f t="shared" ref="AT275" si="531">IF(AT148=0,"",ABS((AT148-$BA148)/$BA148))</f>
        <v>2.3106603904048524</v>
      </c>
      <c r="AU275" s="51">
        <f t="shared" si="530"/>
        <v>0.35309445972368375</v>
      </c>
      <c r="AY275" s="63"/>
      <c r="AZ275" s="65">
        <f t="shared" si="495"/>
        <v>4.1151007357501171E-3</v>
      </c>
      <c r="BA275" s="63">
        <f t="shared" si="496"/>
        <v>2.4166813753580425</v>
      </c>
      <c r="BB275" s="63">
        <f t="shared" si="497"/>
        <v>8.8448610366012162E-2</v>
      </c>
      <c r="BC275" s="51">
        <f t="shared" si="498"/>
        <v>0.56633222916481007</v>
      </c>
      <c r="BD275" s="51">
        <f t="shared" si="499"/>
        <v>0.91452683732330242</v>
      </c>
      <c r="BE275" s="36"/>
      <c r="BF275" s="36"/>
    </row>
    <row r="276" spans="1:58" x14ac:dyDescent="0.25">
      <c r="A276" s="60">
        <v>19532</v>
      </c>
      <c r="B276" s="51">
        <f t="shared" si="512"/>
        <v>0.52725634118595843</v>
      </c>
      <c r="C276" s="51">
        <f t="shared" si="526"/>
        <v>0.33888316830030901</v>
      </c>
      <c r="D276" s="51">
        <f t="shared" si="529"/>
        <v>8.7879605650581887E-3</v>
      </c>
      <c r="E276" s="86"/>
      <c r="F276" s="86"/>
      <c r="G276" s="51">
        <f t="shared" ref="G276:H295" si="532">IF(G149=0,"",ABS((G149-$BA149)/$BA149))</f>
        <v>0.43952072085066901</v>
      </c>
      <c r="H276" s="51">
        <f t="shared" si="532"/>
        <v>0.20662687018157191</v>
      </c>
      <c r="I276" s="86"/>
      <c r="J276" s="86"/>
      <c r="K276" s="86"/>
      <c r="L276" s="51">
        <f t="shared" si="517"/>
        <v>0.35291292003871405</v>
      </c>
      <c r="M276" s="86"/>
      <c r="N276" s="51">
        <f t="shared" si="513"/>
        <v>0.93812496435262915</v>
      </c>
      <c r="O276" s="51">
        <f t="shared" si="518"/>
        <v>0.84249812864493945</v>
      </c>
      <c r="P276" s="51">
        <f t="shared" si="514"/>
        <v>0.23851666401447183</v>
      </c>
      <c r="Q276" s="51">
        <f t="shared" si="507"/>
        <v>1.4937622980927194</v>
      </c>
      <c r="R276" s="51">
        <f t="shared" si="507"/>
        <v>1.3510985415816217</v>
      </c>
      <c r="S276" s="51">
        <f t="shared" si="504"/>
        <v>2.7873691713497017E-2</v>
      </c>
      <c r="T276" s="51">
        <f t="shared" si="523"/>
        <v>0.45409886279946082</v>
      </c>
      <c r="U276" s="51">
        <f t="shared" ref="U276:AU276" si="533">IF(U149=0,"",ABS((U149-$BA149)/$BA149))</f>
        <v>0.11364188833498297</v>
      </c>
      <c r="V276" s="51">
        <f t="shared" si="533"/>
        <v>0.19130346862604028</v>
      </c>
      <c r="W276" s="51">
        <f t="shared" si="533"/>
        <v>2.292073632455863</v>
      </c>
      <c r="X276" s="51">
        <f t="shared" si="533"/>
        <v>1.5634712580404042</v>
      </c>
      <c r="Y276" s="51">
        <f t="shared" si="533"/>
        <v>0.93253048557793217</v>
      </c>
      <c r="Z276" s="51">
        <f t="shared" si="533"/>
        <v>0.25241171362088866</v>
      </c>
      <c r="AA276" s="51">
        <f t="shared" si="533"/>
        <v>0.16968943933129771</v>
      </c>
      <c r="AB276" s="51">
        <f t="shared" si="533"/>
        <v>0.25368301432431806</v>
      </c>
      <c r="AC276" s="51">
        <f t="shared" si="533"/>
        <v>1.925916080401922</v>
      </c>
      <c r="AD276" s="51">
        <f t="shared" si="533"/>
        <v>0.1003549978761609</v>
      </c>
      <c r="AE276" s="51">
        <f t="shared" si="533"/>
        <v>0.39850334288842482</v>
      </c>
      <c r="AF276" s="51">
        <f t="shared" si="533"/>
        <v>0.39396108285611986</v>
      </c>
      <c r="AG276" s="51">
        <f t="shared" si="533"/>
        <v>0.71697086330609672</v>
      </c>
      <c r="AH276" s="51">
        <f t="shared" si="533"/>
        <v>0.25455355080052317</v>
      </c>
      <c r="AI276" s="51">
        <f t="shared" si="533"/>
        <v>9.036854145980147</v>
      </c>
      <c r="AJ276" s="51">
        <f t="shared" si="533"/>
        <v>7.3931686208152252</v>
      </c>
      <c r="AK276" s="51">
        <f t="shared" si="533"/>
        <v>0.85366041468455067</v>
      </c>
      <c r="AL276" s="51">
        <f t="shared" si="533"/>
        <v>0.57799968788023715</v>
      </c>
      <c r="AM276" s="51">
        <f t="shared" si="533"/>
        <v>1.2858542393141139</v>
      </c>
      <c r="AN276" s="51">
        <f t="shared" si="533"/>
        <v>0.75804822170283026</v>
      </c>
      <c r="AO276" s="51">
        <f t="shared" si="533"/>
        <v>0.20934209751951535</v>
      </c>
      <c r="AP276" s="51">
        <f t="shared" si="533"/>
        <v>0.83785783306390726</v>
      </c>
      <c r="AQ276" s="51">
        <f t="shared" si="533"/>
        <v>0.54306223433425227</v>
      </c>
      <c r="AR276" s="51">
        <f t="shared" si="533"/>
        <v>0.73443364035571435</v>
      </c>
      <c r="AS276" s="51">
        <f t="shared" si="533"/>
        <v>0.85527357539442406</v>
      </c>
      <c r="AT276" s="51">
        <f t="shared" ref="AT276" si="534">IF(AT149=0,"",ABS((AT149-$BA149)/$BA149))</f>
        <v>2.7741378593882451</v>
      </c>
      <c r="AU276" s="51">
        <f t="shared" si="533"/>
        <v>0.51476063606442513</v>
      </c>
      <c r="AY276" s="63"/>
      <c r="AZ276" s="65">
        <f t="shared" si="495"/>
        <v>5.2509255124356616E-3</v>
      </c>
      <c r="BA276" s="63">
        <f t="shared" si="496"/>
        <v>1.9625318356073167</v>
      </c>
      <c r="BB276" s="63">
        <f t="shared" si="497"/>
        <v>0.16408468423166625</v>
      </c>
      <c r="BC276" s="51">
        <f t="shared" si="498"/>
        <v>0.53515928776010535</v>
      </c>
      <c r="BD276" s="51">
        <f t="shared" si="499"/>
        <v>1.2989030997676156</v>
      </c>
      <c r="BE276" s="36"/>
      <c r="BF276" s="36"/>
    </row>
    <row r="277" spans="1:58" x14ac:dyDescent="0.25">
      <c r="A277" s="60">
        <v>19533</v>
      </c>
      <c r="B277" s="51">
        <f t="shared" si="512"/>
        <v>0.20820576970586674</v>
      </c>
      <c r="C277" s="51">
        <f t="shared" si="526"/>
        <v>0.55817036840882273</v>
      </c>
      <c r="D277" s="51">
        <f t="shared" si="529"/>
        <v>0.14564777175790022</v>
      </c>
      <c r="E277" s="51">
        <f t="shared" ref="E277:F296" si="535">IF(E150=0,"",ABS((E150-$BA150)/$BA150))</f>
        <v>1.8111909110790323</v>
      </c>
      <c r="F277" s="51">
        <f t="shared" si="535"/>
        <v>0.31035879076759115</v>
      </c>
      <c r="G277" s="51">
        <f t="shared" si="532"/>
        <v>0.64126780778215253</v>
      </c>
      <c r="H277" s="51">
        <f t="shared" si="532"/>
        <v>0.49220516673075781</v>
      </c>
      <c r="I277" s="86"/>
      <c r="J277" s="86"/>
      <c r="K277" s="86"/>
      <c r="L277" s="51">
        <f t="shared" si="517"/>
        <v>0.51700104020586501</v>
      </c>
      <c r="M277" s="86"/>
      <c r="N277" s="51">
        <f t="shared" si="513"/>
        <v>0.96039716719763879</v>
      </c>
      <c r="O277" s="51">
        <f t="shared" si="518"/>
        <v>0.86411585906334276</v>
      </c>
      <c r="P277" s="51">
        <f t="shared" si="514"/>
        <v>0.47883699966968113</v>
      </c>
      <c r="Q277" s="51">
        <f t="shared" si="507"/>
        <v>0.68732804358049737</v>
      </c>
      <c r="R277" s="51">
        <f t="shared" si="507"/>
        <v>0.93849155244931426</v>
      </c>
      <c r="S277" s="51">
        <f t="shared" si="504"/>
        <v>0.33380072273331268</v>
      </c>
      <c r="T277" s="51">
        <f t="shared" si="523"/>
        <v>0.58240972486246523</v>
      </c>
      <c r="U277" s="51">
        <f t="shared" ref="U277:AU277" si="536">IF(U150=0,"",ABS((U150-$BA150)/$BA150))</f>
        <v>0.80815697884736615</v>
      </c>
      <c r="V277" s="51">
        <f t="shared" si="536"/>
        <v>0.16387287466373382</v>
      </c>
      <c r="W277" s="51">
        <f t="shared" si="536"/>
        <v>1.4363073543011864</v>
      </c>
      <c r="X277" s="51">
        <f t="shared" si="536"/>
        <v>1.0131754876437609</v>
      </c>
      <c r="Y277" s="51">
        <f t="shared" si="536"/>
        <v>0.95336176245177873</v>
      </c>
      <c r="Z277" s="51">
        <f t="shared" si="536"/>
        <v>3.7454522094574866E-2</v>
      </c>
      <c r="AA277" s="51">
        <f t="shared" si="536"/>
        <v>0.3380030175248171</v>
      </c>
      <c r="AB277" s="51">
        <f t="shared" si="536"/>
        <v>1.1765199698439316E-2</v>
      </c>
      <c r="AC277" s="51">
        <f t="shared" si="536"/>
        <v>0.95207668645720545</v>
      </c>
      <c r="AD277" s="51">
        <f t="shared" si="536"/>
        <v>0.26823680992081611</v>
      </c>
      <c r="AE277" s="51">
        <f t="shared" si="536"/>
        <v>0.1155309093819324</v>
      </c>
      <c r="AF277" s="51">
        <f t="shared" si="536"/>
        <v>0.61210757042379405</v>
      </c>
      <c r="AG277" s="51">
        <f t="shared" si="536"/>
        <v>0.81884849905275947</v>
      </c>
      <c r="AH277" s="51">
        <f t="shared" si="536"/>
        <v>0.33121886056330463</v>
      </c>
      <c r="AI277" s="51">
        <f t="shared" si="536"/>
        <v>5.6501433396769247</v>
      </c>
      <c r="AJ277" s="51">
        <f t="shared" si="536"/>
        <v>5.2379851694158912</v>
      </c>
      <c r="AK277" s="51">
        <f t="shared" si="536"/>
        <v>0.88043365257030937</v>
      </c>
      <c r="AL277" s="51">
        <f t="shared" si="536"/>
        <v>0.30051253669369871</v>
      </c>
      <c r="AM277" s="51">
        <f t="shared" si="536"/>
        <v>0.69712947758421273</v>
      </c>
      <c r="AN277" s="51">
        <f t="shared" si="536"/>
        <v>0.25956753202707072</v>
      </c>
      <c r="AO277" s="51">
        <f t="shared" si="536"/>
        <v>0.21390790830445483</v>
      </c>
      <c r="AP277" s="51">
        <f t="shared" si="536"/>
        <v>0.89331943990337892</v>
      </c>
      <c r="AQ277" s="51">
        <f t="shared" si="536"/>
        <v>0.58661032234419064</v>
      </c>
      <c r="AR277" s="51">
        <f t="shared" si="536"/>
        <v>0.82600140102302289</v>
      </c>
      <c r="AS277" s="51">
        <f t="shared" si="536"/>
        <v>1.7569437080719006</v>
      </c>
      <c r="AT277" s="51">
        <f t="shared" ref="AT277" si="537">IF(AT150=0,"",ABS((AT150-$BA150)/$BA150))</f>
        <v>1.4399671528200486</v>
      </c>
      <c r="AU277" s="51">
        <f t="shared" si="536"/>
        <v>0.35877835261350127</v>
      </c>
      <c r="AY277" s="63"/>
      <c r="AZ277" s="65">
        <f t="shared" si="495"/>
        <v>7.001147994704175E-3</v>
      </c>
      <c r="BA277" s="63">
        <f t="shared" si="496"/>
        <v>1.4396011729681624</v>
      </c>
      <c r="BB277" s="63">
        <f t="shared" si="497"/>
        <v>0.16830616416794714</v>
      </c>
      <c r="BC277" s="51">
        <f t="shared" si="498"/>
        <v>0.59935894638399234</v>
      </c>
      <c r="BD277" s="51">
        <f t="shared" si="499"/>
        <v>0.95310474725286409</v>
      </c>
      <c r="BE277" s="36"/>
      <c r="BF277" s="36"/>
    </row>
    <row r="278" spans="1:58" x14ac:dyDescent="0.25">
      <c r="A278" s="60">
        <v>19534</v>
      </c>
      <c r="B278" s="51">
        <f t="shared" si="512"/>
        <v>0.24548623705092507</v>
      </c>
      <c r="C278" s="51">
        <f t="shared" si="526"/>
        <v>0.6496236147762271</v>
      </c>
      <c r="D278" s="51">
        <f t="shared" si="529"/>
        <v>8.403246488085038E-2</v>
      </c>
      <c r="E278" s="51">
        <f t="shared" si="535"/>
        <v>1.3403641215168749</v>
      </c>
      <c r="F278" s="51">
        <f t="shared" si="535"/>
        <v>0.39479953718887761</v>
      </c>
      <c r="G278" s="51">
        <f t="shared" si="532"/>
        <v>0.71913071665956385</v>
      </c>
      <c r="H278" s="51">
        <f t="shared" si="532"/>
        <v>0.61365096892499271</v>
      </c>
      <c r="I278" s="86"/>
      <c r="J278" s="86"/>
      <c r="K278" s="86"/>
      <c r="L278" s="51">
        <f t="shared" si="517"/>
        <v>0.5626881506998086</v>
      </c>
      <c r="M278" s="51">
        <f t="shared" ref="M278:M309" si="538">IF(M151=0,"",ABS((M151-$BA151)/$BA151))</f>
        <v>0.19227974293580308</v>
      </c>
      <c r="N278" s="51">
        <f t="shared" si="513"/>
        <v>0.96986870468430875</v>
      </c>
      <c r="O278" s="51">
        <f t="shared" si="518"/>
        <v>0.8699273810354422</v>
      </c>
      <c r="P278" s="51">
        <f t="shared" si="514"/>
        <v>0.44289231482093699</v>
      </c>
      <c r="Q278" s="51">
        <f t="shared" si="507"/>
        <v>0.52665894524416579</v>
      </c>
      <c r="R278" s="51">
        <f t="shared" si="507"/>
        <v>0.86818939943306184</v>
      </c>
      <c r="S278" s="51">
        <f t="shared" si="504"/>
        <v>0.48356746219208047</v>
      </c>
      <c r="T278" s="51">
        <f t="shared" si="523"/>
        <v>0.69663003736260831</v>
      </c>
      <c r="U278" s="51">
        <f t="shared" ref="U278:AU278" si="539">IF(U151=0,"",ABS((U151-$BA151)/$BA151))</f>
        <v>1.029392416194268</v>
      </c>
      <c r="V278" s="51">
        <f t="shared" si="539"/>
        <v>0.12084689213757502</v>
      </c>
      <c r="W278" s="51">
        <f t="shared" si="539"/>
        <v>1.6301541655652128</v>
      </c>
      <c r="X278" s="51">
        <f t="shared" si="539"/>
        <v>0.73847738312215627</v>
      </c>
      <c r="Y278" s="51">
        <f t="shared" si="539"/>
        <v>0.95531633031125651</v>
      </c>
      <c r="Z278" s="51">
        <f t="shared" si="539"/>
        <v>0.39929266766140586</v>
      </c>
      <c r="AA278" s="51">
        <f t="shared" si="539"/>
        <v>0.37180944873635141</v>
      </c>
      <c r="AB278" s="51">
        <f t="shared" si="539"/>
        <v>0.12175680844165254</v>
      </c>
      <c r="AC278" s="51">
        <f t="shared" si="539"/>
        <v>0.50579536611242437</v>
      </c>
      <c r="AD278" s="51">
        <f t="shared" si="539"/>
        <v>0.42499340803607288</v>
      </c>
      <c r="AE278" s="51">
        <f t="shared" si="539"/>
        <v>0.22474867401205306</v>
      </c>
      <c r="AF278" s="51">
        <f t="shared" si="539"/>
        <v>0.6834610438515657</v>
      </c>
      <c r="AG278" s="51">
        <f t="shared" si="539"/>
        <v>0.86217325919178678</v>
      </c>
      <c r="AH278" s="51">
        <f t="shared" si="539"/>
        <v>0.34310003829984898</v>
      </c>
      <c r="AI278" s="51">
        <f t="shared" si="539"/>
        <v>4.6411965076034383</v>
      </c>
      <c r="AJ278" s="51">
        <f t="shared" si="539"/>
        <v>3.9764620194201763</v>
      </c>
      <c r="AK278" s="51">
        <f t="shared" si="539"/>
        <v>0.90902951457533721</v>
      </c>
      <c r="AL278" s="51">
        <f t="shared" si="539"/>
        <v>0.58084421148522825</v>
      </c>
      <c r="AM278" s="51">
        <f t="shared" si="539"/>
        <v>2.0309717665481353</v>
      </c>
      <c r="AN278" s="51">
        <f t="shared" si="539"/>
        <v>0.22914689487846077</v>
      </c>
      <c r="AO278" s="51">
        <f t="shared" si="539"/>
        <v>0.38356346479689474</v>
      </c>
      <c r="AP278" s="51">
        <f t="shared" si="539"/>
        <v>0.91220917213620667</v>
      </c>
      <c r="AQ278" s="51">
        <f t="shared" si="539"/>
        <v>0.25962012827357561</v>
      </c>
      <c r="AR278" s="51">
        <f t="shared" si="539"/>
        <v>0.85332770593935514</v>
      </c>
      <c r="AS278" s="51">
        <f t="shared" si="539"/>
        <v>1.1254086109766752</v>
      </c>
      <c r="AT278" s="51">
        <f t="shared" ref="AT278" si="540">IF(AT151=0,"",ABS((AT151-$BA151)/$BA151))</f>
        <v>0.88729112625619</v>
      </c>
      <c r="AU278" s="51">
        <f t="shared" si="539"/>
        <v>0.30437031534539333</v>
      </c>
      <c r="AY278" s="63"/>
      <c r="AZ278" s="65">
        <f t="shared" si="495"/>
        <v>1.059503168096651E-2</v>
      </c>
      <c r="BA278" s="63">
        <f t="shared" si="496"/>
        <v>1.2973730194088358</v>
      </c>
      <c r="BB278" s="63">
        <f t="shared" si="497"/>
        <v>0.2256283181853346</v>
      </c>
      <c r="BC278" s="51">
        <f t="shared" si="498"/>
        <v>0.61365096892499271</v>
      </c>
      <c r="BD278" s="51">
        <f t="shared" si="499"/>
        <v>0.93807346704123662</v>
      </c>
      <c r="BE278" s="36"/>
      <c r="BF278" s="36"/>
    </row>
    <row r="279" spans="1:58" x14ac:dyDescent="0.25">
      <c r="A279" s="60">
        <v>19535</v>
      </c>
      <c r="B279" s="51">
        <f t="shared" si="512"/>
        <v>0.25890427661578247</v>
      </c>
      <c r="C279" s="51">
        <f t="shared" si="526"/>
        <v>0.54942851393459902</v>
      </c>
      <c r="D279" s="51">
        <f t="shared" si="529"/>
        <v>1.1681496269438372</v>
      </c>
      <c r="E279" s="51">
        <f t="shared" si="535"/>
        <v>0.84000990969692513</v>
      </c>
      <c r="F279" s="51">
        <f t="shared" si="535"/>
        <v>0.4378117773182148</v>
      </c>
      <c r="G279" s="51">
        <f t="shared" si="532"/>
        <v>0.77917869278353247</v>
      </c>
      <c r="H279" s="51">
        <f t="shared" si="532"/>
        <v>0.69624981034187639</v>
      </c>
      <c r="I279" s="86"/>
      <c r="J279" s="86"/>
      <c r="K279" s="86"/>
      <c r="L279" s="51">
        <f t="shared" si="517"/>
        <v>0.64703257204660969</v>
      </c>
      <c r="M279" s="51">
        <f t="shared" si="538"/>
        <v>0.33338632208349933</v>
      </c>
      <c r="N279" s="51">
        <f t="shared" si="513"/>
        <v>0.97631057429775392</v>
      </c>
      <c r="O279" s="51">
        <f t="shared" si="518"/>
        <v>0.89074221720045199</v>
      </c>
      <c r="P279" s="51">
        <f t="shared" si="514"/>
        <v>0.79254348700290034</v>
      </c>
      <c r="Q279" s="51">
        <f t="shared" si="507"/>
        <v>0.6258195456947383</v>
      </c>
      <c r="R279" s="51">
        <f t="shared" si="507"/>
        <v>0.53311854613442744</v>
      </c>
      <c r="S279" s="51">
        <f t="shared" si="504"/>
        <v>0.53382577532170727</v>
      </c>
      <c r="T279" s="51">
        <f t="shared" si="523"/>
        <v>0.56380921083930946</v>
      </c>
      <c r="U279" s="51">
        <f t="shared" ref="U279:AU279" si="541">IF(U152=0,"",ABS((U152-$BA152)/$BA152))</f>
        <v>0.67179822473340589</v>
      </c>
      <c r="V279" s="51">
        <f t="shared" si="541"/>
        <v>9.5567473499903688E-2</v>
      </c>
      <c r="W279" s="51">
        <f t="shared" si="541"/>
        <v>1.8359014106333755</v>
      </c>
      <c r="X279" s="51">
        <f t="shared" si="541"/>
        <v>0.49324682173298839</v>
      </c>
      <c r="Y279" s="51">
        <f t="shared" si="541"/>
        <v>0.95350361808728923</v>
      </c>
      <c r="Z279" s="51">
        <f t="shared" si="541"/>
        <v>0.42073282253650612</v>
      </c>
      <c r="AA279" s="51">
        <f t="shared" si="541"/>
        <v>0.49621263966058587</v>
      </c>
      <c r="AB279" s="51">
        <f t="shared" si="541"/>
        <v>0.26019504693071582</v>
      </c>
      <c r="AC279" s="51">
        <f t="shared" si="541"/>
        <v>0.25183433676392569</v>
      </c>
      <c r="AD279" s="51">
        <f t="shared" si="541"/>
        <v>0.54792597543798338</v>
      </c>
      <c r="AE279" s="51">
        <f t="shared" si="541"/>
        <v>0.3904922275945007</v>
      </c>
      <c r="AF279" s="51">
        <f t="shared" si="541"/>
        <v>0.74271621939951193</v>
      </c>
      <c r="AG279" s="51">
        <f t="shared" si="541"/>
        <v>0.83124632398614973</v>
      </c>
      <c r="AH279" s="51">
        <f t="shared" si="541"/>
        <v>0.41122496105945805</v>
      </c>
      <c r="AI279" s="51">
        <f t="shared" si="541"/>
        <v>3.7365139823796314</v>
      </c>
      <c r="AJ279" s="51">
        <f t="shared" si="541"/>
        <v>6.2705059150967761</v>
      </c>
      <c r="AK279" s="51">
        <f t="shared" si="541"/>
        <v>0.86133708357827643</v>
      </c>
      <c r="AL279" s="51">
        <f t="shared" si="541"/>
        <v>0.46166778146985404</v>
      </c>
      <c r="AM279" s="51">
        <f t="shared" si="541"/>
        <v>1.6331915126004231</v>
      </c>
      <c r="AN279" s="51">
        <f t="shared" si="541"/>
        <v>3.3636498587356553E-2</v>
      </c>
      <c r="AO279" s="51">
        <f t="shared" si="541"/>
        <v>0.7613353248126753</v>
      </c>
      <c r="AP279" s="51">
        <f t="shared" si="541"/>
        <v>0.93097826455091126</v>
      </c>
      <c r="AQ279" s="51">
        <f t="shared" si="541"/>
        <v>0.56783693496951293</v>
      </c>
      <c r="AR279" s="51">
        <f t="shared" si="541"/>
        <v>0.85740482709786381</v>
      </c>
      <c r="AS279" s="51">
        <f t="shared" si="541"/>
        <v>0.81639181410951556</v>
      </c>
      <c r="AT279" s="51">
        <f t="shared" ref="AT279" si="542">IF(AT152=0,"",ABS((AT152-$BA152)/$BA152))</f>
        <v>0.75631103411775658</v>
      </c>
      <c r="AU279" s="51">
        <f t="shared" si="541"/>
        <v>0.22434380519639699</v>
      </c>
      <c r="AY279" s="63"/>
      <c r="AZ279" s="65">
        <f t="shared" si="495"/>
        <v>1.3994868420548336E-2</v>
      </c>
      <c r="BA279" s="63">
        <f t="shared" si="496"/>
        <v>1.1297818164146214</v>
      </c>
      <c r="BB279" s="63">
        <f t="shared" si="497"/>
        <v>0.25916243067876915</v>
      </c>
      <c r="BC279" s="51">
        <f t="shared" si="498"/>
        <v>0.64703257204660969</v>
      </c>
      <c r="BD279" s="51">
        <f t="shared" si="499"/>
        <v>0.87898016375158183</v>
      </c>
      <c r="BE279" s="36"/>
      <c r="BF279" s="36"/>
    </row>
    <row r="280" spans="1:58" x14ac:dyDescent="0.25">
      <c r="A280" s="60">
        <v>19536</v>
      </c>
      <c r="B280" s="51">
        <f t="shared" si="512"/>
        <v>0.25757879351831359</v>
      </c>
      <c r="C280" s="51">
        <f t="shared" si="526"/>
        <v>0.50290715344720893</v>
      </c>
      <c r="D280" s="51">
        <f t="shared" si="529"/>
        <v>1.5702769479002525</v>
      </c>
      <c r="E280" s="51">
        <f t="shared" si="535"/>
        <v>0.83371466517417692</v>
      </c>
      <c r="F280" s="51">
        <f t="shared" si="535"/>
        <v>0.51248494701268688</v>
      </c>
      <c r="G280" s="51">
        <f t="shared" si="532"/>
        <v>0.61607860719034868</v>
      </c>
      <c r="H280" s="51">
        <f t="shared" si="532"/>
        <v>0.74175846457130445</v>
      </c>
      <c r="I280" s="51">
        <f t="shared" ref="I280:I311" si="543">IF(I153=0,"",ABS((I153-$BA153)/$BA153))</f>
        <v>0.14075452386510873</v>
      </c>
      <c r="J280" s="86"/>
      <c r="K280" s="86"/>
      <c r="L280" s="51">
        <f t="shared" si="517"/>
        <v>0.69602555095300678</v>
      </c>
      <c r="M280" s="51">
        <f t="shared" si="538"/>
        <v>0.30992978858957576</v>
      </c>
      <c r="N280" s="51">
        <f t="shared" si="513"/>
        <v>0.73702219030142591</v>
      </c>
      <c r="O280" s="51">
        <f t="shared" si="518"/>
        <v>0.89521953022000955</v>
      </c>
      <c r="P280" s="51">
        <f t="shared" si="514"/>
        <v>0.59269396525126194</v>
      </c>
      <c r="Q280" s="51">
        <f t="shared" si="507"/>
        <v>0.6404377052365412</v>
      </c>
      <c r="R280" s="51">
        <f t="shared" si="507"/>
        <v>0.33518202001059405</v>
      </c>
      <c r="S280" s="51">
        <f t="shared" si="504"/>
        <v>0.58129571530062996</v>
      </c>
      <c r="T280" s="51">
        <f t="shared" si="523"/>
        <v>0.51860344619703114</v>
      </c>
      <c r="U280" s="51">
        <f t="shared" ref="U280:AU280" si="544">IF(U153=0,"",ABS((U153-$BA153)/$BA153))</f>
        <v>0.47022709740729629</v>
      </c>
      <c r="V280" s="51">
        <f t="shared" si="544"/>
        <v>0.23515275305441405</v>
      </c>
      <c r="W280" s="51">
        <f t="shared" si="544"/>
        <v>2.3151513788917333</v>
      </c>
      <c r="X280" s="51">
        <f t="shared" si="544"/>
        <v>0.27208417156255188</v>
      </c>
      <c r="Y280" s="51">
        <f t="shared" si="544"/>
        <v>0.91830431246007582</v>
      </c>
      <c r="Z280" s="51">
        <f t="shared" si="544"/>
        <v>0.36760044591189267</v>
      </c>
      <c r="AA280" s="51">
        <f t="shared" si="544"/>
        <v>9.1013168688820603E-2</v>
      </c>
      <c r="AB280" s="51">
        <f t="shared" si="544"/>
        <v>0.34504706430770438</v>
      </c>
      <c r="AC280" s="51">
        <f t="shared" si="544"/>
        <v>0.4320861816657327</v>
      </c>
      <c r="AD280" s="51">
        <f t="shared" si="544"/>
        <v>0.60345552932917002</v>
      </c>
      <c r="AE280" s="51">
        <f t="shared" si="544"/>
        <v>0.47204048217717759</v>
      </c>
      <c r="AF280" s="51">
        <f t="shared" si="544"/>
        <v>0.77052702262993633</v>
      </c>
      <c r="AG280" s="51">
        <f t="shared" si="544"/>
        <v>0.7592440349187447</v>
      </c>
      <c r="AH280" s="51">
        <f t="shared" si="544"/>
        <v>0.41096364021972936</v>
      </c>
      <c r="AI280" s="51">
        <f t="shared" si="544"/>
        <v>3.6980376661035956</v>
      </c>
      <c r="AJ280" s="51">
        <f t="shared" si="544"/>
        <v>5.5631017052042475</v>
      </c>
      <c r="AK280" s="51">
        <f t="shared" si="544"/>
        <v>0.82942082781411219</v>
      </c>
      <c r="AL280" s="51">
        <f t="shared" si="544"/>
        <v>0.67401989060549805</v>
      </c>
      <c r="AM280" s="51">
        <f t="shared" si="544"/>
        <v>1.2739515194324167</v>
      </c>
      <c r="AN280" s="51">
        <f t="shared" si="544"/>
        <v>0.48621371830886995</v>
      </c>
      <c r="AO280" s="51">
        <f t="shared" si="544"/>
        <v>1.5419775377672778</v>
      </c>
      <c r="AP280" s="51">
        <f t="shared" si="544"/>
        <v>0.9413192829265804</v>
      </c>
      <c r="AQ280" s="51">
        <f t="shared" si="544"/>
        <v>0.59446697308982754</v>
      </c>
      <c r="AR280" s="51">
        <f t="shared" si="544"/>
        <v>0.77167076052168915</v>
      </c>
      <c r="AS280" s="51">
        <f t="shared" si="544"/>
        <v>1.1238963201737482</v>
      </c>
      <c r="AT280" s="51">
        <f t="shared" ref="AT280" si="545">IF(AT153=0,"",ABS((AT153-$BA153)/$BA153))</f>
        <v>0.55013332431366557</v>
      </c>
      <c r="AU280" s="51">
        <f t="shared" si="544"/>
        <v>0.10632397475289582</v>
      </c>
      <c r="AY280" s="63"/>
      <c r="AZ280" s="65">
        <f t="shared" si="495"/>
        <v>1.6327700031222629E-2</v>
      </c>
      <c r="BA280" s="63">
        <f t="shared" si="496"/>
        <v>1.4615697322668202</v>
      </c>
      <c r="BB280" s="63">
        <f t="shared" si="497"/>
        <v>0.26193040693158509</v>
      </c>
      <c r="BC280" s="51">
        <f t="shared" si="498"/>
        <v>0.59896125120949884</v>
      </c>
      <c r="BD280" s="51">
        <f t="shared" si="499"/>
        <v>0.90445344311603604</v>
      </c>
      <c r="BE280" s="36"/>
      <c r="BF280" s="36"/>
    </row>
    <row r="281" spans="1:58" x14ac:dyDescent="0.25">
      <c r="A281" s="60">
        <v>19537</v>
      </c>
      <c r="B281" s="51">
        <f t="shared" si="512"/>
        <v>0.12419607200210982</v>
      </c>
      <c r="C281" s="51">
        <f t="shared" si="526"/>
        <v>0.57806046566876179</v>
      </c>
      <c r="D281" s="51">
        <f t="shared" si="529"/>
        <v>1.4436975402579681</v>
      </c>
      <c r="E281" s="51">
        <f t="shared" si="535"/>
        <v>0.7407688525165308</v>
      </c>
      <c r="F281" s="51">
        <f t="shared" si="535"/>
        <v>0.25191075108000521</v>
      </c>
      <c r="G281" s="51">
        <f t="shared" si="532"/>
        <v>0.64711112997284259</v>
      </c>
      <c r="H281" s="51">
        <f t="shared" si="532"/>
        <v>0.78624887790312659</v>
      </c>
      <c r="I281" s="51">
        <f t="shared" si="543"/>
        <v>0.28878720312903366</v>
      </c>
      <c r="J281" s="51">
        <f t="shared" ref="J281:J312" si="546">IF(J154=0,"",ABS((J154-$BA154)/$BA154))</f>
        <v>0.17023377021350355</v>
      </c>
      <c r="K281" s="86"/>
      <c r="L281" s="51">
        <f t="shared" si="517"/>
        <v>0.72102973482517485</v>
      </c>
      <c r="M281" s="51">
        <f t="shared" si="538"/>
        <v>0.36978915589740863</v>
      </c>
      <c r="N281" s="51">
        <f t="shared" si="513"/>
        <v>0.72202827715661411</v>
      </c>
      <c r="O281" s="51">
        <f t="shared" si="518"/>
        <v>0.88374173576273019</v>
      </c>
      <c r="P281" s="51">
        <f t="shared" si="514"/>
        <v>0.40361497532954882</v>
      </c>
      <c r="Q281" s="51">
        <f t="shared" si="507"/>
        <v>0.681597419629554</v>
      </c>
      <c r="R281" s="51">
        <f t="shared" si="507"/>
        <v>0.37825466781655459</v>
      </c>
      <c r="S281" s="51">
        <f t="shared" si="504"/>
        <v>0.63491204584529104</v>
      </c>
      <c r="T281" s="51">
        <f t="shared" si="523"/>
        <v>1.02722382418452</v>
      </c>
      <c r="U281" s="51">
        <f t="shared" ref="U281:AU281" si="547">IF(U154=0,"",ABS((U154-$BA154)/$BA154))</f>
        <v>0.93848204716244965</v>
      </c>
      <c r="V281" s="51">
        <f t="shared" si="547"/>
        <v>0.37431724509875747</v>
      </c>
      <c r="W281" s="51">
        <f t="shared" si="547"/>
        <v>2.8111248468671461</v>
      </c>
      <c r="X281" s="51">
        <f t="shared" si="547"/>
        <v>0.13343220937215672</v>
      </c>
      <c r="Y281" s="51">
        <f t="shared" si="547"/>
        <v>0.91492844851214949</v>
      </c>
      <c r="Z281" s="51">
        <f t="shared" si="547"/>
        <v>0.74369450586377417</v>
      </c>
      <c r="AA281" s="51">
        <f t="shared" si="547"/>
        <v>3.7238033222207818E-2</v>
      </c>
      <c r="AB281" s="51">
        <f t="shared" si="547"/>
        <v>0.44419539102185923</v>
      </c>
      <c r="AC281" s="51">
        <f t="shared" si="547"/>
        <v>0.32429664367318883</v>
      </c>
      <c r="AD281" s="51">
        <f t="shared" si="547"/>
        <v>0.65662413803052777</v>
      </c>
      <c r="AE281" s="51">
        <f t="shared" si="547"/>
        <v>0.55895517446298182</v>
      </c>
      <c r="AF281" s="51">
        <f t="shared" si="547"/>
        <v>0.7834016649858303</v>
      </c>
      <c r="AG281" s="51">
        <f t="shared" si="547"/>
        <v>0.80072199616454265</v>
      </c>
      <c r="AH281" s="51">
        <f t="shared" si="547"/>
        <v>0.13546231988470545</v>
      </c>
      <c r="AI281" s="51">
        <f t="shared" si="547"/>
        <v>3.3283161130515642</v>
      </c>
      <c r="AJ281" s="51">
        <f t="shared" si="547"/>
        <v>4.8045675388872882</v>
      </c>
      <c r="AK281" s="51">
        <f t="shared" si="547"/>
        <v>0.52080502097394843</v>
      </c>
      <c r="AL281" s="51">
        <f t="shared" si="547"/>
        <v>0.77834944925810001</v>
      </c>
      <c r="AM281" s="51">
        <f t="shared" si="547"/>
        <v>0.88492723916425309</v>
      </c>
      <c r="AN281" s="51">
        <f t="shared" si="547"/>
        <v>0.57580349787134943</v>
      </c>
      <c r="AO281" s="51">
        <f t="shared" si="547"/>
        <v>2.7807426818610814</v>
      </c>
      <c r="AP281" s="51">
        <f t="shared" si="547"/>
        <v>0.95142892447928484</v>
      </c>
      <c r="AQ281" s="51">
        <f t="shared" si="547"/>
        <v>0.55365691480484169</v>
      </c>
      <c r="AR281" s="51">
        <f t="shared" si="547"/>
        <v>0.81100781845571601</v>
      </c>
      <c r="AS281" s="51">
        <f t="shared" si="547"/>
        <v>1.8355659844838668</v>
      </c>
      <c r="AT281" s="51">
        <f t="shared" ref="AT281" si="548">IF(AT154=0,"",ABS((AT154-$BA154)/$BA154))</f>
        <v>0.53565008134115721</v>
      </c>
      <c r="AU281" s="51">
        <f t="shared" si="547"/>
        <v>0.19091961964388907</v>
      </c>
      <c r="AY281" s="63"/>
      <c r="AZ281" s="65">
        <f t="shared" si="495"/>
        <v>2.1586387183232428E-2</v>
      </c>
      <c r="BA281" s="63">
        <f t="shared" si="496"/>
        <v>1.6788186067935078</v>
      </c>
      <c r="BB281" s="63">
        <f t="shared" si="497"/>
        <v>0.17850810998565778</v>
      </c>
      <c r="BC281" s="51">
        <f t="shared" si="498"/>
        <v>0.65662413803052777</v>
      </c>
      <c r="BD281" s="51">
        <f t="shared" si="499"/>
        <v>0.91963916824220959</v>
      </c>
      <c r="BE281" s="36"/>
      <c r="BF281" s="36"/>
    </row>
    <row r="282" spans="1:58" x14ac:dyDescent="0.25">
      <c r="A282" s="60">
        <v>19538</v>
      </c>
      <c r="B282" s="51">
        <f t="shared" si="512"/>
        <v>4.4829363912068779E-2</v>
      </c>
      <c r="C282" s="51">
        <f t="shared" si="526"/>
        <v>0.5328349562992698</v>
      </c>
      <c r="D282" s="51">
        <f t="shared" si="529"/>
        <v>1.3060565257596355</v>
      </c>
      <c r="E282" s="51">
        <f t="shared" si="535"/>
        <v>1.0998730701807991</v>
      </c>
      <c r="F282" s="51">
        <f t="shared" si="535"/>
        <v>0.17603969916534803</v>
      </c>
      <c r="G282" s="51">
        <f t="shared" si="532"/>
        <v>0.69511345234007083</v>
      </c>
      <c r="H282" s="51">
        <f t="shared" si="532"/>
        <v>0.82196718808718539</v>
      </c>
      <c r="I282" s="51">
        <f t="shared" si="543"/>
        <v>0.40763251741934337</v>
      </c>
      <c r="J282" s="51">
        <f t="shared" si="546"/>
        <v>0.30888963917469264</v>
      </c>
      <c r="K282" s="86"/>
      <c r="L282" s="51">
        <f t="shared" si="517"/>
        <v>0.72876515005370446</v>
      </c>
      <c r="M282" s="51">
        <f t="shared" si="538"/>
        <v>0.41205350079648334</v>
      </c>
      <c r="N282" s="51">
        <f t="shared" si="513"/>
        <v>0.68291121642023245</v>
      </c>
      <c r="O282" s="51">
        <f t="shared" si="518"/>
        <v>0.89087119416897997</v>
      </c>
      <c r="P282" s="51">
        <f t="shared" si="514"/>
        <v>0.49897819589897624</v>
      </c>
      <c r="Q282" s="51">
        <f t="shared" si="507"/>
        <v>0.62443853049713072</v>
      </c>
      <c r="R282" s="51">
        <f t="shared" si="507"/>
        <v>0.36689531862402497</v>
      </c>
      <c r="S282" s="51">
        <f t="shared" si="504"/>
        <v>0.6804946991953027</v>
      </c>
      <c r="T282" s="51">
        <f t="shared" si="523"/>
        <v>1.0795447410241001</v>
      </c>
      <c r="U282" s="51">
        <f t="shared" ref="U282:AU282" si="549">IF(U155=0,"",ABS((U155-$BA155)/$BA155))</f>
        <v>0.9150453711883425</v>
      </c>
      <c r="V282" s="51">
        <f t="shared" si="549"/>
        <v>0.47968972146766181</v>
      </c>
      <c r="W282" s="51">
        <f t="shared" si="549"/>
        <v>3.2246741315701999</v>
      </c>
      <c r="X282" s="51">
        <f t="shared" si="549"/>
        <v>4.1850569781300993E-2</v>
      </c>
      <c r="Y282" s="51">
        <f t="shared" si="549"/>
        <v>0.88432926190091299</v>
      </c>
      <c r="Z282" s="51">
        <f t="shared" si="549"/>
        <v>0.5602432213707087</v>
      </c>
      <c r="AA282" s="51">
        <f t="shared" si="549"/>
        <v>0.14307313601873992</v>
      </c>
      <c r="AB282" s="51">
        <f t="shared" si="549"/>
        <v>0.47925213785832688</v>
      </c>
      <c r="AC282" s="51">
        <f t="shared" si="549"/>
        <v>0.1478993710366297</v>
      </c>
      <c r="AD282" s="51">
        <f t="shared" si="549"/>
        <v>0.7013855312933176</v>
      </c>
      <c r="AE282" s="51">
        <f t="shared" si="549"/>
        <v>0.57540434794117046</v>
      </c>
      <c r="AF282" s="51">
        <f t="shared" si="549"/>
        <v>0.81712857294580366</v>
      </c>
      <c r="AG282" s="51">
        <f t="shared" si="549"/>
        <v>0.83402181458902358</v>
      </c>
      <c r="AH282" s="51">
        <f t="shared" si="549"/>
        <v>0.1535162411878013</v>
      </c>
      <c r="AI282" s="51">
        <f t="shared" si="549"/>
        <v>3.4925342955156857</v>
      </c>
      <c r="AJ282" s="51">
        <f t="shared" si="549"/>
        <v>4.4800498103556476</v>
      </c>
      <c r="AK282" s="51">
        <f t="shared" si="549"/>
        <v>0.59482537304186844</v>
      </c>
      <c r="AL282" s="51">
        <f t="shared" si="549"/>
        <v>1.2933741571167046</v>
      </c>
      <c r="AM282" s="51">
        <f t="shared" si="549"/>
        <v>0.9172209656525252</v>
      </c>
      <c r="AN282" s="51">
        <f t="shared" si="549"/>
        <v>0.81082688689041271</v>
      </c>
      <c r="AO282" s="51">
        <f t="shared" si="549"/>
        <v>2.6886971007606242</v>
      </c>
      <c r="AP282" s="51">
        <f t="shared" si="549"/>
        <v>0.95038763456906339</v>
      </c>
      <c r="AQ282" s="51">
        <f t="shared" si="549"/>
        <v>0.39765686524833305</v>
      </c>
      <c r="AR282" s="51">
        <f t="shared" si="549"/>
        <v>0.78944728998169122</v>
      </c>
      <c r="AS282" s="51">
        <f t="shared" si="549"/>
        <v>1.6085524247613998</v>
      </c>
      <c r="AT282" s="51">
        <f t="shared" ref="AT282" si="550">IF(AT155=0,"",ABS((AT155-$BA155)/$BA155))</f>
        <v>0.53417808649672682</v>
      </c>
      <c r="AU282" s="51">
        <f t="shared" si="549"/>
        <v>0.28368899031785938</v>
      </c>
      <c r="AY282" s="63"/>
      <c r="AZ282" s="65">
        <f t="shared" si="495"/>
        <v>2.7062473662240297E-2</v>
      </c>
      <c r="BA282" s="63">
        <f t="shared" si="496"/>
        <v>1.4875540651606944</v>
      </c>
      <c r="BB282" s="63">
        <f t="shared" si="497"/>
        <v>0.16252562437882001</v>
      </c>
      <c r="BC282" s="51">
        <f t="shared" si="498"/>
        <v>0.68291121642023245</v>
      </c>
      <c r="BD282" s="51">
        <f t="shared" si="499"/>
        <v>0.97621905586007107</v>
      </c>
      <c r="BE282" s="36"/>
      <c r="BF282" s="36"/>
    </row>
    <row r="283" spans="1:58" x14ac:dyDescent="0.25">
      <c r="A283" s="60">
        <v>19539</v>
      </c>
      <c r="B283" s="51">
        <f t="shared" si="512"/>
        <v>0.34771900787774557</v>
      </c>
      <c r="C283" s="51">
        <f t="shared" si="526"/>
        <v>7.6259222142644703E-2</v>
      </c>
      <c r="D283" s="51">
        <f t="shared" si="529"/>
        <v>1.1829099360383108</v>
      </c>
      <c r="E283" s="51">
        <f t="shared" si="535"/>
        <v>0.83836621429996994</v>
      </c>
      <c r="F283" s="51">
        <f t="shared" si="535"/>
        <v>1.3860656257688252E-2</v>
      </c>
      <c r="G283" s="51">
        <f t="shared" si="532"/>
        <v>0.73124908454055026</v>
      </c>
      <c r="H283" s="51">
        <f t="shared" si="532"/>
        <v>0.85680272327937812</v>
      </c>
      <c r="I283" s="51">
        <f t="shared" si="543"/>
        <v>0.52354057989635727</v>
      </c>
      <c r="J283" s="51">
        <f t="shared" si="546"/>
        <v>0.43217406131042219</v>
      </c>
      <c r="K283" s="86"/>
      <c r="L283" s="51">
        <f t="shared" si="517"/>
        <v>0.73438827744582724</v>
      </c>
      <c r="M283" s="51">
        <f t="shared" si="538"/>
        <v>0.42521264720546226</v>
      </c>
      <c r="N283" s="51">
        <f t="shared" si="513"/>
        <v>0.26019537114667679</v>
      </c>
      <c r="O283" s="51">
        <f t="shared" si="518"/>
        <v>0.90233302557299844</v>
      </c>
      <c r="P283" s="51">
        <f t="shared" si="514"/>
        <v>0.82211959387755296</v>
      </c>
      <c r="Q283" s="51">
        <f t="shared" si="507"/>
        <v>0.38974793505286354</v>
      </c>
      <c r="R283" s="51">
        <f t="shared" si="507"/>
        <v>0.36262025289201144</v>
      </c>
      <c r="S283" s="51">
        <f t="shared" si="504"/>
        <v>0.7430120409745512</v>
      </c>
      <c r="T283" s="51">
        <f t="shared" si="523"/>
        <v>0.79516461366732993</v>
      </c>
      <c r="U283" s="51">
        <f t="shared" ref="U283:AU283" si="551">IF(U156=0,"",ABS((U156-$BA156)/$BA156))</f>
        <v>0.88164613898034683</v>
      </c>
      <c r="V283" s="51">
        <f t="shared" si="551"/>
        <v>0.45963023744788045</v>
      </c>
      <c r="W283" s="51">
        <f t="shared" si="551"/>
        <v>2.7694055973773324</v>
      </c>
      <c r="X283" s="51">
        <f t="shared" si="551"/>
        <v>0.19384888447931231</v>
      </c>
      <c r="Y283" s="51">
        <f t="shared" si="551"/>
        <v>0.86945518079733575</v>
      </c>
      <c r="Z283" s="51">
        <f t="shared" si="551"/>
        <v>0.73921852801960763</v>
      </c>
      <c r="AA283" s="51">
        <f t="shared" si="551"/>
        <v>7.4977296996900339E-2</v>
      </c>
      <c r="AB283" s="51">
        <f t="shared" si="551"/>
        <v>0.51073242821907039</v>
      </c>
      <c r="AC283" s="51">
        <f t="shared" si="551"/>
        <v>2.1248393503770229E-3</v>
      </c>
      <c r="AD283" s="51">
        <f t="shared" si="551"/>
        <v>0.73951787233486177</v>
      </c>
      <c r="AE283" s="51">
        <f t="shared" si="551"/>
        <v>0.65848463309102656</v>
      </c>
      <c r="AF283" s="51">
        <f t="shared" si="551"/>
        <v>0.8469575938255024</v>
      </c>
      <c r="AG283" s="51">
        <f t="shared" si="551"/>
        <v>0.80356204707850432</v>
      </c>
      <c r="AH283" s="51">
        <f t="shared" si="551"/>
        <v>2.6458221701626219E-2</v>
      </c>
      <c r="AI283" s="51">
        <f t="shared" si="551"/>
        <v>3.6863160952801479</v>
      </c>
      <c r="AJ283" s="51">
        <f t="shared" si="551"/>
        <v>3.5631753354420894</v>
      </c>
      <c r="AK283" s="51">
        <f t="shared" si="551"/>
        <v>0.67167075427407497</v>
      </c>
      <c r="AL283" s="51">
        <f t="shared" si="551"/>
        <v>1.1077334952710802</v>
      </c>
      <c r="AM283" s="51">
        <f t="shared" si="551"/>
        <v>0.69793652993860411</v>
      </c>
      <c r="AN283" s="51">
        <f t="shared" si="551"/>
        <v>0.55106177739462425</v>
      </c>
      <c r="AO283" s="51">
        <f t="shared" si="551"/>
        <v>2.3744139901497658</v>
      </c>
      <c r="AP283" s="51">
        <f t="shared" si="551"/>
        <v>0.95927682747647347</v>
      </c>
      <c r="AQ283" s="51">
        <f t="shared" si="551"/>
        <v>0.19196531975462058</v>
      </c>
      <c r="AR283" s="51">
        <f t="shared" si="551"/>
        <v>0.20462543403251518</v>
      </c>
      <c r="AS283" s="51">
        <f t="shared" si="551"/>
        <v>1.1621645301729631</v>
      </c>
      <c r="AT283" s="51">
        <f t="shared" ref="AT283" si="552">IF(AT156=0,"",ABS((AT156-$BA156)/$BA156))</f>
        <v>0.44606859713549679</v>
      </c>
      <c r="AU283" s="51">
        <f t="shared" si="551"/>
        <v>0.20812082707373022</v>
      </c>
      <c r="AY283" s="63"/>
      <c r="AZ283" s="65">
        <f t="shared" si="495"/>
        <v>3.0504980978200522E-2</v>
      </c>
      <c r="BA283" s="63">
        <f t="shared" si="496"/>
        <v>1.1746117736921717</v>
      </c>
      <c r="BB283" s="63">
        <f t="shared" si="497"/>
        <v>0.12254166118743509</v>
      </c>
      <c r="BC283" s="51">
        <f t="shared" si="498"/>
        <v>0.69793652993860411</v>
      </c>
      <c r="BD283" s="51">
        <f t="shared" si="499"/>
        <v>0.88578351629887719</v>
      </c>
      <c r="BE283" s="36"/>
      <c r="BF283" s="36"/>
    </row>
    <row r="284" spans="1:58" x14ac:dyDescent="0.25">
      <c r="A284" s="60">
        <v>19540</v>
      </c>
      <c r="B284" s="51">
        <f t="shared" si="512"/>
        <v>0.61796159074064849</v>
      </c>
      <c r="C284" s="51">
        <f t="shared" si="526"/>
        <v>0.31216471874512747</v>
      </c>
      <c r="D284" s="51">
        <f t="shared" si="529"/>
        <v>1.0116733334479879</v>
      </c>
      <c r="E284" s="51">
        <f t="shared" si="535"/>
        <v>0.63559803852101948</v>
      </c>
      <c r="F284" s="51">
        <f t="shared" si="535"/>
        <v>0.32984987761274592</v>
      </c>
      <c r="G284" s="51">
        <f t="shared" si="532"/>
        <v>0.75224797306692681</v>
      </c>
      <c r="H284" s="51">
        <f t="shared" si="532"/>
        <v>0.87452493591297931</v>
      </c>
      <c r="I284" s="51">
        <f t="shared" si="543"/>
        <v>0.60794864153816608</v>
      </c>
      <c r="J284" s="51">
        <f t="shared" si="546"/>
        <v>0.49541997437357788</v>
      </c>
      <c r="K284" s="86"/>
      <c r="L284" s="51">
        <f t="shared" si="517"/>
        <v>0.76103426037185806</v>
      </c>
      <c r="M284" s="51">
        <f t="shared" si="538"/>
        <v>0.44971343558963506</v>
      </c>
      <c r="N284" s="51">
        <f t="shared" si="513"/>
        <v>0.35001444671104737</v>
      </c>
      <c r="O284" s="51">
        <f t="shared" si="518"/>
        <v>0.88165340628847366</v>
      </c>
      <c r="P284" s="51">
        <f t="shared" si="514"/>
        <v>0.68855296596877003</v>
      </c>
      <c r="Q284" s="51">
        <f t="shared" si="507"/>
        <v>0.19927557616189379</v>
      </c>
      <c r="R284" s="51">
        <f t="shared" si="507"/>
        <v>0.36273869159044841</v>
      </c>
      <c r="S284" s="51">
        <f t="shared" si="504"/>
        <v>0.78708087437725605</v>
      </c>
      <c r="T284" s="51">
        <f t="shared" si="523"/>
        <v>0.95311123553155463</v>
      </c>
      <c r="U284" s="51">
        <f t="shared" ref="U284:AU284" si="553">IF(U157=0,"",ABS((U157-$BA157)/$BA157))</f>
        <v>0.79179961926753029</v>
      </c>
      <c r="V284" s="51">
        <f t="shared" si="553"/>
        <v>0.35810666077586772</v>
      </c>
      <c r="W284" s="51">
        <f t="shared" si="553"/>
        <v>2.5218009651611566</v>
      </c>
      <c r="X284" s="51">
        <f t="shared" si="553"/>
        <v>0.3238178024874897</v>
      </c>
      <c r="Y284" s="51">
        <f t="shared" si="553"/>
        <v>0.86652924234186224</v>
      </c>
      <c r="Z284" s="51">
        <f t="shared" si="553"/>
        <v>0.46881234945914962</v>
      </c>
      <c r="AA284" s="51">
        <f t="shared" si="553"/>
        <v>0.10650173668248082</v>
      </c>
      <c r="AB284" s="51">
        <f t="shared" si="553"/>
        <v>0.59633159422479287</v>
      </c>
      <c r="AC284" s="51">
        <f t="shared" si="553"/>
        <v>0.30419635822539393</v>
      </c>
      <c r="AD284" s="51">
        <f t="shared" si="553"/>
        <v>0.77731332146273524</v>
      </c>
      <c r="AE284" s="51">
        <f t="shared" si="553"/>
        <v>0.69446903023966644</v>
      </c>
      <c r="AF284" s="51">
        <f t="shared" si="553"/>
        <v>0.87243723571082954</v>
      </c>
      <c r="AG284" s="51">
        <f t="shared" si="553"/>
        <v>0.82603215814103104</v>
      </c>
      <c r="AH284" s="51">
        <f t="shared" si="553"/>
        <v>0.195173278706537</v>
      </c>
      <c r="AI284" s="51">
        <f t="shared" si="553"/>
        <v>3.4257993203712198</v>
      </c>
      <c r="AJ284" s="51">
        <f t="shared" si="553"/>
        <v>3.0976425029113943</v>
      </c>
      <c r="AK284" s="51">
        <f t="shared" si="553"/>
        <v>0.71981921305613739</v>
      </c>
      <c r="AL284" s="51">
        <f t="shared" si="553"/>
        <v>0.88317203613789541</v>
      </c>
      <c r="AM284" s="51">
        <f t="shared" si="553"/>
        <v>0.44541608084669604</v>
      </c>
      <c r="AN284" s="51">
        <f t="shared" si="553"/>
        <v>0.33586878142294002</v>
      </c>
      <c r="AO284" s="51">
        <f t="shared" si="553"/>
        <v>1.9333011089903516</v>
      </c>
      <c r="AP284" s="51">
        <f t="shared" si="553"/>
        <v>0.95706320041032622</v>
      </c>
      <c r="AQ284" s="51">
        <f t="shared" si="553"/>
        <v>8.689434540949165E-3</v>
      </c>
      <c r="AR284" s="51">
        <f t="shared" si="553"/>
        <v>0.23846193384814815</v>
      </c>
      <c r="AS284" s="51">
        <f t="shared" si="553"/>
        <v>0.98083756811783096</v>
      </c>
      <c r="AT284" s="51">
        <f t="shared" ref="AT284" si="554">IF(AT157=0,"",ABS((AT157-$BA157)/$BA157))</f>
        <v>0.35812038399765378</v>
      </c>
      <c r="AU284" s="51">
        <f t="shared" si="553"/>
        <v>0.56902852068660736</v>
      </c>
      <c r="AY284" s="63"/>
      <c r="AZ284" s="65">
        <f t="shared" si="495"/>
        <v>4.2736743465412175E-2</v>
      </c>
      <c r="BA284" s="63">
        <f t="shared" si="496"/>
        <v>0.99933902731592517</v>
      </c>
      <c r="BB284" s="63">
        <f t="shared" si="497"/>
        <v>0.26475570359904649</v>
      </c>
      <c r="BC284" s="51">
        <f t="shared" si="498"/>
        <v>0.63559803852101948</v>
      </c>
      <c r="BD284" s="51">
        <f t="shared" si="499"/>
        <v>0.88195713225835803</v>
      </c>
      <c r="BE284" s="36"/>
      <c r="BF284" s="36"/>
    </row>
    <row r="285" spans="1:58" x14ac:dyDescent="0.25">
      <c r="A285" s="60">
        <v>19541</v>
      </c>
      <c r="B285" s="51">
        <f t="shared" si="512"/>
        <v>0.51278087303077291</v>
      </c>
      <c r="C285" s="51">
        <f t="shared" si="526"/>
        <v>0.30129399925475453</v>
      </c>
      <c r="D285" s="51">
        <f t="shared" si="529"/>
        <v>0.87786363539980805</v>
      </c>
      <c r="E285" s="51">
        <f t="shared" si="535"/>
        <v>0.83654590822424879</v>
      </c>
      <c r="F285" s="51">
        <f t="shared" si="535"/>
        <v>0.27191612291964112</v>
      </c>
      <c r="G285" s="51">
        <f t="shared" si="532"/>
        <v>0.56052645280229885</v>
      </c>
      <c r="H285" s="51">
        <f t="shared" si="532"/>
        <v>0.88507032335003111</v>
      </c>
      <c r="I285" s="51">
        <f t="shared" si="543"/>
        <v>0.65658726804959688</v>
      </c>
      <c r="J285" s="51">
        <f t="shared" si="546"/>
        <v>0.54231082124401464</v>
      </c>
      <c r="K285" s="86"/>
      <c r="L285" s="51">
        <f t="shared" si="517"/>
        <v>0.78679511877585551</v>
      </c>
      <c r="M285" s="51">
        <f t="shared" si="538"/>
        <v>0.30017660529196705</v>
      </c>
      <c r="N285" s="51">
        <f t="shared" si="513"/>
        <v>0.24433068610038244</v>
      </c>
      <c r="O285" s="51">
        <f t="shared" si="518"/>
        <v>0.86737660440380115</v>
      </c>
      <c r="P285" s="51">
        <f t="shared" si="514"/>
        <v>0.58831179799978783</v>
      </c>
      <c r="Q285" s="51">
        <f t="shared" si="507"/>
        <v>0.38254977837976867</v>
      </c>
      <c r="R285" s="51">
        <f t="shared" si="507"/>
        <v>0.44827535644385963</v>
      </c>
      <c r="S285" s="51">
        <f t="shared" si="504"/>
        <v>0.81617713694582861</v>
      </c>
      <c r="T285" s="51">
        <f t="shared" si="523"/>
        <v>0.81928129460018029</v>
      </c>
      <c r="U285" s="51">
        <f t="shared" ref="U285:AU285" si="555">IF(U158=0,"",ABS((U158-$BA158)/$BA158))</f>
        <v>0.56285635813905999</v>
      </c>
      <c r="V285" s="51">
        <f t="shared" si="555"/>
        <v>0.29216035117631062</v>
      </c>
      <c r="W285" s="51">
        <f t="shared" si="555"/>
        <v>2.3307352462910536</v>
      </c>
      <c r="X285" s="51">
        <f t="shared" si="555"/>
        <v>0.41218782718573049</v>
      </c>
      <c r="Y285" s="51">
        <f t="shared" si="555"/>
        <v>0.83459271207808128</v>
      </c>
      <c r="Z285" s="51">
        <f t="shared" si="555"/>
        <v>0.40363609599413264</v>
      </c>
      <c r="AA285" s="51">
        <f t="shared" si="555"/>
        <v>4.9541623708131742E-3</v>
      </c>
      <c r="AB285" s="51">
        <f t="shared" si="555"/>
        <v>0.65149452001044106</v>
      </c>
      <c r="AC285" s="51">
        <f t="shared" si="555"/>
        <v>0.14150909902920109</v>
      </c>
      <c r="AD285" s="51">
        <f t="shared" si="555"/>
        <v>0.51936089943754626</v>
      </c>
      <c r="AE285" s="51">
        <f t="shared" si="555"/>
        <v>0.73237253242991185</v>
      </c>
      <c r="AF285" s="51">
        <f t="shared" si="555"/>
        <v>0.86449399677348049</v>
      </c>
      <c r="AG285" s="51">
        <f t="shared" si="555"/>
        <v>0.75186929067579367</v>
      </c>
      <c r="AH285" s="51">
        <f t="shared" si="555"/>
        <v>0.46660626888683393</v>
      </c>
      <c r="AI285" s="51">
        <f t="shared" si="555"/>
        <v>3.4374022549830183</v>
      </c>
      <c r="AJ285" s="51">
        <f t="shared" si="555"/>
        <v>2.5910620854643436</v>
      </c>
      <c r="AK285" s="51">
        <f t="shared" si="555"/>
        <v>0.41735945770420046</v>
      </c>
      <c r="AL285" s="51">
        <f t="shared" si="555"/>
        <v>0.63644866249815235</v>
      </c>
      <c r="AM285" s="51">
        <f t="shared" si="555"/>
        <v>0.76024677292710396</v>
      </c>
      <c r="AN285" s="51">
        <f t="shared" si="555"/>
        <v>0.26636544289617864</v>
      </c>
      <c r="AO285" s="51">
        <f t="shared" si="555"/>
        <v>1.540505735936017</v>
      </c>
      <c r="AP285" s="51">
        <f t="shared" si="555"/>
        <v>0.84897572496788143</v>
      </c>
      <c r="AQ285" s="51">
        <f t="shared" si="555"/>
        <v>1.5078440407377566E-2</v>
      </c>
      <c r="AR285" s="51">
        <f t="shared" si="555"/>
        <v>0.28959227687438971</v>
      </c>
      <c r="AS285" s="51">
        <f t="shared" si="555"/>
        <v>0.73884240014186942</v>
      </c>
      <c r="AT285" s="51">
        <f t="shared" ref="AT285" si="556">IF(AT158=0,"",ABS((AT158-$BA158)/$BA158))</f>
        <v>0.56327498399415399</v>
      </c>
      <c r="AU285" s="51">
        <f t="shared" si="555"/>
        <v>0.83214719889688737</v>
      </c>
      <c r="AY285" s="63"/>
      <c r="AZ285" s="65">
        <f t="shared" si="495"/>
        <v>4.9778850541265282E-2</v>
      </c>
      <c r="BA285" s="63">
        <f t="shared" si="496"/>
        <v>0.88218764816994188</v>
      </c>
      <c r="BB285" s="63">
        <f t="shared" si="497"/>
        <v>0.26858571490556366</v>
      </c>
      <c r="BC285" s="51">
        <f t="shared" si="498"/>
        <v>0.58831179799978783</v>
      </c>
      <c r="BD285" s="51">
        <f t="shared" si="499"/>
        <v>0.83903187157297532</v>
      </c>
      <c r="BE285" s="36"/>
      <c r="BF285" s="36"/>
    </row>
    <row r="286" spans="1:58" x14ac:dyDescent="0.25">
      <c r="A286" s="60">
        <v>19542</v>
      </c>
      <c r="B286" s="51">
        <f t="shared" si="512"/>
        <v>0.42673023275139954</v>
      </c>
      <c r="C286" s="51">
        <f t="shared" si="526"/>
        <v>0.16626377409694024</v>
      </c>
      <c r="D286" s="51">
        <f t="shared" si="529"/>
        <v>0.76239569262439899</v>
      </c>
      <c r="E286" s="51">
        <f t="shared" si="535"/>
        <v>1.3208383547754605</v>
      </c>
      <c r="F286" s="51">
        <f t="shared" si="535"/>
        <v>7.7921792327784969E-2</v>
      </c>
      <c r="G286" s="51">
        <f t="shared" si="532"/>
        <v>0.5054176116886191</v>
      </c>
      <c r="H286" s="51">
        <f t="shared" si="532"/>
        <v>0.89886991516321513</v>
      </c>
      <c r="I286" s="51">
        <f t="shared" si="543"/>
        <v>0.70896503247207687</v>
      </c>
      <c r="J286" s="51">
        <f t="shared" si="546"/>
        <v>0.61211818059102197</v>
      </c>
      <c r="K286" s="86"/>
      <c r="L286" s="51">
        <f t="shared" si="517"/>
        <v>0.43885754877719702</v>
      </c>
      <c r="M286" s="51">
        <f t="shared" si="538"/>
        <v>0.17556325290884994</v>
      </c>
      <c r="N286" s="51">
        <f t="shared" si="513"/>
        <v>0.19159321281201447</v>
      </c>
      <c r="O286" s="51">
        <f t="shared" si="518"/>
        <v>0.80423395132485342</v>
      </c>
      <c r="P286" s="51">
        <f t="shared" si="514"/>
        <v>0.54022733711972482</v>
      </c>
      <c r="Q286" s="51">
        <f t="shared" si="507"/>
        <v>0.39982383668346072</v>
      </c>
      <c r="R286" s="51">
        <f t="shared" si="507"/>
        <v>0.40998213543740669</v>
      </c>
      <c r="S286" s="51">
        <f t="shared" si="504"/>
        <v>0.84421404332910077</v>
      </c>
      <c r="T286" s="51">
        <f t="shared" si="523"/>
        <v>0.66166936693495793</v>
      </c>
      <c r="U286" s="51">
        <f t="shared" ref="U286:AU286" si="557">IF(U159=0,"",ABS((U159-$BA159)/$BA159))</f>
        <v>0.36423650616346082</v>
      </c>
      <c r="V286" s="51">
        <f t="shared" si="557"/>
        <v>0.11535757268958868</v>
      </c>
      <c r="W286" s="51">
        <f t="shared" si="557"/>
        <v>2.1636901731184928</v>
      </c>
      <c r="X286" s="51">
        <f t="shared" si="557"/>
        <v>0.49244250494759551</v>
      </c>
      <c r="Y286" s="51">
        <f t="shared" si="557"/>
        <v>0.2609802163788309</v>
      </c>
      <c r="Z286" s="51">
        <f t="shared" si="557"/>
        <v>0.24287456081031622</v>
      </c>
      <c r="AA286" s="51">
        <f t="shared" si="557"/>
        <v>3.2497171854672449E-2</v>
      </c>
      <c r="AB286" s="51">
        <f t="shared" si="557"/>
        <v>0.70445186233044232</v>
      </c>
      <c r="AC286" s="51">
        <f t="shared" si="557"/>
        <v>0.16429456132889514</v>
      </c>
      <c r="AD286" s="51">
        <f t="shared" si="557"/>
        <v>0.31364660993144833</v>
      </c>
      <c r="AE286" s="51">
        <f t="shared" si="557"/>
        <v>0.69980633753813926</v>
      </c>
      <c r="AF286" s="51">
        <f t="shared" si="557"/>
        <v>0.8003364791569576</v>
      </c>
      <c r="AG286" s="51">
        <f t="shared" si="557"/>
        <v>0.77257343603796513</v>
      </c>
      <c r="AH286" s="51">
        <f t="shared" si="557"/>
        <v>0.30249003289168774</v>
      </c>
      <c r="AI286" s="51">
        <f t="shared" si="557"/>
        <v>3.6197120939309388</v>
      </c>
      <c r="AJ286" s="51">
        <f t="shared" si="557"/>
        <v>2.175977003816417</v>
      </c>
      <c r="AK286" s="51">
        <f t="shared" si="557"/>
        <v>0.50622456440549413</v>
      </c>
      <c r="AL286" s="51">
        <f t="shared" si="557"/>
        <v>0.79905499786497802</v>
      </c>
      <c r="AM286" s="51">
        <f t="shared" si="557"/>
        <v>0.49177160523552899</v>
      </c>
      <c r="AN286" s="51">
        <f t="shared" si="557"/>
        <v>0.41228847807131125</v>
      </c>
      <c r="AO286" s="51">
        <f t="shared" si="557"/>
        <v>1.9459739463614483</v>
      </c>
      <c r="AP286" s="51">
        <f t="shared" si="557"/>
        <v>0.85821380422098026</v>
      </c>
      <c r="AQ286" s="51">
        <f t="shared" si="557"/>
        <v>6.2938248785116599E-2</v>
      </c>
      <c r="AR286" s="51">
        <f t="shared" si="557"/>
        <v>0.32985317466564268</v>
      </c>
      <c r="AS286" s="51">
        <f t="shared" si="557"/>
        <v>0.49730293286294402</v>
      </c>
      <c r="AT286" s="51">
        <f t="shared" ref="AT286" si="558">IF(AT159=0,"",ABS((AT159-$BA159)/$BA159))</f>
        <v>0.65654333770700757</v>
      </c>
      <c r="AU286" s="51">
        <f t="shared" si="557"/>
        <v>1.0398149681056852</v>
      </c>
      <c r="AY286" s="63"/>
      <c r="AZ286" s="65">
        <f t="shared" si="495"/>
        <v>5.3502759485437021E-2</v>
      </c>
      <c r="BA286" s="63">
        <f t="shared" si="496"/>
        <v>1.2084290001075508</v>
      </c>
      <c r="BB286" s="63">
        <f t="shared" si="497"/>
        <v>0.16508224643611319</v>
      </c>
      <c r="BC286" s="51">
        <f t="shared" si="498"/>
        <v>0.5054176116886191</v>
      </c>
      <c r="BD286" s="51">
        <f t="shared" si="499"/>
        <v>0.81222996972570305</v>
      </c>
      <c r="BE286" s="36"/>
      <c r="BF286" s="36"/>
    </row>
    <row r="287" spans="1:58" x14ac:dyDescent="0.25">
      <c r="A287" s="60">
        <v>19543</v>
      </c>
      <c r="B287" s="51">
        <f t="shared" si="512"/>
        <v>0.34265483037721511</v>
      </c>
      <c r="C287" s="51">
        <f t="shared" si="526"/>
        <v>3.7836070952716946E-2</v>
      </c>
      <c r="D287" s="51">
        <f t="shared" si="529"/>
        <v>0.6734872993786607</v>
      </c>
      <c r="E287" s="51">
        <f t="shared" si="535"/>
        <v>1.187638350803538</v>
      </c>
      <c r="F287" s="51">
        <f t="shared" si="535"/>
        <v>3.4757874690591863E-2</v>
      </c>
      <c r="G287" s="51">
        <f t="shared" si="532"/>
        <v>0.36138127419101135</v>
      </c>
      <c r="H287" s="51">
        <f t="shared" si="532"/>
        <v>0.90989892867553557</v>
      </c>
      <c r="I287" s="51">
        <f t="shared" si="543"/>
        <v>0.71062894041073799</v>
      </c>
      <c r="J287" s="51">
        <f t="shared" si="546"/>
        <v>0.64054570792861698</v>
      </c>
      <c r="K287" s="86"/>
      <c r="L287" s="51">
        <f t="shared" si="517"/>
        <v>0.50001899637507807</v>
      </c>
      <c r="M287" s="51">
        <f t="shared" si="538"/>
        <v>0.19522096294778374</v>
      </c>
      <c r="N287" s="51">
        <f t="shared" si="513"/>
        <v>0.27624883671056205</v>
      </c>
      <c r="O287" s="51">
        <f t="shared" si="518"/>
        <v>0.79053846395114824</v>
      </c>
      <c r="P287" s="51">
        <f t="shared" si="514"/>
        <v>0.67135902092958744</v>
      </c>
      <c r="Q287" s="51">
        <f t="shared" si="507"/>
        <v>0.45531910438865936</v>
      </c>
      <c r="R287" s="51">
        <f t="shared" si="507"/>
        <v>0.28654281805113291</v>
      </c>
      <c r="S287" s="51">
        <f t="shared" si="504"/>
        <v>0.86371673449167707</v>
      </c>
      <c r="T287" s="51">
        <f t="shared" si="523"/>
        <v>0.54795963857561036</v>
      </c>
      <c r="U287" s="51">
        <f t="shared" ref="U287:AU287" si="559">IF(U160=0,"",ABS((U160-$BA160)/$BA160))</f>
        <v>0.92492231694104865</v>
      </c>
      <c r="V287" s="51">
        <f t="shared" si="559"/>
        <v>4.6689019212138368E-2</v>
      </c>
      <c r="W287" s="51">
        <f t="shared" si="559"/>
        <v>2.1832645185353901</v>
      </c>
      <c r="X287" s="51">
        <f t="shared" si="559"/>
        <v>0.49095035619943794</v>
      </c>
      <c r="Y287" s="51">
        <f t="shared" si="559"/>
        <v>0.33374313168877801</v>
      </c>
      <c r="Z287" s="51">
        <f t="shared" si="559"/>
        <v>0.36275560282376562</v>
      </c>
      <c r="AA287" s="51">
        <f t="shared" si="559"/>
        <v>0.11212258859830324</v>
      </c>
      <c r="AB287" s="51">
        <f t="shared" si="559"/>
        <v>0.61829291437498746</v>
      </c>
      <c r="AC287" s="51">
        <f t="shared" si="559"/>
        <v>0.19613658252059485</v>
      </c>
      <c r="AD287" s="51">
        <f t="shared" si="559"/>
        <v>0.35680996125015435</v>
      </c>
      <c r="AE287" s="51">
        <f t="shared" si="559"/>
        <v>0.73310741559504922</v>
      </c>
      <c r="AF287" s="51">
        <f t="shared" si="559"/>
        <v>0.81801608442168305</v>
      </c>
      <c r="AG287" s="51">
        <f t="shared" si="559"/>
        <v>0.77105433658412581</v>
      </c>
      <c r="AH287" s="51">
        <f t="shared" si="559"/>
        <v>0.20249571449241202</v>
      </c>
      <c r="AI287" s="51">
        <f t="shared" si="559"/>
        <v>3.5998414953276723</v>
      </c>
      <c r="AJ287" s="51">
        <f t="shared" si="559"/>
        <v>1.9186886582430471</v>
      </c>
      <c r="AK287" s="51">
        <f t="shared" si="559"/>
        <v>0.56547510928146782</v>
      </c>
      <c r="AL287" s="51">
        <f t="shared" si="559"/>
        <v>0.62028549049308301</v>
      </c>
      <c r="AM287" s="51">
        <f t="shared" si="559"/>
        <v>0.79367253069100618</v>
      </c>
      <c r="AN287" s="51">
        <f t="shared" si="559"/>
        <v>0.2386436147416485</v>
      </c>
      <c r="AO287" s="51">
        <f t="shared" si="559"/>
        <v>1.5968704176572746</v>
      </c>
      <c r="AP287" s="51">
        <f t="shared" si="559"/>
        <v>0.79406578768475999</v>
      </c>
      <c r="AQ287" s="51">
        <f t="shared" si="559"/>
        <v>0.15566651541681734</v>
      </c>
      <c r="AR287" s="51">
        <f t="shared" si="559"/>
        <v>0.39282997597110147</v>
      </c>
      <c r="AS287" s="51">
        <f t="shared" si="559"/>
        <v>0.55144709259769187</v>
      </c>
      <c r="AT287" s="51">
        <f t="shared" ref="AT287" si="560">IF(AT160=0,"",ABS((AT160-$BA160)/$BA160))</f>
        <v>0.52759253312297205</v>
      </c>
      <c r="AU287" s="51">
        <f t="shared" si="559"/>
        <v>0.94142661760393376</v>
      </c>
      <c r="AY287" s="63"/>
      <c r="AZ287" s="65">
        <f t="shared" si="495"/>
        <v>5.9461905740099012E-2</v>
      </c>
      <c r="BA287" s="63">
        <f t="shared" si="496"/>
        <v>1.0891536575236966</v>
      </c>
      <c r="BB287" s="63">
        <f t="shared" si="497"/>
        <v>0.17148829442920391</v>
      </c>
      <c r="BC287" s="51">
        <f t="shared" si="498"/>
        <v>0.55144709259769187</v>
      </c>
      <c r="BD287" s="51">
        <f t="shared" si="499"/>
        <v>0.82715621443568199</v>
      </c>
      <c r="BE287" s="36"/>
      <c r="BF287" s="36"/>
    </row>
    <row r="288" spans="1:58" x14ac:dyDescent="0.25">
      <c r="A288" s="60">
        <v>19544</v>
      </c>
      <c r="B288" s="51">
        <f t="shared" si="512"/>
        <v>0.16706047466897525</v>
      </c>
      <c r="C288" s="51">
        <f t="shared" si="526"/>
        <v>7.228884923122765E-2</v>
      </c>
      <c r="D288" s="51">
        <f t="shared" si="529"/>
        <v>0.47545997390232136</v>
      </c>
      <c r="E288" s="51">
        <f t="shared" si="535"/>
        <v>1.9056748464237268</v>
      </c>
      <c r="F288" s="51">
        <f t="shared" si="535"/>
        <v>2.1178178770142757E-2</v>
      </c>
      <c r="G288" s="51">
        <f t="shared" si="532"/>
        <v>0.42630520379194214</v>
      </c>
      <c r="H288" s="51">
        <f t="shared" si="532"/>
        <v>0.92176674703083039</v>
      </c>
      <c r="I288" s="51">
        <f t="shared" si="543"/>
        <v>0.75165154650054478</v>
      </c>
      <c r="J288" s="51">
        <f t="shared" si="546"/>
        <v>0.6075994950717285</v>
      </c>
      <c r="K288" s="86"/>
      <c r="L288" s="51">
        <f t="shared" si="517"/>
        <v>0.4486243586461709</v>
      </c>
      <c r="M288" s="51">
        <f t="shared" si="538"/>
        <v>0.18534596551712501</v>
      </c>
      <c r="N288" s="51">
        <f t="shared" si="513"/>
        <v>0.2843008292207006</v>
      </c>
      <c r="O288" s="51">
        <f t="shared" si="518"/>
        <v>0.80062887838478214</v>
      </c>
      <c r="P288" s="51">
        <f t="shared" si="514"/>
        <v>0.61305459139220897</v>
      </c>
      <c r="Q288" s="51">
        <f t="shared" ref="Q288:R307" si="561">IF(Q161=0,"",ABS((Q161-$BA161)/$BA161))</f>
        <v>0.3994304510181903</v>
      </c>
      <c r="R288" s="51">
        <f t="shared" si="561"/>
        <v>0.23257165569349522</v>
      </c>
      <c r="S288" s="51">
        <f t="shared" si="504"/>
        <v>0.88377193622404049</v>
      </c>
      <c r="T288" s="51">
        <f t="shared" si="523"/>
        <v>0.5625252888670248</v>
      </c>
      <c r="U288" s="51">
        <f t="shared" ref="U288:AU288" si="562">IF(U161=0,"",ABS((U161-$BA161)/$BA161))</f>
        <v>0.98587330297249254</v>
      </c>
      <c r="V288" s="51">
        <f t="shared" si="562"/>
        <v>3.6733979473464393E-2</v>
      </c>
      <c r="W288" s="51">
        <f t="shared" si="562"/>
        <v>2.119333501976318</v>
      </c>
      <c r="X288" s="51">
        <f t="shared" si="562"/>
        <v>0.51613604196707241</v>
      </c>
      <c r="Y288" s="51">
        <f t="shared" si="562"/>
        <v>0.41909816722940058</v>
      </c>
      <c r="Z288" s="51">
        <f t="shared" si="562"/>
        <v>0.37676549964881928</v>
      </c>
      <c r="AA288" s="51">
        <f t="shared" si="562"/>
        <v>5.770575232780966E-2</v>
      </c>
      <c r="AB288" s="51">
        <f t="shared" si="562"/>
        <v>0.19710125049231206</v>
      </c>
      <c r="AC288" s="51">
        <f t="shared" si="562"/>
        <v>4.9814041002190966E-2</v>
      </c>
      <c r="AD288" s="51">
        <f t="shared" si="562"/>
        <v>0.42410966544415962</v>
      </c>
      <c r="AE288" s="51">
        <f t="shared" si="562"/>
        <v>0.73709899728306361</v>
      </c>
      <c r="AF288" s="51">
        <f t="shared" si="562"/>
        <v>0.31355152090718186</v>
      </c>
      <c r="AG288" s="51">
        <f t="shared" si="562"/>
        <v>0.80070708591241124</v>
      </c>
      <c r="AH288" s="51">
        <f t="shared" si="562"/>
        <v>0.12227306941722291</v>
      </c>
      <c r="AI288" s="51">
        <f t="shared" si="562"/>
        <v>3.1411559051227775</v>
      </c>
      <c r="AJ288" s="51">
        <f t="shared" si="562"/>
        <v>1.8519993506356003</v>
      </c>
      <c r="AK288" s="51">
        <f t="shared" si="562"/>
        <v>0.6272317169780971</v>
      </c>
      <c r="AL288" s="51">
        <f t="shared" si="562"/>
        <v>0.50808301836075687</v>
      </c>
      <c r="AM288" s="51">
        <f t="shared" si="562"/>
        <v>0.57419363421153435</v>
      </c>
      <c r="AN288" s="51">
        <f t="shared" si="562"/>
        <v>0.36300018123365163</v>
      </c>
      <c r="AO288" s="51">
        <f t="shared" si="562"/>
        <v>1.358037531117364</v>
      </c>
      <c r="AP288" s="51">
        <f t="shared" si="562"/>
        <v>0.81518041999963209</v>
      </c>
      <c r="AQ288" s="51">
        <f t="shared" si="562"/>
        <v>0.18429004274009111</v>
      </c>
      <c r="AR288" s="51">
        <f t="shared" si="562"/>
        <v>0.35628106567209494</v>
      </c>
      <c r="AS288" s="51">
        <f t="shared" si="562"/>
        <v>0.42890834637530861</v>
      </c>
      <c r="AT288" s="51">
        <f t="shared" ref="AT288" si="563">IF(AT161=0,"",ABS((AT161-$BA161)/$BA161))</f>
        <v>0.36317265446454644</v>
      </c>
      <c r="AU288" s="51">
        <f t="shared" si="562"/>
        <v>0.89999471013686427</v>
      </c>
      <c r="AY288" s="63"/>
      <c r="AZ288" s="65">
        <f t="shared" si="495"/>
        <v>6.890824576905763E-2</v>
      </c>
      <c r="BA288" s="63">
        <f t="shared" si="496"/>
        <v>1.209171839859416</v>
      </c>
      <c r="BB288" s="63">
        <f t="shared" si="497"/>
        <v>9.2282537305625773E-2</v>
      </c>
      <c r="BC288" s="51">
        <f t="shared" si="498"/>
        <v>0.4486243586461709</v>
      </c>
      <c r="BD288" s="51">
        <f t="shared" si="499"/>
        <v>0.82889872324451397</v>
      </c>
      <c r="BE288" s="36"/>
      <c r="BF288" s="36"/>
    </row>
    <row r="289" spans="1:56" x14ac:dyDescent="0.25">
      <c r="A289" s="60">
        <v>19545</v>
      </c>
      <c r="B289" s="51">
        <f t="shared" si="512"/>
        <v>6.5461661090721837E-2</v>
      </c>
      <c r="C289" s="51">
        <f t="shared" si="526"/>
        <v>4.8620342790341387E-2</v>
      </c>
      <c r="D289" s="51">
        <f t="shared" si="529"/>
        <v>0.4281889277404331</v>
      </c>
      <c r="E289" s="51">
        <f t="shared" si="535"/>
        <v>1.711423958827182</v>
      </c>
      <c r="F289" s="51">
        <f t="shared" si="535"/>
        <v>0.12052838136713824</v>
      </c>
      <c r="G289" s="51">
        <f t="shared" si="532"/>
        <v>0.46358270028844878</v>
      </c>
      <c r="H289" s="51">
        <f t="shared" si="532"/>
        <v>0.89293083858344469</v>
      </c>
      <c r="I289" s="51">
        <f t="shared" si="543"/>
        <v>0.77539450023981238</v>
      </c>
      <c r="J289" s="51">
        <f t="shared" si="546"/>
        <v>0.4815256313906795</v>
      </c>
      <c r="K289" s="86"/>
      <c r="L289" s="51">
        <f t="shared" si="517"/>
        <v>0.33835913550300117</v>
      </c>
      <c r="M289" s="51">
        <f t="shared" si="538"/>
        <v>9.2149439263073993E-2</v>
      </c>
      <c r="N289" s="51">
        <f t="shared" si="513"/>
        <v>0.33658016294841175</v>
      </c>
      <c r="O289" s="51">
        <f t="shared" si="518"/>
        <v>0.79144735727672777</v>
      </c>
      <c r="P289" s="51">
        <f t="shared" si="514"/>
        <v>0.74769428056309206</v>
      </c>
      <c r="Q289" s="51">
        <f t="shared" si="561"/>
        <v>0.47819673456352901</v>
      </c>
      <c r="R289" s="51">
        <f t="shared" si="561"/>
        <v>0.28435148021381595</v>
      </c>
      <c r="S289" s="51">
        <f t="shared" si="504"/>
        <v>0.89394971181412886</v>
      </c>
      <c r="T289" s="51">
        <f t="shared" si="523"/>
        <v>0.63712311935238675</v>
      </c>
      <c r="U289" s="51">
        <f t="shared" ref="U289:AU289" si="564">IF(U162=0,"",ABS((U162-$BA162)/$BA162))</f>
        <v>0.8080400037818497</v>
      </c>
      <c r="V289" s="51">
        <f t="shared" si="564"/>
        <v>5.2303590173897935E-2</v>
      </c>
      <c r="W289" s="51">
        <f t="shared" si="564"/>
        <v>1.8659883976616611</v>
      </c>
      <c r="X289" s="51">
        <f t="shared" si="564"/>
        <v>0.41564898353410995</v>
      </c>
      <c r="Y289" s="51">
        <f t="shared" si="564"/>
        <v>0.47960290009895845</v>
      </c>
      <c r="Z289" s="51">
        <f t="shared" si="564"/>
        <v>0.46971960304860561</v>
      </c>
      <c r="AA289" s="51">
        <f t="shared" si="564"/>
        <v>1.0566946979801897E-2</v>
      </c>
      <c r="AB289" s="51">
        <f t="shared" si="564"/>
        <v>7.1719647784232343E-2</v>
      </c>
      <c r="AC289" s="51">
        <f t="shared" si="564"/>
        <v>0.28713372465178044</v>
      </c>
      <c r="AD289" s="51">
        <f t="shared" si="564"/>
        <v>0.18763732254797746</v>
      </c>
      <c r="AE289" s="51">
        <f t="shared" si="564"/>
        <v>0.74337573984089023</v>
      </c>
      <c r="AF289" s="51">
        <f t="shared" si="564"/>
        <v>0.37309269191084876</v>
      </c>
      <c r="AG289" s="51">
        <f t="shared" si="564"/>
        <v>0.81111614749539929</v>
      </c>
      <c r="AH289" s="51">
        <f t="shared" si="564"/>
        <v>0.10739419748384485</v>
      </c>
      <c r="AI289" s="51">
        <f t="shared" si="564"/>
        <v>2.6913085863546957</v>
      </c>
      <c r="AJ289" s="51">
        <f t="shared" si="564"/>
        <v>1.6825622004131189</v>
      </c>
      <c r="AK289" s="51">
        <f t="shared" si="564"/>
        <v>0.66534743830176157</v>
      </c>
      <c r="AL289" s="51">
        <f t="shared" si="564"/>
        <v>0.33460724143401849</v>
      </c>
      <c r="AM289" s="51">
        <f t="shared" si="564"/>
        <v>0.45345222068729335</v>
      </c>
      <c r="AN289" s="51">
        <f t="shared" si="564"/>
        <v>0.44648000400533261</v>
      </c>
      <c r="AO289" s="51">
        <f t="shared" si="564"/>
        <v>1.142066382970738</v>
      </c>
      <c r="AP289" s="51">
        <f t="shared" si="564"/>
        <v>0.81586812682073684</v>
      </c>
      <c r="AQ289" s="51">
        <f t="shared" si="564"/>
        <v>0.18615886269291529</v>
      </c>
      <c r="AR289" s="51">
        <f t="shared" si="564"/>
        <v>0.374174794853735</v>
      </c>
      <c r="AS289" s="51">
        <f t="shared" si="564"/>
        <v>0.81562949661942907</v>
      </c>
      <c r="AT289" s="51">
        <f t="shared" ref="AT289" si="565">IF(AT162=0,"",ABS((AT162-$BA162)/$BA162))</f>
        <v>0.38249074938605399</v>
      </c>
      <c r="AU289" s="51">
        <f t="shared" si="564"/>
        <v>1.0412150759052758</v>
      </c>
      <c r="AY289" s="63"/>
      <c r="AZ289" s="65">
        <f t="shared" si="495"/>
        <v>8.0867493696702E-2</v>
      </c>
      <c r="BA289" s="63">
        <f t="shared" si="496"/>
        <v>1.1017258601445532</v>
      </c>
      <c r="BB289" s="63">
        <f t="shared" si="497"/>
        <v>7.9891564375769011E-2</v>
      </c>
      <c r="BC289" s="51">
        <f t="shared" si="498"/>
        <v>0.46358270028844878</v>
      </c>
      <c r="BD289" s="51">
        <f t="shared" si="499"/>
        <v>0.81567722265969067</v>
      </c>
    </row>
    <row r="290" spans="1:56" x14ac:dyDescent="0.25">
      <c r="A290" s="60">
        <v>19546</v>
      </c>
      <c r="B290" s="51">
        <f t="shared" si="512"/>
        <v>4.1539930633878251E-2</v>
      </c>
      <c r="C290" s="51">
        <f t="shared" si="526"/>
        <v>0.24786412379837461</v>
      </c>
      <c r="D290" s="51">
        <f t="shared" si="529"/>
        <v>0.39719385460094897</v>
      </c>
      <c r="E290" s="51">
        <f t="shared" si="535"/>
        <v>1.6498831859030147</v>
      </c>
      <c r="F290" s="51">
        <f t="shared" si="535"/>
        <v>0.25249568542268586</v>
      </c>
      <c r="G290" s="51">
        <f t="shared" si="532"/>
        <v>0.51624818553158636</v>
      </c>
      <c r="H290" s="51">
        <f t="shared" si="532"/>
        <v>0.88946712918350512</v>
      </c>
      <c r="I290" s="51">
        <f t="shared" si="543"/>
        <v>0.78824928083665691</v>
      </c>
      <c r="J290" s="51">
        <f t="shared" si="546"/>
        <v>5.1807805935556943E-2</v>
      </c>
      <c r="K290" s="86"/>
      <c r="L290" s="51">
        <f t="shared" si="517"/>
        <v>0.32700024679659978</v>
      </c>
      <c r="M290" s="51">
        <f t="shared" si="538"/>
        <v>0.13060388920570837</v>
      </c>
      <c r="N290" s="51">
        <f t="shared" si="513"/>
        <v>0.38460313059796597</v>
      </c>
      <c r="O290" s="51">
        <f t="shared" si="518"/>
        <v>0.80620397257964682</v>
      </c>
      <c r="P290" s="51">
        <f t="shared" si="514"/>
        <v>1.105344230918722</v>
      </c>
      <c r="Q290" s="51">
        <f t="shared" si="561"/>
        <v>0.30045284939508426</v>
      </c>
      <c r="R290" s="51">
        <f t="shared" si="561"/>
        <v>0.27102688083479287</v>
      </c>
      <c r="S290" s="51">
        <f t="shared" si="504"/>
        <v>0.89383422233739918</v>
      </c>
      <c r="T290" s="51">
        <f t="shared" si="523"/>
        <v>0.49835831200283098</v>
      </c>
      <c r="U290" s="51">
        <f t="shared" ref="U290:AU290" si="566">IF(U163=0,"",ABS((U163-$BA163)/$BA163))</f>
        <v>0.56587096839007589</v>
      </c>
      <c r="V290" s="51">
        <f t="shared" si="566"/>
        <v>0.15554753929015533</v>
      </c>
      <c r="W290" s="51">
        <f t="shared" si="566"/>
        <v>1.5335411182583518</v>
      </c>
      <c r="X290" s="51">
        <f t="shared" si="566"/>
        <v>0.3600077927019501</v>
      </c>
      <c r="Y290" s="51">
        <f t="shared" si="566"/>
        <v>0.55551248714460311</v>
      </c>
      <c r="Z290" s="51">
        <f t="shared" si="566"/>
        <v>0.38795348727170481</v>
      </c>
      <c r="AA290" s="51">
        <f t="shared" si="566"/>
        <v>0.15423061645885514</v>
      </c>
      <c r="AB290" s="51">
        <f t="shared" si="566"/>
        <v>6.6507190553223114E-2</v>
      </c>
      <c r="AC290" s="51">
        <f t="shared" si="566"/>
        <v>0.16878293855502818</v>
      </c>
      <c r="AD290" s="51">
        <f t="shared" si="566"/>
        <v>0.2063233754634349</v>
      </c>
      <c r="AE290" s="51">
        <f t="shared" si="566"/>
        <v>0.41309724182903768</v>
      </c>
      <c r="AF290" s="51">
        <f t="shared" si="566"/>
        <v>0.59757110910245825</v>
      </c>
      <c r="AG290" s="51">
        <f t="shared" si="566"/>
        <v>0.84087619986324691</v>
      </c>
      <c r="AH290" s="51">
        <f t="shared" si="566"/>
        <v>5.9492410409931119E-2</v>
      </c>
      <c r="AI290" s="51">
        <f t="shared" si="566"/>
        <v>2.3366030897617658</v>
      </c>
      <c r="AJ290" s="51">
        <f t="shared" si="566"/>
        <v>1.5023094135869779</v>
      </c>
      <c r="AK290" s="51">
        <f t="shared" si="566"/>
        <v>0.30085653620038405</v>
      </c>
      <c r="AL290" s="51">
        <f t="shared" si="566"/>
        <v>0.40088966749615834</v>
      </c>
      <c r="AM290" s="51">
        <f t="shared" si="566"/>
        <v>0.41933517485887367</v>
      </c>
      <c r="AN290" s="51">
        <f t="shared" si="566"/>
        <v>0.59436547593288247</v>
      </c>
      <c r="AO290" s="51">
        <f t="shared" si="566"/>
        <v>1.0618235952354862</v>
      </c>
      <c r="AP290" s="51">
        <f t="shared" si="566"/>
        <v>0.83038582973003328</v>
      </c>
      <c r="AQ290" s="51">
        <f t="shared" si="566"/>
        <v>0.3241637038671642</v>
      </c>
      <c r="AR290" s="51">
        <f t="shared" si="566"/>
        <v>0.27626514513183253</v>
      </c>
      <c r="AS290" s="51">
        <f t="shared" si="566"/>
        <v>0.53914150621575008</v>
      </c>
      <c r="AT290" s="51">
        <f t="shared" ref="AT290" si="567">IF(AT163=0,"",ABS((AT163-$BA163)/$BA163))</f>
        <v>0.18457904245430962</v>
      </c>
      <c r="AU290" s="51">
        <f t="shared" si="566"/>
        <v>0.97881251616923826</v>
      </c>
      <c r="AY290" s="63"/>
      <c r="AZ290" s="65">
        <f t="shared" si="495"/>
        <v>9.7743613768368959E-2</v>
      </c>
      <c r="BA290" s="63">
        <f t="shared" si="496"/>
        <v>1.0879359766454277</v>
      </c>
      <c r="BB290" s="63">
        <f t="shared" si="497"/>
        <v>0.14005458010696709</v>
      </c>
      <c r="BC290" s="51">
        <f t="shared" si="498"/>
        <v>0.40088966749615834</v>
      </c>
      <c r="BD290" s="51">
        <f t="shared" si="499"/>
        <v>0.85059438572729873</v>
      </c>
    </row>
    <row r="291" spans="1:56" x14ac:dyDescent="0.25">
      <c r="A291" s="60">
        <v>19547</v>
      </c>
      <c r="B291" s="51">
        <f t="shared" si="512"/>
        <v>5.224822746024213E-2</v>
      </c>
      <c r="C291" s="51">
        <f t="shared" si="526"/>
        <v>0.21375982606645719</v>
      </c>
      <c r="D291" s="51">
        <f t="shared" si="529"/>
        <v>0.68750822201718731</v>
      </c>
      <c r="E291" s="51">
        <f t="shared" si="535"/>
        <v>1.3494230688945592</v>
      </c>
      <c r="F291" s="51">
        <f t="shared" si="535"/>
        <v>0.3335480398283881</v>
      </c>
      <c r="G291" s="51">
        <f t="shared" si="532"/>
        <v>0.53972630480949502</v>
      </c>
      <c r="H291" s="51">
        <f t="shared" si="532"/>
        <v>0.90546516693004775</v>
      </c>
      <c r="I291" s="51">
        <f t="shared" si="543"/>
        <v>0.36877768469388661</v>
      </c>
      <c r="J291" s="51">
        <f t="shared" si="546"/>
        <v>4.1789094157526685E-2</v>
      </c>
      <c r="K291" s="86"/>
      <c r="L291" s="51">
        <f t="shared" si="517"/>
        <v>0.42454625535119006</v>
      </c>
      <c r="M291" s="51">
        <f t="shared" si="538"/>
        <v>0.15804011286058608</v>
      </c>
      <c r="N291" s="51">
        <f t="shared" si="513"/>
        <v>0.387540791689652</v>
      </c>
      <c r="O291" s="51">
        <f t="shared" si="518"/>
        <v>0.82963519618256587</v>
      </c>
      <c r="P291" s="51">
        <f t="shared" si="514"/>
        <v>0.8443070931514054</v>
      </c>
      <c r="Q291" s="51">
        <f t="shared" si="561"/>
        <v>0.13370896220784539</v>
      </c>
      <c r="R291" s="51">
        <f t="shared" si="561"/>
        <v>0.2105313350239657</v>
      </c>
      <c r="S291" s="51">
        <f t="shared" si="504"/>
        <v>0.33998881337504044</v>
      </c>
      <c r="T291" s="51">
        <f t="shared" si="523"/>
        <v>0.59628898368313221</v>
      </c>
      <c r="U291" s="51">
        <f t="shared" ref="U291:AU291" si="568">IF(U164=0,"",ABS((U164-$BA164)/$BA164))</f>
        <v>0.32449330028292145</v>
      </c>
      <c r="V291" s="51">
        <f t="shared" si="568"/>
        <v>0.28499089133218786</v>
      </c>
      <c r="W291" s="51">
        <f t="shared" si="568"/>
        <v>1.4240566745397873</v>
      </c>
      <c r="X291" s="51">
        <f t="shared" si="568"/>
        <v>0.43609718344325965</v>
      </c>
      <c r="Y291" s="51">
        <f t="shared" si="568"/>
        <v>0.50732700432570854</v>
      </c>
      <c r="Z291" s="51">
        <f t="shared" si="568"/>
        <v>0.18757926975948044</v>
      </c>
      <c r="AA291" s="51">
        <f t="shared" si="568"/>
        <v>0.27479365058924549</v>
      </c>
      <c r="AB291" s="51">
        <f t="shared" si="568"/>
        <v>0.16594577800361929</v>
      </c>
      <c r="AC291" s="51">
        <f t="shared" si="568"/>
        <v>7.1269221865022631E-2</v>
      </c>
      <c r="AD291" s="51">
        <f t="shared" si="568"/>
        <v>0.21041476380752758</v>
      </c>
      <c r="AE291" s="51">
        <f t="shared" si="568"/>
        <v>0.26271114800726908</v>
      </c>
      <c r="AF291" s="51">
        <f t="shared" si="568"/>
        <v>0.49399140408709685</v>
      </c>
      <c r="AG291" s="51">
        <f t="shared" si="568"/>
        <v>0.85350450814968881</v>
      </c>
      <c r="AH291" s="51">
        <f t="shared" si="568"/>
        <v>0.18942169109306992</v>
      </c>
      <c r="AI291" s="51">
        <f t="shared" si="568"/>
        <v>1.8295495748342545</v>
      </c>
      <c r="AJ291" s="51">
        <f t="shared" si="568"/>
        <v>1.1386299907097446</v>
      </c>
      <c r="AK291" s="51">
        <f t="shared" si="568"/>
        <v>0.15001415742345806</v>
      </c>
      <c r="AL291" s="51">
        <f t="shared" si="568"/>
        <v>0.64150845489041786</v>
      </c>
      <c r="AM291" s="51">
        <f t="shared" si="568"/>
        <v>0.24720652262697093</v>
      </c>
      <c r="AN291" s="51">
        <f t="shared" si="568"/>
        <v>0.32776977732929413</v>
      </c>
      <c r="AO291" s="51">
        <f t="shared" si="568"/>
        <v>0.84690645159992972</v>
      </c>
      <c r="AP291" s="51">
        <f t="shared" si="568"/>
        <v>0.84460728786836436</v>
      </c>
      <c r="AQ291" s="51">
        <f t="shared" si="568"/>
        <v>0.17030079951264662</v>
      </c>
      <c r="AR291" s="51">
        <f t="shared" si="568"/>
        <v>0.12530398753748515</v>
      </c>
      <c r="AS291" s="51">
        <f t="shared" si="568"/>
        <v>0.4785190154069312</v>
      </c>
      <c r="AT291" s="51">
        <f t="shared" ref="AT291" si="569">IF(AT164=0,"",ABS((AT164-$BA164)/$BA164))</f>
        <v>4.9395820561521789E-3</v>
      </c>
      <c r="AU291" s="51">
        <f t="shared" si="568"/>
        <v>0.9738771758177498</v>
      </c>
      <c r="AY291" s="63"/>
      <c r="AZ291" s="65">
        <f t="shared" si="495"/>
        <v>0.10695314931500249</v>
      </c>
      <c r="BA291" s="63">
        <f t="shared" si="496"/>
        <v>0.94651237226266904</v>
      </c>
      <c r="BB291" s="63">
        <f t="shared" si="497"/>
        <v>0.12866597740562924</v>
      </c>
      <c r="BC291" s="51">
        <f t="shared" si="498"/>
        <v>0.33998881337504044</v>
      </c>
      <c r="BD291" s="51">
        <f t="shared" si="499"/>
        <v>0.84436713209479719</v>
      </c>
    </row>
    <row r="292" spans="1:56" x14ac:dyDescent="0.25">
      <c r="A292" s="60">
        <v>19548</v>
      </c>
      <c r="B292" s="51">
        <f t="shared" si="512"/>
        <v>1.768300884977184E-2</v>
      </c>
      <c r="C292" s="51">
        <f t="shared" si="526"/>
        <v>0.30614121487359552</v>
      </c>
      <c r="D292" s="51">
        <f t="shared" si="529"/>
        <v>0.79999367565432566</v>
      </c>
      <c r="E292" s="51">
        <f t="shared" si="535"/>
        <v>1.3133769361585708</v>
      </c>
      <c r="F292" s="51">
        <f t="shared" si="535"/>
        <v>0.33013053487901084</v>
      </c>
      <c r="G292" s="51">
        <f t="shared" si="532"/>
        <v>0.29905285527809777</v>
      </c>
      <c r="H292" s="51">
        <f t="shared" si="532"/>
        <v>0.91725861767787675</v>
      </c>
      <c r="I292" s="51">
        <f t="shared" si="543"/>
        <v>0.10741413659014598</v>
      </c>
      <c r="J292" s="51">
        <f t="shared" si="546"/>
        <v>0.16283008055555762</v>
      </c>
      <c r="K292" s="86"/>
      <c r="L292" s="51">
        <f t="shared" si="517"/>
        <v>0.27544827510875058</v>
      </c>
      <c r="M292" s="51">
        <f t="shared" si="538"/>
        <v>0.14083052094534385</v>
      </c>
      <c r="N292" s="51">
        <f t="shared" si="513"/>
        <v>0.36355746658227861</v>
      </c>
      <c r="O292" s="51">
        <f t="shared" si="518"/>
        <v>0.84512943625686299</v>
      </c>
      <c r="P292" s="51">
        <f t="shared" si="514"/>
        <v>0.70538262297620213</v>
      </c>
      <c r="Q292" s="51">
        <f t="shared" si="561"/>
        <v>0.16386760817193635</v>
      </c>
      <c r="R292" s="51">
        <f t="shared" si="561"/>
        <v>9.2469868061887436E-2</v>
      </c>
      <c r="S292" s="51">
        <f t="shared" si="504"/>
        <v>0.3943917993916029</v>
      </c>
      <c r="T292" s="51">
        <f t="shared" si="523"/>
        <v>0.3367971264643963</v>
      </c>
      <c r="U292" s="51">
        <f t="shared" ref="U292:AU292" si="570">IF(U165=0,"",ABS((U165-$BA165)/$BA165))</f>
        <v>0.13574231063184045</v>
      </c>
      <c r="V292" s="51">
        <f t="shared" si="570"/>
        <v>0.2685994039025118</v>
      </c>
      <c r="W292" s="51">
        <f t="shared" si="570"/>
        <v>1.2362063475945821</v>
      </c>
      <c r="X292" s="51">
        <f t="shared" si="570"/>
        <v>0.18009100237004105</v>
      </c>
      <c r="Y292" s="51">
        <f t="shared" si="570"/>
        <v>0.36380363916942493</v>
      </c>
      <c r="Z292" s="51">
        <f t="shared" si="570"/>
        <v>3.2108690819430503E-3</v>
      </c>
      <c r="AA292" s="51">
        <f t="shared" si="570"/>
        <v>0.36660055347951015</v>
      </c>
      <c r="AB292" s="51">
        <f t="shared" si="570"/>
        <v>0.28975204642397734</v>
      </c>
      <c r="AC292" s="51">
        <f t="shared" si="570"/>
        <v>4.5501014021796488E-2</v>
      </c>
      <c r="AD292" s="51">
        <f t="shared" si="570"/>
        <v>0.18206083336776169</v>
      </c>
      <c r="AE292" s="51">
        <f t="shared" si="570"/>
        <v>0.15286664347718393</v>
      </c>
      <c r="AF292" s="51">
        <f t="shared" si="570"/>
        <v>0.34839941464527269</v>
      </c>
      <c r="AG292" s="51">
        <f t="shared" si="570"/>
        <v>0.87664904057453152</v>
      </c>
      <c r="AH292" s="51">
        <f t="shared" si="570"/>
        <v>0.17270933107962005</v>
      </c>
      <c r="AI292" s="51">
        <f t="shared" si="570"/>
        <v>1.5164215613515029</v>
      </c>
      <c r="AJ292" s="51">
        <f t="shared" si="570"/>
        <v>1.348011538616412</v>
      </c>
      <c r="AK292" s="51">
        <f t="shared" si="570"/>
        <v>0.18955663233702183</v>
      </c>
      <c r="AL292" s="51">
        <f t="shared" si="570"/>
        <v>0.60934312549317093</v>
      </c>
      <c r="AM292" s="51">
        <f t="shared" si="570"/>
        <v>5.260755615112471E-2</v>
      </c>
      <c r="AN292" s="51">
        <f t="shared" si="570"/>
        <v>0.43302124994934615</v>
      </c>
      <c r="AO292" s="51">
        <f t="shared" si="570"/>
        <v>0.79768771425060248</v>
      </c>
      <c r="AP292" s="51">
        <f t="shared" si="570"/>
        <v>0.62818466245639426</v>
      </c>
      <c r="AQ292" s="51">
        <f t="shared" si="570"/>
        <v>1.8885242239968632E-2</v>
      </c>
      <c r="AR292" s="51">
        <f t="shared" si="570"/>
        <v>0.28705949427078969</v>
      </c>
      <c r="AS292" s="51">
        <f t="shared" si="570"/>
        <v>0.43017178798810163</v>
      </c>
      <c r="AT292" s="51">
        <f t="shared" ref="AT292" si="571">IF(AT165=0,"",ABS((AT165-$BA165)/$BA165))</f>
        <v>5.3150908566576477E-2</v>
      </c>
      <c r="AU292" s="51">
        <f t="shared" si="570"/>
        <v>0.83946960018272443</v>
      </c>
      <c r="AY292" s="63"/>
      <c r="AZ292" s="65">
        <f t="shared" si="495"/>
        <v>0.12558181073157415</v>
      </c>
      <c r="BA292" s="63">
        <f t="shared" si="496"/>
        <v>0.90101478683653868</v>
      </c>
      <c r="BB292" s="63">
        <f t="shared" si="497"/>
        <v>5.2824897117305418E-2</v>
      </c>
      <c r="BC292" s="51">
        <f t="shared" si="498"/>
        <v>0.30614121487359552</v>
      </c>
      <c r="BD292" s="51">
        <f t="shared" si="499"/>
        <v>0.79814890653134707</v>
      </c>
    </row>
    <row r="293" spans="1:56" x14ac:dyDescent="0.25">
      <c r="A293" s="60">
        <v>19549</v>
      </c>
      <c r="B293" s="51">
        <f t="shared" si="512"/>
        <v>1.1276847394371342E-2</v>
      </c>
      <c r="C293" s="51">
        <f t="shared" si="526"/>
        <v>0.1854138854604199</v>
      </c>
      <c r="D293" s="51">
        <f t="shared" si="529"/>
        <v>1.1184990565016848</v>
      </c>
      <c r="E293" s="51">
        <f t="shared" si="535"/>
        <v>1.1324353705965742</v>
      </c>
      <c r="F293" s="51">
        <f t="shared" si="535"/>
        <v>0.2771715212637979</v>
      </c>
      <c r="G293" s="51">
        <f t="shared" si="532"/>
        <v>0.2361960350627034</v>
      </c>
      <c r="H293" s="51">
        <f t="shared" si="532"/>
        <v>0.58852934979889815</v>
      </c>
      <c r="I293" s="51">
        <f t="shared" si="543"/>
        <v>0.16456674586415168</v>
      </c>
      <c r="J293" s="51">
        <f t="shared" si="546"/>
        <v>0.19687566161329512</v>
      </c>
      <c r="K293" s="86"/>
      <c r="L293" s="51">
        <f t="shared" si="517"/>
        <v>0.26573754510642406</v>
      </c>
      <c r="M293" s="51">
        <f t="shared" si="538"/>
        <v>0.232153136254067</v>
      </c>
      <c r="N293" s="51">
        <f t="shared" si="513"/>
        <v>0.3555039832588644</v>
      </c>
      <c r="O293" s="51">
        <f t="shared" si="518"/>
        <v>0.83957875252364766</v>
      </c>
      <c r="P293" s="51">
        <f t="shared" si="514"/>
        <v>0.60150058965812669</v>
      </c>
      <c r="Q293" s="51">
        <f t="shared" si="561"/>
        <v>2.534670989692242E-2</v>
      </c>
      <c r="R293" s="51">
        <f t="shared" si="561"/>
        <v>1.6687450122356236E-2</v>
      </c>
      <c r="S293" s="51">
        <f t="shared" si="504"/>
        <v>0.45047654368256423</v>
      </c>
      <c r="T293" s="51">
        <f t="shared" si="523"/>
        <v>0.22687226245401659</v>
      </c>
      <c r="U293" s="51">
        <f t="shared" ref="U293:AU293" si="572">IF(U166=0,"",ABS((U166-$BA166)/$BA166))</f>
        <v>0.31557909249247357</v>
      </c>
      <c r="V293" s="51">
        <f t="shared" si="572"/>
        <v>0.22713859113144219</v>
      </c>
      <c r="W293" s="51">
        <f t="shared" si="572"/>
        <v>1.0529441856002375</v>
      </c>
      <c r="X293" s="51">
        <f t="shared" si="572"/>
        <v>0.21815568469906479</v>
      </c>
      <c r="Y293" s="51">
        <f t="shared" si="572"/>
        <v>0.42762487116658737</v>
      </c>
      <c r="Z293" s="51">
        <f t="shared" si="572"/>
        <v>6.9396785879780529E-2</v>
      </c>
      <c r="AA293" s="51">
        <f t="shared" si="572"/>
        <v>0.41435640279312452</v>
      </c>
      <c r="AB293" s="51">
        <f t="shared" si="572"/>
        <v>0.34963350365914042</v>
      </c>
      <c r="AC293" s="51">
        <f t="shared" si="572"/>
        <v>7.7062482114227698E-2</v>
      </c>
      <c r="AD293" s="51">
        <f t="shared" si="572"/>
        <v>0.23067888393847466</v>
      </c>
      <c r="AE293" s="51">
        <f t="shared" si="572"/>
        <v>0.48725890060700883</v>
      </c>
      <c r="AF293" s="51">
        <f t="shared" si="572"/>
        <v>0.25479627135750804</v>
      </c>
      <c r="AG293" s="51">
        <f t="shared" si="572"/>
        <v>0.8511853768837635</v>
      </c>
      <c r="AH293" s="51">
        <f t="shared" si="572"/>
        <v>0.19129736514954115</v>
      </c>
      <c r="AI293" s="51">
        <f t="shared" si="572"/>
        <v>1.3088230504979645</v>
      </c>
      <c r="AJ293" s="51">
        <f t="shared" si="572"/>
        <v>1.324308182456039</v>
      </c>
      <c r="AK293" s="51">
        <f t="shared" si="572"/>
        <v>0.16406655425617417</v>
      </c>
      <c r="AL293" s="51">
        <f t="shared" si="572"/>
        <v>0.49521635339650422</v>
      </c>
      <c r="AM293" s="51">
        <f t="shared" si="572"/>
        <v>2.8333132367072102E-2</v>
      </c>
      <c r="AN293" s="51">
        <f t="shared" si="572"/>
        <v>0.30631616199601464</v>
      </c>
      <c r="AO293" s="51">
        <f t="shared" si="572"/>
        <v>0.75214969226695472</v>
      </c>
      <c r="AP293" s="51">
        <f t="shared" si="572"/>
        <v>0.56165837294826604</v>
      </c>
      <c r="AQ293" s="51">
        <f t="shared" si="572"/>
        <v>2.5315558015273076E-2</v>
      </c>
      <c r="AR293" s="51">
        <f t="shared" si="572"/>
        <v>0.12971225203321379</v>
      </c>
      <c r="AS293" s="51">
        <f t="shared" si="572"/>
        <v>0.33177559116725969</v>
      </c>
      <c r="AT293" s="51">
        <f t="shared" ref="AT293" si="573">IF(AT166=0,"",ABS((AT166-$BA166)/$BA166))</f>
        <v>5.5626588830424616E-2</v>
      </c>
      <c r="AU293" s="51">
        <f t="shared" si="572"/>
        <v>0.77550085175853911</v>
      </c>
      <c r="AY293" s="63"/>
      <c r="AZ293" s="65">
        <f t="shared" si="495"/>
        <v>0.14353298116489827</v>
      </c>
      <c r="BA293" s="63">
        <f t="shared" si="496"/>
        <v>0.97224066211364824</v>
      </c>
      <c r="BB293" s="63">
        <f t="shared" si="497"/>
        <v>3.9250514952413121E-2</v>
      </c>
      <c r="BC293" s="51">
        <f t="shared" si="498"/>
        <v>0.2771715212637979</v>
      </c>
      <c r="BD293" s="51">
        <f t="shared" si="499"/>
        <v>0.63163041017989274</v>
      </c>
    </row>
    <row r="294" spans="1:56" x14ac:dyDescent="0.25">
      <c r="A294" s="60">
        <v>19550</v>
      </c>
      <c r="B294" s="51">
        <f t="shared" si="512"/>
        <v>5.4520425996730834E-2</v>
      </c>
      <c r="C294" s="51">
        <f t="shared" si="526"/>
        <v>0.17733272424451724</v>
      </c>
      <c r="D294" s="51">
        <f t="shared" si="529"/>
        <v>0.99652266980121806</v>
      </c>
      <c r="E294" s="51">
        <f t="shared" si="535"/>
        <v>0.8501935641964482</v>
      </c>
      <c r="F294" s="51">
        <f t="shared" si="535"/>
        <v>0.36085687112862169</v>
      </c>
      <c r="G294" s="51">
        <f t="shared" si="532"/>
        <v>0.28230858139743886</v>
      </c>
      <c r="H294" s="51">
        <f t="shared" si="532"/>
        <v>0.45424138634087602</v>
      </c>
      <c r="I294" s="51">
        <f t="shared" si="543"/>
        <v>0.32634850266260995</v>
      </c>
      <c r="J294" s="51">
        <f t="shared" si="546"/>
        <v>0.21991922575165262</v>
      </c>
      <c r="K294" s="86"/>
      <c r="L294" s="51">
        <f t="shared" si="517"/>
        <v>0.19801872526925762</v>
      </c>
      <c r="M294" s="51">
        <f t="shared" si="538"/>
        <v>0.25230380586253154</v>
      </c>
      <c r="N294" s="51">
        <f t="shared" si="513"/>
        <v>0.36231202155154973</v>
      </c>
      <c r="O294" s="51">
        <f t="shared" si="518"/>
        <v>0.7262546860482848</v>
      </c>
      <c r="P294" s="51">
        <f t="shared" si="514"/>
        <v>0.39424025810742835</v>
      </c>
      <c r="Q294" s="51">
        <f t="shared" si="561"/>
        <v>6.7454923208558837E-2</v>
      </c>
      <c r="R294" s="51">
        <f t="shared" si="561"/>
        <v>4.2811202371603456E-2</v>
      </c>
      <c r="S294" s="51">
        <f t="shared" si="504"/>
        <v>0.28722930179300221</v>
      </c>
      <c r="T294" s="51">
        <f t="shared" si="523"/>
        <v>0.32632577115309452</v>
      </c>
      <c r="U294" s="51">
        <f t="shared" ref="U294:AU294" si="574">IF(U167=0,"",ABS((U167-$BA167)/$BA167))</f>
        <v>0.25373471523712077</v>
      </c>
      <c r="V294" s="51">
        <f t="shared" si="574"/>
        <v>0.25363856807895613</v>
      </c>
      <c r="W294" s="51">
        <f t="shared" si="574"/>
        <v>0.87746031142714831</v>
      </c>
      <c r="X294" s="51">
        <f t="shared" si="574"/>
        <v>0.24013712694527226</v>
      </c>
      <c r="Y294" s="51">
        <f t="shared" si="574"/>
        <v>0.45363300805112811</v>
      </c>
      <c r="Z294" s="51">
        <f t="shared" si="574"/>
        <v>0.1050776795435763</v>
      </c>
      <c r="AA294" s="51">
        <f t="shared" si="574"/>
        <v>0.36383477930821312</v>
      </c>
      <c r="AB294" s="51">
        <f t="shared" si="574"/>
        <v>0.42657879336742432</v>
      </c>
      <c r="AC294" s="51">
        <f t="shared" si="574"/>
        <v>0.10389168277973686</v>
      </c>
      <c r="AD294" s="51">
        <f t="shared" si="574"/>
        <v>0.33070758420905294</v>
      </c>
      <c r="AE294" s="51">
        <f t="shared" si="574"/>
        <v>0.47794144101540703</v>
      </c>
      <c r="AF294" s="51">
        <f t="shared" si="574"/>
        <v>0.12372575400621888</v>
      </c>
      <c r="AG294" s="51">
        <f t="shared" si="574"/>
        <v>0.84060002361488495</v>
      </c>
      <c r="AH294" s="51">
        <f t="shared" si="574"/>
        <v>0.17179621703559181</v>
      </c>
      <c r="AI294" s="51">
        <f t="shared" si="574"/>
        <v>1.1280244498435779</v>
      </c>
      <c r="AJ294" s="51">
        <f t="shared" si="574"/>
        <v>1.047837504169842</v>
      </c>
      <c r="AK294" s="51">
        <f t="shared" si="574"/>
        <v>0.21295956771681537</v>
      </c>
      <c r="AL294" s="51">
        <f t="shared" si="574"/>
        <v>0.43982581242632107</v>
      </c>
      <c r="AM294" s="51">
        <f t="shared" si="574"/>
        <v>4.0941925342194235E-2</v>
      </c>
      <c r="AN294" s="51">
        <f t="shared" si="574"/>
        <v>0.2269188798119687</v>
      </c>
      <c r="AO294" s="51">
        <f t="shared" si="574"/>
        <v>0.53498485012908392</v>
      </c>
      <c r="AP294" s="51">
        <f t="shared" si="574"/>
        <v>0.60732891450802062</v>
      </c>
      <c r="AQ294" s="51">
        <f t="shared" si="574"/>
        <v>2.188500697458504E-2</v>
      </c>
      <c r="AR294" s="51">
        <f t="shared" si="574"/>
        <v>0.33984393412004255</v>
      </c>
      <c r="AS294" s="51">
        <f t="shared" si="574"/>
        <v>0.17624888081947462</v>
      </c>
      <c r="AT294" s="51">
        <f t="shared" ref="AT294" si="575">IF(AT167=0,"",ABS((AT167-$BA167)/$BA167))</f>
        <v>0.19910935454447232</v>
      </c>
      <c r="AU294" s="51">
        <f t="shared" si="574"/>
        <v>0.70701044939800839</v>
      </c>
      <c r="AY294" s="63"/>
      <c r="AZ294" s="65">
        <f t="shared" si="495"/>
        <v>0.16263545730805951</v>
      </c>
      <c r="BA294" s="63">
        <f t="shared" si="496"/>
        <v>0.84635614796382297</v>
      </c>
      <c r="BB294" s="63">
        <f t="shared" si="497"/>
        <v>8.2029627037030053E-2</v>
      </c>
      <c r="BC294" s="51">
        <f t="shared" si="498"/>
        <v>0.32632577115309452</v>
      </c>
      <c r="BD294" s="51">
        <f t="shared" si="499"/>
        <v>0.54945366300487142</v>
      </c>
    </row>
    <row r="295" spans="1:56" x14ac:dyDescent="0.25">
      <c r="A295" s="60">
        <v>19551</v>
      </c>
      <c r="B295" s="51">
        <f t="shared" si="512"/>
        <v>1.3321852440055737E-2</v>
      </c>
      <c r="C295" s="51">
        <f t="shared" si="526"/>
        <v>0.33106795496726632</v>
      </c>
      <c r="D295" s="51">
        <f t="shared" si="529"/>
        <v>0.95033259274204618</v>
      </c>
      <c r="E295" s="51">
        <f t="shared" si="535"/>
        <v>0.6726724654447237</v>
      </c>
      <c r="F295" s="51">
        <f t="shared" si="535"/>
        <v>0.22204199462815832</v>
      </c>
      <c r="G295" s="51">
        <f t="shared" si="532"/>
        <v>0.26106697140534513</v>
      </c>
      <c r="H295" s="51">
        <f t="shared" si="532"/>
        <v>0.48185286611202155</v>
      </c>
      <c r="I295" s="51">
        <f t="shared" si="543"/>
        <v>0.26379842352171684</v>
      </c>
      <c r="J295" s="51">
        <f t="shared" si="546"/>
        <v>0.20592347486769522</v>
      </c>
      <c r="K295" s="86"/>
      <c r="L295" s="51">
        <f t="shared" si="517"/>
        <v>0.17759505730105929</v>
      </c>
      <c r="M295" s="51">
        <f t="shared" si="538"/>
        <v>0.27749659064970328</v>
      </c>
      <c r="N295" s="51">
        <f t="shared" si="513"/>
        <v>0.40134130563556214</v>
      </c>
      <c r="O295" s="51">
        <f t="shared" si="518"/>
        <v>0.70920916672160639</v>
      </c>
      <c r="P295" s="51">
        <f t="shared" si="514"/>
        <v>0.53199995714434167</v>
      </c>
      <c r="Q295" s="51">
        <f t="shared" si="561"/>
        <v>0.10817997901151696</v>
      </c>
      <c r="R295" s="51">
        <f t="shared" si="561"/>
        <v>6.2821888376334595E-2</v>
      </c>
      <c r="S295" s="51">
        <f t="shared" si="504"/>
        <v>0.35818783058810311</v>
      </c>
      <c r="T295" s="51">
        <f t="shared" si="523"/>
        <v>0.26780833727641523</v>
      </c>
      <c r="U295" s="51">
        <f t="shared" ref="U295:AU295" si="576">IF(U168=0,"",ABS((U168-$BA168)/$BA168))</f>
        <v>0.27907246092053306</v>
      </c>
      <c r="V295" s="51">
        <f t="shared" si="576"/>
        <v>0.21537275959010491</v>
      </c>
      <c r="W295" s="51">
        <f t="shared" si="576"/>
        <v>0.76706827104119979</v>
      </c>
      <c r="X295" s="51">
        <f t="shared" si="576"/>
        <v>0.15875551063722831</v>
      </c>
      <c r="Y295" s="51">
        <f t="shared" si="576"/>
        <v>0.42820557643285551</v>
      </c>
      <c r="Z295" s="51">
        <f t="shared" si="576"/>
        <v>7.1732099329760143E-2</v>
      </c>
      <c r="AA295" s="51">
        <f t="shared" si="576"/>
        <v>0.38843334398673768</v>
      </c>
      <c r="AB295" s="51">
        <f t="shared" si="576"/>
        <v>0.4576650264350613</v>
      </c>
      <c r="AC295" s="51">
        <f t="shared" si="576"/>
        <v>2.6680575981124572E-2</v>
      </c>
      <c r="AD295" s="51">
        <f t="shared" si="576"/>
        <v>0.37526131560289311</v>
      </c>
      <c r="AE295" s="51">
        <f t="shared" si="576"/>
        <v>0.41056626055855699</v>
      </c>
      <c r="AF295" s="51">
        <f t="shared" si="576"/>
        <v>9.9156494371233417E-2</v>
      </c>
      <c r="AG295" s="51">
        <f t="shared" si="576"/>
        <v>0.79407420023838449</v>
      </c>
      <c r="AH295" s="51">
        <f t="shared" si="576"/>
        <v>6.6056349027648316E-3</v>
      </c>
      <c r="AI295" s="51">
        <f t="shared" si="576"/>
        <v>0.99655293577895021</v>
      </c>
      <c r="AJ295" s="51">
        <f t="shared" si="576"/>
        <v>0.85124392302101692</v>
      </c>
      <c r="AK295" s="51">
        <f t="shared" si="576"/>
        <v>0.17837381760728635</v>
      </c>
      <c r="AL295" s="51">
        <f t="shared" si="576"/>
        <v>0.61205304707179087</v>
      </c>
      <c r="AM295" s="51">
        <f t="shared" si="576"/>
        <v>2.9909249870079032E-2</v>
      </c>
      <c r="AN295" s="51">
        <f t="shared" si="576"/>
        <v>0.36921353295593912</v>
      </c>
      <c r="AO295" s="51">
        <f t="shared" si="576"/>
        <v>0.45442638877357761</v>
      </c>
      <c r="AP295" s="51">
        <f t="shared" si="576"/>
        <v>0.6193474212624912</v>
      </c>
      <c r="AQ295" s="51">
        <f t="shared" si="576"/>
        <v>8.807805450638137E-2</v>
      </c>
      <c r="AR295" s="51">
        <f t="shared" si="576"/>
        <v>0.57761695815226766</v>
      </c>
      <c r="AS295" s="51">
        <f t="shared" si="576"/>
        <v>5.8296325970349415E-2</v>
      </c>
      <c r="AT295" s="51">
        <f t="shared" ref="AT295" si="577">IF(AT168=0,"",ABS((AT168-$BA168)/$BA168))</f>
        <v>0.16024595556851318</v>
      </c>
      <c r="AU295" s="51">
        <f t="shared" si="576"/>
        <v>0.65202551184219082</v>
      </c>
      <c r="AY295" s="63"/>
      <c r="AZ295" s="65">
        <f t="shared" si="495"/>
        <v>0.18641384651993495</v>
      </c>
      <c r="BA295" s="63">
        <f t="shared" si="496"/>
        <v>0.74392462931336256</v>
      </c>
      <c r="BB295" s="63">
        <f t="shared" si="497"/>
        <v>6.0106550932743488E-2</v>
      </c>
      <c r="BC295" s="51">
        <f t="shared" si="498"/>
        <v>0.33106795496726632</v>
      </c>
      <c r="BD295" s="51">
        <f t="shared" si="499"/>
        <v>0.61351192190993098</v>
      </c>
    </row>
    <row r="296" spans="1:56" x14ac:dyDescent="0.25">
      <c r="A296" s="60">
        <v>19552</v>
      </c>
      <c r="B296" s="51">
        <f t="shared" si="512"/>
        <v>3.6938169367396516E-2</v>
      </c>
      <c r="C296" s="51">
        <f t="shared" si="526"/>
        <v>0.27321682698478006</v>
      </c>
      <c r="D296" s="51">
        <f t="shared" si="529"/>
        <v>1.008951908785694</v>
      </c>
      <c r="E296" s="51">
        <f t="shared" si="535"/>
        <v>0.53562482612075479</v>
      </c>
      <c r="F296" s="51">
        <f t="shared" si="535"/>
        <v>0.27778405192064531</v>
      </c>
      <c r="G296" s="51">
        <f t="shared" ref="G296:H315" si="578">IF(G169=0,"",ABS((G169-$BA169)/$BA169))</f>
        <v>0.11555569827359764</v>
      </c>
      <c r="H296" s="51">
        <f t="shared" si="578"/>
        <v>0.52667162157126191</v>
      </c>
      <c r="I296" s="51">
        <f t="shared" si="543"/>
        <v>0.14027227514666643</v>
      </c>
      <c r="J296" s="51">
        <f t="shared" si="546"/>
        <v>0.164907521342717</v>
      </c>
      <c r="K296" s="86"/>
      <c r="L296" s="51">
        <f t="shared" si="517"/>
        <v>0.22535842048765567</v>
      </c>
      <c r="M296" s="51">
        <f t="shared" si="538"/>
        <v>0.27921725122145685</v>
      </c>
      <c r="N296" s="51">
        <f t="shared" si="513"/>
        <v>0.34710558608656206</v>
      </c>
      <c r="O296" s="51">
        <f t="shared" si="518"/>
        <v>0.71805038375117669</v>
      </c>
      <c r="P296" s="51">
        <f t="shared" si="514"/>
        <v>0.71068407782595611</v>
      </c>
      <c r="Q296" s="51">
        <f t="shared" si="561"/>
        <v>9.5582624047455211E-2</v>
      </c>
      <c r="R296" s="51">
        <f t="shared" si="561"/>
        <v>0.15401857791370588</v>
      </c>
      <c r="S296" s="51">
        <f t="shared" si="504"/>
        <v>0.34458344028948718</v>
      </c>
      <c r="T296" s="51">
        <f t="shared" si="523"/>
        <v>0.34855452177071033</v>
      </c>
      <c r="U296" s="51">
        <f t="shared" ref="U296:AU296" si="579">IF(U169=0,"",ABS((U169-$BA169)/$BA169))</f>
        <v>0.20668199140602336</v>
      </c>
      <c r="V296" s="51">
        <f t="shared" si="579"/>
        <v>0.21047482864120834</v>
      </c>
      <c r="W296" s="51">
        <f t="shared" si="579"/>
        <v>0.65441070299537341</v>
      </c>
      <c r="X296" s="51">
        <f t="shared" si="579"/>
        <v>6.6747732335228932E-2</v>
      </c>
      <c r="Y296" s="51">
        <f t="shared" si="579"/>
        <v>0.3866202224617164</v>
      </c>
      <c r="Z296" s="51">
        <f t="shared" si="579"/>
        <v>8.4293356175552864E-2</v>
      </c>
      <c r="AA296" s="51">
        <f t="shared" si="579"/>
        <v>0.30168895474102952</v>
      </c>
      <c r="AB296" s="51">
        <f t="shared" si="579"/>
        <v>0.40803120698284417</v>
      </c>
      <c r="AC296" s="51">
        <f t="shared" si="579"/>
        <v>9.7582399846959531E-2</v>
      </c>
      <c r="AD296" s="51">
        <f t="shared" si="579"/>
        <v>0.42536778283956073</v>
      </c>
      <c r="AE296" s="51">
        <f t="shared" si="579"/>
        <v>0.49129619180102868</v>
      </c>
      <c r="AF296" s="51">
        <f t="shared" si="579"/>
        <v>0.11916377925734913</v>
      </c>
      <c r="AG296" s="51">
        <f t="shared" si="579"/>
        <v>0.76977309836244445</v>
      </c>
      <c r="AH296" s="51">
        <f t="shared" si="579"/>
        <v>1.3461264903281698E-2</v>
      </c>
      <c r="AI296" s="51">
        <f t="shared" si="579"/>
        <v>0.82123552514906684</v>
      </c>
      <c r="AJ296" s="51">
        <f t="shared" si="579"/>
        <v>0.77137139984947989</v>
      </c>
      <c r="AK296" s="51">
        <f t="shared" si="579"/>
        <v>0.24335548247047609</v>
      </c>
      <c r="AL296" s="51">
        <f t="shared" si="579"/>
        <v>0.4507477145980654</v>
      </c>
      <c r="AM296" s="51">
        <f t="shared" si="579"/>
        <v>8.5021030563437405E-2</v>
      </c>
      <c r="AN296" s="51">
        <f t="shared" si="579"/>
        <v>0.23959842010467783</v>
      </c>
      <c r="AO296" s="51">
        <f t="shared" si="579"/>
        <v>0.31047164389449688</v>
      </c>
      <c r="AP296" s="51">
        <f t="shared" si="579"/>
        <v>0.45457858835590564</v>
      </c>
      <c r="AQ296" s="51">
        <f t="shared" si="579"/>
        <v>0.17243310043575794</v>
      </c>
      <c r="AR296" s="51">
        <f t="shared" si="579"/>
        <v>0.44543689970243017</v>
      </c>
      <c r="AS296" s="51">
        <f t="shared" si="579"/>
        <v>3.9420303101924403E-2</v>
      </c>
      <c r="AT296" s="51">
        <f t="shared" ref="AT296" si="580">IF(AT169=0,"",ABS((AT169-$BA169)/$BA169))</f>
        <v>0.24426470509081724</v>
      </c>
      <c r="AU296" s="51">
        <f t="shared" si="579"/>
        <v>0.59667993212801962</v>
      </c>
      <c r="AY296" s="63"/>
      <c r="AZ296" s="65">
        <f t="shared" ref="AZ296:AZ327" si="581">MEDIAN($B169:$AU169)</f>
        <v>0.20816300722668088</v>
      </c>
      <c r="BA296" s="63">
        <f t="shared" ref="BA296:BA327" si="582">PERCENTILE($B296:$AU296,0.9)</f>
        <v>0.7151038613810885</v>
      </c>
      <c r="BB296" s="63">
        <f t="shared" ref="BB296:BB327" si="583">PERCENTILE($B296:$AU296,0.1)</f>
        <v>8.4584425930706683E-2</v>
      </c>
      <c r="BC296" s="51">
        <f t="shared" ref="BC296:BC327" si="584">MEDIAN($B296:$AU296)</f>
        <v>0.27921725122145685</v>
      </c>
      <c r="BD296" s="51">
        <f t="shared" ref="BD296:BD327" si="585">PERCENTILE($B296:$AU296,0.8)</f>
        <v>0.52846226248116046</v>
      </c>
    </row>
    <row r="297" spans="1:56" x14ac:dyDescent="0.25">
      <c r="A297" s="60">
        <v>19553</v>
      </c>
      <c r="B297" s="51">
        <f t="shared" si="512"/>
        <v>9.5617695797213909E-2</v>
      </c>
      <c r="C297" s="51">
        <f t="shared" si="526"/>
        <v>0.23587028856623718</v>
      </c>
      <c r="D297" s="51">
        <f t="shared" si="529"/>
        <v>0.99607976120064101</v>
      </c>
      <c r="E297" s="51">
        <f t="shared" ref="E297:F316" si="586">IF(E170=0,"",ABS((E170-$BA170)/$BA170))</f>
        <v>0.40880689279393451</v>
      </c>
      <c r="F297" s="51">
        <f t="shared" si="586"/>
        <v>0.3374274833064646</v>
      </c>
      <c r="G297" s="51">
        <f t="shared" si="578"/>
        <v>2.3680825055392589E-2</v>
      </c>
      <c r="H297" s="51">
        <f t="shared" si="578"/>
        <v>0.52884644520656732</v>
      </c>
      <c r="I297" s="51">
        <f t="shared" si="543"/>
        <v>4.6554216080769803E-2</v>
      </c>
      <c r="J297" s="51">
        <f t="shared" si="546"/>
        <v>0.18961998086312823</v>
      </c>
      <c r="K297" s="86"/>
      <c r="L297" s="51">
        <f t="shared" si="517"/>
        <v>3.1315530068155843E-2</v>
      </c>
      <c r="M297" s="51">
        <f t="shared" si="538"/>
        <v>0.32096416387614363</v>
      </c>
      <c r="N297" s="51">
        <f t="shared" si="513"/>
        <v>0.29510472020144224</v>
      </c>
      <c r="O297" s="51">
        <f t="shared" si="518"/>
        <v>0.73364697425142367</v>
      </c>
      <c r="P297" s="51">
        <f t="shared" si="514"/>
        <v>0.61665174899090658</v>
      </c>
      <c r="Q297" s="51">
        <f t="shared" si="561"/>
        <v>9.7306741123550325E-2</v>
      </c>
      <c r="R297" s="51">
        <f t="shared" si="561"/>
        <v>2.1353761113310672E-2</v>
      </c>
      <c r="S297" s="51">
        <f t="shared" si="504"/>
        <v>0.27542182367514295</v>
      </c>
      <c r="T297" s="51">
        <f t="shared" si="523"/>
        <v>0.34141910702493106</v>
      </c>
      <c r="U297" s="51">
        <f t="shared" ref="U297:AU297" si="587">IF(U170=0,"",ABS((U170-$BA170)/$BA170))</f>
        <v>0.11871295565724811</v>
      </c>
      <c r="V297" s="51">
        <f t="shared" si="587"/>
        <v>0.15350194290606248</v>
      </c>
      <c r="W297" s="51">
        <f t="shared" si="587"/>
        <v>0.64406443210030162</v>
      </c>
      <c r="X297" s="51">
        <f t="shared" si="587"/>
        <v>0.13290449331212653</v>
      </c>
      <c r="Y297" s="51">
        <f t="shared" si="587"/>
        <v>0.32855449310175822</v>
      </c>
      <c r="Z297" s="51">
        <f t="shared" si="587"/>
        <v>1.8094221214136803E-2</v>
      </c>
      <c r="AA297" s="51">
        <f t="shared" si="587"/>
        <v>0.32563670166881559</v>
      </c>
      <c r="AB297" s="51">
        <f t="shared" si="587"/>
        <v>0.37936500459386296</v>
      </c>
      <c r="AC297" s="51">
        <f t="shared" si="587"/>
        <v>7.2165703003845796E-2</v>
      </c>
      <c r="AD297" s="51">
        <f t="shared" si="587"/>
        <v>0.44433896856656563</v>
      </c>
      <c r="AE297" s="51">
        <f t="shared" si="587"/>
        <v>0.46077343994616854</v>
      </c>
      <c r="AF297" s="51">
        <f t="shared" si="587"/>
        <v>0.11696776704881477</v>
      </c>
      <c r="AG297" s="51">
        <f t="shared" si="587"/>
        <v>0.76238660645729983</v>
      </c>
      <c r="AH297" s="51">
        <f t="shared" si="587"/>
        <v>8.5680340484980456E-4</v>
      </c>
      <c r="AI297" s="51">
        <f t="shared" si="587"/>
        <v>0.70189352877869871</v>
      </c>
      <c r="AJ297" s="51">
        <f t="shared" si="587"/>
        <v>0.71091704597055172</v>
      </c>
      <c r="AK297" s="51">
        <f t="shared" si="587"/>
        <v>0.22919881843250642</v>
      </c>
      <c r="AL297" s="51">
        <f t="shared" si="587"/>
        <v>0.51103270752820862</v>
      </c>
      <c r="AM297" s="51">
        <f t="shared" si="587"/>
        <v>9.3047236313547568E-2</v>
      </c>
      <c r="AN297" s="51">
        <f t="shared" si="587"/>
        <v>0.28762157905241498</v>
      </c>
      <c r="AO297" s="51">
        <f t="shared" si="587"/>
        <v>0.22096845867736378</v>
      </c>
      <c r="AP297" s="51">
        <f t="shared" si="587"/>
        <v>0.2920387934837384</v>
      </c>
      <c r="AQ297" s="51">
        <f t="shared" si="587"/>
        <v>0.14627205768659804</v>
      </c>
      <c r="AR297" s="51">
        <f t="shared" si="587"/>
        <v>0.41333563421223862</v>
      </c>
      <c r="AS297" s="51">
        <f t="shared" si="587"/>
        <v>0.11318240964282697</v>
      </c>
      <c r="AT297" s="51">
        <f t="shared" ref="AT297" si="588">IF(AT170=0,"",ABS((AT170-$BA170)/$BA170))</f>
        <v>0.32211910937212124</v>
      </c>
      <c r="AU297" s="51">
        <f t="shared" si="587"/>
        <v>0.58900092377352253</v>
      </c>
      <c r="AY297" s="63"/>
      <c r="AZ297" s="65">
        <f t="shared" si="581"/>
        <v>0.22627341605221105</v>
      </c>
      <c r="BA297" s="63">
        <f t="shared" si="582"/>
        <v>0.67876189010734</v>
      </c>
      <c r="BB297" s="63">
        <f t="shared" si="583"/>
        <v>3.7411004473201434E-2</v>
      </c>
      <c r="BC297" s="51">
        <f t="shared" si="584"/>
        <v>0.2920387934837384</v>
      </c>
      <c r="BD297" s="51">
        <f t="shared" si="585"/>
        <v>0.51459545506388038</v>
      </c>
    </row>
    <row r="298" spans="1:56" x14ac:dyDescent="0.25">
      <c r="A298" s="60">
        <v>19554</v>
      </c>
      <c r="B298" s="51">
        <f t="shared" si="512"/>
        <v>0.17149074987553825</v>
      </c>
      <c r="C298" s="51">
        <f t="shared" si="526"/>
        <v>0.23411550714921406</v>
      </c>
      <c r="D298" s="51">
        <f t="shared" si="529"/>
        <v>1.0038295460975257</v>
      </c>
      <c r="E298" s="51">
        <f t="shared" si="586"/>
        <v>0.35771849820718221</v>
      </c>
      <c r="F298" s="51">
        <f t="shared" si="586"/>
        <v>0.37852650720957209</v>
      </c>
      <c r="G298" s="51">
        <f t="shared" si="578"/>
        <v>7.8661317083050353E-2</v>
      </c>
      <c r="H298" s="51">
        <f t="shared" si="578"/>
        <v>0.55280287459299027</v>
      </c>
      <c r="I298" s="51">
        <f t="shared" si="543"/>
        <v>3.0188506846236671E-2</v>
      </c>
      <c r="J298" s="51">
        <f t="shared" si="546"/>
        <v>0.23234055639263268</v>
      </c>
      <c r="K298" s="86"/>
      <c r="L298" s="51">
        <f t="shared" si="517"/>
        <v>8.1687283429152019E-2</v>
      </c>
      <c r="M298" s="51">
        <f t="shared" si="538"/>
        <v>0.30548364611866247</v>
      </c>
      <c r="N298" s="51">
        <f t="shared" si="513"/>
        <v>0.29910745209187484</v>
      </c>
      <c r="O298" s="51">
        <f t="shared" si="518"/>
        <v>0.7421564459374933</v>
      </c>
      <c r="P298" s="51">
        <f t="shared" si="514"/>
        <v>0.57374613202573921</v>
      </c>
      <c r="Q298" s="51">
        <f t="shared" si="561"/>
        <v>3.110806488756885E-2</v>
      </c>
      <c r="R298" s="51">
        <f t="shared" si="561"/>
        <v>7.6828054279849081E-2</v>
      </c>
      <c r="S298" s="51">
        <f t="shared" si="504"/>
        <v>0.25145620476002067</v>
      </c>
      <c r="T298" s="51">
        <f t="shared" si="523"/>
        <v>0.28898774075999345</v>
      </c>
      <c r="U298" s="51">
        <f t="shared" ref="U298:AU298" si="589">IF(U171=0,"",ABS((U171-$BA171)/$BA171))</f>
        <v>5.2184822322541888E-2</v>
      </c>
      <c r="V298" s="51">
        <f t="shared" si="589"/>
        <v>0.11187690892748534</v>
      </c>
      <c r="W298" s="51">
        <f t="shared" si="589"/>
        <v>0.61089680064056662</v>
      </c>
      <c r="X298" s="51">
        <f t="shared" si="589"/>
        <v>0.1102269617063385</v>
      </c>
      <c r="Y298" s="51">
        <f t="shared" si="589"/>
        <v>0.3175877278522487</v>
      </c>
      <c r="Z298" s="51">
        <f t="shared" si="589"/>
        <v>0.16808576814815732</v>
      </c>
      <c r="AA298" s="51">
        <f t="shared" si="589"/>
        <v>0.34459535712995548</v>
      </c>
      <c r="AB298" s="51">
        <f t="shared" si="589"/>
        <v>0.38129233771789139</v>
      </c>
      <c r="AC298" s="51">
        <f t="shared" si="589"/>
        <v>5.2070141912300145E-2</v>
      </c>
      <c r="AD298" s="51">
        <f t="shared" si="589"/>
        <v>0.4623648886897368</v>
      </c>
      <c r="AE298" s="51">
        <f t="shared" si="589"/>
        <v>0.37147892280882472</v>
      </c>
      <c r="AF298" s="51">
        <f t="shared" si="589"/>
        <v>8.8913857729614687E-2</v>
      </c>
      <c r="AG298" s="51">
        <f t="shared" si="589"/>
        <v>0.70429627214016099</v>
      </c>
      <c r="AH298" s="51">
        <f t="shared" si="589"/>
        <v>9.2646579625052017E-2</v>
      </c>
      <c r="AI298" s="51">
        <f t="shared" si="589"/>
        <v>0.61224129030063446</v>
      </c>
      <c r="AJ298" s="51">
        <f t="shared" si="589"/>
        <v>0.72887216800180932</v>
      </c>
      <c r="AK298" s="51">
        <f t="shared" si="589"/>
        <v>0.18470903190854318</v>
      </c>
      <c r="AL298" s="51">
        <f t="shared" si="589"/>
        <v>0.49395492735979118</v>
      </c>
      <c r="AM298" s="51">
        <f t="shared" si="589"/>
        <v>0.1216788662466511</v>
      </c>
      <c r="AN298" s="51">
        <f t="shared" si="589"/>
        <v>0.3120507908511308</v>
      </c>
      <c r="AO298" s="51">
        <f t="shared" si="589"/>
        <v>0.22579944309623193</v>
      </c>
      <c r="AP298" s="51">
        <f t="shared" si="589"/>
        <v>0.32173311007049088</v>
      </c>
      <c r="AQ298" s="51">
        <f t="shared" si="589"/>
        <v>0.14481402810426111</v>
      </c>
      <c r="AR298" s="51">
        <f t="shared" si="589"/>
        <v>0.35797729052166694</v>
      </c>
      <c r="AS298" s="51">
        <f t="shared" si="589"/>
        <v>7.3951052205317613E-2</v>
      </c>
      <c r="AT298" s="51">
        <f t="shared" ref="AT298" si="590">IF(AT171=0,"",ABS((AT171-$BA171)/$BA171))</f>
        <v>0.42911175091622922</v>
      </c>
      <c r="AU298" s="51">
        <f t="shared" si="589"/>
        <v>0.58041888823584031</v>
      </c>
      <c r="AY298" s="63"/>
      <c r="AZ298" s="65">
        <f t="shared" si="581"/>
        <v>0.25434229898368205</v>
      </c>
      <c r="BA298" s="63">
        <f t="shared" si="582"/>
        <v>0.61170349443660732</v>
      </c>
      <c r="BB298" s="63">
        <f t="shared" si="583"/>
        <v>7.51018530351302E-2</v>
      </c>
      <c r="BC298" s="51">
        <f t="shared" si="584"/>
        <v>0.29910745209187484</v>
      </c>
      <c r="BD298" s="51">
        <f t="shared" si="585"/>
        <v>0.50572451680643116</v>
      </c>
    </row>
    <row r="299" spans="1:56" x14ac:dyDescent="0.25">
      <c r="A299" s="60">
        <v>19555</v>
      </c>
      <c r="B299" s="51">
        <f t="shared" si="512"/>
        <v>0.2806341257597787</v>
      </c>
      <c r="C299" s="51">
        <f t="shared" si="526"/>
        <v>0.30888928381143699</v>
      </c>
      <c r="D299" s="51">
        <f t="shared" si="529"/>
        <v>0.95961676300918641</v>
      </c>
      <c r="E299" s="51">
        <f t="shared" si="586"/>
        <v>0.29147062066530605</v>
      </c>
      <c r="F299" s="51">
        <f t="shared" si="586"/>
        <v>0.40575184942390952</v>
      </c>
      <c r="G299" s="51">
        <f t="shared" si="578"/>
        <v>7.054494917797928E-2</v>
      </c>
      <c r="H299" s="51">
        <f t="shared" si="578"/>
        <v>0.54884779095024261</v>
      </c>
      <c r="I299" s="51">
        <f t="shared" si="543"/>
        <v>1.1245754937930667E-2</v>
      </c>
      <c r="J299" s="51">
        <f t="shared" si="546"/>
        <v>0.26758856040529144</v>
      </c>
      <c r="K299" s="86"/>
      <c r="L299" s="51">
        <f t="shared" si="517"/>
        <v>5.4956864281308991E-2</v>
      </c>
      <c r="M299" s="51">
        <f t="shared" si="538"/>
        <v>0.2445774993884216</v>
      </c>
      <c r="N299" s="51">
        <f t="shared" si="513"/>
        <v>0.30771405856713735</v>
      </c>
      <c r="O299" s="51">
        <f t="shared" si="518"/>
        <v>0.75435647702198916</v>
      </c>
      <c r="P299" s="51">
        <f t="shared" si="514"/>
        <v>0.56380000630099558</v>
      </c>
      <c r="Q299" s="51">
        <f t="shared" si="561"/>
        <v>4.9439630102015797E-2</v>
      </c>
      <c r="R299" s="51">
        <f t="shared" si="561"/>
        <v>0.12040286820448436</v>
      </c>
      <c r="S299" s="51">
        <f t="shared" ref="S299:S330" si="591">IF(S172=0,"",ABS((S172-$BA172)/$BA172))</f>
        <v>0.2670867399258669</v>
      </c>
      <c r="T299" s="51">
        <f t="shared" si="523"/>
        <v>0.29594374219114356</v>
      </c>
      <c r="U299" s="51">
        <f t="shared" ref="U299:AU299" si="592">IF(U172=0,"",ABS((U172-$BA172)/$BA172))</f>
        <v>2.2578848307923987E-2</v>
      </c>
      <c r="V299" s="51">
        <f t="shared" si="592"/>
        <v>0.10589980205090808</v>
      </c>
      <c r="W299" s="51">
        <f t="shared" si="592"/>
        <v>0.61170012684198261</v>
      </c>
      <c r="X299" s="51">
        <f t="shared" si="592"/>
        <v>0.1277382113197448</v>
      </c>
      <c r="Y299" s="51">
        <f t="shared" si="592"/>
        <v>0.30883048807666164</v>
      </c>
      <c r="Z299" s="51">
        <f t="shared" si="592"/>
        <v>0.12041051921701711</v>
      </c>
      <c r="AA299" s="51">
        <f t="shared" si="592"/>
        <v>0.31262613943261847</v>
      </c>
      <c r="AB299" s="51">
        <f t="shared" si="592"/>
        <v>0.37075258060882305</v>
      </c>
      <c r="AC299" s="51">
        <f t="shared" si="592"/>
        <v>2.9833350810070151E-2</v>
      </c>
      <c r="AD299" s="51">
        <f t="shared" si="592"/>
        <v>0.48312428165579896</v>
      </c>
      <c r="AE299" s="51">
        <f t="shared" si="592"/>
        <v>0.41976690791719679</v>
      </c>
      <c r="AF299" s="51">
        <f t="shared" si="592"/>
        <v>0.10963327729598024</v>
      </c>
      <c r="AG299" s="51">
        <f t="shared" si="592"/>
        <v>0.68235492357692917</v>
      </c>
      <c r="AH299" s="51">
        <f t="shared" si="592"/>
        <v>8.7383848749200188E-2</v>
      </c>
      <c r="AI299" s="51">
        <f t="shared" si="592"/>
        <v>0.65300230546170224</v>
      </c>
      <c r="AJ299" s="51">
        <f t="shared" si="592"/>
        <v>0.67609378717102853</v>
      </c>
      <c r="AK299" s="51">
        <f t="shared" si="592"/>
        <v>0.20028910691543203</v>
      </c>
      <c r="AL299" s="51">
        <f t="shared" si="592"/>
        <v>0.42140514203382284</v>
      </c>
      <c r="AM299" s="51">
        <f t="shared" si="592"/>
        <v>0.12561244636124094</v>
      </c>
      <c r="AN299" s="51">
        <f t="shared" si="592"/>
        <v>0.34937416472308036</v>
      </c>
      <c r="AO299" s="51">
        <f t="shared" si="592"/>
        <v>0.18341155856809338</v>
      </c>
      <c r="AP299" s="51">
        <f t="shared" si="592"/>
        <v>0.28416981876511743</v>
      </c>
      <c r="AQ299" s="51">
        <f t="shared" si="592"/>
        <v>4.5648506086100327E-2</v>
      </c>
      <c r="AR299" s="51">
        <f t="shared" si="592"/>
        <v>0.31825347496681161</v>
      </c>
      <c r="AS299" s="51">
        <f t="shared" si="592"/>
        <v>8.7600357994082317E-3</v>
      </c>
      <c r="AT299" s="51">
        <f t="shared" ref="AT299" si="593">IF(AT172=0,"",ABS((AT172-$BA172)/$BA172))</f>
        <v>0.47114602901392388</v>
      </c>
      <c r="AU299" s="51">
        <f t="shared" si="592"/>
        <v>0.60106785012496855</v>
      </c>
      <c r="AY299" s="63"/>
      <c r="AZ299" s="65">
        <f t="shared" si="581"/>
        <v>0.26421468162175216</v>
      </c>
      <c r="BA299" s="63">
        <f t="shared" si="582"/>
        <v>0.63648143401381441</v>
      </c>
      <c r="BB299" s="63">
        <f t="shared" si="583"/>
        <v>4.7164955692466516E-2</v>
      </c>
      <c r="BC299" s="51">
        <f t="shared" si="584"/>
        <v>0.29147062066530605</v>
      </c>
      <c r="BD299" s="51">
        <f t="shared" si="585"/>
        <v>0.4962689835146879</v>
      </c>
    </row>
    <row r="300" spans="1:56" x14ac:dyDescent="0.25">
      <c r="A300" s="60">
        <v>19556</v>
      </c>
      <c r="B300" s="51">
        <f t="shared" si="512"/>
        <v>0.31831543940711765</v>
      </c>
      <c r="C300" s="51">
        <f t="shared" si="526"/>
        <v>0.39681696931409016</v>
      </c>
      <c r="D300" s="51">
        <f t="shared" si="529"/>
        <v>0.95243326421957286</v>
      </c>
      <c r="E300" s="51">
        <f t="shared" si="586"/>
        <v>0.22668361603381176</v>
      </c>
      <c r="F300" s="51">
        <f t="shared" si="586"/>
        <v>0.43931005143058671</v>
      </c>
      <c r="G300" s="51">
        <f t="shared" si="578"/>
        <v>4.1189782554842722E-2</v>
      </c>
      <c r="H300" s="51">
        <f t="shared" si="578"/>
        <v>0.41692178704932936</v>
      </c>
      <c r="I300" s="51">
        <f t="shared" si="543"/>
        <v>7.2123280943197279E-3</v>
      </c>
      <c r="J300" s="51">
        <f t="shared" si="546"/>
        <v>0.26309944039882877</v>
      </c>
      <c r="K300" s="86"/>
      <c r="L300" s="51">
        <f t="shared" si="517"/>
        <v>1.9724358213610065E-2</v>
      </c>
      <c r="M300" s="51">
        <f t="shared" si="538"/>
        <v>0.18480917729812213</v>
      </c>
      <c r="N300" s="51">
        <f t="shared" si="513"/>
        <v>0.28236178863282863</v>
      </c>
      <c r="O300" s="51">
        <f t="shared" si="518"/>
        <v>0.75672289503628998</v>
      </c>
      <c r="P300" s="51">
        <f t="shared" si="514"/>
        <v>0.52564700957569066</v>
      </c>
      <c r="Q300" s="51">
        <f t="shared" si="561"/>
        <v>2.1429952352613464E-3</v>
      </c>
      <c r="R300" s="51">
        <f t="shared" si="561"/>
        <v>0.11160824829485554</v>
      </c>
      <c r="S300" s="51">
        <f t="shared" si="591"/>
        <v>0.23773833175287151</v>
      </c>
      <c r="T300" s="51">
        <f t="shared" si="523"/>
        <v>0.22687067554360532</v>
      </c>
      <c r="U300" s="51">
        <f t="shared" ref="U300:AU300" si="594">IF(U173=0,"",ABS((U173-$BA173)/$BA173))</f>
        <v>1.9868402204939933E-2</v>
      </c>
      <c r="V300" s="51">
        <f t="shared" si="594"/>
        <v>0.11231290239517913</v>
      </c>
      <c r="W300" s="51">
        <f t="shared" si="594"/>
        <v>0.70899850001574993</v>
      </c>
      <c r="X300" s="51">
        <f t="shared" si="594"/>
        <v>0.15397506472852476</v>
      </c>
      <c r="Y300" s="51">
        <f t="shared" si="594"/>
        <v>0.26297835825860089</v>
      </c>
      <c r="Z300" s="51">
        <f t="shared" si="594"/>
        <v>6.425069750739841E-2</v>
      </c>
      <c r="AA300" s="51">
        <f t="shared" si="594"/>
        <v>0.34641047680179737</v>
      </c>
      <c r="AB300" s="51">
        <f t="shared" si="594"/>
        <v>0.30310841596863858</v>
      </c>
      <c r="AC300" s="51">
        <f t="shared" si="594"/>
        <v>7.2287716202313283E-3</v>
      </c>
      <c r="AD300" s="51">
        <f t="shared" si="594"/>
        <v>0.50345951164153802</v>
      </c>
      <c r="AE300" s="51">
        <f t="shared" si="594"/>
        <v>0.34992870193143844</v>
      </c>
      <c r="AF300" s="51">
        <f t="shared" si="594"/>
        <v>8.6571634937223418E-2</v>
      </c>
      <c r="AG300" s="51">
        <f t="shared" si="594"/>
        <v>0.50763353429930747</v>
      </c>
      <c r="AH300" s="51">
        <f t="shared" si="594"/>
        <v>7.0317815515013746E-2</v>
      </c>
      <c r="AI300" s="51">
        <f t="shared" si="594"/>
        <v>0.68752887198617041</v>
      </c>
      <c r="AJ300" s="51">
        <f t="shared" si="594"/>
        <v>0.67083008192538951</v>
      </c>
      <c r="AK300" s="51">
        <f t="shared" si="594"/>
        <v>0.24040537684856089</v>
      </c>
      <c r="AL300" s="51">
        <f t="shared" si="594"/>
        <v>0.41498284635432331</v>
      </c>
      <c r="AM300" s="51">
        <f t="shared" si="594"/>
        <v>2.5758722856313993E-2</v>
      </c>
      <c r="AN300" s="51">
        <f t="shared" si="594"/>
        <v>0.47749057446405974</v>
      </c>
      <c r="AO300" s="51">
        <f t="shared" si="594"/>
        <v>0.14402229848838394</v>
      </c>
      <c r="AP300" s="51">
        <f t="shared" si="594"/>
        <v>0.22186970891918961</v>
      </c>
      <c r="AQ300" s="51">
        <f t="shared" si="594"/>
        <v>6.7169856093207761E-3</v>
      </c>
      <c r="AR300" s="51">
        <f t="shared" si="594"/>
        <v>0.28769835429421786</v>
      </c>
      <c r="AS300" s="51">
        <f t="shared" si="594"/>
        <v>1.2255486988792186E-2</v>
      </c>
      <c r="AT300" s="51">
        <f t="shared" ref="AT300" si="595">IF(AT173=0,"",ABS((AT173-$BA173)/$BA173))</f>
        <v>0.41101224839328715</v>
      </c>
      <c r="AU300" s="51">
        <f t="shared" si="594"/>
        <v>0.62563494288944987</v>
      </c>
      <c r="AY300" s="63"/>
      <c r="AZ300" s="65">
        <f t="shared" si="581"/>
        <v>0.27164936837062659</v>
      </c>
      <c r="BA300" s="63">
        <f t="shared" si="582"/>
        <v>0.6527520263110137</v>
      </c>
      <c r="BB300" s="63">
        <f t="shared" si="583"/>
        <v>1.524303547871934E-2</v>
      </c>
      <c r="BC300" s="51">
        <f t="shared" si="584"/>
        <v>0.26297835825860089</v>
      </c>
      <c r="BD300" s="51">
        <f t="shared" si="585"/>
        <v>0.48268436189955549</v>
      </c>
    </row>
    <row r="301" spans="1:56" x14ac:dyDescent="0.25">
      <c r="A301" s="60">
        <v>19557</v>
      </c>
      <c r="B301" s="51">
        <f t="shared" si="512"/>
        <v>0.32648004341631476</v>
      </c>
      <c r="C301" s="51">
        <f t="shared" si="526"/>
        <v>0.40601781880004389</v>
      </c>
      <c r="D301" s="51">
        <f t="shared" si="529"/>
        <v>0.88521876506509911</v>
      </c>
      <c r="E301" s="51">
        <f t="shared" si="586"/>
        <v>0.27177164287498323</v>
      </c>
      <c r="F301" s="51">
        <f t="shared" si="586"/>
        <v>0.47128030828541401</v>
      </c>
      <c r="G301" s="51">
        <f t="shared" si="578"/>
        <v>8.8634861917041827E-2</v>
      </c>
      <c r="H301" s="51">
        <f t="shared" si="578"/>
        <v>0.40559466333956279</v>
      </c>
      <c r="I301" s="51">
        <f t="shared" si="543"/>
        <v>3.1688439415164561E-2</v>
      </c>
      <c r="J301" s="51">
        <f t="shared" si="546"/>
        <v>0.30237241248744479</v>
      </c>
      <c r="K301" s="86"/>
      <c r="L301" s="51">
        <f t="shared" si="517"/>
        <v>2.9407878184999507E-2</v>
      </c>
      <c r="M301" s="51">
        <f t="shared" si="538"/>
        <v>0.19291819492756526</v>
      </c>
      <c r="N301" s="51">
        <f t="shared" si="513"/>
        <v>0.21717719045452435</v>
      </c>
      <c r="O301" s="51">
        <f t="shared" si="518"/>
        <v>0.76604881151679005</v>
      </c>
      <c r="P301" s="51">
        <f t="shared" si="514"/>
        <v>0.48007183617773969</v>
      </c>
      <c r="Q301" s="51">
        <f t="shared" si="561"/>
        <v>4.6853799989691802E-2</v>
      </c>
      <c r="R301" s="51">
        <f t="shared" si="561"/>
        <v>9.1219342526525304E-2</v>
      </c>
      <c r="S301" s="51">
        <f t="shared" si="591"/>
        <v>0.28191395403856295</v>
      </c>
      <c r="T301" s="51">
        <f t="shared" si="523"/>
        <v>0.17044475462403405</v>
      </c>
      <c r="U301" s="51">
        <f t="shared" ref="U301:AU301" si="596">IF(U174=0,"",ABS((U174-$BA174)/$BA174))</f>
        <v>3.6566382350243863E-2</v>
      </c>
      <c r="V301" s="51">
        <f t="shared" si="596"/>
        <v>0.10762987649008895</v>
      </c>
      <c r="W301" s="51">
        <f t="shared" si="596"/>
        <v>0.61454730771100585</v>
      </c>
      <c r="X301" s="51">
        <f t="shared" si="596"/>
        <v>0.20612698450798442</v>
      </c>
      <c r="Y301" s="51">
        <f t="shared" si="596"/>
        <v>0.31126097292063937</v>
      </c>
      <c r="Z301" s="51">
        <f t="shared" si="596"/>
        <v>1.6730863731506427E-2</v>
      </c>
      <c r="AA301" s="51">
        <f t="shared" si="596"/>
        <v>0.36131282433310913</v>
      </c>
      <c r="AB301" s="51">
        <f t="shared" si="596"/>
        <v>0.26618197332416627</v>
      </c>
      <c r="AC301" s="51">
        <f t="shared" si="596"/>
        <v>2.608385016693562E-2</v>
      </c>
      <c r="AD301" s="51">
        <f t="shared" si="596"/>
        <v>0.52479048750720436</v>
      </c>
      <c r="AE301" s="51">
        <f t="shared" si="596"/>
        <v>0.33767737722078223</v>
      </c>
      <c r="AF301" s="51">
        <f t="shared" si="596"/>
        <v>4.7535177043785334E-2</v>
      </c>
      <c r="AG301" s="51">
        <f t="shared" si="596"/>
        <v>0.48879398264666618</v>
      </c>
      <c r="AH301" s="51">
        <f t="shared" si="596"/>
        <v>6.047726325374643E-2</v>
      </c>
      <c r="AI301" s="51">
        <f t="shared" si="596"/>
        <v>0.59148193303355523</v>
      </c>
      <c r="AJ301" s="51">
        <f t="shared" si="596"/>
        <v>0.62113457413739637</v>
      </c>
      <c r="AK301" s="51">
        <f t="shared" si="596"/>
        <v>0.27688384495018625</v>
      </c>
      <c r="AL301" s="51">
        <f t="shared" si="596"/>
        <v>0.35145000801274745</v>
      </c>
      <c r="AM301" s="51">
        <f t="shared" si="596"/>
        <v>1.9069141877399238E-2</v>
      </c>
      <c r="AN301" s="51">
        <f t="shared" si="596"/>
        <v>0.38783839345430499</v>
      </c>
      <c r="AO301" s="51">
        <f t="shared" si="596"/>
        <v>8.0002674998395695E-2</v>
      </c>
      <c r="AP301" s="51">
        <f t="shared" si="596"/>
        <v>0.18260542845273167</v>
      </c>
      <c r="AQ301" s="51">
        <f t="shared" si="596"/>
        <v>7.1696717711188145E-3</v>
      </c>
      <c r="AR301" s="51">
        <f t="shared" si="596"/>
        <v>0.2212758394872418</v>
      </c>
      <c r="AS301" s="51">
        <f t="shared" si="596"/>
        <v>1.1650639371624989E-2</v>
      </c>
      <c r="AT301" s="51">
        <f t="shared" ref="AT301" si="597">IF(AT174=0,"",ABS((AT174-$BA174)/$BA174))</f>
        <v>0.3718260735838253</v>
      </c>
      <c r="AU301" s="51">
        <f t="shared" si="596"/>
        <v>0.53130982930277304</v>
      </c>
      <c r="AY301" s="63"/>
      <c r="AZ301" s="65">
        <f t="shared" si="581"/>
        <v>0.29823351127202552</v>
      </c>
      <c r="BA301" s="63">
        <f t="shared" si="582"/>
        <v>0.56741309154124242</v>
      </c>
      <c r="BB301" s="63">
        <f t="shared" si="583"/>
        <v>2.7413461374161178E-2</v>
      </c>
      <c r="BC301" s="51">
        <f t="shared" si="584"/>
        <v>0.27177164287498323</v>
      </c>
      <c r="BD301" s="51">
        <f t="shared" si="585"/>
        <v>0.47303861386387919</v>
      </c>
    </row>
    <row r="302" spans="1:56" x14ac:dyDescent="0.25">
      <c r="A302" s="60">
        <v>19558</v>
      </c>
      <c r="B302" s="51">
        <f t="shared" ref="B302:B333" si="598">IF(B175=0,"",ABS((B175-$BA175)/$BA175))</f>
        <v>0.28525573241132546</v>
      </c>
      <c r="C302" s="51">
        <f t="shared" si="526"/>
        <v>0.41404652234077699</v>
      </c>
      <c r="D302" s="51">
        <f t="shared" si="529"/>
        <v>0.8089478502857137</v>
      </c>
      <c r="E302" s="51">
        <f t="shared" si="586"/>
        <v>0.28846482185201788</v>
      </c>
      <c r="F302" s="51">
        <f t="shared" si="586"/>
        <v>0.23353910299295247</v>
      </c>
      <c r="G302" s="51">
        <f t="shared" si="578"/>
        <v>7.4425472136411236E-2</v>
      </c>
      <c r="H302" s="51">
        <f t="shared" si="578"/>
        <v>0.36812134607731889</v>
      </c>
      <c r="I302" s="51">
        <f t="shared" si="543"/>
        <v>8.4853582830833243E-3</v>
      </c>
      <c r="J302" s="51">
        <f t="shared" si="546"/>
        <v>0.34399673128624403</v>
      </c>
      <c r="K302" s="86"/>
      <c r="L302" s="51">
        <f t="shared" si="517"/>
        <v>7.9369470814578735E-2</v>
      </c>
      <c r="M302" s="51">
        <f t="shared" si="538"/>
        <v>0.16913305340100707</v>
      </c>
      <c r="N302" s="51">
        <f t="shared" ref="N302:N333" si="599">IF(N175=0,"",ABS((N175-$BA175)/$BA175))</f>
        <v>0.22375680541485221</v>
      </c>
      <c r="O302" s="51">
        <f t="shared" si="518"/>
        <v>0.69157517452484474</v>
      </c>
      <c r="P302" s="51">
        <f t="shared" ref="P302:P333" si="600">IF(P175=0,"",ABS((P175-$BA175)/$BA175))</f>
        <v>0.41650787495775826</v>
      </c>
      <c r="Q302" s="51">
        <f t="shared" si="561"/>
        <v>9.7165867352239626E-3</v>
      </c>
      <c r="R302" s="51">
        <f t="shared" si="561"/>
        <v>5.2562322594490278E-2</v>
      </c>
      <c r="S302" s="51">
        <f t="shared" si="591"/>
        <v>0.31327072860830257</v>
      </c>
      <c r="T302" s="51">
        <f t="shared" si="523"/>
        <v>0.16708234946538478</v>
      </c>
      <c r="U302" s="51">
        <f t="shared" ref="U302:AU302" si="601">IF(U175=0,"",ABS((U175-$BA175)/$BA175))</f>
        <v>1.3784674992296782E-3</v>
      </c>
      <c r="V302" s="51">
        <f t="shared" si="601"/>
        <v>0.11491783453455659</v>
      </c>
      <c r="W302" s="51">
        <f t="shared" si="601"/>
        <v>0.60940496840332148</v>
      </c>
      <c r="X302" s="51">
        <f t="shared" si="601"/>
        <v>0.2816186850650359</v>
      </c>
      <c r="Y302" s="51">
        <f t="shared" si="601"/>
        <v>0.28279437450226425</v>
      </c>
      <c r="Z302" s="51">
        <f t="shared" si="601"/>
        <v>3.2959170817861989E-2</v>
      </c>
      <c r="AA302" s="51">
        <f t="shared" si="601"/>
        <v>0.27224449241715731</v>
      </c>
      <c r="AB302" s="51">
        <f t="shared" si="601"/>
        <v>0.19921592225138973</v>
      </c>
      <c r="AC302" s="51">
        <f t="shared" si="601"/>
        <v>7.2163928300927577E-2</v>
      </c>
      <c r="AD302" s="51">
        <f t="shared" si="601"/>
        <v>0.5210142563574125</v>
      </c>
      <c r="AE302" s="51">
        <f t="shared" si="601"/>
        <v>0.44099595318902646</v>
      </c>
      <c r="AF302" s="51">
        <f t="shared" si="601"/>
        <v>3.6486203081540179E-2</v>
      </c>
      <c r="AG302" s="51">
        <f t="shared" si="601"/>
        <v>0.48159345720513369</v>
      </c>
      <c r="AH302" s="51">
        <f t="shared" si="601"/>
        <v>7.912638068854759E-2</v>
      </c>
      <c r="AI302" s="51">
        <f t="shared" si="601"/>
        <v>0.54908836331469102</v>
      </c>
      <c r="AJ302" s="51">
        <f t="shared" si="601"/>
        <v>0.66435723829827187</v>
      </c>
      <c r="AK302" s="51">
        <f t="shared" si="601"/>
        <v>0.25266426050272378</v>
      </c>
      <c r="AL302" s="51">
        <f t="shared" si="601"/>
        <v>0.331916910846279</v>
      </c>
      <c r="AM302" s="51">
        <f t="shared" si="601"/>
        <v>4.5266334420911346E-2</v>
      </c>
      <c r="AN302" s="51">
        <f t="shared" si="601"/>
        <v>0.31831966578552395</v>
      </c>
      <c r="AO302" s="51">
        <f t="shared" si="601"/>
        <v>8.4983042864723676E-2</v>
      </c>
      <c r="AP302" s="51">
        <f t="shared" si="601"/>
        <v>0.10942211239765831</v>
      </c>
      <c r="AQ302" s="51">
        <f t="shared" si="601"/>
        <v>2.2040655662598649E-2</v>
      </c>
      <c r="AR302" s="51">
        <f t="shared" si="601"/>
        <v>0.17457424365246502</v>
      </c>
      <c r="AS302" s="51">
        <f t="shared" si="601"/>
        <v>4.2952459360733886E-3</v>
      </c>
      <c r="AT302" s="51">
        <f t="shared" ref="AT302" si="602">IF(AT175=0,"",ABS((AT175-$BA175)/$BA175))</f>
        <v>0.31517071800185542</v>
      </c>
      <c r="AU302" s="51">
        <f t="shared" si="601"/>
        <v>0.44066616799882397</v>
      </c>
      <c r="AY302" s="63"/>
      <c r="AZ302" s="65">
        <f t="shared" si="581"/>
        <v>0.31416471782001182</v>
      </c>
      <c r="BA302" s="63">
        <f t="shared" si="582"/>
        <v>0.53785872053177963</v>
      </c>
      <c r="BB302" s="63">
        <f t="shared" si="583"/>
        <v>2.6408061724703988E-2</v>
      </c>
      <c r="BC302" s="51">
        <f t="shared" si="584"/>
        <v>0.25266426050272378</v>
      </c>
      <c r="BD302" s="51">
        <f t="shared" si="585"/>
        <v>0.42133953356597148</v>
      </c>
    </row>
    <row r="303" spans="1:56" x14ac:dyDescent="0.25">
      <c r="A303" s="60">
        <v>19559</v>
      </c>
      <c r="B303" s="51">
        <f t="shared" si="598"/>
        <v>0.28581017424927729</v>
      </c>
      <c r="C303" s="51">
        <f t="shared" si="526"/>
        <v>0.42563015699587214</v>
      </c>
      <c r="D303" s="51">
        <f t="shared" si="529"/>
        <v>0.78002031246343939</v>
      </c>
      <c r="E303" s="51">
        <f t="shared" si="586"/>
        <v>0.24057833549965196</v>
      </c>
      <c r="F303" s="51">
        <f t="shared" si="586"/>
        <v>0.16826017544637786</v>
      </c>
      <c r="G303" s="51">
        <f t="shared" si="578"/>
        <v>5.989134857659454E-2</v>
      </c>
      <c r="H303" s="51">
        <f t="shared" si="578"/>
        <v>0.38209221364103435</v>
      </c>
      <c r="I303" s="51">
        <f t="shared" si="543"/>
        <v>1.3807406632002884E-2</v>
      </c>
      <c r="J303" s="51">
        <f t="shared" si="546"/>
        <v>0.37376062915738517</v>
      </c>
      <c r="K303" s="86"/>
      <c r="L303" s="51">
        <f t="shared" ref="L303:L334" si="603">IF(L176=0,"",ABS((L176-$BA176)/$BA176))</f>
        <v>4.9711841211693475E-2</v>
      </c>
      <c r="M303" s="51">
        <f t="shared" si="538"/>
        <v>0.18823870419767355</v>
      </c>
      <c r="N303" s="51">
        <f t="shared" si="599"/>
        <v>0.21536642529244418</v>
      </c>
      <c r="O303" s="51">
        <f t="shared" ref="O303:O334" si="604">IF(O176=0,"",ABS((O176-$BA176)/$BA176))</f>
        <v>0.60347656753766732</v>
      </c>
      <c r="P303" s="51">
        <f t="shared" si="600"/>
        <v>0.35287421211034925</v>
      </c>
      <c r="Q303" s="51">
        <f t="shared" si="561"/>
        <v>5.5298974231038768E-4</v>
      </c>
      <c r="R303" s="51">
        <f t="shared" si="561"/>
        <v>0.11023342065654036</v>
      </c>
      <c r="S303" s="51">
        <f t="shared" si="591"/>
        <v>0.19415309489884397</v>
      </c>
      <c r="T303" s="51">
        <f t="shared" si="523"/>
        <v>0.16664749746785301</v>
      </c>
      <c r="U303" s="51">
        <f t="shared" ref="U303:AU303" si="605">IF(U176=0,"",ABS((U176-$BA176)/$BA176))</f>
        <v>3.3519597938954676E-2</v>
      </c>
      <c r="V303" s="51">
        <f t="shared" si="605"/>
        <v>0.10613162146334904</v>
      </c>
      <c r="W303" s="51">
        <f t="shared" si="605"/>
        <v>0.54203478360661361</v>
      </c>
      <c r="X303" s="51">
        <f t="shared" si="605"/>
        <v>0.26626931571184687</v>
      </c>
      <c r="Y303" s="51">
        <f t="shared" si="605"/>
        <v>0.31540114878225134</v>
      </c>
      <c r="Z303" s="51">
        <f t="shared" si="605"/>
        <v>4.1738334283931165E-2</v>
      </c>
      <c r="AA303" s="51">
        <f t="shared" si="605"/>
        <v>0.29389172135648717</v>
      </c>
      <c r="AB303" s="51">
        <f t="shared" si="605"/>
        <v>3.2264728038683826E-2</v>
      </c>
      <c r="AC303" s="51">
        <f t="shared" si="605"/>
        <v>0.1263878641224194</v>
      </c>
      <c r="AD303" s="51">
        <f t="shared" si="605"/>
        <v>0.20575773359853083</v>
      </c>
      <c r="AE303" s="51">
        <f t="shared" si="605"/>
        <v>0.35614727288273051</v>
      </c>
      <c r="AF303" s="51">
        <f t="shared" si="605"/>
        <v>4.2986120045694749E-2</v>
      </c>
      <c r="AG303" s="51">
        <f t="shared" si="605"/>
        <v>0.50115947532886906</v>
      </c>
      <c r="AH303" s="51">
        <f t="shared" si="605"/>
        <v>8.6607904652770545E-2</v>
      </c>
      <c r="AI303" s="51">
        <f t="shared" si="605"/>
        <v>0.48462968866437761</v>
      </c>
      <c r="AJ303" s="51">
        <f t="shared" si="605"/>
        <v>0.59355683550602689</v>
      </c>
      <c r="AK303" s="51">
        <f t="shared" si="605"/>
        <v>0.27421245892556223</v>
      </c>
      <c r="AL303" s="51">
        <f t="shared" si="605"/>
        <v>0.26382271577449395</v>
      </c>
      <c r="AM303" s="51">
        <f t="shared" si="605"/>
        <v>2.8128605349732827E-2</v>
      </c>
      <c r="AN303" s="51">
        <f t="shared" si="605"/>
        <v>0.27995174990449889</v>
      </c>
      <c r="AO303" s="51">
        <f t="shared" si="605"/>
        <v>0.13550145308191441</v>
      </c>
      <c r="AP303" s="51">
        <f t="shared" si="605"/>
        <v>0.15732375061798823</v>
      </c>
      <c r="AQ303" s="51">
        <f t="shared" si="605"/>
        <v>7.4687441455515258E-2</v>
      </c>
      <c r="AR303" s="51">
        <f t="shared" si="605"/>
        <v>0.18868375597269027</v>
      </c>
      <c r="AS303" s="51">
        <f t="shared" si="605"/>
        <v>6.2246782507042932E-3</v>
      </c>
      <c r="AT303" s="51">
        <f t="shared" ref="AT303" si="606">IF(AT176=0,"",ABS((AT176-$BA176)/$BA176))</f>
        <v>0.28729008029001185</v>
      </c>
      <c r="AU303" s="51">
        <f t="shared" si="605"/>
        <v>0.37969483553188899</v>
      </c>
      <c r="AY303" s="63"/>
      <c r="AZ303" s="65">
        <f t="shared" si="581"/>
        <v>0.33466209181314122</v>
      </c>
      <c r="BA303" s="63">
        <f t="shared" si="582"/>
        <v>0.49454756066307248</v>
      </c>
      <c r="BB303" s="63">
        <f t="shared" si="583"/>
        <v>3.2766675998792169E-2</v>
      </c>
      <c r="BC303" s="51">
        <f t="shared" si="584"/>
        <v>0.20575773359853083</v>
      </c>
      <c r="BD303" s="51">
        <f t="shared" si="585"/>
        <v>0.37494747043228593</v>
      </c>
    </row>
    <row r="304" spans="1:56" x14ac:dyDescent="0.25">
      <c r="A304" s="60">
        <v>19560</v>
      </c>
      <c r="B304" s="51">
        <f t="shared" si="598"/>
        <v>0.26150934193150244</v>
      </c>
      <c r="C304" s="51">
        <f t="shared" si="526"/>
        <v>0.37776917367759799</v>
      </c>
      <c r="D304" s="51">
        <f t="shared" si="529"/>
        <v>0.73779769109879034</v>
      </c>
      <c r="E304" s="51">
        <f t="shared" si="586"/>
        <v>0.15847608317602974</v>
      </c>
      <c r="F304" s="51">
        <f t="shared" si="586"/>
        <v>8.5228080883208608E-3</v>
      </c>
      <c r="G304" s="51">
        <f t="shared" si="578"/>
        <v>3.0801781574262499E-2</v>
      </c>
      <c r="H304" s="51">
        <f t="shared" si="578"/>
        <v>0.32216917990283184</v>
      </c>
      <c r="I304" s="51">
        <f t="shared" si="543"/>
        <v>6.6843864020449076E-2</v>
      </c>
      <c r="J304" s="51">
        <f t="shared" si="546"/>
        <v>0.32278239638467832</v>
      </c>
      <c r="K304" s="86"/>
      <c r="L304" s="51">
        <f t="shared" si="603"/>
        <v>3.7319209844650501E-2</v>
      </c>
      <c r="M304" s="51">
        <f t="shared" si="538"/>
        <v>0.18427075435710311</v>
      </c>
      <c r="N304" s="51">
        <f t="shared" si="599"/>
        <v>0.19219165775132535</v>
      </c>
      <c r="O304" s="51">
        <f t="shared" si="604"/>
        <v>0.463501796464593</v>
      </c>
      <c r="P304" s="51">
        <f t="shared" si="600"/>
        <v>0.27909719741639955</v>
      </c>
      <c r="Q304" s="51">
        <f t="shared" si="561"/>
        <v>2.7994580297763749E-2</v>
      </c>
      <c r="R304" s="51">
        <f t="shared" si="561"/>
        <v>0.1420098831722712</v>
      </c>
      <c r="S304" s="51">
        <f t="shared" si="591"/>
        <v>0.25191889878828316</v>
      </c>
      <c r="T304" s="51">
        <f t="shared" si="523"/>
        <v>9.2962537305056658E-2</v>
      </c>
      <c r="U304" s="51">
        <f t="shared" ref="U304:AU304" si="607">IF(U177=0,"",ABS((U177-$BA177)/$BA177))</f>
        <v>0.10503266608018078</v>
      </c>
      <c r="V304" s="51">
        <f t="shared" si="607"/>
        <v>7.2629655777864094E-2</v>
      </c>
      <c r="W304" s="51">
        <f t="shared" si="607"/>
        <v>0.4603816046951737</v>
      </c>
      <c r="X304" s="51">
        <f t="shared" si="607"/>
        <v>0.43754177905736674</v>
      </c>
      <c r="Y304" s="51">
        <f t="shared" si="607"/>
        <v>0.22309381180617527</v>
      </c>
      <c r="Z304" s="51">
        <f t="shared" si="607"/>
        <v>0.10798389519894884</v>
      </c>
      <c r="AA304" s="51">
        <f t="shared" si="607"/>
        <v>0.34015627864054193</v>
      </c>
      <c r="AB304" s="51">
        <f t="shared" si="607"/>
        <v>3.4364017338030718E-2</v>
      </c>
      <c r="AC304" s="51">
        <f t="shared" si="607"/>
        <v>0.17645702431228316</v>
      </c>
      <c r="AD304" s="51">
        <f t="shared" si="607"/>
        <v>6.4232989934676188E-2</v>
      </c>
      <c r="AE304" s="51">
        <f t="shared" si="607"/>
        <v>0.28617216831593079</v>
      </c>
      <c r="AF304" s="51">
        <f t="shared" si="607"/>
        <v>5.7562242985620869E-2</v>
      </c>
      <c r="AG304" s="51">
        <f t="shared" si="607"/>
        <v>0.48004236450597887</v>
      </c>
      <c r="AH304" s="51">
        <f t="shared" si="607"/>
        <v>7.1847967576239402E-2</v>
      </c>
      <c r="AI304" s="51">
        <f t="shared" si="607"/>
        <v>0.43685419337845305</v>
      </c>
      <c r="AJ304" s="51">
        <f t="shared" si="607"/>
        <v>0.52514814136229671</v>
      </c>
      <c r="AK304" s="51">
        <f t="shared" si="607"/>
        <v>0.27090816505084242</v>
      </c>
      <c r="AL304" s="51">
        <f t="shared" si="607"/>
        <v>0.2812952608438718</v>
      </c>
      <c r="AM304" s="51">
        <f t="shared" si="607"/>
        <v>1.5917882376550285E-2</v>
      </c>
      <c r="AN304" s="51">
        <f t="shared" si="607"/>
        <v>0.19069764439392012</v>
      </c>
      <c r="AO304" s="51">
        <f t="shared" si="607"/>
        <v>0.11014892197552581</v>
      </c>
      <c r="AP304" s="51">
        <f t="shared" si="607"/>
        <v>0.21602127126474521</v>
      </c>
      <c r="AQ304" s="51">
        <f t="shared" si="607"/>
        <v>1.0951023473167001E-3</v>
      </c>
      <c r="AR304" s="51">
        <f t="shared" si="607"/>
        <v>0.25464272344992134</v>
      </c>
      <c r="AS304" s="51">
        <f t="shared" si="607"/>
        <v>5.1991785346520214E-2</v>
      </c>
      <c r="AT304" s="51">
        <f t="shared" ref="AT304" si="608">IF(AT177=0,"",ABS((AT177-$BA177)/$BA177))</f>
        <v>0.26134648782077374</v>
      </c>
      <c r="AU304" s="51">
        <f t="shared" si="607"/>
        <v>0.33431899634722362</v>
      </c>
      <c r="AY304" s="63"/>
      <c r="AZ304" s="65">
        <f t="shared" si="581"/>
        <v>0.37156828331361641</v>
      </c>
      <c r="BA304" s="63">
        <f t="shared" si="582"/>
        <v>0.45124567444005093</v>
      </c>
      <c r="BB304" s="63">
        <f t="shared" si="583"/>
        <v>3.2226675879769788E-2</v>
      </c>
      <c r="BC304" s="51">
        <f t="shared" si="584"/>
        <v>0.19219165775132535</v>
      </c>
      <c r="BD304" s="51">
        <f t="shared" si="585"/>
        <v>0.33548645280588729</v>
      </c>
    </row>
    <row r="305" spans="1:56" x14ac:dyDescent="0.25">
      <c r="A305" s="60">
        <v>19561</v>
      </c>
      <c r="B305" s="51">
        <f t="shared" si="598"/>
        <v>0.20757060447217623</v>
      </c>
      <c r="C305" s="51">
        <f t="shared" si="526"/>
        <v>0.43378128009393652</v>
      </c>
      <c r="D305" s="51">
        <f t="shared" si="529"/>
        <v>0.81272036519536917</v>
      </c>
      <c r="E305" s="51">
        <f t="shared" si="586"/>
        <v>7.8036860803501515E-2</v>
      </c>
      <c r="F305" s="51">
        <f t="shared" si="586"/>
        <v>6.5392419942344848E-2</v>
      </c>
      <c r="G305" s="51">
        <f t="shared" si="578"/>
        <v>2.6952645900548196E-2</v>
      </c>
      <c r="H305" s="51">
        <f t="shared" si="578"/>
        <v>0.35152692130158542</v>
      </c>
      <c r="I305" s="51">
        <f t="shared" si="543"/>
        <v>4.3598937016042318E-2</v>
      </c>
      <c r="J305" s="51">
        <f t="shared" si="546"/>
        <v>0.290854940342266</v>
      </c>
      <c r="K305" s="86"/>
      <c r="L305" s="51">
        <f t="shared" si="603"/>
        <v>4.8725371820609993E-2</v>
      </c>
      <c r="M305" s="51">
        <f t="shared" si="538"/>
        <v>0.11370023733028133</v>
      </c>
      <c r="N305" s="51">
        <f t="shared" si="599"/>
        <v>0.13718958399859582</v>
      </c>
      <c r="O305" s="51">
        <f t="shared" si="604"/>
        <v>0.31509679432828253</v>
      </c>
      <c r="P305" s="51">
        <f t="shared" si="600"/>
        <v>0.28411861463671723</v>
      </c>
      <c r="Q305" s="51">
        <f t="shared" si="561"/>
        <v>1.8902282648671206E-4</v>
      </c>
      <c r="R305" s="51">
        <f t="shared" si="561"/>
        <v>0.12652369381378095</v>
      </c>
      <c r="S305" s="51">
        <f t="shared" si="591"/>
        <v>0.30015227924922316</v>
      </c>
      <c r="T305" s="51">
        <f t="shared" ref="T305:T336" si="609">IF(T178=0,"",ABS((T178-$BA178)/$BA178))</f>
        <v>1.8863977098158773E-2</v>
      </c>
      <c r="U305" s="51">
        <f t="shared" ref="U305:AU305" si="610">IF(U178=0,"",ABS((U178-$BA178)/$BA178))</f>
        <v>9.5631851603780543E-2</v>
      </c>
      <c r="V305" s="51">
        <f t="shared" si="610"/>
        <v>7.8937412976315416E-2</v>
      </c>
      <c r="W305" s="51">
        <f t="shared" si="610"/>
        <v>0.43651127710717613</v>
      </c>
      <c r="X305" s="51">
        <f t="shared" si="610"/>
        <v>0.39425041159919988</v>
      </c>
      <c r="Y305" s="51">
        <f t="shared" si="610"/>
        <v>0.2285236547015628</v>
      </c>
      <c r="Z305" s="51">
        <f t="shared" si="610"/>
        <v>0.1668181254162891</v>
      </c>
      <c r="AA305" s="51">
        <f t="shared" si="610"/>
        <v>0.38101317586608963</v>
      </c>
      <c r="AB305" s="51">
        <f t="shared" si="610"/>
        <v>5.8496630026186366E-2</v>
      </c>
      <c r="AC305" s="51">
        <f t="shared" si="610"/>
        <v>0.18338863863191726</v>
      </c>
      <c r="AD305" s="51">
        <f t="shared" si="610"/>
        <v>6.574824344359867E-3</v>
      </c>
      <c r="AE305" s="51">
        <f t="shared" si="610"/>
        <v>0.24265162386867134</v>
      </c>
      <c r="AF305" s="51">
        <f t="shared" si="610"/>
        <v>7.2870459497623316E-2</v>
      </c>
      <c r="AG305" s="51">
        <f t="shared" si="610"/>
        <v>0.40229204959938658</v>
      </c>
      <c r="AH305" s="51">
        <f t="shared" si="610"/>
        <v>0.1181184961253398</v>
      </c>
      <c r="AI305" s="51">
        <f t="shared" si="610"/>
        <v>0.39124121894041375</v>
      </c>
      <c r="AJ305" s="51">
        <f t="shared" si="610"/>
        <v>0.4541648698436026</v>
      </c>
      <c r="AK305" s="51">
        <f t="shared" si="610"/>
        <v>0.26583182764566565</v>
      </c>
      <c r="AL305" s="51">
        <f t="shared" si="610"/>
        <v>0.19477639743784078</v>
      </c>
      <c r="AM305" s="51">
        <f t="shared" si="610"/>
        <v>2.5260040643741894E-2</v>
      </c>
      <c r="AN305" s="51">
        <f t="shared" si="610"/>
        <v>0.14452452267001104</v>
      </c>
      <c r="AO305" s="51">
        <f t="shared" si="610"/>
        <v>8.9405714826881102E-2</v>
      </c>
      <c r="AP305" s="51">
        <f t="shared" si="610"/>
        <v>0.27389457574257592</v>
      </c>
      <c r="AQ305" s="51">
        <f t="shared" si="610"/>
        <v>6.0219318286891678E-2</v>
      </c>
      <c r="AR305" s="51">
        <f t="shared" si="610"/>
        <v>0.20103959184017048</v>
      </c>
      <c r="AS305" s="51">
        <f t="shared" si="610"/>
        <v>9.7804489974568393E-2</v>
      </c>
      <c r="AT305" s="51">
        <f t="shared" ref="AT305" si="611">IF(AT178=0,"",ABS((AT178-$BA178)/$BA178))</f>
        <v>0.20942895621528404</v>
      </c>
      <c r="AU305" s="51">
        <f t="shared" si="610"/>
        <v>0.36322286494795836</v>
      </c>
      <c r="AY305" s="63"/>
      <c r="AZ305" s="65">
        <f t="shared" si="581"/>
        <v>0.38857125189615527</v>
      </c>
      <c r="BA305" s="63">
        <f t="shared" si="582"/>
        <v>0.39907539439931189</v>
      </c>
      <c r="BB305" s="63">
        <f t="shared" si="583"/>
        <v>3.3611162346745854E-2</v>
      </c>
      <c r="BC305" s="51">
        <f t="shared" si="584"/>
        <v>0.18338863863191726</v>
      </c>
      <c r="BD305" s="51">
        <f t="shared" si="585"/>
        <v>0.35386611003086005</v>
      </c>
    </row>
    <row r="306" spans="1:56" x14ac:dyDescent="0.25">
      <c r="A306" s="60">
        <v>19562</v>
      </c>
      <c r="B306" s="51">
        <f t="shared" si="598"/>
        <v>0.16079767507962353</v>
      </c>
      <c r="C306" s="51">
        <f t="shared" ref="C306:C337" si="612">IF(C179=0,"",ABS((C179-$BA179)/$BA179))</f>
        <v>0.41094681939840233</v>
      </c>
      <c r="D306" s="51">
        <f t="shared" si="529"/>
        <v>0.76097802713981166</v>
      </c>
      <c r="E306" s="51">
        <f t="shared" si="586"/>
        <v>1.9334529683673836E-2</v>
      </c>
      <c r="F306" s="51">
        <f t="shared" si="586"/>
        <v>0.10629736883952869</v>
      </c>
      <c r="G306" s="51">
        <f t="shared" si="578"/>
        <v>0.10679501606515135</v>
      </c>
      <c r="H306" s="51">
        <f t="shared" si="578"/>
        <v>0.36760801012823302</v>
      </c>
      <c r="I306" s="51">
        <f t="shared" si="543"/>
        <v>2.3079873855914951E-2</v>
      </c>
      <c r="J306" s="51">
        <f t="shared" si="546"/>
        <v>0.29467856102395007</v>
      </c>
      <c r="K306" s="86"/>
      <c r="L306" s="51">
        <f t="shared" si="603"/>
        <v>5.2481112062125704E-2</v>
      </c>
      <c r="M306" s="51">
        <f t="shared" si="538"/>
        <v>0.13141635475558328</v>
      </c>
      <c r="N306" s="51">
        <f t="shared" si="599"/>
        <v>7.1203560354001078E-2</v>
      </c>
      <c r="O306" s="51">
        <f t="shared" si="604"/>
        <v>0.27890898446706458</v>
      </c>
      <c r="P306" s="51">
        <f t="shared" si="600"/>
        <v>0.20702580619747746</v>
      </c>
      <c r="Q306" s="51">
        <f t="shared" si="561"/>
        <v>0.10888908219144627</v>
      </c>
      <c r="R306" s="51">
        <f t="shared" si="561"/>
        <v>0.10448757870419212</v>
      </c>
      <c r="S306" s="51">
        <f t="shared" si="591"/>
        <v>0.24557164099238896</v>
      </c>
      <c r="T306" s="51">
        <f t="shared" si="609"/>
        <v>2.9480925604151737E-3</v>
      </c>
      <c r="U306" s="51">
        <f t="shared" ref="U306:AU306" si="613">IF(U179=0,"",ABS((U179-$BA179)/$BA179))</f>
        <v>0.14352610746338484</v>
      </c>
      <c r="V306" s="51">
        <f t="shared" si="613"/>
        <v>0.11556555467912341</v>
      </c>
      <c r="W306" s="51">
        <f t="shared" si="613"/>
        <v>0.56824472048124319</v>
      </c>
      <c r="X306" s="51">
        <f t="shared" si="613"/>
        <v>0.369600519470764</v>
      </c>
      <c r="Y306" s="51">
        <f t="shared" si="613"/>
        <v>0.26461600990007728</v>
      </c>
      <c r="Z306" s="51">
        <f t="shared" si="613"/>
        <v>0.22540694854531843</v>
      </c>
      <c r="AA306" s="51">
        <f t="shared" si="613"/>
        <v>0.41952322175263435</v>
      </c>
      <c r="AB306" s="51">
        <f t="shared" si="613"/>
        <v>3.5735923941972246E-2</v>
      </c>
      <c r="AC306" s="51">
        <f t="shared" si="613"/>
        <v>0.18814496112218934</v>
      </c>
      <c r="AD306" s="51">
        <f t="shared" si="613"/>
        <v>4.1581697778418934E-2</v>
      </c>
      <c r="AE306" s="51">
        <f t="shared" si="613"/>
        <v>0.21332537059652532</v>
      </c>
      <c r="AF306" s="51">
        <f t="shared" si="613"/>
        <v>0.11582255380936021</v>
      </c>
      <c r="AG306" s="51">
        <f t="shared" si="613"/>
        <v>0.40624828271245178</v>
      </c>
      <c r="AH306" s="51">
        <f t="shared" si="613"/>
        <v>0.13656097755863331</v>
      </c>
      <c r="AI306" s="51">
        <f t="shared" si="613"/>
        <v>0.32717098682143536</v>
      </c>
      <c r="AJ306" s="51">
        <f t="shared" si="613"/>
        <v>0.40834570094223177</v>
      </c>
      <c r="AK306" s="51">
        <f t="shared" si="613"/>
        <v>0.25782925311174371</v>
      </c>
      <c r="AL306" s="51">
        <f t="shared" si="613"/>
        <v>0.10797223874769596</v>
      </c>
      <c r="AM306" s="51">
        <f t="shared" si="613"/>
        <v>8.5840780343290166E-2</v>
      </c>
      <c r="AN306" s="51">
        <f t="shared" si="613"/>
        <v>6.3097577119600859E-2</v>
      </c>
      <c r="AO306" s="51">
        <f t="shared" si="613"/>
        <v>0.11186766147462693</v>
      </c>
      <c r="AP306" s="51">
        <f t="shared" si="613"/>
        <v>0.32501701520049864</v>
      </c>
      <c r="AQ306" s="51">
        <f t="shared" si="613"/>
        <v>0.12060868844011199</v>
      </c>
      <c r="AR306" s="51">
        <f t="shared" si="613"/>
        <v>0.13719893211997791</v>
      </c>
      <c r="AS306" s="51">
        <f t="shared" si="613"/>
        <v>0.12694499512099316</v>
      </c>
      <c r="AT306" s="51">
        <f t="shared" ref="AT306" si="614">IF(AT179=0,"",ABS((AT179-$BA179)/$BA179))</f>
        <v>0.12592557516461919</v>
      </c>
      <c r="AU306" s="51">
        <f t="shared" si="613"/>
        <v>0.32667033176427057</v>
      </c>
      <c r="AY306" s="63"/>
      <c r="AZ306" s="65">
        <f t="shared" si="581"/>
        <v>0.42567931677288895</v>
      </c>
      <c r="BA306" s="63">
        <f t="shared" si="582"/>
        <v>0.40750673365031975</v>
      </c>
      <c r="BB306" s="63">
        <f t="shared" si="583"/>
        <v>4.5941463491901646E-2</v>
      </c>
      <c r="BC306" s="51">
        <f t="shared" si="584"/>
        <v>0.13719893211997791</v>
      </c>
      <c r="BD306" s="51">
        <f t="shared" si="585"/>
        <v>0.32677046277570354</v>
      </c>
    </row>
    <row r="307" spans="1:56" x14ac:dyDescent="0.25">
      <c r="A307" s="60">
        <v>19563</v>
      </c>
      <c r="B307" s="51">
        <f t="shared" si="598"/>
        <v>0.15653029679503938</v>
      </c>
      <c r="C307" s="51">
        <f t="shared" si="612"/>
        <v>0.45458769957594719</v>
      </c>
      <c r="D307" s="51">
        <f t="shared" ref="D307:D338" si="615">IF(D180=0,"",ABS((D180-$BA180)/$BA180))</f>
        <v>0.71336197600699924</v>
      </c>
      <c r="E307" s="51">
        <f t="shared" si="586"/>
        <v>4.3683078988242009E-2</v>
      </c>
      <c r="F307" s="51">
        <f t="shared" si="586"/>
        <v>6.7166157516377958E-2</v>
      </c>
      <c r="G307" s="51">
        <f t="shared" si="578"/>
        <v>9.5127260185142198E-2</v>
      </c>
      <c r="H307" s="51">
        <f t="shared" si="578"/>
        <v>0.35707264733683314</v>
      </c>
      <c r="I307" s="51">
        <f t="shared" si="543"/>
        <v>4.433132640674424E-2</v>
      </c>
      <c r="J307" s="51">
        <f t="shared" si="546"/>
        <v>0.33309201387117643</v>
      </c>
      <c r="K307" s="51">
        <f t="shared" ref="K307:K338" si="616">IF(K180=0,"",ABS((K180-$BA180)/$BA180))</f>
        <v>6.1357295155565393E-2</v>
      </c>
      <c r="L307" s="51">
        <f t="shared" si="603"/>
        <v>3.962676132371945E-2</v>
      </c>
      <c r="M307" s="51">
        <f t="shared" si="538"/>
        <v>7.2886807923707539E-2</v>
      </c>
      <c r="N307" s="51">
        <f t="shared" si="599"/>
        <v>7.2985754068066622E-2</v>
      </c>
      <c r="O307" s="51">
        <f t="shared" si="604"/>
        <v>0.22815741307359758</v>
      </c>
      <c r="P307" s="51">
        <f t="shared" si="600"/>
        <v>0.14321738914472346</v>
      </c>
      <c r="Q307" s="51">
        <f t="shared" si="561"/>
        <v>0.10131827195426397</v>
      </c>
      <c r="R307" s="51">
        <f t="shared" si="561"/>
        <v>9.6265469915900334E-2</v>
      </c>
      <c r="S307" s="51">
        <f t="shared" si="591"/>
        <v>0.2341768147615868</v>
      </c>
      <c r="T307" s="51">
        <f t="shared" si="609"/>
        <v>3.8447535824197299E-3</v>
      </c>
      <c r="U307" s="51">
        <f t="shared" ref="U307:AU307" si="617">IF(U180=0,"",ABS((U180-$BA180)/$BA180))</f>
        <v>0.17741277519910395</v>
      </c>
      <c r="V307" s="51">
        <f t="shared" si="617"/>
        <v>0.13570940726763672</v>
      </c>
      <c r="W307" s="51">
        <f t="shared" si="617"/>
        <v>0.48859890896504921</v>
      </c>
      <c r="X307" s="51">
        <f t="shared" si="617"/>
        <v>0.29919003937463656</v>
      </c>
      <c r="Y307" s="51">
        <f t="shared" si="617"/>
        <v>0.25981847932649627</v>
      </c>
      <c r="Z307" s="51">
        <f t="shared" si="617"/>
        <v>0.27366137261253159</v>
      </c>
      <c r="AA307" s="51">
        <f t="shared" si="617"/>
        <v>0.43889628259646202</v>
      </c>
      <c r="AB307" s="51">
        <f t="shared" si="617"/>
        <v>8.4810095297724666E-3</v>
      </c>
      <c r="AC307" s="51">
        <f t="shared" si="617"/>
        <v>0.1542028069525242</v>
      </c>
      <c r="AD307" s="51">
        <f t="shared" si="617"/>
        <v>2.5578281931064789E-2</v>
      </c>
      <c r="AE307" s="51">
        <f t="shared" si="617"/>
        <v>0.18685752951305615</v>
      </c>
      <c r="AF307" s="51">
        <f t="shared" si="617"/>
        <v>4.2937080228178909E-2</v>
      </c>
      <c r="AG307" s="51">
        <f t="shared" si="617"/>
        <v>0.38274667881424174</v>
      </c>
      <c r="AH307" s="51">
        <f t="shared" si="617"/>
        <v>9.2768139159481219E-2</v>
      </c>
      <c r="AI307" s="51">
        <f t="shared" si="617"/>
        <v>0.26781055829746042</v>
      </c>
      <c r="AJ307" s="51">
        <f t="shared" si="617"/>
        <v>0.34592069787859198</v>
      </c>
      <c r="AK307" s="51">
        <f t="shared" si="617"/>
        <v>0.22115252214649433</v>
      </c>
      <c r="AL307" s="51">
        <f t="shared" si="617"/>
        <v>7.916556798116256E-2</v>
      </c>
      <c r="AM307" s="51">
        <f t="shared" si="617"/>
        <v>0.14484747720394198</v>
      </c>
      <c r="AN307" s="51">
        <f t="shared" si="617"/>
        <v>0.22357267050978585</v>
      </c>
      <c r="AO307" s="51">
        <f t="shared" si="617"/>
        <v>8.2778032606185811E-2</v>
      </c>
      <c r="AP307" s="51">
        <f t="shared" si="617"/>
        <v>0.35861414905106637</v>
      </c>
      <c r="AQ307" s="51">
        <f t="shared" si="617"/>
        <v>0.14801557811787805</v>
      </c>
      <c r="AR307" s="51">
        <f t="shared" si="617"/>
        <v>7.4056271791464526E-2</v>
      </c>
      <c r="AS307" s="51">
        <f t="shared" si="617"/>
        <v>5.38264615594038E-2</v>
      </c>
      <c r="AT307" s="51">
        <f t="shared" ref="AT307" si="618">IF(AT180=0,"",ABS((AT180-$BA180)/$BA180))</f>
        <v>5.4910369864971484E-2</v>
      </c>
      <c r="AU307" s="51">
        <f t="shared" si="617"/>
        <v>0.25893492432885817</v>
      </c>
      <c r="AY307" s="63"/>
      <c r="AZ307" s="65">
        <f t="shared" si="581"/>
        <v>0.44438920191012077</v>
      </c>
      <c r="BA307" s="63">
        <f t="shared" si="582"/>
        <v>0.37068041393265405</v>
      </c>
      <c r="BB307" s="63">
        <f t="shared" si="583"/>
        <v>4.3310079608210456E-2</v>
      </c>
      <c r="BC307" s="51">
        <f t="shared" si="584"/>
        <v>0.14643152766091</v>
      </c>
      <c r="BD307" s="51">
        <f t="shared" si="585"/>
        <v>0.29919003937463656</v>
      </c>
    </row>
    <row r="308" spans="1:56" x14ac:dyDescent="0.25">
      <c r="A308" s="60">
        <v>19564</v>
      </c>
      <c r="B308" s="51">
        <f t="shared" si="598"/>
        <v>0.16577024669413959</v>
      </c>
      <c r="C308" s="51">
        <f t="shared" si="612"/>
        <v>0.4912884112240819</v>
      </c>
      <c r="D308" s="51">
        <f t="shared" si="615"/>
        <v>0.66778122637987991</v>
      </c>
      <c r="E308" s="51">
        <f t="shared" si="586"/>
        <v>9.123000211761656E-2</v>
      </c>
      <c r="F308" s="51">
        <f t="shared" si="586"/>
        <v>7.7044284775736577E-2</v>
      </c>
      <c r="G308" s="51">
        <f t="shared" si="578"/>
        <v>5.7418781515184182E-2</v>
      </c>
      <c r="H308" s="51">
        <f t="shared" si="578"/>
        <v>0.35031674082306352</v>
      </c>
      <c r="I308" s="51">
        <f t="shared" si="543"/>
        <v>3.5200192213141406E-2</v>
      </c>
      <c r="J308" s="51">
        <f t="shared" si="546"/>
        <v>0.34703050437720384</v>
      </c>
      <c r="K308" s="51">
        <f t="shared" si="616"/>
        <v>2.7687831710385132E-2</v>
      </c>
      <c r="L308" s="51">
        <f t="shared" si="603"/>
        <v>0.11527321745555616</v>
      </c>
      <c r="M308" s="51">
        <f t="shared" si="538"/>
        <v>7.5996843207657372E-2</v>
      </c>
      <c r="N308" s="51">
        <f t="shared" si="599"/>
        <v>8.5047944224473371E-2</v>
      </c>
      <c r="O308" s="51">
        <f t="shared" si="604"/>
        <v>0.20817539821326853</v>
      </c>
      <c r="P308" s="51">
        <f t="shared" si="600"/>
        <v>0.14600246730462341</v>
      </c>
      <c r="Q308" s="51">
        <f t="shared" ref="Q308:R327" si="619">IF(Q181=0,"",ABS((Q181-$BA181)/$BA181))</f>
        <v>6.3381330269013852E-2</v>
      </c>
      <c r="R308" s="51">
        <f t="shared" si="619"/>
        <v>7.2415100203672825E-2</v>
      </c>
      <c r="S308" s="51">
        <f t="shared" si="591"/>
        <v>0.16936986972514348</v>
      </c>
      <c r="T308" s="51">
        <f t="shared" si="609"/>
        <v>4.0686311270760576E-2</v>
      </c>
      <c r="U308" s="51">
        <f t="shared" ref="U308:AU308" si="620">IF(U181=0,"",ABS((U181-$BA181)/$BA181))</f>
        <v>0.19711504240664246</v>
      </c>
      <c r="V308" s="51">
        <f t="shared" si="620"/>
        <v>1.052588054896318E-2</v>
      </c>
      <c r="W308" s="51">
        <f t="shared" si="620"/>
        <v>0.43239919031110419</v>
      </c>
      <c r="X308" s="51">
        <f t="shared" si="620"/>
        <v>0.29458655769156494</v>
      </c>
      <c r="Y308" s="51">
        <f t="shared" si="620"/>
        <v>0.27006139043153254</v>
      </c>
      <c r="Z308" s="51">
        <f t="shared" si="620"/>
        <v>0.27042372888400085</v>
      </c>
      <c r="AA308" s="51">
        <f t="shared" si="620"/>
        <v>0.44580560327291835</v>
      </c>
      <c r="AB308" s="51">
        <f t="shared" si="620"/>
        <v>8.6395169722788823E-2</v>
      </c>
      <c r="AC308" s="51">
        <f t="shared" si="620"/>
        <v>0.14967063292951044</v>
      </c>
      <c r="AD308" s="51">
        <f t="shared" si="620"/>
        <v>6.334827776179304E-2</v>
      </c>
      <c r="AE308" s="51">
        <f t="shared" si="620"/>
        <v>0.1560107545588823</v>
      </c>
      <c r="AF308" s="51">
        <f t="shared" si="620"/>
        <v>8.9164926751639489E-3</v>
      </c>
      <c r="AG308" s="51">
        <f t="shared" si="620"/>
        <v>0.32413090507736597</v>
      </c>
      <c r="AH308" s="51">
        <f t="shared" si="620"/>
        <v>8.7529109712122924E-2</v>
      </c>
      <c r="AI308" s="51">
        <f t="shared" si="620"/>
        <v>0.31191571767240861</v>
      </c>
      <c r="AJ308" s="51">
        <f t="shared" si="620"/>
        <v>0.33617845917165845</v>
      </c>
      <c r="AK308" s="51">
        <f t="shared" si="620"/>
        <v>0.20547989554125173</v>
      </c>
      <c r="AL308" s="51">
        <f t="shared" si="620"/>
        <v>0.19360829281550784</v>
      </c>
      <c r="AM308" s="51">
        <f t="shared" si="620"/>
        <v>0.17151591306704603</v>
      </c>
      <c r="AN308" s="51">
        <f t="shared" si="620"/>
        <v>0.21323525547324648</v>
      </c>
      <c r="AO308" s="51">
        <f t="shared" si="620"/>
        <v>4.4200397649392979E-2</v>
      </c>
      <c r="AP308" s="51">
        <f t="shared" si="620"/>
        <v>0.20487477107169369</v>
      </c>
      <c r="AQ308" s="51">
        <f t="shared" si="620"/>
        <v>0.18164119519234037</v>
      </c>
      <c r="AR308" s="51">
        <f t="shared" si="620"/>
        <v>8.102767227607395E-2</v>
      </c>
      <c r="AS308" s="51">
        <f t="shared" si="620"/>
        <v>1.9322785002392394E-2</v>
      </c>
      <c r="AT308" s="51">
        <f t="shared" ref="AT308" si="621">IF(AT181=0,"",ABS((AT181-$BA181)/$BA181))</f>
        <v>3.736071704128021E-2</v>
      </c>
      <c r="AU308" s="51">
        <f t="shared" si="620"/>
        <v>0.22644778641455765</v>
      </c>
      <c r="AY308" s="63"/>
      <c r="AZ308" s="65">
        <f t="shared" si="581"/>
        <v>0.46753867581905884</v>
      </c>
      <c r="BA308" s="63">
        <f t="shared" si="582"/>
        <v>0.34867362260013368</v>
      </c>
      <c r="BB308" s="63">
        <f t="shared" si="583"/>
        <v>3.6280454627210808E-2</v>
      </c>
      <c r="BC308" s="51">
        <f t="shared" si="584"/>
        <v>0.16089050062651095</v>
      </c>
      <c r="BD308" s="51">
        <f t="shared" si="585"/>
        <v>0.29458655769156494</v>
      </c>
    </row>
    <row r="309" spans="1:56" x14ac:dyDescent="0.25">
      <c r="A309" s="60">
        <v>19565</v>
      </c>
      <c r="B309" s="51">
        <f t="shared" si="598"/>
        <v>0.15396059370545045</v>
      </c>
      <c r="C309" s="51">
        <f t="shared" si="612"/>
        <v>0.46836972876506383</v>
      </c>
      <c r="D309" s="51">
        <f t="shared" si="615"/>
        <v>0.60645838351941928</v>
      </c>
      <c r="E309" s="51">
        <f t="shared" si="586"/>
        <v>0.13208517283288904</v>
      </c>
      <c r="F309" s="51">
        <f t="shared" si="586"/>
        <v>5.0476898693887925E-2</v>
      </c>
      <c r="G309" s="51">
        <f t="shared" si="578"/>
        <v>4.6611405213780419E-2</v>
      </c>
      <c r="H309" s="51">
        <f t="shared" si="578"/>
        <v>0.28831229672938952</v>
      </c>
      <c r="I309" s="51">
        <f t="shared" si="543"/>
        <v>8.4187325750208278E-2</v>
      </c>
      <c r="J309" s="51">
        <f t="shared" si="546"/>
        <v>0.370410254391769</v>
      </c>
      <c r="K309" s="51">
        <f t="shared" si="616"/>
        <v>4.285486442989208E-2</v>
      </c>
      <c r="L309" s="51">
        <f t="shared" si="603"/>
        <v>9.5764028362440079E-2</v>
      </c>
      <c r="M309" s="51">
        <f t="shared" si="538"/>
        <v>7.0980724187851132E-2</v>
      </c>
      <c r="N309" s="51">
        <f t="shared" si="599"/>
        <v>7.1874479959555065E-2</v>
      </c>
      <c r="O309" s="51">
        <f t="shared" si="604"/>
        <v>0.16442259208778223</v>
      </c>
      <c r="P309" s="51">
        <f t="shared" si="600"/>
        <v>0.11383060615839892</v>
      </c>
      <c r="Q309" s="51">
        <f t="shared" si="619"/>
        <v>4.6937325395634825E-2</v>
      </c>
      <c r="R309" s="51">
        <f t="shared" si="619"/>
        <v>2.4761533782581419E-2</v>
      </c>
      <c r="S309" s="51">
        <f t="shared" si="591"/>
        <v>9.7332880978884914E-2</v>
      </c>
      <c r="T309" s="51">
        <f t="shared" si="609"/>
        <v>6.7320065629853168E-2</v>
      </c>
      <c r="U309" s="51">
        <f t="shared" ref="U309:AU309" si="622">IF(U182=0,"",ABS((U182-$BA182)/$BA182))</f>
        <v>0.23528763316606457</v>
      </c>
      <c r="V309" s="51">
        <f t="shared" si="622"/>
        <v>1.2837261105138966E-2</v>
      </c>
      <c r="W309" s="51">
        <f t="shared" si="622"/>
        <v>0.38674103030375018</v>
      </c>
      <c r="X309" s="51">
        <f t="shared" si="622"/>
        <v>0.23897669320144715</v>
      </c>
      <c r="Y309" s="51">
        <f t="shared" si="622"/>
        <v>0.27572646500677001</v>
      </c>
      <c r="Z309" s="51">
        <f t="shared" si="622"/>
        <v>0.23766737452229109</v>
      </c>
      <c r="AA309" s="51">
        <f t="shared" si="622"/>
        <v>0.4615669392702122</v>
      </c>
      <c r="AB309" s="51">
        <f t="shared" si="622"/>
        <v>8.8020693430056307E-2</v>
      </c>
      <c r="AC309" s="51">
        <f t="shared" si="622"/>
        <v>0.14980694769350172</v>
      </c>
      <c r="AD309" s="51">
        <f t="shared" si="622"/>
        <v>9.3273439506009179E-2</v>
      </c>
      <c r="AE309" s="51">
        <f t="shared" si="622"/>
        <v>0.10880728058727608</v>
      </c>
      <c r="AF309" s="51">
        <f t="shared" si="622"/>
        <v>7.3952790061679083E-2</v>
      </c>
      <c r="AG309" s="51">
        <f t="shared" si="622"/>
        <v>0.21335528664293255</v>
      </c>
      <c r="AH309" s="51">
        <f t="shared" si="622"/>
        <v>0.10428243340961647</v>
      </c>
      <c r="AI309" s="51">
        <f t="shared" si="622"/>
        <v>0.29130389199092943</v>
      </c>
      <c r="AJ309" s="51">
        <f t="shared" si="622"/>
        <v>0.29174386149510534</v>
      </c>
      <c r="AK309" s="51">
        <f t="shared" si="622"/>
        <v>0.21955272114973381</v>
      </c>
      <c r="AL309" s="51">
        <f t="shared" si="622"/>
        <v>0.1817372205887664</v>
      </c>
      <c r="AM309" s="51">
        <f t="shared" si="622"/>
        <v>0.16683202821084556</v>
      </c>
      <c r="AN309" s="51">
        <f t="shared" si="622"/>
        <v>0.15375119937389262</v>
      </c>
      <c r="AO309" s="51">
        <f t="shared" si="622"/>
        <v>3.803460528930943E-2</v>
      </c>
      <c r="AP309" s="51">
        <f t="shared" si="622"/>
        <v>0.16365812267628013</v>
      </c>
      <c r="AQ309" s="51">
        <f t="shared" si="622"/>
        <v>0.19667248641270463</v>
      </c>
      <c r="AR309" s="51">
        <f t="shared" si="622"/>
        <v>0.13508546674656544</v>
      </c>
      <c r="AS309" s="51">
        <f t="shared" si="622"/>
        <v>1.9588803803989654E-2</v>
      </c>
      <c r="AT309" s="51">
        <f t="shared" ref="AT309" si="623">IF(AT182=0,"",ABS((AT182-$BA182)/$BA182))</f>
        <v>1.0106798456489286E-2</v>
      </c>
      <c r="AU309" s="51">
        <f t="shared" si="622"/>
        <v>0.1873948364135275</v>
      </c>
      <c r="AY309" s="63"/>
      <c r="AZ309" s="65">
        <f t="shared" si="581"/>
        <v>0.49712339615096046</v>
      </c>
      <c r="BA309" s="63">
        <f t="shared" si="582"/>
        <v>0.33107705794343717</v>
      </c>
      <c r="BB309" s="63">
        <f t="shared" si="583"/>
        <v>4.0444734859600755E-2</v>
      </c>
      <c r="BC309" s="51">
        <f t="shared" si="584"/>
        <v>0.14244620722003359</v>
      </c>
      <c r="BD309" s="51">
        <f t="shared" si="585"/>
        <v>0.23897669320144715</v>
      </c>
    </row>
    <row r="310" spans="1:56" x14ac:dyDescent="0.25">
      <c r="A310" s="60">
        <v>19566</v>
      </c>
      <c r="B310" s="51">
        <f t="shared" si="598"/>
        <v>0.14792822449769408</v>
      </c>
      <c r="C310" s="51">
        <f t="shared" si="612"/>
        <v>0.452388993191571</v>
      </c>
      <c r="D310" s="51">
        <f t="shared" si="615"/>
        <v>0.57588630705160426</v>
      </c>
      <c r="E310" s="51">
        <f t="shared" si="586"/>
        <v>0.17812444250281537</v>
      </c>
      <c r="F310" s="51">
        <f t="shared" si="586"/>
        <v>8.0690853688068706E-2</v>
      </c>
      <c r="G310" s="51">
        <f t="shared" si="578"/>
        <v>8.8018125449245546E-2</v>
      </c>
      <c r="H310" s="51">
        <f t="shared" si="578"/>
        <v>0.31019581899060528</v>
      </c>
      <c r="I310" s="51">
        <f t="shared" si="543"/>
        <v>0.1344489736682144</v>
      </c>
      <c r="J310" s="51">
        <f t="shared" si="546"/>
        <v>0.34168307349127169</v>
      </c>
      <c r="K310" s="51">
        <f t="shared" si="616"/>
        <v>6.447892876947689E-2</v>
      </c>
      <c r="L310" s="51">
        <f t="shared" si="603"/>
        <v>7.3788968006401986E-2</v>
      </c>
      <c r="M310" s="51">
        <f t="shared" ref="M310:M341" si="624">IF(M183=0,"",ABS((M183-$BA183)/$BA183))</f>
        <v>6.214479264637298E-2</v>
      </c>
      <c r="N310" s="51">
        <f t="shared" si="599"/>
        <v>7.790858532180378E-2</v>
      </c>
      <c r="O310" s="51">
        <f t="shared" si="604"/>
        <v>0.13218462895802591</v>
      </c>
      <c r="P310" s="51">
        <f t="shared" si="600"/>
        <v>9.1953262864960736E-2</v>
      </c>
      <c r="Q310" s="51">
        <f t="shared" si="619"/>
        <v>3.9238720708666568E-2</v>
      </c>
      <c r="R310" s="51">
        <f t="shared" si="619"/>
        <v>6.1456902574046665E-2</v>
      </c>
      <c r="S310" s="51">
        <f t="shared" si="591"/>
        <v>8.4617807425722891E-2</v>
      </c>
      <c r="T310" s="51">
        <f t="shared" si="609"/>
        <v>6.0835073417946028E-2</v>
      </c>
      <c r="U310" s="51">
        <f t="shared" ref="U310:AU310" si="625">IF(U183=0,"",ABS((U183-$BA183)/$BA183))</f>
        <v>0.27362025294494696</v>
      </c>
      <c r="V310" s="51">
        <f t="shared" si="625"/>
        <v>1.9631551254215066E-2</v>
      </c>
      <c r="W310" s="51">
        <f t="shared" si="625"/>
        <v>0.33230919246611157</v>
      </c>
      <c r="X310" s="51">
        <f t="shared" si="625"/>
        <v>0.22430985630681449</v>
      </c>
      <c r="Y310" s="51">
        <f t="shared" si="625"/>
        <v>0.29385671476551289</v>
      </c>
      <c r="Z310" s="51">
        <f t="shared" si="625"/>
        <v>0.23906674190014041</v>
      </c>
      <c r="AA310" s="51">
        <f t="shared" si="625"/>
        <v>0.48706766900126691</v>
      </c>
      <c r="AB310" s="51">
        <f t="shared" si="625"/>
        <v>0.11159009986508012</v>
      </c>
      <c r="AC310" s="51">
        <f t="shared" si="625"/>
        <v>0.17502402780616583</v>
      </c>
      <c r="AD310" s="51">
        <f t="shared" si="625"/>
        <v>4.1154231342843885E-2</v>
      </c>
      <c r="AE310" s="51">
        <f t="shared" si="625"/>
        <v>5.1347203403605414E-2</v>
      </c>
      <c r="AF310" s="51">
        <f t="shared" si="625"/>
        <v>3.7648358723097484E-2</v>
      </c>
      <c r="AG310" s="51">
        <f t="shared" si="625"/>
        <v>0.22162227614363347</v>
      </c>
      <c r="AH310" s="51">
        <f t="shared" si="625"/>
        <v>0.12252201416377664</v>
      </c>
      <c r="AI310" s="51">
        <f t="shared" si="625"/>
        <v>0.23476931758864572</v>
      </c>
      <c r="AJ310" s="51">
        <f t="shared" si="625"/>
        <v>0.22892795725758167</v>
      </c>
      <c r="AK310" s="51">
        <f t="shared" si="625"/>
        <v>0.24712263324871703</v>
      </c>
      <c r="AL310" s="51">
        <f t="shared" si="625"/>
        <v>0.15343093247707112</v>
      </c>
      <c r="AM310" s="51">
        <f t="shared" si="625"/>
        <v>0.15184083315869618</v>
      </c>
      <c r="AN310" s="51">
        <f t="shared" si="625"/>
        <v>0.12237034831490427</v>
      </c>
      <c r="AO310" s="51">
        <f t="shared" si="625"/>
        <v>2.5007706537068276E-2</v>
      </c>
      <c r="AP310" s="51">
        <f t="shared" si="625"/>
        <v>0.16016966966967539</v>
      </c>
      <c r="AQ310" s="51">
        <f t="shared" si="625"/>
        <v>0.185015785816773</v>
      </c>
      <c r="AR310" s="51">
        <f t="shared" si="625"/>
        <v>9.0334651179006867E-2</v>
      </c>
      <c r="AS310" s="51">
        <f t="shared" si="625"/>
        <v>6.051678138721487E-2</v>
      </c>
      <c r="AT310" s="51">
        <f t="shared" ref="AT310" si="626">IF(AT183=0,"",ABS((AT183-$BA183)/$BA183))</f>
        <v>3.3474956117738118E-2</v>
      </c>
      <c r="AU310" s="51">
        <f t="shared" si="625"/>
        <v>0.15357953481175157</v>
      </c>
      <c r="AY310" s="63"/>
      <c r="AZ310" s="65">
        <f t="shared" si="581"/>
        <v>0.51346557434891915</v>
      </c>
      <c r="BA310" s="63">
        <f t="shared" si="582"/>
        <v>0.3212525057283584</v>
      </c>
      <c r="BB310" s="63">
        <f t="shared" si="583"/>
        <v>4.0196476025755226E-2</v>
      </c>
      <c r="BC310" s="51">
        <f t="shared" si="584"/>
        <v>0.13331680131312015</v>
      </c>
      <c r="BD310" s="51">
        <f t="shared" si="585"/>
        <v>0.23906674190014041</v>
      </c>
    </row>
    <row r="311" spans="1:56" x14ac:dyDescent="0.25">
      <c r="A311" s="60">
        <v>19567</v>
      </c>
      <c r="B311" s="51">
        <f t="shared" si="598"/>
        <v>0.18015929479454745</v>
      </c>
      <c r="C311" s="51">
        <f t="shared" si="612"/>
        <v>0.47035964726432322</v>
      </c>
      <c r="D311" s="51">
        <f t="shared" si="615"/>
        <v>0.54154163816059142</v>
      </c>
      <c r="E311" s="51">
        <f t="shared" si="586"/>
        <v>0.20323447535428593</v>
      </c>
      <c r="F311" s="51">
        <f t="shared" si="586"/>
        <v>8.6624664457262204E-2</v>
      </c>
      <c r="G311" s="51">
        <f t="shared" si="578"/>
        <v>0.14769463975648622</v>
      </c>
      <c r="H311" s="51">
        <f t="shared" si="578"/>
        <v>0.31983060798467983</v>
      </c>
      <c r="I311" s="51">
        <f t="shared" si="543"/>
        <v>0.15416101411183827</v>
      </c>
      <c r="J311" s="51">
        <f t="shared" si="546"/>
        <v>0.33241735476098938</v>
      </c>
      <c r="K311" s="51">
        <f t="shared" si="616"/>
        <v>7.6259488118064628E-2</v>
      </c>
      <c r="L311" s="51">
        <f t="shared" si="603"/>
        <v>5.1032932074164962E-2</v>
      </c>
      <c r="M311" s="51">
        <f t="shared" si="624"/>
        <v>4.9897791079275486E-2</v>
      </c>
      <c r="N311" s="51">
        <f t="shared" si="599"/>
        <v>8.4905106183017678E-2</v>
      </c>
      <c r="O311" s="51">
        <f t="shared" si="604"/>
        <v>9.6700167034989876E-2</v>
      </c>
      <c r="P311" s="51">
        <f t="shared" si="600"/>
        <v>0.1088121460726108</v>
      </c>
      <c r="Q311" s="51">
        <f t="shared" si="619"/>
        <v>1.3881637451955727E-2</v>
      </c>
      <c r="R311" s="51">
        <f t="shared" si="619"/>
        <v>9.0613453892619336E-2</v>
      </c>
      <c r="S311" s="51">
        <f t="shared" si="591"/>
        <v>0.10382038790359463</v>
      </c>
      <c r="T311" s="51">
        <f t="shared" si="609"/>
        <v>2.5454994804499295E-2</v>
      </c>
      <c r="U311" s="51">
        <f t="shared" ref="U311:AU311" si="627">IF(U184=0,"",ABS((U184-$BA184)/$BA184))</f>
        <v>0.29768004027178957</v>
      </c>
      <c r="V311" s="51">
        <f t="shared" si="627"/>
        <v>1.9010701775749588E-3</v>
      </c>
      <c r="W311" s="51">
        <f t="shared" si="627"/>
        <v>0.3249957478015178</v>
      </c>
      <c r="X311" s="51">
        <f t="shared" si="627"/>
        <v>0.22072241667066039</v>
      </c>
      <c r="Y311" s="51">
        <f t="shared" si="627"/>
        <v>0.28905086781695227</v>
      </c>
      <c r="Z311" s="51">
        <f t="shared" si="627"/>
        <v>0.23679893248121386</v>
      </c>
      <c r="AA311" s="51">
        <f t="shared" si="627"/>
        <v>0.38842590036771413</v>
      </c>
      <c r="AB311" s="51">
        <f t="shared" si="627"/>
        <v>9.8660185895642974E-2</v>
      </c>
      <c r="AC311" s="51">
        <f t="shared" si="627"/>
        <v>0.18237336447462119</v>
      </c>
      <c r="AD311" s="51">
        <f t="shared" si="627"/>
        <v>4.2648081138107717E-3</v>
      </c>
      <c r="AE311" s="51">
        <f t="shared" si="627"/>
        <v>3.6064016022340703E-2</v>
      </c>
      <c r="AF311" s="51">
        <f t="shared" si="627"/>
        <v>2.102646161051187E-2</v>
      </c>
      <c r="AG311" s="51">
        <f t="shared" si="627"/>
        <v>0.22384901253108486</v>
      </c>
      <c r="AH311" s="51">
        <f t="shared" si="627"/>
        <v>0.10588274280991407</v>
      </c>
      <c r="AI311" s="51">
        <f t="shared" si="627"/>
        <v>0.21763354439283841</v>
      </c>
      <c r="AJ311" s="51">
        <f t="shared" si="627"/>
        <v>0.21757897175084201</v>
      </c>
      <c r="AK311" s="51">
        <f t="shared" si="627"/>
        <v>0.24868973550429702</v>
      </c>
      <c r="AL311" s="51">
        <f t="shared" si="627"/>
        <v>0.12364190708147572</v>
      </c>
      <c r="AM311" s="51">
        <f t="shared" si="627"/>
        <v>0.17040355539031035</v>
      </c>
      <c r="AN311" s="51">
        <f t="shared" si="627"/>
        <v>9.4964120206071978E-2</v>
      </c>
      <c r="AO311" s="51">
        <f t="shared" si="627"/>
        <v>2.8109160733370345E-2</v>
      </c>
      <c r="AP311" s="51">
        <f t="shared" si="627"/>
        <v>0.17511321371601951</v>
      </c>
      <c r="AQ311" s="51">
        <f t="shared" si="627"/>
        <v>0.11104974891149358</v>
      </c>
      <c r="AR311" s="51">
        <f t="shared" si="627"/>
        <v>8.3659803858078877E-2</v>
      </c>
      <c r="AS311" s="51">
        <f t="shared" si="627"/>
        <v>7.7280118747802287E-2</v>
      </c>
      <c r="AT311" s="51">
        <f t="shared" ref="AT311" si="628">IF(AT184=0,"",ABS((AT184-$BA184)/$BA184))</f>
        <v>3.8341848355091149E-2</v>
      </c>
      <c r="AU311" s="51">
        <f t="shared" si="627"/>
        <v>0.12181702124396677</v>
      </c>
      <c r="AY311" s="63"/>
      <c r="AZ311" s="65">
        <f t="shared" si="581"/>
        <v>0.54516232822388666</v>
      </c>
      <c r="BA311" s="63">
        <f t="shared" si="582"/>
        <v>0.32241317789309881</v>
      </c>
      <c r="BB311" s="63">
        <f t="shared" si="583"/>
        <v>2.678207776893482E-2</v>
      </c>
      <c r="BC311" s="51">
        <f t="shared" si="584"/>
        <v>0.11643338507773018</v>
      </c>
      <c r="BD311" s="51">
        <f t="shared" si="585"/>
        <v>0.23679893248121386</v>
      </c>
    </row>
    <row r="312" spans="1:56" x14ac:dyDescent="0.25">
      <c r="A312" s="60">
        <v>19568</v>
      </c>
      <c r="B312" s="51">
        <f t="shared" si="598"/>
        <v>0.1876110046447669</v>
      </c>
      <c r="C312" s="51">
        <f t="shared" si="612"/>
        <v>0.44794907535548051</v>
      </c>
      <c r="D312" s="51">
        <f t="shared" si="615"/>
        <v>0.51695806545523471</v>
      </c>
      <c r="E312" s="51">
        <f t="shared" si="586"/>
        <v>0.17304664478222434</v>
      </c>
      <c r="F312" s="51">
        <f t="shared" si="586"/>
        <v>8.4540224375964396E-2</v>
      </c>
      <c r="G312" s="51">
        <f t="shared" si="578"/>
        <v>0.1591966232763399</v>
      </c>
      <c r="H312" s="51">
        <f t="shared" si="578"/>
        <v>0.33271400090787884</v>
      </c>
      <c r="I312" s="51">
        <f t="shared" ref="I312:I343" si="629">IF(I185=0,"",ABS((I185-$BA185)/$BA185))</f>
        <v>0.17392812087351819</v>
      </c>
      <c r="J312" s="51">
        <f t="shared" si="546"/>
        <v>0.33608961578743785</v>
      </c>
      <c r="K312" s="51">
        <f t="shared" si="616"/>
        <v>8.4707483038259826E-2</v>
      </c>
      <c r="L312" s="51">
        <f t="shared" si="603"/>
        <v>1.7273033158806652E-2</v>
      </c>
      <c r="M312" s="51">
        <f t="shared" si="624"/>
        <v>4.2891696315481398E-2</v>
      </c>
      <c r="N312" s="51">
        <f t="shared" si="599"/>
        <v>0.1001755160626857</v>
      </c>
      <c r="O312" s="51">
        <f t="shared" si="604"/>
        <v>6.8323368770337359E-2</v>
      </c>
      <c r="P312" s="51">
        <f t="shared" si="600"/>
        <v>7.8335107786745545E-2</v>
      </c>
      <c r="Q312" s="51">
        <f t="shared" si="619"/>
        <v>2.7285753242407732E-2</v>
      </c>
      <c r="R312" s="51">
        <f t="shared" si="619"/>
        <v>0.10280947898304507</v>
      </c>
      <c r="S312" s="51">
        <f t="shared" si="591"/>
        <v>5.6083944595438653E-2</v>
      </c>
      <c r="T312" s="51">
        <f t="shared" si="609"/>
        <v>2.2979051725960042E-2</v>
      </c>
      <c r="U312" s="51">
        <f t="shared" ref="U312:AU312" si="630">IF(U185=0,"",ABS((U185-$BA185)/$BA185))</f>
        <v>0.28995915107954839</v>
      </c>
      <c r="V312" s="51">
        <f t="shared" si="630"/>
        <v>4.2363271528632635E-3</v>
      </c>
      <c r="W312" s="51">
        <f t="shared" si="630"/>
        <v>0.28584926510030967</v>
      </c>
      <c r="X312" s="51">
        <f t="shared" si="630"/>
        <v>0.22229275861239917</v>
      </c>
      <c r="Y312" s="51">
        <f t="shared" si="630"/>
        <v>0.24936894862862619</v>
      </c>
      <c r="Z312" s="51">
        <f t="shared" si="630"/>
        <v>0.12292581099790266</v>
      </c>
      <c r="AA312" s="51">
        <f t="shared" si="630"/>
        <v>0.38243712214144204</v>
      </c>
      <c r="AB312" s="51">
        <f t="shared" si="630"/>
        <v>6.5834244507618433E-2</v>
      </c>
      <c r="AC312" s="51">
        <f t="shared" si="630"/>
        <v>0.15311822416677556</v>
      </c>
      <c r="AD312" s="51">
        <f t="shared" si="630"/>
        <v>2.6240690645228789E-3</v>
      </c>
      <c r="AE312" s="51">
        <f t="shared" si="630"/>
        <v>4.1087528414459187E-2</v>
      </c>
      <c r="AF312" s="51">
        <f t="shared" si="630"/>
        <v>8.0751249864717406E-2</v>
      </c>
      <c r="AG312" s="51">
        <f t="shared" si="630"/>
        <v>0.15430771176816349</v>
      </c>
      <c r="AH312" s="51">
        <f t="shared" si="630"/>
        <v>0.1336018513001612</v>
      </c>
      <c r="AI312" s="51">
        <f t="shared" si="630"/>
        <v>0.21662383247809344</v>
      </c>
      <c r="AJ312" s="51">
        <f t="shared" si="630"/>
        <v>0.19860665265401994</v>
      </c>
      <c r="AK312" s="51">
        <f t="shared" si="630"/>
        <v>0.22695885998856155</v>
      </c>
      <c r="AL312" s="51">
        <f t="shared" si="630"/>
        <v>9.9354949345554444E-2</v>
      </c>
      <c r="AM312" s="51">
        <f t="shared" si="630"/>
        <v>0.15869212261396892</v>
      </c>
      <c r="AN312" s="51">
        <f t="shared" si="630"/>
        <v>0.10962960690067929</v>
      </c>
      <c r="AO312" s="51">
        <f t="shared" si="630"/>
        <v>2.1156034147965522E-2</v>
      </c>
      <c r="AP312" s="51">
        <f t="shared" si="630"/>
        <v>0.16999877529065366</v>
      </c>
      <c r="AQ312" s="51">
        <f t="shared" si="630"/>
        <v>0.11157077742297405</v>
      </c>
      <c r="AR312" s="51">
        <f t="shared" si="630"/>
        <v>6.2679719958294924E-2</v>
      </c>
      <c r="AS312" s="51">
        <f t="shared" si="630"/>
        <v>6.7962999819460218E-2</v>
      </c>
      <c r="AT312" s="51">
        <f t="shared" ref="AT312" si="631">IF(AT185=0,"",ABS((AT185-$BA185)/$BA185))</f>
        <v>1.804073164933076E-2</v>
      </c>
      <c r="AU312" s="51">
        <f t="shared" si="630"/>
        <v>0.11146718329657464</v>
      </c>
      <c r="AY312" s="63"/>
      <c r="AZ312" s="65">
        <f t="shared" si="581"/>
        <v>0.56622089714408474</v>
      </c>
      <c r="BA312" s="63">
        <f t="shared" si="582"/>
        <v>0.31133657599371362</v>
      </c>
      <c r="BB312" s="63">
        <f t="shared" si="583"/>
        <v>2.2067542936962781E-2</v>
      </c>
      <c r="BC312" s="51">
        <f t="shared" si="584"/>
        <v>0.11151898035977434</v>
      </c>
      <c r="BD312" s="51">
        <f t="shared" si="585"/>
        <v>0.22229275861239917</v>
      </c>
    </row>
    <row r="313" spans="1:56" x14ac:dyDescent="0.25">
      <c r="A313" s="60">
        <v>19569</v>
      </c>
      <c r="B313" s="51">
        <f t="shared" si="598"/>
        <v>0.18826328697167183</v>
      </c>
      <c r="C313" s="51">
        <f t="shared" si="612"/>
        <v>0.41380155558681775</v>
      </c>
      <c r="D313" s="51">
        <f t="shared" si="615"/>
        <v>0.45602172290151849</v>
      </c>
      <c r="E313" s="51">
        <f t="shared" si="586"/>
        <v>5.5002473403648319E-2</v>
      </c>
      <c r="F313" s="51">
        <f t="shared" si="586"/>
        <v>8.0632918072724741E-2</v>
      </c>
      <c r="G313" s="51">
        <f t="shared" si="578"/>
        <v>0.1295692294823349</v>
      </c>
      <c r="H313" s="51">
        <f t="shared" si="578"/>
        <v>0.34082919336292156</v>
      </c>
      <c r="I313" s="51">
        <f t="shared" si="629"/>
        <v>0.16596983014657493</v>
      </c>
      <c r="J313" s="51">
        <f t="shared" ref="J313:J344" si="632">IF(J186=0,"",ABS((J186-$BA186)/$BA186))</f>
        <v>0.33168542426005626</v>
      </c>
      <c r="K313" s="51">
        <f t="shared" si="616"/>
        <v>0.12332176256516453</v>
      </c>
      <c r="L313" s="51">
        <f t="shared" si="603"/>
        <v>3.3978480397046326E-3</v>
      </c>
      <c r="M313" s="51">
        <f t="shared" si="624"/>
        <v>0.12264403197250147</v>
      </c>
      <c r="N313" s="51">
        <f t="shared" si="599"/>
        <v>7.7511305612244674E-2</v>
      </c>
      <c r="O313" s="51">
        <f t="shared" si="604"/>
        <v>7.3218672750284611E-2</v>
      </c>
      <c r="P313" s="51">
        <f t="shared" si="600"/>
        <v>7.5526817705740934E-2</v>
      </c>
      <c r="Q313" s="51">
        <f t="shared" si="619"/>
        <v>3.7014326454019399E-2</v>
      </c>
      <c r="R313" s="51">
        <f t="shared" si="619"/>
        <v>0.134773151539549</v>
      </c>
      <c r="S313" s="51">
        <f t="shared" si="591"/>
        <v>8.8752139031430949E-2</v>
      </c>
      <c r="T313" s="51">
        <f t="shared" si="609"/>
        <v>8.5893814402095425E-3</v>
      </c>
      <c r="U313" s="51">
        <f t="shared" ref="U313:AU313" si="633">IF(U186=0,"",ABS((U186-$BA186)/$BA186))</f>
        <v>0.27789222722264922</v>
      </c>
      <c r="V313" s="51">
        <f t="shared" si="633"/>
        <v>0.12155939677195973</v>
      </c>
      <c r="W313" s="51">
        <f t="shared" si="633"/>
        <v>0.24450634392053375</v>
      </c>
      <c r="X313" s="51">
        <f t="shared" si="633"/>
        <v>0.25592695345870309</v>
      </c>
      <c r="Y313" s="51">
        <f t="shared" si="633"/>
        <v>0.25719319648559219</v>
      </c>
      <c r="Z313" s="51">
        <f t="shared" si="633"/>
        <v>7.1565041041730545E-2</v>
      </c>
      <c r="AA313" s="51">
        <f t="shared" si="633"/>
        <v>0.3859052265483931</v>
      </c>
      <c r="AB313" s="51">
        <f t="shared" si="633"/>
        <v>4.6756769764082468E-2</v>
      </c>
      <c r="AC313" s="51">
        <f t="shared" si="633"/>
        <v>0.16508610864136011</v>
      </c>
      <c r="AD313" s="51">
        <f t="shared" si="633"/>
        <v>2.3758248533658082E-2</v>
      </c>
      <c r="AE313" s="51">
        <f t="shared" si="633"/>
        <v>4.5706063533100756E-2</v>
      </c>
      <c r="AF313" s="51">
        <f t="shared" si="633"/>
        <v>8.8087343473458049E-2</v>
      </c>
      <c r="AG313" s="51">
        <f t="shared" si="633"/>
        <v>0.14935842058165075</v>
      </c>
      <c r="AH313" s="51">
        <f t="shared" si="633"/>
        <v>0.15653208460182835</v>
      </c>
      <c r="AI313" s="51">
        <f t="shared" si="633"/>
        <v>0.22418587097415996</v>
      </c>
      <c r="AJ313" s="51">
        <f t="shared" si="633"/>
        <v>0.19139274002039822</v>
      </c>
      <c r="AK313" s="51">
        <f t="shared" si="633"/>
        <v>0.2086736911940206</v>
      </c>
      <c r="AL313" s="51">
        <f t="shared" si="633"/>
        <v>5.3415218083457235E-2</v>
      </c>
      <c r="AM313" s="51">
        <f t="shared" si="633"/>
        <v>0.19169580857089882</v>
      </c>
      <c r="AN313" s="51">
        <f t="shared" si="633"/>
        <v>0.14876628279212495</v>
      </c>
      <c r="AO313" s="51">
        <f t="shared" si="633"/>
        <v>5.7907684585552979E-3</v>
      </c>
      <c r="AP313" s="51">
        <f t="shared" si="633"/>
        <v>0.17929001070227679</v>
      </c>
      <c r="AQ313" s="51">
        <f t="shared" si="633"/>
        <v>0.12455835939470378</v>
      </c>
      <c r="AR313" s="51">
        <f t="shared" si="633"/>
        <v>3.6483837149799678E-2</v>
      </c>
      <c r="AS313" s="51">
        <f t="shared" si="633"/>
        <v>0.10823116829610165</v>
      </c>
      <c r="AT313" s="51">
        <f t="shared" ref="AT313" si="634">IF(AT186=0,"",ABS((AT186-$BA186)/$BA186))</f>
        <v>2.4775700053993191E-3</v>
      </c>
      <c r="AU313" s="51">
        <f t="shared" si="633"/>
        <v>8.3593225701847587E-2</v>
      </c>
      <c r="AY313" s="63"/>
      <c r="AZ313" s="65">
        <f t="shared" si="581"/>
        <v>0.59513466160737127</v>
      </c>
      <c r="BA313" s="63">
        <f t="shared" si="582"/>
        <v>0.30478882574135274</v>
      </c>
      <c r="BB313" s="63">
        <f t="shared" si="583"/>
        <v>3.0121042841728882E-2</v>
      </c>
      <c r="BC313" s="51">
        <f t="shared" si="584"/>
        <v>0.12394006097993415</v>
      </c>
      <c r="BD313" s="51">
        <f t="shared" si="585"/>
        <v>0.22418587097415996</v>
      </c>
    </row>
    <row r="314" spans="1:56" x14ac:dyDescent="0.25">
      <c r="A314" s="60">
        <v>19570</v>
      </c>
      <c r="B314" s="51">
        <f t="shared" si="598"/>
        <v>0.16468855414281366</v>
      </c>
      <c r="C314" s="51">
        <f t="shared" si="612"/>
        <v>0.38434870568791885</v>
      </c>
      <c r="D314" s="51">
        <f t="shared" si="615"/>
        <v>0.40934682304985903</v>
      </c>
      <c r="E314" s="51">
        <f t="shared" si="586"/>
        <v>6.7988938946596092E-2</v>
      </c>
      <c r="F314" s="51">
        <f t="shared" si="586"/>
        <v>8.8936320421732981E-2</v>
      </c>
      <c r="G314" s="51">
        <f t="shared" si="578"/>
        <v>8.843913523647523E-2</v>
      </c>
      <c r="H314" s="51">
        <f t="shared" si="578"/>
        <v>0.34045886015961219</v>
      </c>
      <c r="I314" s="51">
        <f t="shared" si="629"/>
        <v>0.14228546304920567</v>
      </c>
      <c r="J314" s="51">
        <f t="shared" si="632"/>
        <v>0.35536608754679094</v>
      </c>
      <c r="K314" s="51">
        <f t="shared" si="616"/>
        <v>0.14841626102271493</v>
      </c>
      <c r="L314" s="51">
        <f t="shared" si="603"/>
        <v>1.175202182992209E-3</v>
      </c>
      <c r="M314" s="51">
        <f t="shared" si="624"/>
        <v>0.11806601893867162</v>
      </c>
      <c r="N314" s="51">
        <f t="shared" si="599"/>
        <v>4.4099122227280976E-2</v>
      </c>
      <c r="O314" s="51">
        <f t="shared" si="604"/>
        <v>9.2487989734393442E-2</v>
      </c>
      <c r="P314" s="51">
        <f t="shared" si="600"/>
        <v>6.9739294516768746E-2</v>
      </c>
      <c r="Q314" s="51">
        <f t="shared" si="619"/>
        <v>6.1729171935665669E-2</v>
      </c>
      <c r="R314" s="51">
        <f t="shared" si="619"/>
        <v>5.0231147027568743E-2</v>
      </c>
      <c r="S314" s="51">
        <f t="shared" si="591"/>
        <v>0.10587519235652305</v>
      </c>
      <c r="T314" s="51">
        <f t="shared" si="609"/>
        <v>4.3401380476541108E-2</v>
      </c>
      <c r="U314" s="51">
        <f t="shared" ref="U314:AU314" si="635">IF(U187=0,"",ABS((U187-$BA187)/$BA187))</f>
        <v>0.23618454234782074</v>
      </c>
      <c r="V314" s="51">
        <f t="shared" si="635"/>
        <v>9.6040934375568501E-2</v>
      </c>
      <c r="W314" s="51">
        <f t="shared" si="635"/>
        <v>0.21398138610198897</v>
      </c>
      <c r="X314" s="51">
        <f t="shared" si="635"/>
        <v>0.23971819970343541</v>
      </c>
      <c r="Y314" s="51">
        <f t="shared" si="635"/>
        <v>0.28011944462491462</v>
      </c>
      <c r="Z314" s="51">
        <f t="shared" si="635"/>
        <v>8.5791630272217284E-2</v>
      </c>
      <c r="AA314" s="51">
        <f t="shared" si="635"/>
        <v>0.39805988156787875</v>
      </c>
      <c r="AB314" s="51">
        <f t="shared" si="635"/>
        <v>4.7258010318926354E-2</v>
      </c>
      <c r="AC314" s="51">
        <f t="shared" si="635"/>
        <v>0.10976088816539008</v>
      </c>
      <c r="AD314" s="51">
        <f t="shared" si="635"/>
        <v>5.1174606661126582E-2</v>
      </c>
      <c r="AE314" s="51">
        <f t="shared" si="635"/>
        <v>4.4200259189146121E-2</v>
      </c>
      <c r="AF314" s="51">
        <f t="shared" si="635"/>
        <v>5.344663736213795E-2</v>
      </c>
      <c r="AG314" s="51">
        <f t="shared" si="635"/>
        <v>0.14072153256959766</v>
      </c>
      <c r="AH314" s="51">
        <f t="shared" si="635"/>
        <v>0.15135254291233485</v>
      </c>
      <c r="AI314" s="51">
        <f t="shared" si="635"/>
        <v>0.20352760760868682</v>
      </c>
      <c r="AJ314" s="51">
        <f t="shared" si="635"/>
        <v>0.16773832718351697</v>
      </c>
      <c r="AK314" s="51">
        <f t="shared" si="635"/>
        <v>0.24092295262075908</v>
      </c>
      <c r="AL314" s="51">
        <f t="shared" si="635"/>
        <v>3.4037401343157005E-2</v>
      </c>
      <c r="AM314" s="51">
        <f t="shared" si="635"/>
        <v>0.15551746501978081</v>
      </c>
      <c r="AN314" s="51">
        <f t="shared" si="635"/>
        <v>0.10744715789709341</v>
      </c>
      <c r="AO314" s="51">
        <f t="shared" si="635"/>
        <v>1.5213467133034461E-3</v>
      </c>
      <c r="AP314" s="51">
        <f t="shared" si="635"/>
        <v>0.1723777806803678</v>
      </c>
      <c r="AQ314" s="51">
        <f t="shared" si="635"/>
        <v>0.12605569613418446</v>
      </c>
      <c r="AR314" s="51">
        <f t="shared" si="635"/>
        <v>1.8734960259725469E-2</v>
      </c>
      <c r="AS314" s="51">
        <f t="shared" si="635"/>
        <v>0.12985196471997762</v>
      </c>
      <c r="AT314" s="51">
        <f t="shared" ref="AT314" si="636">IF(AT187=0,"",ABS((AT187-$BA187)/$BA187))</f>
        <v>1.0123205134861028E-2</v>
      </c>
      <c r="AU314" s="51">
        <f t="shared" si="635"/>
        <v>7.9452644567568745E-2</v>
      </c>
      <c r="AY314" s="63"/>
      <c r="AZ314" s="65">
        <f t="shared" si="581"/>
        <v>0.61870842534996506</v>
      </c>
      <c r="BA314" s="63">
        <f t="shared" si="582"/>
        <v>0.3102891523922634</v>
      </c>
      <c r="BB314" s="63">
        <f t="shared" si="583"/>
        <v>3.8719390909849057E-2</v>
      </c>
      <c r="BC314" s="51">
        <f t="shared" si="584"/>
        <v>0.10860402303124175</v>
      </c>
      <c r="BD314" s="51">
        <f t="shared" si="585"/>
        <v>0.21398138610198897</v>
      </c>
    </row>
    <row r="315" spans="1:56" x14ac:dyDescent="0.25">
      <c r="A315" s="60">
        <v>19571</v>
      </c>
      <c r="B315" s="51">
        <f t="shared" si="598"/>
        <v>0.15664543962484404</v>
      </c>
      <c r="C315" s="51">
        <f t="shared" si="612"/>
        <v>0.37458077151219621</v>
      </c>
      <c r="D315" s="51">
        <f t="shared" si="615"/>
        <v>0.38405286057125065</v>
      </c>
      <c r="E315" s="51">
        <f t="shared" si="586"/>
        <v>4.2159723914017462E-2</v>
      </c>
      <c r="F315" s="51">
        <f t="shared" si="586"/>
        <v>9.5880330037501293E-2</v>
      </c>
      <c r="G315" s="51">
        <f t="shared" si="578"/>
        <v>9.9980691922514228E-2</v>
      </c>
      <c r="H315" s="51">
        <f t="shared" si="578"/>
        <v>0.33602185223624287</v>
      </c>
      <c r="I315" s="51">
        <f t="shared" si="629"/>
        <v>0.12791692410576624</v>
      </c>
      <c r="J315" s="51">
        <f t="shared" si="632"/>
        <v>0.30527276121927038</v>
      </c>
      <c r="K315" s="51">
        <f t="shared" si="616"/>
        <v>0.15860811895869095</v>
      </c>
      <c r="L315" s="51">
        <f t="shared" si="603"/>
        <v>3.0895857192684748E-3</v>
      </c>
      <c r="M315" s="51">
        <f t="shared" si="624"/>
        <v>9.251949122715486E-2</v>
      </c>
      <c r="N315" s="51">
        <f t="shared" si="599"/>
        <v>3.5061431971775914E-2</v>
      </c>
      <c r="O315" s="51">
        <f t="shared" si="604"/>
        <v>9.4660861943836022E-2</v>
      </c>
      <c r="P315" s="51">
        <f t="shared" si="600"/>
        <v>4.6810401918994396E-2</v>
      </c>
      <c r="Q315" s="51">
        <f t="shared" si="619"/>
        <v>6.6895128763102524E-2</v>
      </c>
      <c r="R315" s="51">
        <f t="shared" si="619"/>
        <v>4.8550184434751835E-2</v>
      </c>
      <c r="S315" s="51">
        <f t="shared" si="591"/>
        <v>4.0796544271769312E-2</v>
      </c>
      <c r="T315" s="51">
        <f t="shared" si="609"/>
        <v>4.0632313411929161E-2</v>
      </c>
      <c r="U315" s="51">
        <f t="shared" ref="U315:AU315" si="637">IF(U188=0,"",ABS((U188-$BA188)/$BA188))</f>
        <v>0.23916662079334647</v>
      </c>
      <c r="V315" s="51">
        <f t="shared" si="637"/>
        <v>7.7452562269112651E-2</v>
      </c>
      <c r="W315" s="51">
        <f t="shared" si="637"/>
        <v>0.18791190069322436</v>
      </c>
      <c r="X315" s="51">
        <f t="shared" si="637"/>
        <v>0.2158561511924077</v>
      </c>
      <c r="Y315" s="51">
        <f t="shared" si="637"/>
        <v>0.24325727036237776</v>
      </c>
      <c r="Z315" s="51">
        <f t="shared" si="637"/>
        <v>0.10504984305229917</v>
      </c>
      <c r="AA315" s="51">
        <f t="shared" si="637"/>
        <v>0.36801187044150263</v>
      </c>
      <c r="AB315" s="51">
        <f t="shared" si="637"/>
        <v>5.7840194830345248E-2</v>
      </c>
      <c r="AC315" s="51">
        <f t="shared" si="637"/>
        <v>0.11022603586397343</v>
      </c>
      <c r="AD315" s="51">
        <f t="shared" si="637"/>
        <v>4.6016812294139918E-2</v>
      </c>
      <c r="AE315" s="51">
        <f t="shared" si="637"/>
        <v>3.4891355006143772E-2</v>
      </c>
      <c r="AF315" s="51">
        <f t="shared" si="637"/>
        <v>3.6154675413554924E-2</v>
      </c>
      <c r="AG315" s="51">
        <f t="shared" si="637"/>
        <v>0.1423715346005395</v>
      </c>
      <c r="AH315" s="51">
        <f t="shared" si="637"/>
        <v>0.13238598463649545</v>
      </c>
      <c r="AI315" s="51">
        <f t="shared" si="637"/>
        <v>0.184903160976782</v>
      </c>
      <c r="AJ315" s="51">
        <f t="shared" si="637"/>
        <v>0.16055886928221369</v>
      </c>
      <c r="AK315" s="51">
        <f t="shared" si="637"/>
        <v>0.25241092744719196</v>
      </c>
      <c r="AL315" s="51">
        <f t="shared" si="637"/>
        <v>1.3512504925071984E-2</v>
      </c>
      <c r="AM315" s="51">
        <f t="shared" si="637"/>
        <v>0.15794238200248573</v>
      </c>
      <c r="AN315" s="51">
        <f t="shared" si="637"/>
        <v>0.15791638761408561</v>
      </c>
      <c r="AO315" s="51">
        <f t="shared" si="637"/>
        <v>2.7164912984664946E-2</v>
      </c>
      <c r="AP315" s="51">
        <f t="shared" si="637"/>
        <v>0.17318971177923775</v>
      </c>
      <c r="AQ315" s="51">
        <f t="shared" si="637"/>
        <v>8.9710090830127306E-2</v>
      </c>
      <c r="AR315" s="51">
        <f t="shared" si="637"/>
        <v>2.0068170330223199E-2</v>
      </c>
      <c r="AS315" s="51">
        <f t="shared" si="637"/>
        <v>0.11693344626381018</v>
      </c>
      <c r="AT315" s="51">
        <f t="shared" ref="AT315" si="638">IF(AT188=0,"",ABS((AT188-$BA188)/$BA188))</f>
        <v>1.2698405234244337E-3</v>
      </c>
      <c r="AU315" s="51">
        <f t="shared" si="637"/>
        <v>7.7013626383771572E-2</v>
      </c>
      <c r="AY315" s="63"/>
      <c r="AZ315" s="65">
        <f t="shared" si="581"/>
        <v>0.63969021862303732</v>
      </c>
      <c r="BA315" s="63">
        <f t="shared" si="582"/>
        <v>0.27884184433323117</v>
      </c>
      <c r="BB315" s="63">
        <f t="shared" si="583"/>
        <v>3.1028133995404359E-2</v>
      </c>
      <c r="BC315" s="51">
        <f t="shared" si="584"/>
        <v>0.10251526748740669</v>
      </c>
      <c r="BD315" s="51">
        <f t="shared" si="585"/>
        <v>0.18791190069322436</v>
      </c>
    </row>
    <row r="316" spans="1:56" x14ac:dyDescent="0.25">
      <c r="A316" s="60">
        <v>19572</v>
      </c>
      <c r="B316" s="51">
        <f t="shared" si="598"/>
        <v>0.13614328442396048</v>
      </c>
      <c r="C316" s="51">
        <f t="shared" si="612"/>
        <v>0.35625341201533145</v>
      </c>
      <c r="D316" s="51">
        <f t="shared" si="615"/>
        <v>0.35162311805732172</v>
      </c>
      <c r="E316" s="51">
        <f t="shared" si="586"/>
        <v>1.3615789050536795E-2</v>
      </c>
      <c r="F316" s="51">
        <f t="shared" si="586"/>
        <v>9.546058643034433E-2</v>
      </c>
      <c r="G316" s="51">
        <f t="shared" ref="G316:H335" si="639">IF(G189=0,"",ABS((G189-$BA189)/$BA189))</f>
        <v>8.1929164522708625E-2</v>
      </c>
      <c r="H316" s="51">
        <f t="shared" si="639"/>
        <v>0.32486331031297477</v>
      </c>
      <c r="I316" s="51">
        <f t="shared" si="629"/>
        <v>0.1008535606424865</v>
      </c>
      <c r="J316" s="51">
        <f t="shared" si="632"/>
        <v>0.29937835855648254</v>
      </c>
      <c r="K316" s="51">
        <f t="shared" si="616"/>
        <v>0.13116725299731702</v>
      </c>
      <c r="L316" s="51">
        <f t="shared" si="603"/>
        <v>1.9593908442997004E-2</v>
      </c>
      <c r="M316" s="51">
        <f t="shared" si="624"/>
        <v>8.2612545387288169E-2</v>
      </c>
      <c r="N316" s="51">
        <f t="shared" si="599"/>
        <v>5.3205892690748872E-2</v>
      </c>
      <c r="O316" s="51">
        <f t="shared" si="604"/>
        <v>7.2843899481650126E-2</v>
      </c>
      <c r="P316" s="51">
        <f t="shared" si="600"/>
        <v>4.7657246975875291E-2</v>
      </c>
      <c r="Q316" s="51">
        <f t="shared" si="619"/>
        <v>5.9821160908203795E-2</v>
      </c>
      <c r="R316" s="51">
        <f t="shared" si="619"/>
        <v>8.6881916201390769E-3</v>
      </c>
      <c r="S316" s="51">
        <f t="shared" si="591"/>
        <v>3.4044919867028671E-2</v>
      </c>
      <c r="T316" s="51">
        <f t="shared" si="609"/>
        <v>3.4279794254377015E-2</v>
      </c>
      <c r="U316" s="51">
        <f t="shared" ref="U316:AU316" si="640">IF(U189=0,"",ABS((U189-$BA189)/$BA189))</f>
        <v>0.19617098421564533</v>
      </c>
      <c r="V316" s="51">
        <f t="shared" si="640"/>
        <v>5.850848751327125E-2</v>
      </c>
      <c r="W316" s="51">
        <f t="shared" si="640"/>
        <v>0.15902859443527401</v>
      </c>
      <c r="X316" s="51">
        <f t="shared" si="640"/>
        <v>0.20497781130055653</v>
      </c>
      <c r="Y316" s="51">
        <f t="shared" si="640"/>
        <v>0.22763992812350126</v>
      </c>
      <c r="Z316" s="51">
        <f t="shared" si="640"/>
        <v>8.8050842605845239E-2</v>
      </c>
      <c r="AA316" s="51">
        <f t="shared" si="640"/>
        <v>0.378744889245196</v>
      </c>
      <c r="AB316" s="51">
        <f t="shared" si="640"/>
        <v>5.2352126072083636E-2</v>
      </c>
      <c r="AC316" s="51">
        <f t="shared" si="640"/>
        <v>0.11285106090963661</v>
      </c>
      <c r="AD316" s="51">
        <f t="shared" si="640"/>
        <v>6.0119814220608275E-2</v>
      </c>
      <c r="AE316" s="51">
        <f t="shared" si="640"/>
        <v>7.828094419731816E-3</v>
      </c>
      <c r="AF316" s="51">
        <f t="shared" si="640"/>
        <v>2.7542550824127324E-2</v>
      </c>
      <c r="AG316" s="51">
        <f t="shared" si="640"/>
        <v>0.15357806835845841</v>
      </c>
      <c r="AH316" s="51">
        <f t="shared" si="640"/>
        <v>0.12442868823387596</v>
      </c>
      <c r="AI316" s="51">
        <f t="shared" si="640"/>
        <v>0.18148891578975274</v>
      </c>
      <c r="AJ316" s="51">
        <f t="shared" si="640"/>
        <v>0.14112030224519903</v>
      </c>
      <c r="AK316" s="51">
        <f t="shared" si="640"/>
        <v>0.23307564501466504</v>
      </c>
      <c r="AL316" s="51">
        <f t="shared" si="640"/>
        <v>8.2917272592493638E-3</v>
      </c>
      <c r="AM316" s="51">
        <f t="shared" si="640"/>
        <v>0.15888682432279488</v>
      </c>
      <c r="AN316" s="51">
        <f t="shared" si="640"/>
        <v>0.17375786978622854</v>
      </c>
      <c r="AO316" s="51">
        <f t="shared" si="640"/>
        <v>3.2120988146456843E-2</v>
      </c>
      <c r="AP316" s="51">
        <f t="shared" si="640"/>
        <v>0.13761830247166063</v>
      </c>
      <c r="AQ316" s="51">
        <f t="shared" si="640"/>
        <v>5.1353562693205956E-2</v>
      </c>
      <c r="AR316" s="51">
        <f t="shared" si="640"/>
        <v>2.1819554236010143E-2</v>
      </c>
      <c r="AS316" s="51">
        <f t="shared" si="640"/>
        <v>0.13050002734225613</v>
      </c>
      <c r="AT316" s="51">
        <f t="shared" ref="AT316" si="641">IF(AT189=0,"",ABS((AT189-$BA189)/$BA189))</f>
        <v>1.3872783812635405E-3</v>
      </c>
      <c r="AU316" s="51">
        <f t="shared" si="640"/>
        <v>8.8909968484252019E-2</v>
      </c>
      <c r="AY316" s="63"/>
      <c r="AZ316" s="65">
        <f t="shared" si="581"/>
        <v>0.65699466618395386</v>
      </c>
      <c r="BA316" s="63">
        <f t="shared" si="582"/>
        <v>0.26622700178557379</v>
      </c>
      <c r="BB316" s="63">
        <f t="shared" si="583"/>
        <v>1.66048487467669E-2</v>
      </c>
      <c r="BC316" s="51">
        <f t="shared" si="584"/>
        <v>9.2185277457298181E-2</v>
      </c>
      <c r="BD316" s="51">
        <f t="shared" si="585"/>
        <v>0.18148891578975274</v>
      </c>
    </row>
    <row r="317" spans="1:56" x14ac:dyDescent="0.25">
      <c r="A317" s="60">
        <v>19573</v>
      </c>
      <c r="B317" s="51">
        <f t="shared" si="598"/>
        <v>0.11940627162460715</v>
      </c>
      <c r="C317" s="51">
        <f t="shared" si="612"/>
        <v>0.32834658414111878</v>
      </c>
      <c r="D317" s="51">
        <f t="shared" si="615"/>
        <v>0.32407049049073122</v>
      </c>
      <c r="E317" s="51">
        <f t="shared" ref="E317:F336" si="642">IF(E190=0,"",ABS((E190-$BA190)/$BA190))</f>
        <v>2.2080034525429046E-2</v>
      </c>
      <c r="F317" s="51">
        <f t="shared" si="642"/>
        <v>6.9119486089371074E-2</v>
      </c>
      <c r="G317" s="51">
        <f t="shared" si="639"/>
        <v>4.7492628031004562E-2</v>
      </c>
      <c r="H317" s="51">
        <f t="shared" si="639"/>
        <v>0.33479238647767701</v>
      </c>
      <c r="I317" s="51">
        <f t="shared" si="629"/>
        <v>8.8372112468334083E-2</v>
      </c>
      <c r="J317" s="51">
        <f t="shared" si="632"/>
        <v>0.24621591825724595</v>
      </c>
      <c r="K317" s="51">
        <f t="shared" si="616"/>
        <v>0.10056447950097612</v>
      </c>
      <c r="L317" s="51">
        <f t="shared" si="603"/>
        <v>7.690640274316392E-3</v>
      </c>
      <c r="M317" s="51">
        <f t="shared" si="624"/>
        <v>8.2601681465998347E-2</v>
      </c>
      <c r="N317" s="51">
        <f t="shared" si="599"/>
        <v>4.0501195866624297E-2</v>
      </c>
      <c r="O317" s="51">
        <f t="shared" si="604"/>
        <v>1.5678648777297355E-2</v>
      </c>
      <c r="P317" s="51">
        <f t="shared" si="600"/>
        <v>6.3055534948407543E-2</v>
      </c>
      <c r="Q317" s="51">
        <f t="shared" si="619"/>
        <v>4.6194049287441724E-2</v>
      </c>
      <c r="R317" s="51">
        <f t="shared" si="619"/>
        <v>2.1982327302779395E-2</v>
      </c>
      <c r="S317" s="51">
        <f t="shared" si="591"/>
        <v>4.3379253381959963E-2</v>
      </c>
      <c r="T317" s="51">
        <f t="shared" si="609"/>
        <v>6.322492723491191E-2</v>
      </c>
      <c r="U317" s="51">
        <f t="shared" ref="U317:AU317" si="643">IF(U190=0,"",ABS((U190-$BA190)/$BA190))</f>
        <v>0.16566735232364538</v>
      </c>
      <c r="V317" s="51">
        <f t="shared" si="643"/>
        <v>2.9918934304917988E-2</v>
      </c>
      <c r="W317" s="51">
        <f t="shared" si="643"/>
        <v>0.12459708739070105</v>
      </c>
      <c r="X317" s="51">
        <f t="shared" si="643"/>
        <v>0.17236499278086465</v>
      </c>
      <c r="Y317" s="51">
        <f t="shared" si="643"/>
        <v>0.22814373684362838</v>
      </c>
      <c r="Z317" s="51">
        <f t="shared" si="643"/>
        <v>0.10111199109988114</v>
      </c>
      <c r="AA317" s="51">
        <f t="shared" si="643"/>
        <v>0.39315607779269895</v>
      </c>
      <c r="AB317" s="51">
        <f t="shared" si="643"/>
        <v>6.136826129641644E-2</v>
      </c>
      <c r="AC317" s="51">
        <f t="shared" si="643"/>
        <v>0.10082817743158404</v>
      </c>
      <c r="AD317" s="51">
        <f t="shared" si="643"/>
        <v>8.5366763561045098E-2</v>
      </c>
      <c r="AE317" s="51">
        <f t="shared" si="643"/>
        <v>4.0798331077872306E-2</v>
      </c>
      <c r="AF317" s="51">
        <f t="shared" si="643"/>
        <v>6.5387749432588489E-4</v>
      </c>
      <c r="AG317" s="51">
        <f t="shared" si="643"/>
        <v>0.17546333160559649</v>
      </c>
      <c r="AH317" s="51">
        <f t="shared" si="643"/>
        <v>0.13050855102064429</v>
      </c>
      <c r="AI317" s="51">
        <f t="shared" si="643"/>
        <v>0.16591764866808631</v>
      </c>
      <c r="AJ317" s="51">
        <f t="shared" si="643"/>
        <v>0.10621939612843669</v>
      </c>
      <c r="AK317" s="51">
        <f t="shared" si="643"/>
        <v>0.22062771180402926</v>
      </c>
      <c r="AL317" s="51">
        <f t="shared" si="643"/>
        <v>4.1095566887613691E-2</v>
      </c>
      <c r="AM317" s="51">
        <f t="shared" si="643"/>
        <v>0.15755924619131428</v>
      </c>
      <c r="AN317" s="51">
        <f t="shared" si="643"/>
        <v>0.13242243056616945</v>
      </c>
      <c r="AO317" s="51">
        <f t="shared" si="643"/>
        <v>1.4987727017930063E-2</v>
      </c>
      <c r="AP317" s="51">
        <f t="shared" si="643"/>
        <v>0.11096293786697203</v>
      </c>
      <c r="AQ317" s="51">
        <f t="shared" si="643"/>
        <v>7.0980730343942325E-2</v>
      </c>
      <c r="AR317" s="51">
        <f t="shared" si="643"/>
        <v>2.1605108240433425E-2</v>
      </c>
      <c r="AS317" s="51">
        <f t="shared" si="643"/>
        <v>0.11971930778008072</v>
      </c>
      <c r="AT317" s="51">
        <f t="shared" ref="AT317" si="644">IF(AT190=0,"",ABS((AT190-$BA190)/$BA190))</f>
        <v>1.0090584946073409E-2</v>
      </c>
      <c r="AU317" s="51">
        <f t="shared" si="643"/>
        <v>7.5832966861451467E-2</v>
      </c>
      <c r="AY317" s="63"/>
      <c r="AZ317" s="65">
        <f t="shared" si="581"/>
        <v>0.6772599018245431</v>
      </c>
      <c r="BA317" s="63">
        <f t="shared" si="582"/>
        <v>0.23717982755043715</v>
      </c>
      <c r="BB317" s="63">
        <f t="shared" si="583"/>
        <v>1.8641878508865388E-2</v>
      </c>
      <c r="BC317" s="51">
        <f t="shared" si="584"/>
        <v>8.686943801468959E-2</v>
      </c>
      <c r="BD317" s="51">
        <f t="shared" si="585"/>
        <v>0.16591764866808631</v>
      </c>
    </row>
    <row r="318" spans="1:56" x14ac:dyDescent="0.25">
      <c r="A318" s="60">
        <v>19574</v>
      </c>
      <c r="B318" s="51">
        <f t="shared" si="598"/>
        <v>0.17283407200648426</v>
      </c>
      <c r="C318" s="51">
        <f t="shared" si="612"/>
        <v>0.2883386281626627</v>
      </c>
      <c r="D318" s="51">
        <f t="shared" si="615"/>
        <v>0.27999163724674714</v>
      </c>
      <c r="E318" s="51">
        <f t="shared" si="642"/>
        <v>5.3536447396712802E-2</v>
      </c>
      <c r="F318" s="51">
        <f t="shared" si="642"/>
        <v>1.1863644703473045E-2</v>
      </c>
      <c r="G318" s="51">
        <f t="shared" si="639"/>
        <v>5.0081071766145964E-2</v>
      </c>
      <c r="H318" s="51">
        <f t="shared" si="639"/>
        <v>0.31929538470323304</v>
      </c>
      <c r="I318" s="51">
        <f t="shared" si="629"/>
        <v>7.2772222361733849E-2</v>
      </c>
      <c r="J318" s="51">
        <f t="shared" si="632"/>
        <v>0.24007185285840221</v>
      </c>
      <c r="K318" s="51">
        <f t="shared" si="616"/>
        <v>0.10012713612587791</v>
      </c>
      <c r="L318" s="51">
        <f t="shared" si="603"/>
        <v>2.1693872369531138E-2</v>
      </c>
      <c r="M318" s="51">
        <f t="shared" si="624"/>
        <v>5.4191439788936743E-2</v>
      </c>
      <c r="N318" s="51">
        <f t="shared" si="599"/>
        <v>7.0805831830650978E-2</v>
      </c>
      <c r="O318" s="51">
        <f t="shared" si="604"/>
        <v>1.3184097545883873E-2</v>
      </c>
      <c r="P318" s="51">
        <f t="shared" si="600"/>
        <v>5.3532752819244918E-2</v>
      </c>
      <c r="Q318" s="51">
        <f t="shared" si="619"/>
        <v>4.4559927719400233E-2</v>
      </c>
      <c r="R318" s="51">
        <f t="shared" si="619"/>
        <v>3.6405504601670372E-2</v>
      </c>
      <c r="S318" s="51">
        <f t="shared" si="591"/>
        <v>2.1882085010438396E-2</v>
      </c>
      <c r="T318" s="51">
        <f t="shared" si="609"/>
        <v>5.5011405631465456E-2</v>
      </c>
      <c r="U318" s="51">
        <f t="shared" ref="U318:AU318" si="645">IF(U191=0,"",ABS((U191-$BA191)/$BA191))</f>
        <v>0.11581223383307496</v>
      </c>
      <c r="V318" s="51">
        <f t="shared" si="645"/>
        <v>1.2562494220402617E-2</v>
      </c>
      <c r="W318" s="51">
        <f t="shared" si="645"/>
        <v>9.3985702698678536E-2</v>
      </c>
      <c r="X318" s="51">
        <f t="shared" si="645"/>
        <v>0.16573315213368006</v>
      </c>
      <c r="Y318" s="51">
        <f t="shared" si="645"/>
        <v>0.23153166640522951</v>
      </c>
      <c r="Z318" s="51">
        <f t="shared" si="645"/>
        <v>9.7638105757097721E-2</v>
      </c>
      <c r="AA318" s="51">
        <f t="shared" si="645"/>
        <v>0.39248170026697315</v>
      </c>
      <c r="AB318" s="51">
        <f t="shared" si="645"/>
        <v>3.0435446845062324E-2</v>
      </c>
      <c r="AC318" s="51">
        <f t="shared" si="645"/>
        <v>9.4437446439497585E-2</v>
      </c>
      <c r="AD318" s="51">
        <f t="shared" si="645"/>
        <v>0.11972267269167383</v>
      </c>
      <c r="AE318" s="51">
        <f t="shared" si="645"/>
        <v>6.7941498080097496E-3</v>
      </c>
      <c r="AF318" s="51">
        <f t="shared" si="645"/>
        <v>2.7352820971406087E-2</v>
      </c>
      <c r="AG318" s="51">
        <f t="shared" si="645"/>
        <v>0.18340900859599596</v>
      </c>
      <c r="AH318" s="51">
        <f t="shared" si="645"/>
        <v>0.1131255008939612</v>
      </c>
      <c r="AI318" s="51">
        <f t="shared" si="645"/>
        <v>0.14391114125365848</v>
      </c>
      <c r="AJ318" s="51">
        <f t="shared" si="645"/>
        <v>7.9038940223322682E-2</v>
      </c>
      <c r="AK318" s="51">
        <f t="shared" si="645"/>
        <v>0.21579934931628031</v>
      </c>
      <c r="AL318" s="51">
        <f t="shared" si="645"/>
        <v>6.2115310859540397E-2</v>
      </c>
      <c r="AM318" s="51">
        <f t="shared" si="645"/>
        <v>0.11621361835511254</v>
      </c>
      <c r="AN318" s="51">
        <f t="shared" si="645"/>
        <v>8.9590661158040028E-2</v>
      </c>
      <c r="AO318" s="51">
        <f t="shared" si="645"/>
        <v>3.5941219122326749E-3</v>
      </c>
      <c r="AP318" s="51">
        <f t="shared" si="645"/>
        <v>7.4410081191952013E-2</v>
      </c>
      <c r="AQ318" s="51">
        <f t="shared" si="645"/>
        <v>8.4270021290627523E-2</v>
      </c>
      <c r="AR318" s="51">
        <f t="shared" si="645"/>
        <v>1.3201179955676095E-3</v>
      </c>
      <c r="AS318" s="51">
        <f t="shared" si="645"/>
        <v>0.13919805601206664</v>
      </c>
      <c r="AT318" s="51">
        <f t="shared" ref="AT318" si="646">IF(AT191=0,"",ABS((AT191-$BA191)/$BA191))</f>
        <v>1.2702776871965213E-2</v>
      </c>
      <c r="AU318" s="51">
        <f t="shared" si="645"/>
        <v>5.1148980992146299E-2</v>
      </c>
      <c r="AY318" s="63"/>
      <c r="AZ318" s="65">
        <f t="shared" si="581"/>
        <v>0.70178150136893902</v>
      </c>
      <c r="BA318" s="63">
        <f t="shared" si="582"/>
        <v>0.23580175963181588</v>
      </c>
      <c r="BB318" s="63">
        <f t="shared" si="583"/>
        <v>1.2632635546183914E-2</v>
      </c>
      <c r="BC318" s="51">
        <f t="shared" si="584"/>
        <v>7.6724510707637347E-2</v>
      </c>
      <c r="BD318" s="51">
        <f t="shared" si="585"/>
        <v>0.16573315213368006</v>
      </c>
    </row>
    <row r="319" spans="1:56" x14ac:dyDescent="0.25">
      <c r="A319" s="60">
        <v>19575</v>
      </c>
      <c r="B319" s="51">
        <f t="shared" si="598"/>
        <v>0.15853463655984368</v>
      </c>
      <c r="C319" s="51">
        <f t="shared" si="612"/>
        <v>0.26113628135043304</v>
      </c>
      <c r="D319" s="51">
        <f t="shared" si="615"/>
        <v>0.25500810286912357</v>
      </c>
      <c r="E319" s="51">
        <f t="shared" si="642"/>
        <v>7.6224174749383158E-2</v>
      </c>
      <c r="F319" s="51">
        <f t="shared" si="642"/>
        <v>2.1438066672458025E-2</v>
      </c>
      <c r="G319" s="51">
        <f t="shared" si="639"/>
        <v>2.3942101454348864E-2</v>
      </c>
      <c r="H319" s="51">
        <f t="shared" si="639"/>
        <v>0.29555208047317122</v>
      </c>
      <c r="I319" s="51">
        <f t="shared" si="629"/>
        <v>4.8822225799674573E-2</v>
      </c>
      <c r="J319" s="51">
        <f t="shared" si="632"/>
        <v>0.1730016883354295</v>
      </c>
      <c r="K319" s="51">
        <f t="shared" si="616"/>
        <v>9.3824730613355681E-2</v>
      </c>
      <c r="L319" s="51">
        <f t="shared" si="603"/>
        <v>1.8633068589923505E-2</v>
      </c>
      <c r="M319" s="51">
        <f t="shared" si="624"/>
        <v>8.2909953602648842E-2</v>
      </c>
      <c r="N319" s="51">
        <f t="shared" si="599"/>
        <v>7.8352162784322502E-3</v>
      </c>
      <c r="O319" s="51">
        <f t="shared" si="604"/>
        <v>1.9951942949591354E-2</v>
      </c>
      <c r="P319" s="51">
        <f t="shared" si="600"/>
        <v>5.5631256241898262E-2</v>
      </c>
      <c r="Q319" s="51">
        <f t="shared" si="619"/>
        <v>2.9960858875819649E-2</v>
      </c>
      <c r="R319" s="51">
        <f t="shared" si="619"/>
        <v>3.6872872938027296E-2</v>
      </c>
      <c r="S319" s="51">
        <f t="shared" si="591"/>
        <v>3.7315121901979414E-2</v>
      </c>
      <c r="T319" s="51">
        <f t="shared" si="609"/>
        <v>6.1477455899181306E-2</v>
      </c>
      <c r="U319" s="51">
        <f t="shared" ref="U319:AU319" si="647">IF(U192=0,"",ABS((U192-$BA192)/$BA192))</f>
        <v>0.11108513453270397</v>
      </c>
      <c r="V319" s="51">
        <f t="shared" si="647"/>
        <v>1.3299732596254222E-3</v>
      </c>
      <c r="W319" s="51">
        <f t="shared" si="647"/>
        <v>7.4369825600640288E-2</v>
      </c>
      <c r="X319" s="51">
        <f t="shared" si="647"/>
        <v>0.14675940156369247</v>
      </c>
      <c r="Y319" s="51">
        <f t="shared" si="647"/>
        <v>0.16282512979433891</v>
      </c>
      <c r="Z319" s="51">
        <f t="shared" si="647"/>
        <v>0.11189103933268807</v>
      </c>
      <c r="AA319" s="51">
        <f t="shared" si="647"/>
        <v>0.37788407345649011</v>
      </c>
      <c r="AB319" s="51">
        <f t="shared" si="647"/>
        <v>1.347423792388195E-2</v>
      </c>
      <c r="AC319" s="51">
        <f t="shared" si="647"/>
        <v>0.10458013384699047</v>
      </c>
      <c r="AD319" s="51">
        <f t="shared" si="647"/>
        <v>0.12824659522112578</v>
      </c>
      <c r="AE319" s="51">
        <f t="shared" si="647"/>
        <v>1.0941715897328539E-2</v>
      </c>
      <c r="AF319" s="51">
        <f t="shared" si="647"/>
        <v>3.2609815381191218E-2</v>
      </c>
      <c r="AG319" s="51">
        <f t="shared" si="647"/>
        <v>0.18472739000332833</v>
      </c>
      <c r="AH319" s="51">
        <f t="shared" si="647"/>
        <v>0.13861140544315378</v>
      </c>
      <c r="AI319" s="51">
        <f t="shared" si="647"/>
        <v>0.12409093494796995</v>
      </c>
      <c r="AJ319" s="51">
        <f t="shared" si="647"/>
        <v>7.2202865453287982E-2</v>
      </c>
      <c r="AK319" s="51">
        <f t="shared" si="647"/>
        <v>0.19890481450095013</v>
      </c>
      <c r="AL319" s="51">
        <f t="shared" si="647"/>
        <v>7.9518820357390357E-2</v>
      </c>
      <c r="AM319" s="51">
        <f t="shared" si="647"/>
        <v>0.11688098122083646</v>
      </c>
      <c r="AN319" s="51">
        <f t="shared" si="647"/>
        <v>6.3297583335342064E-2</v>
      </c>
      <c r="AO319" s="51">
        <f t="shared" si="647"/>
        <v>4.7566267916613067E-3</v>
      </c>
      <c r="AP319" s="51">
        <f t="shared" si="647"/>
        <v>8.3475515159770086E-2</v>
      </c>
      <c r="AQ319" s="51">
        <f t="shared" si="647"/>
        <v>9.8402892966083691E-2</v>
      </c>
      <c r="AR319" s="51">
        <f t="shared" si="647"/>
        <v>7.4505933971071192E-2</v>
      </c>
      <c r="AS319" s="51">
        <f t="shared" si="647"/>
        <v>0.13940305129840325</v>
      </c>
      <c r="AT319" s="51">
        <f t="shared" ref="AT319" si="648">IF(AT192=0,"",ABS((AT192-$BA192)/$BA192))</f>
        <v>2.467169811306044E-3</v>
      </c>
      <c r="AU319" s="51">
        <f t="shared" si="647"/>
        <v>5.9610513502438837E-2</v>
      </c>
      <c r="AY319" s="63"/>
      <c r="AZ319" s="65">
        <f t="shared" si="581"/>
        <v>0.72036153191594932</v>
      </c>
      <c r="BA319" s="63">
        <f t="shared" si="582"/>
        <v>0.19181610225213924</v>
      </c>
      <c r="BB319" s="63">
        <f t="shared" si="583"/>
        <v>1.2207976910605245E-2</v>
      </c>
      <c r="BC319" s="51">
        <f t="shared" si="584"/>
        <v>7.7871497553386765E-2</v>
      </c>
      <c r="BD319" s="51">
        <f t="shared" si="585"/>
        <v>0.14675940156369247</v>
      </c>
    </row>
    <row r="320" spans="1:56" x14ac:dyDescent="0.25">
      <c r="A320" s="60">
        <v>19576</v>
      </c>
      <c r="B320" s="51">
        <f t="shared" si="598"/>
        <v>0.12808058412561607</v>
      </c>
      <c r="C320" s="51">
        <f t="shared" si="612"/>
        <v>0.23151986557100718</v>
      </c>
      <c r="D320" s="51">
        <f t="shared" si="615"/>
        <v>0.23118744325298826</v>
      </c>
      <c r="E320" s="51">
        <f t="shared" si="642"/>
        <v>9.8418606040727719E-2</v>
      </c>
      <c r="F320" s="51">
        <f t="shared" si="642"/>
        <v>2.44485508847649E-2</v>
      </c>
      <c r="G320" s="51">
        <f t="shared" si="639"/>
        <v>5.464036043331965E-2</v>
      </c>
      <c r="H320" s="51">
        <f t="shared" si="639"/>
        <v>0.26781677702986667</v>
      </c>
      <c r="I320" s="51">
        <f t="shared" si="629"/>
        <v>4.9255830407487711E-2</v>
      </c>
      <c r="J320" s="51">
        <f t="shared" si="632"/>
        <v>0.11222876381135616</v>
      </c>
      <c r="K320" s="51">
        <f t="shared" si="616"/>
        <v>9.2663902193321504E-2</v>
      </c>
      <c r="L320" s="51">
        <f t="shared" si="603"/>
        <v>1.5679654392112506E-3</v>
      </c>
      <c r="M320" s="51">
        <f t="shared" si="624"/>
        <v>7.7342385490671947E-2</v>
      </c>
      <c r="N320" s="51">
        <f t="shared" si="599"/>
        <v>2.5856377396738385E-2</v>
      </c>
      <c r="O320" s="51">
        <f t="shared" si="604"/>
        <v>3.8859697263235911E-2</v>
      </c>
      <c r="P320" s="51">
        <f t="shared" si="600"/>
        <v>3.9439138880355142E-2</v>
      </c>
      <c r="Q320" s="51">
        <f t="shared" si="619"/>
        <v>3.5962527952271922E-2</v>
      </c>
      <c r="R320" s="51">
        <f t="shared" si="619"/>
        <v>1.8398096526394635E-2</v>
      </c>
      <c r="S320" s="51">
        <f t="shared" si="591"/>
        <v>1.6902417720827748E-2</v>
      </c>
      <c r="T320" s="51">
        <f t="shared" si="609"/>
        <v>7.7639630506973756E-2</v>
      </c>
      <c r="U320" s="51">
        <f t="shared" ref="U320:AU320" si="649">IF(U193=0,"",ABS((U193-$BA193)/$BA193))</f>
        <v>7.5763282178722482E-2</v>
      </c>
      <c r="V320" s="51">
        <f t="shared" si="649"/>
        <v>4.3744859770201289E-3</v>
      </c>
      <c r="W320" s="51">
        <f t="shared" si="649"/>
        <v>4.7701710690756891E-2</v>
      </c>
      <c r="X320" s="51">
        <f t="shared" si="649"/>
        <v>0.12685067643103237</v>
      </c>
      <c r="Y320" s="51">
        <f t="shared" si="649"/>
        <v>0.16340839813009278</v>
      </c>
      <c r="Z320" s="51">
        <f t="shared" si="649"/>
        <v>8.2106247413102545E-2</v>
      </c>
      <c r="AA320" s="51">
        <f t="shared" si="649"/>
        <v>0.36650267680314014</v>
      </c>
      <c r="AB320" s="51">
        <f t="shared" si="649"/>
        <v>1.1415736973221687E-2</v>
      </c>
      <c r="AC320" s="51">
        <f t="shared" si="649"/>
        <v>8.9415085139285339E-2</v>
      </c>
      <c r="AD320" s="51">
        <f t="shared" si="649"/>
        <v>0.1474490654861571</v>
      </c>
      <c r="AE320" s="51">
        <f t="shared" si="649"/>
        <v>3.9356837403520997E-3</v>
      </c>
      <c r="AF320" s="51">
        <f t="shared" si="649"/>
        <v>4.6647282943755551E-2</v>
      </c>
      <c r="AG320" s="51">
        <f t="shared" si="649"/>
        <v>0.19300175929664942</v>
      </c>
      <c r="AH320" s="51">
        <f t="shared" si="649"/>
        <v>0.11373670934624862</v>
      </c>
      <c r="AI320" s="51">
        <f t="shared" si="649"/>
        <v>0.13234831604254549</v>
      </c>
      <c r="AJ320" s="51">
        <f t="shared" si="649"/>
        <v>6.5295207917690237E-2</v>
      </c>
      <c r="AK320" s="51">
        <f t="shared" si="649"/>
        <v>0.18363763172230244</v>
      </c>
      <c r="AL320" s="51">
        <f t="shared" si="649"/>
        <v>8.1389695445447649E-2</v>
      </c>
      <c r="AM320" s="51">
        <f t="shared" si="649"/>
        <v>0.12862697924736755</v>
      </c>
      <c r="AN320" s="51">
        <f t="shared" si="649"/>
        <v>3.6246763591676806E-2</v>
      </c>
      <c r="AO320" s="51">
        <f t="shared" si="649"/>
        <v>1.0645214085135475E-2</v>
      </c>
      <c r="AP320" s="51">
        <f t="shared" si="649"/>
        <v>2.2952683716371568E-2</v>
      </c>
      <c r="AQ320" s="51">
        <f t="shared" si="649"/>
        <v>6.7842913364121391E-2</v>
      </c>
      <c r="AR320" s="51">
        <f t="shared" si="649"/>
        <v>5.5575047588581436E-2</v>
      </c>
      <c r="AS320" s="51">
        <f t="shared" si="649"/>
        <v>0.13272356278990291</v>
      </c>
      <c r="AT320" s="51">
        <f t="shared" ref="AT320" si="650">IF(AT193=0,"",ABS((AT193-$BA193)/$BA193))</f>
        <v>1.6249675413545682E-2</v>
      </c>
      <c r="AU320" s="51">
        <f t="shared" si="649"/>
        <v>6.8450115230048431E-2</v>
      </c>
      <c r="AY320" s="63"/>
      <c r="AZ320" s="65">
        <f t="shared" si="581"/>
        <v>0.73767325768188585</v>
      </c>
      <c r="BA320" s="63">
        <f t="shared" si="582"/>
        <v>0.18831969550947592</v>
      </c>
      <c r="BB320" s="63">
        <f t="shared" si="583"/>
        <v>1.3832706193383684E-2</v>
      </c>
      <c r="BC320" s="51">
        <f t="shared" si="584"/>
        <v>7.2106698704385463E-2</v>
      </c>
      <c r="BD320" s="51">
        <f t="shared" si="585"/>
        <v>0.13234831604254549</v>
      </c>
    </row>
    <row r="321" spans="1:56" x14ac:dyDescent="0.25">
      <c r="A321" s="60">
        <v>19577</v>
      </c>
      <c r="B321" s="51">
        <f t="shared" si="598"/>
        <v>0.11911695577153912</v>
      </c>
      <c r="C321" s="51">
        <f t="shared" si="612"/>
        <v>0.20923511332084871</v>
      </c>
      <c r="D321" s="51">
        <f t="shared" si="615"/>
        <v>0.21524965312314875</v>
      </c>
      <c r="E321" s="51">
        <f t="shared" si="642"/>
        <v>0.10744140906916996</v>
      </c>
      <c r="F321" s="51">
        <f t="shared" si="642"/>
        <v>1.3772959590105686E-2</v>
      </c>
      <c r="G321" s="51">
        <f t="shared" si="639"/>
        <v>6.3546299789180166E-2</v>
      </c>
      <c r="H321" s="51">
        <f t="shared" si="639"/>
        <v>0.26653908421571026</v>
      </c>
      <c r="I321" s="51">
        <f t="shared" si="629"/>
        <v>5.508502123014785E-2</v>
      </c>
      <c r="J321" s="51">
        <f t="shared" si="632"/>
        <v>0.11053256112066805</v>
      </c>
      <c r="K321" s="51">
        <f t="shared" si="616"/>
        <v>9.0025663258319316E-2</v>
      </c>
      <c r="L321" s="51">
        <f t="shared" si="603"/>
        <v>1.8493364550747854E-3</v>
      </c>
      <c r="M321" s="51">
        <f t="shared" si="624"/>
        <v>9.4174013198667833E-2</v>
      </c>
      <c r="N321" s="51">
        <f t="shared" si="599"/>
        <v>3.3503097627190448E-2</v>
      </c>
      <c r="O321" s="51">
        <f t="shared" si="604"/>
        <v>1.4593746672128802E-2</v>
      </c>
      <c r="P321" s="51">
        <f t="shared" si="600"/>
        <v>2.9655453558364023E-2</v>
      </c>
      <c r="Q321" s="51">
        <f t="shared" si="619"/>
        <v>2.5614662083641077E-2</v>
      </c>
      <c r="R321" s="51">
        <f t="shared" si="619"/>
        <v>3.093149014303672E-2</v>
      </c>
      <c r="S321" s="51">
        <f t="shared" si="591"/>
        <v>2.212040762833091E-2</v>
      </c>
      <c r="T321" s="51">
        <f t="shared" si="609"/>
        <v>9.26993887920015E-2</v>
      </c>
      <c r="U321" s="51">
        <f t="shared" ref="U321:AU321" si="651">IF(U194=0,"",ABS((U194-$BA194)/$BA194))</f>
        <v>5.685552084805507E-2</v>
      </c>
      <c r="V321" s="51">
        <f t="shared" si="651"/>
        <v>1.1969021044503899E-3</v>
      </c>
      <c r="W321" s="51">
        <f t="shared" si="651"/>
        <v>4.9144396574407445E-2</v>
      </c>
      <c r="X321" s="51">
        <f t="shared" si="651"/>
        <v>0.11117400792652511</v>
      </c>
      <c r="Y321" s="51">
        <f t="shared" si="651"/>
        <v>0.14818951164062319</v>
      </c>
      <c r="Z321" s="51">
        <f t="shared" si="651"/>
        <v>5.0834763621411191E-2</v>
      </c>
      <c r="AA321" s="51">
        <f t="shared" si="651"/>
        <v>0.36540477995697884</v>
      </c>
      <c r="AB321" s="51">
        <f t="shared" si="651"/>
        <v>1.0169084170308E-2</v>
      </c>
      <c r="AC321" s="51">
        <f t="shared" si="651"/>
        <v>7.0943064197115893E-2</v>
      </c>
      <c r="AD321" s="51">
        <f t="shared" si="651"/>
        <v>0.14815835712599734</v>
      </c>
      <c r="AE321" s="51">
        <f t="shared" si="651"/>
        <v>1.6787792820230275E-2</v>
      </c>
      <c r="AF321" s="51">
        <f t="shared" si="651"/>
        <v>6.7620681896731188E-3</v>
      </c>
      <c r="AG321" s="51">
        <f t="shared" si="651"/>
        <v>0.18328829030322502</v>
      </c>
      <c r="AH321" s="51">
        <f t="shared" si="651"/>
        <v>0.1184262423470131</v>
      </c>
      <c r="AI321" s="51">
        <f t="shared" si="651"/>
        <v>0.12733749193935701</v>
      </c>
      <c r="AJ321" s="51">
        <f t="shared" si="651"/>
        <v>4.8908301118185102E-2</v>
      </c>
      <c r="AK321" s="51">
        <f t="shared" si="651"/>
        <v>0.17645903850143535</v>
      </c>
      <c r="AL321" s="51">
        <f t="shared" si="651"/>
        <v>8.7875236707963642E-2</v>
      </c>
      <c r="AM321" s="51">
        <f t="shared" si="651"/>
        <v>0.12955304475047416</v>
      </c>
      <c r="AN321" s="51">
        <f t="shared" si="651"/>
        <v>1.3913632378353078E-2</v>
      </c>
      <c r="AO321" s="51">
        <f t="shared" si="651"/>
        <v>2.1704310727277188E-3</v>
      </c>
      <c r="AP321" s="51">
        <f t="shared" si="651"/>
        <v>5.905057669408101E-3</v>
      </c>
      <c r="AQ321" s="51">
        <f t="shared" si="651"/>
        <v>7.8486669544606757E-2</v>
      </c>
      <c r="AR321" s="51">
        <f t="shared" si="651"/>
        <v>8.0240627709084841E-2</v>
      </c>
      <c r="AS321" s="51">
        <f t="shared" si="651"/>
        <v>0.12337131126888425</v>
      </c>
      <c r="AT321" s="51">
        <f t="shared" ref="AT321" si="652">IF(AT194=0,"",ABS((AT194-$BA194)/$BA194))</f>
        <v>2.26270130310233E-2</v>
      </c>
      <c r="AU321" s="51">
        <f t="shared" si="651"/>
        <v>5.2018120578771275E-2</v>
      </c>
      <c r="AY321" s="63"/>
      <c r="AZ321" s="65">
        <f t="shared" si="581"/>
        <v>0.75915172972336997</v>
      </c>
      <c r="BA321" s="63">
        <f t="shared" si="582"/>
        <v>0.17987366440233019</v>
      </c>
      <c r="BB321" s="63">
        <f t="shared" si="583"/>
        <v>8.4655761799905596E-3</v>
      </c>
      <c r="BC321" s="51">
        <f t="shared" si="584"/>
        <v>6.7244681993148037E-2</v>
      </c>
      <c r="BD321" s="51">
        <f t="shared" si="585"/>
        <v>0.12733749193935701</v>
      </c>
    </row>
    <row r="322" spans="1:56" x14ac:dyDescent="0.25">
      <c r="A322" s="60">
        <v>19578</v>
      </c>
      <c r="B322" s="51">
        <f t="shared" si="598"/>
        <v>0.10715769378639441</v>
      </c>
      <c r="C322" s="51">
        <f t="shared" si="612"/>
        <v>0.19189673711102342</v>
      </c>
      <c r="D322" s="51">
        <f t="shared" si="615"/>
        <v>0.20820212194934457</v>
      </c>
      <c r="E322" s="51">
        <f t="shared" si="642"/>
        <v>0.10545701880742663</v>
      </c>
      <c r="F322" s="51">
        <f t="shared" si="642"/>
        <v>4.9656752435291975E-2</v>
      </c>
      <c r="G322" s="51">
        <f t="shared" si="639"/>
        <v>6.361024338118805E-2</v>
      </c>
      <c r="H322" s="51">
        <f t="shared" si="639"/>
        <v>0.2626681740266617</v>
      </c>
      <c r="I322" s="51">
        <f t="shared" si="629"/>
        <v>4.9636281866206451E-2</v>
      </c>
      <c r="J322" s="51">
        <f t="shared" si="632"/>
        <v>6.2458976836970131E-2</v>
      </c>
      <c r="K322" s="51">
        <f t="shared" si="616"/>
        <v>0.10601500088014935</v>
      </c>
      <c r="L322" s="51">
        <f t="shared" si="603"/>
        <v>6.7894123781554305E-3</v>
      </c>
      <c r="M322" s="51">
        <f t="shared" si="624"/>
        <v>9.837404275700766E-2</v>
      </c>
      <c r="N322" s="51">
        <f t="shared" si="599"/>
        <v>2.9020556506587858E-2</v>
      </c>
      <c r="O322" s="51">
        <f t="shared" si="604"/>
        <v>8.9115260204482467E-3</v>
      </c>
      <c r="P322" s="51">
        <f t="shared" si="600"/>
        <v>1.7349829924244373E-2</v>
      </c>
      <c r="Q322" s="51">
        <f t="shared" si="619"/>
        <v>2.2795932673087351E-2</v>
      </c>
      <c r="R322" s="51">
        <f t="shared" si="619"/>
        <v>4.4695207478067135E-2</v>
      </c>
      <c r="S322" s="51">
        <f t="shared" si="591"/>
        <v>3.4105056114637836E-2</v>
      </c>
      <c r="T322" s="51">
        <f t="shared" si="609"/>
        <v>0.10225351605066195</v>
      </c>
      <c r="U322" s="51">
        <f t="shared" ref="U322:AU322" si="653">IF(U195=0,"",ABS((U195-$BA195)/$BA195))</f>
        <v>6.4128242824913778E-2</v>
      </c>
      <c r="V322" s="51">
        <f t="shared" si="653"/>
        <v>1.1245728146571036E-3</v>
      </c>
      <c r="W322" s="51">
        <f t="shared" si="653"/>
        <v>3.2275213529216175E-2</v>
      </c>
      <c r="X322" s="51">
        <f t="shared" si="653"/>
        <v>0.10143371771489074</v>
      </c>
      <c r="Y322" s="51">
        <f t="shared" si="653"/>
        <v>0.14770657498516895</v>
      </c>
      <c r="Z322" s="51">
        <f t="shared" si="653"/>
        <v>5.6546773185637472E-2</v>
      </c>
      <c r="AA322" s="51">
        <f t="shared" si="653"/>
        <v>0.35889880636109334</v>
      </c>
      <c r="AB322" s="51">
        <f t="shared" si="653"/>
        <v>2.3472881578879938E-2</v>
      </c>
      <c r="AC322" s="51">
        <f t="shared" si="653"/>
        <v>7.2059622336984194E-2</v>
      </c>
      <c r="AD322" s="51">
        <f t="shared" si="653"/>
        <v>0.12832580568390081</v>
      </c>
      <c r="AE322" s="51">
        <f t="shared" si="653"/>
        <v>2.1160422326154556E-2</v>
      </c>
      <c r="AF322" s="51">
        <f t="shared" si="653"/>
        <v>1.0049204090929808E-2</v>
      </c>
      <c r="AG322" s="51">
        <f t="shared" si="653"/>
        <v>0.18620310072589819</v>
      </c>
      <c r="AH322" s="51">
        <f t="shared" si="653"/>
        <v>0.11509047886733356</v>
      </c>
      <c r="AI322" s="51">
        <f t="shared" si="653"/>
        <v>0.11974645645386055</v>
      </c>
      <c r="AJ322" s="51">
        <f t="shared" si="653"/>
        <v>4.4791427177349706E-2</v>
      </c>
      <c r="AK322" s="51">
        <f t="shared" si="653"/>
        <v>0.18339818346003972</v>
      </c>
      <c r="AL322" s="51">
        <f t="shared" si="653"/>
        <v>5.298574816111979E-2</v>
      </c>
      <c r="AM322" s="51">
        <f t="shared" si="653"/>
        <v>0.12304119964124687</v>
      </c>
      <c r="AN322" s="51">
        <f t="shared" si="653"/>
        <v>4.8084239436990764E-2</v>
      </c>
      <c r="AO322" s="51">
        <f t="shared" si="653"/>
        <v>1.9290874014420482E-2</v>
      </c>
      <c r="AP322" s="51">
        <f t="shared" si="653"/>
        <v>1.3203968432090004E-3</v>
      </c>
      <c r="AQ322" s="51">
        <f t="shared" si="653"/>
        <v>9.3937558350936201E-2</v>
      </c>
      <c r="AR322" s="51">
        <f t="shared" si="653"/>
        <v>8.2503857909909842E-2</v>
      </c>
      <c r="AS322" s="51">
        <f t="shared" si="653"/>
        <v>0.10234010596643994</v>
      </c>
      <c r="AT322" s="51">
        <f t="shared" ref="AT322" si="654">IF(AT195=0,"",ABS((AT195-$BA195)/$BA195))</f>
        <v>7.2297482074311411E-3</v>
      </c>
      <c r="AU322" s="51">
        <f t="shared" si="653"/>
        <v>5.8074082591118528E-2</v>
      </c>
      <c r="AY322" s="63"/>
      <c r="AZ322" s="65">
        <f t="shared" si="581"/>
        <v>0.77704005677241139</v>
      </c>
      <c r="BA322" s="63">
        <f t="shared" si="582"/>
        <v>0.18480064209296895</v>
      </c>
      <c r="BB322" s="63">
        <f t="shared" si="583"/>
        <v>9.4803650556890273E-3</v>
      </c>
      <c r="BC322" s="51">
        <f t="shared" si="584"/>
        <v>6.3034610109079098E-2</v>
      </c>
      <c r="BD322" s="51">
        <f t="shared" si="585"/>
        <v>0.11974645645386055</v>
      </c>
    </row>
    <row r="323" spans="1:56" x14ac:dyDescent="0.25">
      <c r="A323" s="60">
        <v>19579</v>
      </c>
      <c r="B323" s="51">
        <f t="shared" si="598"/>
        <v>0.1026149065882271</v>
      </c>
      <c r="C323" s="51">
        <f t="shared" si="612"/>
        <v>0.18184410134270337</v>
      </c>
      <c r="D323" s="51">
        <f t="shared" si="615"/>
        <v>0.19453419913144321</v>
      </c>
      <c r="E323" s="51">
        <f t="shared" si="642"/>
        <v>0.11217718160735096</v>
      </c>
      <c r="F323" s="51">
        <f t="shared" si="642"/>
        <v>3.949269014469492E-2</v>
      </c>
      <c r="G323" s="51">
        <f t="shared" si="639"/>
        <v>5.5012231277022455E-2</v>
      </c>
      <c r="H323" s="51">
        <f t="shared" si="639"/>
        <v>0.24625120143365034</v>
      </c>
      <c r="I323" s="51">
        <f t="shared" si="629"/>
        <v>4.064171749617386E-2</v>
      </c>
      <c r="J323" s="51">
        <f t="shared" si="632"/>
        <v>5.8437574820419079E-2</v>
      </c>
      <c r="K323" s="51">
        <f t="shared" si="616"/>
        <v>0.11866723695621473</v>
      </c>
      <c r="L323" s="51">
        <f t="shared" si="603"/>
        <v>5.8146471829332103E-3</v>
      </c>
      <c r="M323" s="51">
        <f t="shared" si="624"/>
        <v>8.8882207815196623E-2</v>
      </c>
      <c r="N323" s="51">
        <f t="shared" si="599"/>
        <v>2.5402236194553802E-2</v>
      </c>
      <c r="O323" s="51">
        <f t="shared" si="604"/>
        <v>3.3190992498365892E-3</v>
      </c>
      <c r="P323" s="51">
        <f t="shared" si="600"/>
        <v>1.5661018345742538E-2</v>
      </c>
      <c r="Q323" s="51">
        <f t="shared" si="619"/>
        <v>3.5019982512530738E-2</v>
      </c>
      <c r="R323" s="51">
        <f t="shared" si="619"/>
        <v>3.7544349352560402E-2</v>
      </c>
      <c r="S323" s="51">
        <f t="shared" si="591"/>
        <v>2.0986118143437966E-3</v>
      </c>
      <c r="T323" s="51">
        <f t="shared" si="609"/>
        <v>9.6273136853304422E-2</v>
      </c>
      <c r="U323" s="51">
        <f t="shared" ref="U323:AU323" si="655">IF(U196=0,"",ABS((U196-$BA196)/$BA196))</f>
        <v>5.855320131692867E-2</v>
      </c>
      <c r="V323" s="51">
        <f t="shared" si="655"/>
        <v>1.1227919592421483E-2</v>
      </c>
      <c r="W323" s="51">
        <f t="shared" si="655"/>
        <v>3.0729637602637788E-2</v>
      </c>
      <c r="X323" s="51">
        <f t="shared" si="655"/>
        <v>0.10422608964556634</v>
      </c>
      <c r="Y323" s="51">
        <f t="shared" si="655"/>
        <v>0.1200121473121078</v>
      </c>
      <c r="Z323" s="51">
        <f t="shared" si="655"/>
        <v>1.838858991650379E-2</v>
      </c>
      <c r="AA323" s="51">
        <f t="shared" si="655"/>
        <v>0.31540539567575876</v>
      </c>
      <c r="AB323" s="51">
        <f t="shared" si="655"/>
        <v>2.7247079676930974E-2</v>
      </c>
      <c r="AC323" s="51">
        <f t="shared" si="655"/>
        <v>7.6106886523913259E-2</v>
      </c>
      <c r="AD323" s="51">
        <f t="shared" si="655"/>
        <v>0.10402876158620852</v>
      </c>
      <c r="AE323" s="51">
        <f t="shared" si="655"/>
        <v>4.1300240104769924E-2</v>
      </c>
      <c r="AF323" s="51">
        <f t="shared" si="655"/>
        <v>2.1942876643808937E-2</v>
      </c>
      <c r="AG323" s="51">
        <f t="shared" si="655"/>
        <v>0.16029379846507635</v>
      </c>
      <c r="AH323" s="51">
        <f t="shared" si="655"/>
        <v>0.10579748394936943</v>
      </c>
      <c r="AI323" s="51">
        <f t="shared" si="655"/>
        <v>0.11167435996004749</v>
      </c>
      <c r="AJ323" s="51">
        <f t="shared" si="655"/>
        <v>3.4347448623124638E-2</v>
      </c>
      <c r="AK323" s="51">
        <f t="shared" si="655"/>
        <v>0.16468238222090545</v>
      </c>
      <c r="AL323" s="51">
        <f t="shared" si="655"/>
        <v>5.2976615770950343E-2</v>
      </c>
      <c r="AM323" s="51">
        <f t="shared" si="655"/>
        <v>9.8874478718406683E-2</v>
      </c>
      <c r="AN323" s="51">
        <f t="shared" si="655"/>
        <v>3.1166511601468154E-2</v>
      </c>
      <c r="AO323" s="51">
        <f t="shared" si="655"/>
        <v>2.218978786349304E-2</v>
      </c>
      <c r="AP323" s="51">
        <f t="shared" si="655"/>
        <v>8.1756755974054032E-3</v>
      </c>
      <c r="AQ323" s="51">
        <f t="shared" si="655"/>
        <v>5.5630640533359435E-2</v>
      </c>
      <c r="AR323" s="51">
        <f t="shared" si="655"/>
        <v>7.5182719623405614E-2</v>
      </c>
      <c r="AS323" s="51">
        <f t="shared" si="655"/>
        <v>7.6004453565416741E-2</v>
      </c>
      <c r="AT323" s="51">
        <f t="shared" ref="AT323" si="656">IF(AT196=0,"",ABS((AT196-$BA196)/$BA196))</f>
        <v>1.0869728147829434E-3</v>
      </c>
      <c r="AU323" s="51">
        <f t="shared" si="655"/>
        <v>6.0732687995170211E-2</v>
      </c>
      <c r="AY323" s="63"/>
      <c r="AZ323" s="65">
        <f t="shared" si="581"/>
        <v>0.79158120100680518</v>
      </c>
      <c r="BA323" s="63">
        <f t="shared" si="582"/>
        <v>0.16248809034299089</v>
      </c>
      <c r="BB323" s="63">
        <f t="shared" si="583"/>
        <v>9.701797594913443E-3</v>
      </c>
      <c r="BC323" s="51">
        <f t="shared" si="584"/>
        <v>5.7034107676889254E-2</v>
      </c>
      <c r="BD323" s="51">
        <f t="shared" si="585"/>
        <v>0.11167435996004749</v>
      </c>
    </row>
    <row r="324" spans="1:56" x14ac:dyDescent="0.25">
      <c r="A324" s="60">
        <v>19580</v>
      </c>
      <c r="B324" s="51">
        <f t="shared" si="598"/>
        <v>9.5369677652000995E-2</v>
      </c>
      <c r="C324" s="51">
        <f t="shared" si="612"/>
        <v>0.17082263777048048</v>
      </c>
      <c r="D324" s="51">
        <f t="shared" si="615"/>
        <v>0.18440901285930347</v>
      </c>
      <c r="E324" s="51">
        <f t="shared" si="642"/>
        <v>0.12486545871947347</v>
      </c>
      <c r="F324" s="51">
        <f t="shared" si="642"/>
        <v>4.4598241102212992E-2</v>
      </c>
      <c r="G324" s="51">
        <f t="shared" si="639"/>
        <v>6.8980619517161904E-2</v>
      </c>
      <c r="H324" s="51">
        <f t="shared" si="639"/>
        <v>0.23902334927865915</v>
      </c>
      <c r="I324" s="51">
        <f t="shared" si="629"/>
        <v>5.7571841842650628E-2</v>
      </c>
      <c r="J324" s="51">
        <f t="shared" si="632"/>
        <v>6.7208520278869185E-2</v>
      </c>
      <c r="K324" s="51">
        <f t="shared" si="616"/>
        <v>0.12974182983516197</v>
      </c>
      <c r="L324" s="51">
        <f t="shared" si="603"/>
        <v>2.9069022960626629E-3</v>
      </c>
      <c r="M324" s="51">
        <f t="shared" si="624"/>
        <v>7.7071625591504808E-2</v>
      </c>
      <c r="N324" s="51">
        <f t="shared" si="599"/>
        <v>1.593675738667413E-2</v>
      </c>
      <c r="O324" s="51">
        <f t="shared" si="604"/>
        <v>8.0260064602614319E-3</v>
      </c>
      <c r="P324" s="51">
        <f t="shared" si="600"/>
        <v>2.6994840661230691E-2</v>
      </c>
      <c r="Q324" s="51">
        <f t="shared" si="619"/>
        <v>2.3559884054842113E-2</v>
      </c>
      <c r="R324" s="51">
        <f t="shared" si="619"/>
        <v>1.5266866166156808E-2</v>
      </c>
      <c r="S324" s="51">
        <f t="shared" si="591"/>
        <v>9.4059150632119677E-3</v>
      </c>
      <c r="T324" s="51">
        <f t="shared" si="609"/>
        <v>0.10272759081476014</v>
      </c>
      <c r="U324" s="51">
        <f t="shared" ref="U324:AU324" si="657">IF(U197=0,"",ABS((U197-$BA197)/$BA197))</f>
        <v>5.3081014878515471E-2</v>
      </c>
      <c r="V324" s="51">
        <f t="shared" si="657"/>
        <v>2.0465312787945254E-2</v>
      </c>
      <c r="W324" s="51">
        <f t="shared" si="657"/>
        <v>1.7347835020476349E-2</v>
      </c>
      <c r="X324" s="51">
        <f t="shared" si="657"/>
        <v>9.5507230474492874E-2</v>
      </c>
      <c r="Y324" s="51">
        <f t="shared" si="657"/>
        <v>0.12291103359326315</v>
      </c>
      <c r="Z324" s="51">
        <f t="shared" si="657"/>
        <v>2.9472466837414654E-2</v>
      </c>
      <c r="AA324" s="51">
        <f t="shared" si="657"/>
        <v>0.28356565210135903</v>
      </c>
      <c r="AB324" s="51">
        <f t="shared" si="657"/>
        <v>2.2878262052344705E-2</v>
      </c>
      <c r="AC324" s="51">
        <f t="shared" si="657"/>
        <v>5.3584555847560451E-2</v>
      </c>
      <c r="AD324" s="51">
        <f t="shared" si="657"/>
        <v>9.9140673249879949E-2</v>
      </c>
      <c r="AE324" s="51">
        <f t="shared" si="657"/>
        <v>2.7107215956119351E-2</v>
      </c>
      <c r="AF324" s="51">
        <f t="shared" si="657"/>
        <v>2.7127625891653035E-2</v>
      </c>
      <c r="AG324" s="51">
        <f t="shared" si="657"/>
        <v>0.16086509676335425</v>
      </c>
      <c r="AH324" s="51">
        <f t="shared" si="657"/>
        <v>0.10920160892584181</v>
      </c>
      <c r="AI324" s="51">
        <f t="shared" si="657"/>
        <v>0.10552826994829612</v>
      </c>
      <c r="AJ324" s="51">
        <f t="shared" si="657"/>
        <v>2.1177760245254189E-2</v>
      </c>
      <c r="AK324" s="51">
        <f t="shared" si="657"/>
        <v>0.14655322733904827</v>
      </c>
      <c r="AL324" s="51">
        <f t="shared" si="657"/>
        <v>3.1979418777104446E-2</v>
      </c>
      <c r="AM324" s="51">
        <f t="shared" si="657"/>
        <v>9.4992664301990076E-2</v>
      </c>
      <c r="AN324" s="51">
        <f t="shared" si="657"/>
        <v>8.2620555819905836E-2</v>
      </c>
      <c r="AO324" s="51">
        <f t="shared" si="657"/>
        <v>3.0408672016930666E-2</v>
      </c>
      <c r="AP324" s="51">
        <f t="shared" si="657"/>
        <v>3.537481834994933E-4</v>
      </c>
      <c r="AQ324" s="51">
        <f t="shared" si="657"/>
        <v>4.7755855256478762E-2</v>
      </c>
      <c r="AR324" s="51">
        <f t="shared" si="657"/>
        <v>6.4048241651507326E-2</v>
      </c>
      <c r="AS324" s="51">
        <f t="shared" si="657"/>
        <v>4.6197380147207853E-2</v>
      </c>
      <c r="AT324" s="51">
        <f t="shared" ref="AT324" si="658">IF(AT197=0,"",ABS((AT197-$BA197)/$BA197))</f>
        <v>2.7961430282159593E-2</v>
      </c>
      <c r="AU324" s="51">
        <f t="shared" si="657"/>
        <v>4.5573277797158182E-2</v>
      </c>
      <c r="AY324" s="63"/>
      <c r="AZ324" s="65">
        <f t="shared" si="581"/>
        <v>0.8042943552827877</v>
      </c>
      <c r="BA324" s="63">
        <f t="shared" si="582"/>
        <v>0.15370916205120128</v>
      </c>
      <c r="BB324" s="63">
        <f t="shared" si="583"/>
        <v>1.5601811776415469E-2</v>
      </c>
      <c r="BC324" s="51">
        <f t="shared" si="584"/>
        <v>5.3332785363037961E-2</v>
      </c>
      <c r="BD324" s="51">
        <f t="shared" si="585"/>
        <v>0.10920160892584181</v>
      </c>
    </row>
    <row r="325" spans="1:56" x14ac:dyDescent="0.25">
      <c r="A325" s="60">
        <v>19581</v>
      </c>
      <c r="B325" s="51">
        <f t="shared" si="598"/>
        <v>0.10183404566994342</v>
      </c>
      <c r="C325" s="51">
        <f t="shared" si="612"/>
        <v>0.14763066963939581</v>
      </c>
      <c r="D325" s="51">
        <f t="shared" si="615"/>
        <v>0.16263460781288283</v>
      </c>
      <c r="E325" s="51">
        <f t="shared" si="642"/>
        <v>0.12028333573181225</v>
      </c>
      <c r="F325" s="51">
        <f t="shared" si="642"/>
        <v>9.5845177556326822E-2</v>
      </c>
      <c r="G325" s="51">
        <f t="shared" si="639"/>
        <v>5.3350590680265271E-2</v>
      </c>
      <c r="H325" s="51">
        <f t="shared" si="639"/>
        <v>0.20409060102000728</v>
      </c>
      <c r="I325" s="51">
        <f t="shared" si="629"/>
        <v>4.3019111919255601E-2</v>
      </c>
      <c r="J325" s="51">
        <f t="shared" si="632"/>
        <v>4.7128463895181258E-2</v>
      </c>
      <c r="K325" s="51">
        <f t="shared" si="616"/>
        <v>0.13516921565942872</v>
      </c>
      <c r="L325" s="51">
        <f t="shared" si="603"/>
        <v>4.405783636602776E-2</v>
      </c>
      <c r="M325" s="51">
        <f t="shared" si="624"/>
        <v>6.7818278287250455E-2</v>
      </c>
      <c r="N325" s="51">
        <f t="shared" si="599"/>
        <v>2.4691198025598163E-2</v>
      </c>
      <c r="O325" s="51">
        <f t="shared" si="604"/>
        <v>2.8255662966957407E-2</v>
      </c>
      <c r="P325" s="51">
        <f t="shared" si="600"/>
        <v>1.4358903393091926E-2</v>
      </c>
      <c r="Q325" s="51">
        <f t="shared" si="619"/>
        <v>1.1683046333764028E-2</v>
      </c>
      <c r="R325" s="51">
        <f t="shared" si="619"/>
        <v>1.5152519260719656E-2</v>
      </c>
      <c r="S325" s="51">
        <f t="shared" si="591"/>
        <v>6.8671522461077363E-3</v>
      </c>
      <c r="T325" s="51">
        <f t="shared" si="609"/>
        <v>0.10028903121198403</v>
      </c>
      <c r="U325" s="51">
        <f t="shared" ref="U325:AU325" si="659">IF(U198=0,"",ABS((U198-$BA198)/$BA198))</f>
        <v>6.0305087640405042E-2</v>
      </c>
      <c r="V325" s="51">
        <f t="shared" si="659"/>
        <v>3.3286484444548604E-2</v>
      </c>
      <c r="W325" s="51">
        <f t="shared" si="659"/>
        <v>1.1235212382368614E-3</v>
      </c>
      <c r="X325" s="51">
        <f t="shared" si="659"/>
        <v>8.9705470122481284E-2</v>
      </c>
      <c r="Y325" s="51">
        <f t="shared" si="659"/>
        <v>0.12385569245909094</v>
      </c>
      <c r="Z325" s="51">
        <f t="shared" si="659"/>
        <v>4.4514406649331477E-2</v>
      </c>
      <c r="AA325" s="51">
        <f t="shared" si="659"/>
        <v>0.24321921263626842</v>
      </c>
      <c r="AB325" s="51">
        <f t="shared" si="659"/>
        <v>3.3368826811615404E-2</v>
      </c>
      <c r="AC325" s="51">
        <f t="shared" si="659"/>
        <v>6.1225506078664095E-2</v>
      </c>
      <c r="AD325" s="51">
        <f t="shared" si="659"/>
        <v>0.10782645930332679</v>
      </c>
      <c r="AE325" s="51">
        <f t="shared" si="659"/>
        <v>4.5596626301792871E-3</v>
      </c>
      <c r="AF325" s="51">
        <f t="shared" si="659"/>
        <v>3.4690042849282093E-2</v>
      </c>
      <c r="AG325" s="51">
        <f t="shared" si="659"/>
        <v>0.17457450265782745</v>
      </c>
      <c r="AH325" s="51">
        <f t="shared" si="659"/>
        <v>8.7347038682814279E-2</v>
      </c>
      <c r="AI325" s="51">
        <f t="shared" si="659"/>
        <v>9.4473156240510614E-2</v>
      </c>
      <c r="AJ325" s="51">
        <f t="shared" si="659"/>
        <v>1.6209937031440694E-2</v>
      </c>
      <c r="AK325" s="51">
        <f t="shared" si="659"/>
        <v>0.14720703414435141</v>
      </c>
      <c r="AL325" s="51">
        <f t="shared" si="659"/>
        <v>2.2470685797345041E-2</v>
      </c>
      <c r="AM325" s="51">
        <f t="shared" si="659"/>
        <v>9.6382933805666135E-2</v>
      </c>
      <c r="AN325" s="51">
        <f t="shared" si="659"/>
        <v>6.9713571746129438E-2</v>
      </c>
      <c r="AO325" s="51">
        <f t="shared" si="659"/>
        <v>1.4818152445544765E-2</v>
      </c>
      <c r="AP325" s="51">
        <f t="shared" si="659"/>
        <v>1.0473516994664676E-2</v>
      </c>
      <c r="AQ325" s="51">
        <f t="shared" si="659"/>
        <v>4.8539883391175896E-2</v>
      </c>
      <c r="AR325" s="51">
        <f t="shared" si="659"/>
        <v>5.0021842092368041E-2</v>
      </c>
      <c r="AS325" s="51">
        <f t="shared" si="659"/>
        <v>3.6470681177645695E-2</v>
      </c>
      <c r="AT325" s="51">
        <f t="shared" ref="AT325" si="660">IF(AT198=0,"",ABS((AT198-$BA198)/$BA198))</f>
        <v>2.3176624339896933E-2</v>
      </c>
      <c r="AU325" s="51">
        <f t="shared" si="659"/>
        <v>4.7509721528804234E-2</v>
      </c>
      <c r="AY325" s="63"/>
      <c r="AZ325" s="65">
        <f t="shared" si="581"/>
        <v>0.81635046728242644</v>
      </c>
      <c r="BA325" s="63">
        <f t="shared" si="582"/>
        <v>0.14741885189187359</v>
      </c>
      <c r="BB325" s="63">
        <f t="shared" si="583"/>
        <v>1.3020974863427976E-2</v>
      </c>
      <c r="BC325" s="51">
        <f t="shared" si="584"/>
        <v>4.9280862741771972E-2</v>
      </c>
      <c r="BD325" s="51">
        <f t="shared" si="585"/>
        <v>0.10782645930332679</v>
      </c>
    </row>
    <row r="326" spans="1:56" x14ac:dyDescent="0.25">
      <c r="A326" s="60">
        <v>19582</v>
      </c>
      <c r="B326" s="51">
        <f t="shared" si="598"/>
        <v>0.11281099079122829</v>
      </c>
      <c r="C326" s="51">
        <f t="shared" si="612"/>
        <v>0.13183697216817086</v>
      </c>
      <c r="D326" s="51">
        <f t="shared" si="615"/>
        <v>0.14332216068363551</v>
      </c>
      <c r="E326" s="51">
        <f t="shared" si="642"/>
        <v>2.6684294276619527E-2</v>
      </c>
      <c r="F326" s="51">
        <f t="shared" si="642"/>
        <v>9.8586085107680424E-2</v>
      </c>
      <c r="G326" s="51">
        <f t="shared" si="639"/>
        <v>4.8051993789135723E-2</v>
      </c>
      <c r="H326" s="51">
        <f t="shared" si="639"/>
        <v>0.18696025560279811</v>
      </c>
      <c r="I326" s="51">
        <f t="shared" si="629"/>
        <v>2.6569220613670314E-2</v>
      </c>
      <c r="J326" s="51">
        <f t="shared" si="632"/>
        <v>3.5429112241180782E-2</v>
      </c>
      <c r="K326" s="51">
        <f t="shared" si="616"/>
        <v>0.13538127942791892</v>
      </c>
      <c r="L326" s="51">
        <f t="shared" si="603"/>
        <v>2.6903941378467838E-2</v>
      </c>
      <c r="M326" s="51">
        <f t="shared" si="624"/>
        <v>6.2429215834188943E-2</v>
      </c>
      <c r="N326" s="51">
        <f t="shared" si="599"/>
        <v>3.3354574156401903E-2</v>
      </c>
      <c r="O326" s="51">
        <f t="shared" si="604"/>
        <v>4.4001783202867767E-2</v>
      </c>
      <c r="P326" s="51">
        <f t="shared" si="600"/>
        <v>4.8552666957787788E-3</v>
      </c>
      <c r="Q326" s="51">
        <f t="shared" si="619"/>
        <v>1.3261732633354942E-4</v>
      </c>
      <c r="R326" s="51">
        <f t="shared" si="619"/>
        <v>1.1222998303358439E-2</v>
      </c>
      <c r="S326" s="51">
        <f t="shared" si="591"/>
        <v>2.0519124861536151E-2</v>
      </c>
      <c r="T326" s="51">
        <f t="shared" si="609"/>
        <v>0.10717807729704085</v>
      </c>
      <c r="U326" s="51">
        <f t="shared" ref="U326:AU326" si="661">IF(U199=0,"",ABS((U199-$BA199)/$BA199))</f>
        <v>5.4766965018561591E-2</v>
      </c>
      <c r="V326" s="51">
        <f t="shared" si="661"/>
        <v>4.9100682962675793E-2</v>
      </c>
      <c r="W326" s="51">
        <f t="shared" si="661"/>
        <v>1.7463330366119835E-2</v>
      </c>
      <c r="X326" s="51">
        <f t="shared" si="661"/>
        <v>7.5212495126412635E-2</v>
      </c>
      <c r="Y326" s="51">
        <f t="shared" si="661"/>
        <v>0.11298366048532393</v>
      </c>
      <c r="Z326" s="51">
        <f t="shared" si="661"/>
        <v>8.8359208441243491E-3</v>
      </c>
      <c r="AA326" s="51">
        <f t="shared" si="661"/>
        <v>0.22280234177633737</v>
      </c>
      <c r="AB326" s="51">
        <f t="shared" si="661"/>
        <v>4.6441363312272603E-2</v>
      </c>
      <c r="AC326" s="51">
        <f t="shared" si="661"/>
        <v>5.599915452507994E-2</v>
      </c>
      <c r="AD326" s="51">
        <f t="shared" si="661"/>
        <v>0.1121852702235253</v>
      </c>
      <c r="AE326" s="51">
        <f t="shared" si="661"/>
        <v>8.9663797313658256E-3</v>
      </c>
      <c r="AF326" s="51">
        <f t="shared" si="661"/>
        <v>4.1870457113529123E-2</v>
      </c>
      <c r="AG326" s="51">
        <f t="shared" si="661"/>
        <v>0.15591088532549482</v>
      </c>
      <c r="AH326" s="51">
        <f t="shared" si="661"/>
        <v>7.0958799119665683E-2</v>
      </c>
      <c r="AI326" s="51">
        <f t="shared" si="661"/>
        <v>8.0597126451321957E-2</v>
      </c>
      <c r="AJ326" s="51">
        <f t="shared" si="661"/>
        <v>1.5115955933632562E-2</v>
      </c>
      <c r="AK326" s="51">
        <f t="shared" si="661"/>
        <v>0.14572383659642993</v>
      </c>
      <c r="AL326" s="51">
        <f t="shared" si="661"/>
        <v>1.6216449609261989E-2</v>
      </c>
      <c r="AM326" s="51">
        <f t="shared" si="661"/>
        <v>9.6554566158834135E-2</v>
      </c>
      <c r="AN326" s="51">
        <f t="shared" si="661"/>
        <v>5.4326239544029209E-2</v>
      </c>
      <c r="AO326" s="51">
        <f t="shared" si="661"/>
        <v>2.4193121304642833E-3</v>
      </c>
      <c r="AP326" s="51">
        <f t="shared" si="661"/>
        <v>1.4561834092893333E-2</v>
      </c>
      <c r="AQ326" s="51">
        <f t="shared" si="661"/>
        <v>6.1460138935787924E-2</v>
      </c>
      <c r="AR326" s="51">
        <f t="shared" si="661"/>
        <v>4.5999728726768954E-2</v>
      </c>
      <c r="AS326" s="51">
        <f t="shared" si="661"/>
        <v>2.5623661488715872E-2</v>
      </c>
      <c r="AT326" s="51">
        <f t="shared" ref="AT326" si="662">IF(AT199=0,"",ABS((AT199-$BA199)/$BA199))</f>
        <v>2.1182677034733574E-2</v>
      </c>
      <c r="AU326" s="51">
        <f t="shared" si="661"/>
        <v>7.0343742441066434E-2</v>
      </c>
      <c r="AY326" s="63"/>
      <c r="AZ326" s="65">
        <f t="shared" si="581"/>
        <v>0.82912721161305325</v>
      </c>
      <c r="BA326" s="63">
        <f t="shared" si="582"/>
        <v>0.13935172005577723</v>
      </c>
      <c r="BB326" s="63">
        <f t="shared" si="583"/>
        <v>1.0094689017362133E-2</v>
      </c>
      <c r="BC326" s="51">
        <f t="shared" si="584"/>
        <v>4.8576338375905762E-2</v>
      </c>
      <c r="BD326" s="51">
        <f t="shared" si="585"/>
        <v>0.1121852702235253</v>
      </c>
    </row>
    <row r="327" spans="1:56" x14ac:dyDescent="0.25">
      <c r="A327" s="60">
        <v>19583</v>
      </c>
      <c r="B327" s="51">
        <f t="shared" si="598"/>
        <v>0.11447795938858381</v>
      </c>
      <c r="C327" s="51">
        <f t="shared" si="612"/>
        <v>0.11905948367658471</v>
      </c>
      <c r="D327" s="51">
        <f t="shared" si="615"/>
        <v>0.12827383168682732</v>
      </c>
      <c r="E327" s="51">
        <f t="shared" si="642"/>
        <v>5.6968735177941017E-3</v>
      </c>
      <c r="F327" s="51">
        <f t="shared" si="642"/>
        <v>9.7709405143880337E-2</v>
      </c>
      <c r="G327" s="51">
        <f t="shared" si="639"/>
        <v>4.8814623130407027E-2</v>
      </c>
      <c r="H327" s="51">
        <f t="shared" si="639"/>
        <v>0.19000438187532123</v>
      </c>
      <c r="I327" s="51">
        <f t="shared" si="629"/>
        <v>1.8419129818482077E-2</v>
      </c>
      <c r="J327" s="51">
        <f t="shared" si="632"/>
        <v>1.3992200842046467E-2</v>
      </c>
      <c r="K327" s="51">
        <f t="shared" si="616"/>
        <v>0.13544045807920557</v>
      </c>
      <c r="L327" s="51">
        <f t="shared" si="603"/>
        <v>1.9824699537713965E-2</v>
      </c>
      <c r="M327" s="51">
        <f t="shared" si="624"/>
        <v>5.4435871610413127E-2</v>
      </c>
      <c r="N327" s="51">
        <f t="shared" si="599"/>
        <v>3.6351872171271997E-2</v>
      </c>
      <c r="O327" s="51">
        <f t="shared" si="604"/>
        <v>5.4652116166768024E-2</v>
      </c>
      <c r="P327" s="51">
        <f t="shared" si="600"/>
        <v>1.4378929911976644E-2</v>
      </c>
      <c r="Q327" s="51">
        <f t="shared" si="619"/>
        <v>9.6672545699221582E-3</v>
      </c>
      <c r="R327" s="51">
        <f t="shared" si="619"/>
        <v>1.7516054531866974E-2</v>
      </c>
      <c r="S327" s="51">
        <f t="shared" si="591"/>
        <v>9.5262241430515409E-3</v>
      </c>
      <c r="T327" s="51">
        <f t="shared" si="609"/>
        <v>0.11647468918097982</v>
      </c>
      <c r="U327" s="51">
        <f t="shared" ref="U327:AU327" si="663">IF(U200=0,"",ABS((U200-$BA200)/$BA200))</f>
        <v>5.6800065002075482E-2</v>
      </c>
      <c r="V327" s="51">
        <f t="shared" si="663"/>
        <v>5.5676874930016482E-2</v>
      </c>
      <c r="W327" s="51">
        <f t="shared" si="663"/>
        <v>2.7607927330581733E-2</v>
      </c>
      <c r="X327" s="51">
        <f t="shared" si="663"/>
        <v>6.4457400467594961E-2</v>
      </c>
      <c r="Y327" s="51">
        <f t="shared" si="663"/>
        <v>0.11171548088553909</v>
      </c>
      <c r="Z327" s="51">
        <f t="shared" si="663"/>
        <v>4.9190909791289681E-3</v>
      </c>
      <c r="AA327" s="51">
        <f t="shared" si="663"/>
        <v>0.19145602183153115</v>
      </c>
      <c r="AB327" s="51">
        <f t="shared" si="663"/>
        <v>5.453165910232604E-2</v>
      </c>
      <c r="AC327" s="51">
        <f t="shared" si="663"/>
        <v>6.7974928316461389E-2</v>
      </c>
      <c r="AD327" s="51">
        <f t="shared" si="663"/>
        <v>7.3167607247450098E-2</v>
      </c>
      <c r="AE327" s="51">
        <f t="shared" si="663"/>
        <v>1.7381215205644052E-2</v>
      </c>
      <c r="AF327" s="51">
        <f t="shared" si="663"/>
        <v>5.2974067871419867E-2</v>
      </c>
      <c r="AG327" s="51">
        <f t="shared" si="663"/>
        <v>0.15323241442304344</v>
      </c>
      <c r="AH327" s="51">
        <f t="shared" si="663"/>
        <v>5.6583409531325589E-2</v>
      </c>
      <c r="AI327" s="51">
        <f t="shared" si="663"/>
        <v>7.5044900632223993E-2</v>
      </c>
      <c r="AJ327" s="51">
        <f t="shared" si="663"/>
        <v>1.3231083825942602E-2</v>
      </c>
      <c r="AK327" s="51">
        <f t="shared" si="663"/>
        <v>0.13853558210337491</v>
      </c>
      <c r="AL327" s="51">
        <f t="shared" si="663"/>
        <v>9.2377822041190983E-3</v>
      </c>
      <c r="AM327" s="51">
        <f t="shared" si="663"/>
        <v>9.2592223726523232E-2</v>
      </c>
      <c r="AN327" s="51">
        <f t="shared" si="663"/>
        <v>4.4817321160570647E-2</v>
      </c>
      <c r="AO327" s="51">
        <f t="shared" si="663"/>
        <v>1.6491799858937135E-2</v>
      </c>
      <c r="AP327" s="51">
        <f t="shared" si="663"/>
        <v>2.531417114715466E-2</v>
      </c>
      <c r="AQ327" s="51">
        <f t="shared" si="663"/>
        <v>4.5368743431242302E-2</v>
      </c>
      <c r="AR327" s="51">
        <f t="shared" si="663"/>
        <v>4.6794260767952782E-2</v>
      </c>
      <c r="AS327" s="51">
        <f t="shared" si="663"/>
        <v>3.5611935672414018E-2</v>
      </c>
      <c r="AT327" s="51">
        <f t="shared" ref="AT327" si="664">IF(AT200=0,"",ABS((AT200-$BA200)/$BA200))</f>
        <v>4.1298902402287452E-2</v>
      </c>
      <c r="AU327" s="51">
        <f t="shared" si="663"/>
        <v>6.369282388299688E-2</v>
      </c>
      <c r="AY327" s="63"/>
      <c r="AZ327" s="65">
        <f t="shared" si="581"/>
        <v>0.84121642949499342</v>
      </c>
      <c r="BA327" s="63">
        <f t="shared" si="582"/>
        <v>0.13185714488301645</v>
      </c>
      <c r="BB327" s="63">
        <f t="shared" si="583"/>
        <v>1.1449169197932381E-2</v>
      </c>
      <c r="BC327" s="51">
        <f t="shared" si="584"/>
        <v>5.37049697409165E-2</v>
      </c>
      <c r="BD327" s="51">
        <f t="shared" si="585"/>
        <v>0.11171548088553909</v>
      </c>
    </row>
    <row r="328" spans="1:56" x14ac:dyDescent="0.25">
      <c r="A328" s="60">
        <v>19584</v>
      </c>
      <c r="B328" s="51">
        <f t="shared" si="598"/>
        <v>0.11072068920550421</v>
      </c>
      <c r="C328" s="51">
        <f t="shared" si="612"/>
        <v>0.10754377334512319</v>
      </c>
      <c r="D328" s="51">
        <f t="shared" si="615"/>
        <v>0.11622825753143361</v>
      </c>
      <c r="E328" s="51">
        <f t="shared" si="642"/>
        <v>1.41484998376418E-2</v>
      </c>
      <c r="F328" s="51">
        <f t="shared" si="642"/>
        <v>8.7962644890140079E-2</v>
      </c>
      <c r="G328" s="51">
        <f t="shared" si="639"/>
        <v>4.4647828196370976E-2</v>
      </c>
      <c r="H328" s="51">
        <f t="shared" si="639"/>
        <v>0.17028968780079892</v>
      </c>
      <c r="I328" s="51">
        <f t="shared" si="629"/>
        <v>1.9051470765319833E-2</v>
      </c>
      <c r="J328" s="51">
        <f t="shared" si="632"/>
        <v>4.181144841239731E-3</v>
      </c>
      <c r="K328" s="51">
        <f t="shared" si="616"/>
        <v>0.12926471609466919</v>
      </c>
      <c r="L328" s="51">
        <f t="shared" si="603"/>
        <v>1.8836885749015854E-2</v>
      </c>
      <c r="M328" s="51">
        <f t="shared" si="624"/>
        <v>5.6395937027835581E-2</v>
      </c>
      <c r="N328" s="51">
        <f t="shared" si="599"/>
        <v>3.692938620295258E-2</v>
      </c>
      <c r="O328" s="51">
        <f t="shared" si="604"/>
        <v>6.2542912627362321E-2</v>
      </c>
      <c r="P328" s="51">
        <f t="shared" si="600"/>
        <v>1.6759943053689826E-2</v>
      </c>
      <c r="Q328" s="51">
        <f t="shared" ref="Q328:R347" si="665">IF(Q201=0,"",ABS((Q201-$BA201)/$BA201))</f>
        <v>4.0329209470709466E-3</v>
      </c>
      <c r="R328" s="51">
        <f t="shared" si="665"/>
        <v>1.1107979161865492E-2</v>
      </c>
      <c r="S328" s="51">
        <f t="shared" si="591"/>
        <v>9.2134064267789164E-3</v>
      </c>
      <c r="T328" s="51">
        <f t="shared" si="609"/>
        <v>0.10979259231776746</v>
      </c>
      <c r="U328" s="51">
        <f t="shared" ref="U328:AU328" si="666">IF(U201=0,"",ABS((U201-$BA201)/$BA201))</f>
        <v>6.3007025075711293E-2</v>
      </c>
      <c r="V328" s="51">
        <f t="shared" si="666"/>
        <v>6.4133945254160413E-2</v>
      </c>
      <c r="W328" s="51">
        <f t="shared" si="666"/>
        <v>3.6858071467155716E-2</v>
      </c>
      <c r="X328" s="51">
        <f t="shared" si="666"/>
        <v>6.2860079738030872E-2</v>
      </c>
      <c r="Y328" s="51">
        <f t="shared" si="666"/>
        <v>8.2194032168194736E-2</v>
      </c>
      <c r="Z328" s="51">
        <f t="shared" si="666"/>
        <v>2.8946201891196341E-3</v>
      </c>
      <c r="AA328" s="51">
        <f t="shared" si="666"/>
        <v>0.18618256656301232</v>
      </c>
      <c r="AB328" s="51">
        <f t="shared" si="666"/>
        <v>5.4210483969600973E-2</v>
      </c>
      <c r="AC328" s="51">
        <f t="shared" si="666"/>
        <v>5.6490879709229225E-2</v>
      </c>
      <c r="AD328" s="51">
        <f t="shared" si="666"/>
        <v>7.6847438765107828E-2</v>
      </c>
      <c r="AE328" s="51">
        <f t="shared" si="666"/>
        <v>1.9664046104142675E-2</v>
      </c>
      <c r="AF328" s="51">
        <f t="shared" si="666"/>
        <v>6.0964419820217143E-2</v>
      </c>
      <c r="AG328" s="51">
        <f t="shared" si="666"/>
        <v>0.16041005908663122</v>
      </c>
      <c r="AH328" s="51">
        <f t="shared" si="666"/>
        <v>5.5462835428107544E-2</v>
      </c>
      <c r="AI328" s="51">
        <f t="shared" si="666"/>
        <v>7.2267495312047722E-2</v>
      </c>
      <c r="AJ328" s="51">
        <f t="shared" si="666"/>
        <v>2.125280389996061E-2</v>
      </c>
      <c r="AK328" s="51">
        <f t="shared" si="666"/>
        <v>0.11021582469141637</v>
      </c>
      <c r="AL328" s="51">
        <f t="shared" si="666"/>
        <v>1.3598113392193877E-2</v>
      </c>
      <c r="AM328" s="51">
        <f t="shared" si="666"/>
        <v>6.7771066322447629E-2</v>
      </c>
      <c r="AN328" s="51">
        <f t="shared" si="666"/>
        <v>3.2505415719155016E-2</v>
      </c>
      <c r="AO328" s="51">
        <f t="shared" si="666"/>
        <v>1.281021326815667E-2</v>
      </c>
      <c r="AP328" s="51">
        <f t="shared" si="666"/>
        <v>2.0864864548934797E-2</v>
      </c>
      <c r="AQ328" s="51">
        <f t="shared" si="666"/>
        <v>3.9852468561804862E-2</v>
      </c>
      <c r="AR328" s="51">
        <f t="shared" si="666"/>
        <v>4.7145049942190612E-2</v>
      </c>
      <c r="AS328" s="51">
        <f t="shared" si="666"/>
        <v>5.3026711291231661E-4</v>
      </c>
      <c r="AT328" s="51">
        <f t="shared" ref="AT328" si="667">IF(AT201=0,"",ABS((AT201-$BA201)/$BA201))</f>
        <v>4.6209832737968588E-2</v>
      </c>
      <c r="AU328" s="51">
        <f t="shared" si="666"/>
        <v>6.3831712591649312E-2</v>
      </c>
      <c r="AY328" s="63"/>
      <c r="AZ328" s="65">
        <f t="shared" ref="AZ328:AZ359" si="668">MEDIAN($B201:$AU201)</f>
        <v>0.85563974599045811</v>
      </c>
      <c r="BA328" s="63">
        <f t="shared" ref="BA328:BA359" si="669">PERCENTILE($B328:$AU328,0.9)</f>
        <v>0.11347447336846891</v>
      </c>
      <c r="BB328" s="63">
        <f t="shared" ref="BB328:BB359" si="670">PERCENTILE($B328:$AU328,0.1)</f>
        <v>1.0160692794322204E-2</v>
      </c>
      <c r="BC328" s="51">
        <f t="shared" ref="BC328:BC359" si="671">MEDIAN($B328:$AU328)</f>
        <v>5.4836659698854262E-2</v>
      </c>
      <c r="BD328" s="51">
        <f t="shared" ref="BD328:BD359" si="672">PERCENTILE($B328:$AU328,0.8)</f>
        <v>8.7962644890140079E-2</v>
      </c>
    </row>
    <row r="329" spans="1:56" x14ac:dyDescent="0.25">
      <c r="A329" s="60">
        <v>19585</v>
      </c>
      <c r="B329" s="51">
        <f t="shared" si="598"/>
        <v>9.8632199745710927E-2</v>
      </c>
      <c r="C329" s="51">
        <f t="shared" si="612"/>
        <v>9.5785013698637247E-2</v>
      </c>
      <c r="D329" s="51">
        <f t="shared" si="615"/>
        <v>0.10709606512116158</v>
      </c>
      <c r="E329" s="51">
        <f t="shared" si="642"/>
        <v>8.1314460669573048E-3</v>
      </c>
      <c r="F329" s="51">
        <f t="shared" si="642"/>
        <v>7.7473433208616327E-2</v>
      </c>
      <c r="G329" s="51">
        <f t="shared" si="639"/>
        <v>4.1381494583996696E-2</v>
      </c>
      <c r="H329" s="51">
        <f t="shared" si="639"/>
        <v>0.14871307230835792</v>
      </c>
      <c r="I329" s="51">
        <f t="shared" si="629"/>
        <v>1.0413083775778334E-2</v>
      </c>
      <c r="J329" s="51">
        <f t="shared" si="632"/>
        <v>3.3674534652512376E-3</v>
      </c>
      <c r="K329" s="51">
        <f t="shared" si="616"/>
        <v>0.10496303131955498</v>
      </c>
      <c r="L329" s="51">
        <f t="shared" si="603"/>
        <v>1.311257150510093E-2</v>
      </c>
      <c r="M329" s="51">
        <f t="shared" si="624"/>
        <v>5.5234079107034283E-2</v>
      </c>
      <c r="N329" s="51">
        <f t="shared" si="599"/>
        <v>3.3129736933198969E-2</v>
      </c>
      <c r="O329" s="51">
        <f t="shared" si="604"/>
        <v>7.0529402702489669E-2</v>
      </c>
      <c r="P329" s="51">
        <f t="shared" si="600"/>
        <v>2.2982368902943081E-2</v>
      </c>
      <c r="Q329" s="51">
        <f t="shared" si="665"/>
        <v>5.5113206989066601E-3</v>
      </c>
      <c r="R329" s="51">
        <f t="shared" si="665"/>
        <v>8.0596824875265056E-3</v>
      </c>
      <c r="S329" s="51">
        <f t="shared" si="591"/>
        <v>1.2848505462536913E-2</v>
      </c>
      <c r="T329" s="51">
        <f t="shared" si="609"/>
        <v>0.11480884825246489</v>
      </c>
      <c r="U329" s="51">
        <f t="shared" ref="U329:AU329" si="673">IF(U202=0,"",ABS((U202-$BA202)/$BA202))</f>
        <v>3.5045609016149663E-2</v>
      </c>
      <c r="V329" s="51">
        <f t="shared" si="673"/>
        <v>7.1300476621983175E-2</v>
      </c>
      <c r="W329" s="51">
        <f t="shared" si="673"/>
        <v>4.7028352201254349E-2</v>
      </c>
      <c r="X329" s="51">
        <f t="shared" si="673"/>
        <v>6.3431365205664336E-2</v>
      </c>
      <c r="Y329" s="51">
        <f t="shared" si="673"/>
        <v>7.4501701340645252E-2</v>
      </c>
      <c r="Z329" s="51">
        <f t="shared" si="673"/>
        <v>3.7402967011142623E-3</v>
      </c>
      <c r="AA329" s="51">
        <f t="shared" si="673"/>
        <v>0.16657871143243541</v>
      </c>
      <c r="AB329" s="51">
        <f t="shared" si="673"/>
        <v>5.7294103215585895E-2</v>
      </c>
      <c r="AC329" s="51">
        <f t="shared" si="673"/>
        <v>4.9203897417118309E-2</v>
      </c>
      <c r="AD329" s="51">
        <f t="shared" si="673"/>
        <v>3.7663474307169535E-2</v>
      </c>
      <c r="AE329" s="51">
        <f t="shared" si="673"/>
        <v>2.1684767512865761E-2</v>
      </c>
      <c r="AF329" s="51">
        <f t="shared" si="673"/>
        <v>6.8049671800686662E-2</v>
      </c>
      <c r="AG329" s="51">
        <f t="shared" si="673"/>
        <v>0.12769543755893528</v>
      </c>
      <c r="AH329" s="51">
        <f t="shared" si="673"/>
        <v>4.7636775038000498E-2</v>
      </c>
      <c r="AI329" s="51">
        <f t="shared" si="673"/>
        <v>6.4068163448884274E-2</v>
      </c>
      <c r="AJ329" s="51">
        <f t="shared" si="673"/>
        <v>1.5590640265996946E-2</v>
      </c>
      <c r="AK329" s="51">
        <f t="shared" si="673"/>
        <v>0.11425327829189399</v>
      </c>
      <c r="AL329" s="51">
        <f t="shared" si="673"/>
        <v>1.775175036639514E-2</v>
      </c>
      <c r="AM329" s="51">
        <f t="shared" si="673"/>
        <v>6.7132236137882759E-2</v>
      </c>
      <c r="AN329" s="51">
        <f t="shared" si="673"/>
        <v>4.0181507266515197E-2</v>
      </c>
      <c r="AO329" s="51">
        <f t="shared" si="673"/>
        <v>7.4017977190090197E-3</v>
      </c>
      <c r="AP329" s="51">
        <f t="shared" si="673"/>
        <v>1.0478578355712358E-2</v>
      </c>
      <c r="AQ329" s="51">
        <f t="shared" si="673"/>
        <v>3.4671620560904691E-2</v>
      </c>
      <c r="AR329" s="51">
        <f t="shared" si="673"/>
        <v>4.3681517047741009E-2</v>
      </c>
      <c r="AS329" s="51">
        <f t="shared" si="673"/>
        <v>3.7753106539087158E-3</v>
      </c>
      <c r="AT329" s="51">
        <f t="shared" ref="AT329" si="674">IF(AT202=0,"",ABS((AT202-$BA202)/$BA202))</f>
        <v>4.9171749818996351E-2</v>
      </c>
      <c r="AU329" s="51">
        <f t="shared" si="673"/>
        <v>6.4778815975744169E-2</v>
      </c>
      <c r="AY329" s="63"/>
      <c r="AZ329" s="65">
        <f t="shared" si="668"/>
        <v>0.86717815557891598</v>
      </c>
      <c r="BA329" s="63">
        <f t="shared" si="669"/>
        <v>0.11067467170652778</v>
      </c>
      <c r="BB329" s="63">
        <f t="shared" si="670"/>
        <v>7.7307401032677622E-3</v>
      </c>
      <c r="BC329" s="51">
        <f t="shared" si="671"/>
        <v>4.7332563619627427E-2</v>
      </c>
      <c r="BD329" s="51">
        <f t="shared" si="672"/>
        <v>7.7473433208616327E-2</v>
      </c>
    </row>
    <row r="330" spans="1:56" x14ac:dyDescent="0.25">
      <c r="A330" s="60">
        <v>19586</v>
      </c>
      <c r="B330" s="51">
        <f t="shared" si="598"/>
        <v>8.2681503978475276E-2</v>
      </c>
      <c r="C330" s="51">
        <f t="shared" si="612"/>
        <v>8.3133384926921794E-2</v>
      </c>
      <c r="D330" s="51">
        <f t="shared" si="615"/>
        <v>9.2776715965094764E-2</v>
      </c>
      <c r="E330" s="51">
        <f t="shared" si="642"/>
        <v>5.5338528854209548E-2</v>
      </c>
      <c r="F330" s="51">
        <f t="shared" si="642"/>
        <v>8.3585413473294679E-2</v>
      </c>
      <c r="G330" s="51">
        <f t="shared" si="639"/>
        <v>2.9670409884752242E-2</v>
      </c>
      <c r="H330" s="51">
        <f t="shared" si="639"/>
        <v>0.10772423237067176</v>
      </c>
      <c r="I330" s="51">
        <f t="shared" si="629"/>
        <v>1.1510072575427029E-2</v>
      </c>
      <c r="J330" s="51">
        <f t="shared" si="632"/>
        <v>6.9194856728289648E-3</v>
      </c>
      <c r="K330" s="51">
        <f t="shared" si="616"/>
        <v>9.8193110175092468E-2</v>
      </c>
      <c r="L330" s="51">
        <f t="shared" si="603"/>
        <v>1.6538565058986084E-3</v>
      </c>
      <c r="M330" s="51">
        <f t="shared" si="624"/>
        <v>4.4335843390962811E-2</v>
      </c>
      <c r="N330" s="51">
        <f t="shared" si="599"/>
        <v>3.2077678255918403E-2</v>
      </c>
      <c r="O330" s="51">
        <f t="shared" si="604"/>
        <v>8.0529512788393293E-2</v>
      </c>
      <c r="P330" s="51">
        <f t="shared" si="600"/>
        <v>2.2282681634342095E-2</v>
      </c>
      <c r="Q330" s="51">
        <f t="shared" si="665"/>
        <v>1.9012903374340192E-2</v>
      </c>
      <c r="R330" s="51">
        <f t="shared" si="665"/>
        <v>8.7213774681318811E-3</v>
      </c>
      <c r="S330" s="51">
        <f t="shared" si="591"/>
        <v>1.7377315054447687E-2</v>
      </c>
      <c r="T330" s="51">
        <f t="shared" si="609"/>
        <v>0.11228648145048672</v>
      </c>
      <c r="U330" s="51">
        <f t="shared" ref="U330:AU330" si="675">IF(U203=0,"",ABS((U203-$BA203)/$BA203))</f>
        <v>3.7965285924726644E-2</v>
      </c>
      <c r="V330" s="51">
        <f t="shared" si="675"/>
        <v>8.1750738105413872E-3</v>
      </c>
      <c r="W330" s="51">
        <f t="shared" si="675"/>
        <v>5.871167768925295E-2</v>
      </c>
      <c r="X330" s="51">
        <f t="shared" si="675"/>
        <v>5.0342187210279526E-2</v>
      </c>
      <c r="Y330" s="51">
        <f t="shared" si="675"/>
        <v>6.2463410196157886E-2</v>
      </c>
      <c r="Z330" s="51">
        <f t="shared" si="675"/>
        <v>1.4599751276619577E-2</v>
      </c>
      <c r="AA330" s="51">
        <f t="shared" si="675"/>
        <v>0.15925326391013717</v>
      </c>
      <c r="AB330" s="51">
        <f t="shared" si="675"/>
        <v>6.0751678558494275E-2</v>
      </c>
      <c r="AC330" s="51">
        <f t="shared" si="675"/>
        <v>5.5646546244945423E-2</v>
      </c>
      <c r="AD330" s="51">
        <f t="shared" si="675"/>
        <v>3.8861993409136535E-2</v>
      </c>
      <c r="AE330" s="51">
        <f t="shared" si="675"/>
        <v>2.1515995500385114E-3</v>
      </c>
      <c r="AF330" s="51">
        <f t="shared" si="675"/>
        <v>8.0331541601268264E-2</v>
      </c>
      <c r="AG330" s="51">
        <f t="shared" si="675"/>
        <v>9.8122873840597577E-2</v>
      </c>
      <c r="AH330" s="51">
        <f t="shared" si="675"/>
        <v>4.1046817435470548E-2</v>
      </c>
      <c r="AI330" s="51">
        <f t="shared" si="675"/>
        <v>5.4908905587447161E-2</v>
      </c>
      <c r="AJ330" s="51">
        <f t="shared" si="675"/>
        <v>3.6171629055997156E-3</v>
      </c>
      <c r="AK330" s="51">
        <f t="shared" si="675"/>
        <v>0.11098416649485515</v>
      </c>
      <c r="AL330" s="51">
        <f t="shared" si="675"/>
        <v>1.2598499160383988E-4</v>
      </c>
      <c r="AM330" s="51">
        <f t="shared" si="675"/>
        <v>5.9926089443548158E-2</v>
      </c>
      <c r="AN330" s="51">
        <f t="shared" si="675"/>
        <v>2.5537768195821067E-2</v>
      </c>
      <c r="AO330" s="51">
        <f t="shared" si="675"/>
        <v>1.687620268044783E-2</v>
      </c>
      <c r="AP330" s="51">
        <f t="shared" si="675"/>
        <v>1.1969116485421975E-2</v>
      </c>
      <c r="AQ330" s="51">
        <f t="shared" si="675"/>
        <v>4.193287288409666E-2</v>
      </c>
      <c r="AR330" s="51">
        <f t="shared" si="675"/>
        <v>3.463006876405586E-2</v>
      </c>
      <c r="AS330" s="51">
        <f t="shared" si="675"/>
        <v>2.135200634340815E-3</v>
      </c>
      <c r="AT330" s="51">
        <f t="shared" ref="AT330" si="676">IF(AT203=0,"",ABS((AT203-$BA203)/$BA203))</f>
        <v>4.2045136969560172E-2</v>
      </c>
      <c r="AU330" s="51">
        <f t="shared" si="675"/>
        <v>5.4687192551726257E-2</v>
      </c>
      <c r="AY330" s="63"/>
      <c r="AZ330" s="65">
        <f t="shared" si="668"/>
        <v>0.87931765717106192</v>
      </c>
      <c r="BA330" s="63">
        <f t="shared" si="669"/>
        <v>9.815799200784503E-2</v>
      </c>
      <c r="BB330" s="63">
        <f t="shared" si="670"/>
        <v>5.2683242892143404E-3</v>
      </c>
      <c r="BC330" s="51">
        <f t="shared" si="671"/>
        <v>4.1989004926828416E-2</v>
      </c>
      <c r="BD330" s="51">
        <f t="shared" si="672"/>
        <v>8.2681503978475276E-2</v>
      </c>
    </row>
    <row r="331" spans="1:56" x14ac:dyDescent="0.25">
      <c r="A331" s="60">
        <v>19587</v>
      </c>
      <c r="B331" s="51">
        <f t="shared" si="598"/>
        <v>7.172857492394559E-2</v>
      </c>
      <c r="C331" s="51">
        <f t="shared" si="612"/>
        <v>6.8819342060725569E-2</v>
      </c>
      <c r="D331" s="51">
        <f t="shared" si="615"/>
        <v>8.0512318934916491E-2</v>
      </c>
      <c r="E331" s="51">
        <f t="shared" si="642"/>
        <v>4.3639458078281283E-2</v>
      </c>
      <c r="F331" s="51">
        <f t="shared" si="642"/>
        <v>7.0069183951369754E-2</v>
      </c>
      <c r="G331" s="51">
        <f t="shared" si="639"/>
        <v>1.6188415837457351E-2</v>
      </c>
      <c r="H331" s="51">
        <f t="shared" si="639"/>
        <v>0.10466701367253629</v>
      </c>
      <c r="I331" s="51">
        <f t="shared" si="629"/>
        <v>6.1642937177315222E-3</v>
      </c>
      <c r="J331" s="51">
        <f t="shared" si="632"/>
        <v>1.5877454615072392E-2</v>
      </c>
      <c r="K331" s="51">
        <f t="shared" si="616"/>
        <v>7.2760192776563301E-2</v>
      </c>
      <c r="L331" s="51">
        <f t="shared" si="603"/>
        <v>6.7761088166303747E-3</v>
      </c>
      <c r="M331" s="51">
        <f t="shared" si="624"/>
        <v>3.656973992789788E-2</v>
      </c>
      <c r="N331" s="51">
        <f t="shared" si="599"/>
        <v>3.1372581010390248E-2</v>
      </c>
      <c r="O331" s="51">
        <f t="shared" si="604"/>
        <v>3.3802818605472761E-2</v>
      </c>
      <c r="P331" s="51">
        <f t="shared" si="600"/>
        <v>9.0277282366959099E-3</v>
      </c>
      <c r="Q331" s="51">
        <f t="shared" si="665"/>
        <v>1.1187433468186932E-2</v>
      </c>
      <c r="R331" s="51">
        <f t="shared" si="665"/>
        <v>1.2610292411352839E-2</v>
      </c>
      <c r="S331" s="51">
        <f t="shared" ref="S331:S362" si="677">IF(S204=0,"",ABS((S204-$BA204)/$BA204))</f>
        <v>3.0146647054252431E-2</v>
      </c>
      <c r="T331" s="51">
        <f t="shared" si="609"/>
        <v>0.10014453560749238</v>
      </c>
      <c r="U331" s="51">
        <f t="shared" ref="U331:AU331" si="678">IF(U204=0,"",ABS((U204-$BA204)/$BA204))</f>
        <v>2.8681104494471883E-2</v>
      </c>
      <c r="V331" s="51">
        <f t="shared" si="678"/>
        <v>1.5327674330277385E-2</v>
      </c>
      <c r="W331" s="51">
        <f t="shared" si="678"/>
        <v>7.2884616558400964E-2</v>
      </c>
      <c r="X331" s="51">
        <f t="shared" si="678"/>
        <v>4.0514741117336044E-2</v>
      </c>
      <c r="Y331" s="51">
        <f t="shared" si="678"/>
        <v>3.1955081444478839E-2</v>
      </c>
      <c r="Z331" s="51">
        <f t="shared" si="678"/>
        <v>2.0215740801639653E-2</v>
      </c>
      <c r="AA331" s="51">
        <f t="shared" si="678"/>
        <v>0.14427081377913817</v>
      </c>
      <c r="AB331" s="51">
        <f t="shared" si="678"/>
        <v>5.9610161004710463E-2</v>
      </c>
      <c r="AC331" s="51">
        <f t="shared" si="678"/>
        <v>6.1684817330298819E-2</v>
      </c>
      <c r="AD331" s="51">
        <f t="shared" si="678"/>
        <v>3.7298492493335014E-2</v>
      </c>
      <c r="AE331" s="51">
        <f t="shared" si="678"/>
        <v>1.2699172742937763E-2</v>
      </c>
      <c r="AF331" s="51">
        <f t="shared" si="678"/>
        <v>6.9474406918182005E-2</v>
      </c>
      <c r="AG331" s="51">
        <f t="shared" si="678"/>
        <v>5.4977507301050541E-2</v>
      </c>
      <c r="AH331" s="51">
        <f t="shared" si="678"/>
        <v>3.3566830484185906E-2</v>
      </c>
      <c r="AI331" s="51">
        <f t="shared" si="678"/>
        <v>4.329492403840654E-2</v>
      </c>
      <c r="AJ331" s="51">
        <f t="shared" si="678"/>
        <v>5.9041645292690079E-3</v>
      </c>
      <c r="AK331" s="51">
        <f t="shared" si="678"/>
        <v>0.10620838611222405</v>
      </c>
      <c r="AL331" s="51">
        <f t="shared" si="678"/>
        <v>9.3909135067200729E-3</v>
      </c>
      <c r="AM331" s="51">
        <f t="shared" si="678"/>
        <v>6.253032846093115E-2</v>
      </c>
      <c r="AN331" s="51">
        <f t="shared" si="678"/>
        <v>2.1707577061350972E-2</v>
      </c>
      <c r="AO331" s="51">
        <f t="shared" si="678"/>
        <v>8.9086634230325901E-4</v>
      </c>
      <c r="AP331" s="51">
        <f t="shared" si="678"/>
        <v>2.3985964985126989E-2</v>
      </c>
      <c r="AQ331" s="51">
        <f t="shared" si="678"/>
        <v>4.7011649757309627E-2</v>
      </c>
      <c r="AR331" s="51">
        <f t="shared" si="678"/>
        <v>2.1999543799216498E-2</v>
      </c>
      <c r="AS331" s="51">
        <f t="shared" si="678"/>
        <v>6.1112736614704734E-3</v>
      </c>
      <c r="AT331" s="51">
        <f t="shared" ref="AT331" si="679">IF(AT204=0,"",ABS((AT204-$BA204)/$BA204))</f>
        <v>3.3041878399950202E-2</v>
      </c>
      <c r="AU331" s="51">
        <f t="shared" si="678"/>
        <v>4.9190415754763163E-2</v>
      </c>
      <c r="AY331" s="63"/>
      <c r="AZ331" s="65">
        <f t="shared" si="668"/>
        <v>0.89023435043576593</v>
      </c>
      <c r="BA331" s="63">
        <f t="shared" si="669"/>
        <v>7.6698467746658727E-2</v>
      </c>
      <c r="BB331" s="63">
        <f t="shared" si="670"/>
        <v>7.9019185266631427E-3</v>
      </c>
      <c r="BC331" s="51">
        <f t="shared" si="671"/>
        <v>3.3684824544829337E-2</v>
      </c>
      <c r="BD331" s="51">
        <f t="shared" si="672"/>
        <v>6.9474406918182005E-2</v>
      </c>
    </row>
    <row r="332" spans="1:56" x14ac:dyDescent="0.25">
      <c r="A332" s="60">
        <v>19588</v>
      </c>
      <c r="B332" s="51">
        <f t="shared" si="598"/>
        <v>6.7711397115617203E-2</v>
      </c>
      <c r="C332" s="51">
        <f t="shared" si="612"/>
        <v>6.2434149607971348E-2</v>
      </c>
      <c r="D332" s="51">
        <f t="shared" si="615"/>
        <v>7.1980023899136297E-2</v>
      </c>
      <c r="E332" s="51">
        <f t="shared" si="642"/>
        <v>3.7742193659931353E-2</v>
      </c>
      <c r="F332" s="51">
        <f t="shared" si="642"/>
        <v>6.1675877848353204E-2</v>
      </c>
      <c r="G332" s="51">
        <f t="shared" si="639"/>
        <v>1.7611946544414742E-2</v>
      </c>
      <c r="H332" s="51">
        <f t="shared" si="639"/>
        <v>6.8785777529937864E-2</v>
      </c>
      <c r="I332" s="51">
        <f t="shared" si="629"/>
        <v>3.1196061451334908E-3</v>
      </c>
      <c r="J332" s="51">
        <f t="shared" si="632"/>
        <v>1.5620396484143715E-2</v>
      </c>
      <c r="K332" s="51">
        <f t="shared" si="616"/>
        <v>6.167617786684617E-2</v>
      </c>
      <c r="L332" s="51">
        <f t="shared" si="603"/>
        <v>1.6138362611942969E-3</v>
      </c>
      <c r="M332" s="51">
        <f t="shared" si="624"/>
        <v>3.8024364074747116E-2</v>
      </c>
      <c r="N332" s="51">
        <f t="shared" si="599"/>
        <v>3.4705438993824417E-2</v>
      </c>
      <c r="O332" s="51">
        <f t="shared" si="604"/>
        <v>3.6064767081043739E-2</v>
      </c>
      <c r="P332" s="51">
        <f t="shared" si="600"/>
        <v>5.1206898162198828E-3</v>
      </c>
      <c r="Q332" s="51">
        <f t="shared" si="665"/>
        <v>1.265510498914145E-2</v>
      </c>
      <c r="R332" s="51">
        <f t="shared" si="665"/>
        <v>1.4415461684015401E-2</v>
      </c>
      <c r="S332" s="51">
        <f t="shared" si="677"/>
        <v>3.7475397228045403E-2</v>
      </c>
      <c r="T332" s="51">
        <f t="shared" si="609"/>
        <v>8.6424824515585572E-2</v>
      </c>
      <c r="U332" s="51">
        <f t="shared" ref="U332:AU332" si="680">IF(U205=0,"",ABS((U205-$BA205)/$BA205))</f>
        <v>2.7223859046032101E-2</v>
      </c>
      <c r="V332" s="51">
        <f t="shared" si="680"/>
        <v>1.4932812529666569E-2</v>
      </c>
      <c r="W332" s="51">
        <f t="shared" si="680"/>
        <v>6.8325148719112078E-2</v>
      </c>
      <c r="X332" s="51">
        <f t="shared" si="680"/>
        <v>3.413454389246795E-2</v>
      </c>
      <c r="Y332" s="51">
        <f t="shared" si="680"/>
        <v>2.6807142054313036E-2</v>
      </c>
      <c r="Z332" s="51">
        <f t="shared" si="680"/>
        <v>2.4433426692928476E-2</v>
      </c>
      <c r="AA332" s="51">
        <f t="shared" si="680"/>
        <v>0.14022453971715923</v>
      </c>
      <c r="AB332" s="51">
        <f t="shared" si="680"/>
        <v>6.2778453439696014E-2</v>
      </c>
      <c r="AC332" s="51">
        <f t="shared" si="680"/>
        <v>5.0625872718626078E-2</v>
      </c>
      <c r="AD332" s="51">
        <f t="shared" si="680"/>
        <v>3.1356929430698496E-2</v>
      </c>
      <c r="AE332" s="51">
        <f t="shared" si="680"/>
        <v>1.1978530580566836E-3</v>
      </c>
      <c r="AF332" s="51">
        <f t="shared" si="680"/>
        <v>7.8709775473138427E-2</v>
      </c>
      <c r="AG332" s="51">
        <f t="shared" si="680"/>
        <v>2.4356650084234373E-2</v>
      </c>
      <c r="AH332" s="51">
        <f t="shared" si="680"/>
        <v>2.5743529245207706E-2</v>
      </c>
      <c r="AI332" s="51">
        <f t="shared" si="680"/>
        <v>3.8462681976853152E-2</v>
      </c>
      <c r="AJ332" s="51">
        <f t="shared" si="680"/>
        <v>1.539615344427246E-2</v>
      </c>
      <c r="AK332" s="51">
        <f t="shared" si="680"/>
        <v>9.2053278324987151E-2</v>
      </c>
      <c r="AL332" s="51">
        <f t="shared" si="680"/>
        <v>1.4739862969510763E-2</v>
      </c>
      <c r="AM332" s="51">
        <f t="shared" si="680"/>
        <v>4.7860145439501747E-2</v>
      </c>
      <c r="AN332" s="51">
        <f t="shared" si="680"/>
        <v>1.5740251527786343E-2</v>
      </c>
      <c r="AO332" s="51">
        <f t="shared" si="680"/>
        <v>9.1129357002177908E-3</v>
      </c>
      <c r="AP332" s="51">
        <f t="shared" si="680"/>
        <v>2.0831110511181288E-2</v>
      </c>
      <c r="AQ332" s="51">
        <f t="shared" si="680"/>
        <v>4.6202131822270023E-2</v>
      </c>
      <c r="AR332" s="51">
        <f t="shared" si="680"/>
        <v>2.4845047263545358E-2</v>
      </c>
      <c r="AS332" s="51">
        <f t="shared" si="680"/>
        <v>9.0313552957000925E-3</v>
      </c>
      <c r="AT332" s="51">
        <f t="shared" ref="AT332" si="681">IF(AT205=0,"",ABS((AT205-$BA205)/$BA205))</f>
        <v>2.3964727948979896E-2</v>
      </c>
      <c r="AU332" s="51">
        <f t="shared" si="680"/>
        <v>4.8744643338254651E-2</v>
      </c>
      <c r="AY332" s="63"/>
      <c r="AZ332" s="65">
        <f t="shared" si="668"/>
        <v>0.89703245918664809</v>
      </c>
      <c r="BA332" s="63">
        <f t="shared" si="669"/>
        <v>7.0382900714537081E-2</v>
      </c>
      <c r="BB332" s="63">
        <f t="shared" si="670"/>
        <v>9.0721454979589417E-3</v>
      </c>
      <c r="BC332" s="51">
        <f t="shared" si="671"/>
        <v>3.2745736661583223E-2</v>
      </c>
      <c r="BD332" s="51">
        <f t="shared" si="672"/>
        <v>6.2434149607971348E-2</v>
      </c>
    </row>
    <row r="333" spans="1:56" x14ac:dyDescent="0.25">
      <c r="A333" s="60">
        <v>19589</v>
      </c>
      <c r="B333" s="51">
        <f t="shared" si="598"/>
        <v>6.0710323940729095E-2</v>
      </c>
      <c r="C333" s="51">
        <f t="shared" si="612"/>
        <v>5.4359568860802024E-2</v>
      </c>
      <c r="D333" s="51">
        <f t="shared" si="615"/>
        <v>6.2459623937666534E-2</v>
      </c>
      <c r="E333" s="51">
        <f t="shared" si="642"/>
        <v>2.7115850884991577E-2</v>
      </c>
      <c r="F333" s="51">
        <f t="shared" si="642"/>
        <v>5.3373068738732148E-2</v>
      </c>
      <c r="G333" s="51">
        <f t="shared" si="639"/>
        <v>2.1182586510527544E-2</v>
      </c>
      <c r="H333" s="51">
        <f t="shared" si="639"/>
        <v>4.6666260658469912E-2</v>
      </c>
      <c r="I333" s="51">
        <f t="shared" si="629"/>
        <v>8.3833661354485618E-3</v>
      </c>
      <c r="J333" s="51">
        <f t="shared" si="632"/>
        <v>8.3486143723933495E-3</v>
      </c>
      <c r="K333" s="51">
        <f t="shared" si="616"/>
        <v>7.1284489669908496E-2</v>
      </c>
      <c r="L333" s="86">
        <f t="shared" si="603"/>
        <v>1.5298105407429844E-3</v>
      </c>
      <c r="M333" s="51">
        <f t="shared" si="624"/>
        <v>3.3724465738279794E-2</v>
      </c>
      <c r="N333" s="51">
        <f t="shared" si="599"/>
        <v>3.7900372767467674E-2</v>
      </c>
      <c r="O333" s="51">
        <f t="shared" si="604"/>
        <v>2.6771114733738225E-2</v>
      </c>
      <c r="P333" s="51">
        <f t="shared" si="600"/>
        <v>3.7810166793145507E-3</v>
      </c>
      <c r="Q333" s="51">
        <f t="shared" si="665"/>
        <v>1.3592944983177794E-2</v>
      </c>
      <c r="R333" s="51">
        <f t="shared" si="665"/>
        <v>2.007078239276559E-2</v>
      </c>
      <c r="S333" s="51">
        <f t="shared" si="677"/>
        <v>2.61623690195627E-2</v>
      </c>
      <c r="T333" s="51">
        <f t="shared" si="609"/>
        <v>6.6244509899306372E-2</v>
      </c>
      <c r="U333" s="51">
        <f t="shared" ref="U333:AU333" si="682">IF(U206=0,"",ABS((U206-$BA206)/$BA206))</f>
        <v>2.3215831133746877E-2</v>
      </c>
      <c r="V333" s="51">
        <f t="shared" si="682"/>
        <v>2.0716804870594192E-2</v>
      </c>
      <c r="W333" s="51">
        <f t="shared" si="682"/>
        <v>4.9248236834585632E-3</v>
      </c>
      <c r="X333" s="51">
        <f t="shared" si="682"/>
        <v>2.7261941998413607E-2</v>
      </c>
      <c r="Y333" s="51">
        <f t="shared" si="682"/>
        <v>2.393839400786598E-2</v>
      </c>
      <c r="Z333" s="51">
        <f t="shared" si="682"/>
        <v>2.3995307878766969E-2</v>
      </c>
      <c r="AA333" s="51">
        <f t="shared" si="682"/>
        <v>0.12960244973257889</v>
      </c>
      <c r="AB333" s="51">
        <f t="shared" si="682"/>
        <v>5.1854087756791026E-2</v>
      </c>
      <c r="AC333" s="51">
        <f t="shared" si="682"/>
        <v>4.6816833902791885E-2</v>
      </c>
      <c r="AD333" s="51">
        <f t="shared" si="682"/>
        <v>3.5765796592906206E-2</v>
      </c>
      <c r="AE333" s="51">
        <f t="shared" si="682"/>
        <v>1.3178043822339926E-2</v>
      </c>
      <c r="AF333" s="51">
        <f t="shared" si="682"/>
        <v>1.944447823664602E-2</v>
      </c>
      <c r="AG333" s="51">
        <f t="shared" si="682"/>
        <v>7.3170916973910177E-4</v>
      </c>
      <c r="AH333" s="51">
        <f t="shared" si="682"/>
        <v>2.2675604199401636E-2</v>
      </c>
      <c r="AI333" s="51">
        <f t="shared" si="682"/>
        <v>3.03300349100072E-2</v>
      </c>
      <c r="AJ333" s="51">
        <f t="shared" si="682"/>
        <v>2.4605750060823644E-2</v>
      </c>
      <c r="AK333" s="51">
        <f t="shared" si="682"/>
        <v>6.6514411276315313E-2</v>
      </c>
      <c r="AL333" s="51">
        <f t="shared" si="682"/>
        <v>2.0627520167733362E-2</v>
      </c>
      <c r="AM333" s="51">
        <f t="shared" si="682"/>
        <v>3.9163855051046727E-2</v>
      </c>
      <c r="AN333" s="51">
        <f t="shared" si="682"/>
        <v>1.1157935765552239E-2</v>
      </c>
      <c r="AO333" s="51">
        <f t="shared" si="682"/>
        <v>6.1373730586081927E-3</v>
      </c>
      <c r="AP333" s="51">
        <f t="shared" si="682"/>
        <v>2.7564358034227986E-2</v>
      </c>
      <c r="AQ333" s="51">
        <f t="shared" si="682"/>
        <v>4.9616235260522112E-2</v>
      </c>
      <c r="AR333" s="51">
        <f t="shared" si="682"/>
        <v>2.0016429776748185E-2</v>
      </c>
      <c r="AS333" s="51">
        <f t="shared" si="682"/>
        <v>7.1915842316933338E-3</v>
      </c>
      <c r="AT333" s="51">
        <f t="shared" ref="AT333" si="683">IF(AT206=0,"",ABS((AT206-$BA206)/$BA206))</f>
        <v>1.4122670191424182E-2</v>
      </c>
      <c r="AU333" s="51">
        <f t="shared" si="682"/>
        <v>4.4356084552800344E-2</v>
      </c>
      <c r="AY333" s="63"/>
      <c r="AZ333" s="65">
        <f t="shared" si="668"/>
        <v>0.91016237972940028</v>
      </c>
      <c r="BA333" s="63">
        <f t="shared" si="669"/>
        <v>6.1584973939197818E-2</v>
      </c>
      <c r="BB333" s="63">
        <f t="shared" si="670"/>
        <v>6.6644786451507633E-3</v>
      </c>
      <c r="BC333" s="51">
        <f t="shared" si="671"/>
        <v>2.5384059540193172E-2</v>
      </c>
      <c r="BD333" s="51">
        <f t="shared" si="672"/>
        <v>4.9616235260522112E-2</v>
      </c>
    </row>
    <row r="334" spans="1:56" x14ac:dyDescent="0.25">
      <c r="A334" s="60">
        <v>19590</v>
      </c>
      <c r="B334" s="51">
        <f t="shared" ref="B334:B365" si="684">IF(B207=0,"",ABS((B207-$BA207)/$BA207))</f>
        <v>5.5004845207517576E-2</v>
      </c>
      <c r="C334" s="51">
        <f t="shared" si="612"/>
        <v>4.8249236150456669E-2</v>
      </c>
      <c r="D334" s="51">
        <f t="shared" si="615"/>
        <v>5.6389255158783291E-2</v>
      </c>
      <c r="E334" s="51">
        <f t="shared" si="642"/>
        <v>2.3456064184954727E-2</v>
      </c>
      <c r="F334" s="51">
        <f t="shared" si="642"/>
        <v>4.6890295256241936E-2</v>
      </c>
      <c r="G334" s="51">
        <f t="shared" si="639"/>
        <v>1.4423009683361304E-2</v>
      </c>
      <c r="H334" s="51">
        <f t="shared" si="639"/>
        <v>3.8069756469711058E-2</v>
      </c>
      <c r="I334" s="51">
        <f t="shared" si="629"/>
        <v>3.997287798797558E-3</v>
      </c>
      <c r="J334" s="51">
        <f t="shared" si="632"/>
        <v>5.6467900069276226E-4</v>
      </c>
      <c r="K334" s="51">
        <f t="shared" si="616"/>
        <v>7.4560941003862763E-2</v>
      </c>
      <c r="L334" s="86">
        <f t="shared" si="603"/>
        <v>5.6467898419618971E-4</v>
      </c>
      <c r="M334" s="51">
        <f t="shared" si="624"/>
        <v>3.9145966388140212E-2</v>
      </c>
      <c r="N334" s="51">
        <f t="shared" ref="N334:N365" si="685">IF(N207=0,"",ABS((N207-$BA207)/$BA207))</f>
        <v>1.9197179655770939E-2</v>
      </c>
      <c r="O334" s="51">
        <f t="shared" si="604"/>
        <v>2.6262701578193867E-2</v>
      </c>
      <c r="P334" s="51">
        <f t="shared" ref="P334:P365" si="686">IF(P207=0,"",ABS((P207-$BA207)/$BA207))</f>
        <v>2.7787965109740474E-3</v>
      </c>
      <c r="Q334" s="51">
        <f t="shared" si="665"/>
        <v>1.8637247875942266E-2</v>
      </c>
      <c r="R334" s="51">
        <f t="shared" si="665"/>
        <v>1.9213206655113002E-2</v>
      </c>
      <c r="S334" s="51">
        <f t="shared" si="677"/>
        <v>1.5592315674793501E-2</v>
      </c>
      <c r="T334" s="51">
        <f t="shared" si="609"/>
        <v>5.5625007223681314E-2</v>
      </c>
      <c r="U334" s="51">
        <f t="shared" ref="U334:AU334" si="687">IF(U207=0,"",ABS((U207-$BA207)/$BA207))</f>
        <v>2.4305758187044457E-2</v>
      </c>
      <c r="V334" s="51">
        <f t="shared" si="687"/>
        <v>1.911472946825794E-2</v>
      </c>
      <c r="W334" s="51">
        <f t="shared" si="687"/>
        <v>2.1732346884311068E-3</v>
      </c>
      <c r="X334" s="51">
        <f t="shared" si="687"/>
        <v>2.2510945019518266E-2</v>
      </c>
      <c r="Y334" s="51">
        <f t="shared" si="687"/>
        <v>3.0184480351315882E-2</v>
      </c>
      <c r="Z334" s="51">
        <f t="shared" si="687"/>
        <v>2.3859643842575686E-2</v>
      </c>
      <c r="AA334" s="51">
        <f t="shared" si="687"/>
        <v>0.11793878178620183</v>
      </c>
      <c r="AB334" s="51">
        <f t="shared" si="687"/>
        <v>4.2524643565322852E-2</v>
      </c>
      <c r="AC334" s="51">
        <f t="shared" si="687"/>
        <v>4.5952817979885943E-2</v>
      </c>
      <c r="AD334" s="51">
        <f t="shared" si="687"/>
        <v>3.6142513369850228E-2</v>
      </c>
      <c r="AE334" s="51">
        <f t="shared" si="687"/>
        <v>2.0344695867244859E-2</v>
      </c>
      <c r="AF334" s="51">
        <f t="shared" si="687"/>
        <v>3.0665186989787497E-3</v>
      </c>
      <c r="AG334" s="51">
        <f t="shared" si="687"/>
        <v>3.7165576373824743E-4</v>
      </c>
      <c r="AH334" s="51">
        <f t="shared" si="687"/>
        <v>2.8359069974842718E-2</v>
      </c>
      <c r="AI334" s="51">
        <f t="shared" si="687"/>
        <v>2.9200748000522161E-2</v>
      </c>
      <c r="AJ334" s="51">
        <f t="shared" si="687"/>
        <v>2.9815736848766448E-2</v>
      </c>
      <c r="AK334" s="51">
        <f t="shared" si="687"/>
        <v>5.1466321706167807E-2</v>
      </c>
      <c r="AL334" s="51">
        <f t="shared" si="687"/>
        <v>1.8069311953492092E-2</v>
      </c>
      <c r="AM334" s="51">
        <f t="shared" si="687"/>
        <v>4.4612983824560297E-2</v>
      </c>
      <c r="AN334" s="51">
        <f t="shared" si="687"/>
        <v>7.6162555778714683E-3</v>
      </c>
      <c r="AO334" s="51">
        <f t="shared" si="687"/>
        <v>1.4023612334969496E-2</v>
      </c>
      <c r="AP334" s="51">
        <f t="shared" si="687"/>
        <v>2.7239202477086128E-2</v>
      </c>
      <c r="AQ334" s="51">
        <f t="shared" si="687"/>
        <v>5.1977467409783665E-2</v>
      </c>
      <c r="AR334" s="51">
        <f t="shared" si="687"/>
        <v>1.3959654761317653E-2</v>
      </c>
      <c r="AS334" s="51">
        <f t="shared" si="687"/>
        <v>1.0981082531867917E-2</v>
      </c>
      <c r="AT334" s="51">
        <f t="shared" ref="AT334" si="688">IF(AT207=0,"",ABS((AT207-$BA207)/$BA207))</f>
        <v>1.1090968460067319E-2</v>
      </c>
      <c r="AU334" s="51">
        <f t="shared" si="687"/>
        <v>3.9249243094798048E-2</v>
      </c>
      <c r="AY334" s="63"/>
      <c r="AZ334" s="65">
        <f t="shared" si="668"/>
        <v>0.91570275702038817</v>
      </c>
      <c r="BA334" s="63">
        <f t="shared" si="669"/>
        <v>5.3491156308650617E-2</v>
      </c>
      <c r="BB334" s="63">
        <f t="shared" si="670"/>
        <v>2.9226576049763984E-3</v>
      </c>
      <c r="BC334" s="51">
        <f t="shared" si="671"/>
        <v>2.4082701014810071E-2</v>
      </c>
      <c r="BD334" s="51">
        <f t="shared" si="672"/>
        <v>4.5952817979885943E-2</v>
      </c>
    </row>
    <row r="335" spans="1:56" x14ac:dyDescent="0.25">
      <c r="A335" s="60">
        <v>19591</v>
      </c>
      <c r="B335" s="51">
        <f t="shared" si="684"/>
        <v>4.9719854479287708E-2</v>
      </c>
      <c r="C335" s="51">
        <f t="shared" si="612"/>
        <v>4.1867244523366043E-2</v>
      </c>
      <c r="D335" s="51">
        <f t="shared" si="615"/>
        <v>5.1305009152540285E-2</v>
      </c>
      <c r="E335" s="51">
        <f t="shared" si="642"/>
        <v>1.5930972927065908E-2</v>
      </c>
      <c r="F335" s="51">
        <f t="shared" si="642"/>
        <v>4.2143278046125304E-2</v>
      </c>
      <c r="G335" s="51">
        <f t="shared" si="639"/>
        <v>1.8889926942331294E-2</v>
      </c>
      <c r="H335" s="51">
        <f t="shared" si="639"/>
        <v>2.7222269976159643E-2</v>
      </c>
      <c r="I335" s="51">
        <f t="shared" si="629"/>
        <v>6.4479986807346309E-3</v>
      </c>
      <c r="J335" s="86">
        <f t="shared" si="632"/>
        <v>3.0702905918020404E-4</v>
      </c>
      <c r="K335" s="51">
        <f t="shared" si="616"/>
        <v>6.9186012970186173E-2</v>
      </c>
      <c r="L335" s="86">
        <f t="shared" ref="L335:L366" si="689">IF(L208=0,"",ABS((L208-$BA208)/$BA208))</f>
        <v>3.0702904281573967E-4</v>
      </c>
      <c r="M335" s="51">
        <f t="shared" si="624"/>
        <v>3.308532183790016E-2</v>
      </c>
      <c r="N335" s="51">
        <f t="shared" si="685"/>
        <v>1.4788862077872103E-2</v>
      </c>
      <c r="O335" s="51">
        <f t="shared" ref="O335:O366" si="690">IF(O208=0,"",ABS((O208-$BA208)/$BA208))</f>
        <v>3.0001126796199578E-2</v>
      </c>
      <c r="P335" s="51">
        <f t="shared" si="686"/>
        <v>4.9743638191466295E-4</v>
      </c>
      <c r="Q335" s="51">
        <f t="shared" si="665"/>
        <v>2.242929648913497E-2</v>
      </c>
      <c r="R335" s="51">
        <f t="shared" si="665"/>
        <v>1.9379866554590276E-2</v>
      </c>
      <c r="S335" s="51">
        <f t="shared" si="677"/>
        <v>9.7902240258348171E-3</v>
      </c>
      <c r="T335" s="51">
        <f t="shared" si="609"/>
        <v>4.626985592081221E-2</v>
      </c>
      <c r="U335" s="51">
        <f t="shared" ref="U335:AU335" si="691">IF(U208=0,"",ABS((U208-$BA208)/$BA208))</f>
        <v>2.1433586262474186E-2</v>
      </c>
      <c r="V335" s="51">
        <f t="shared" si="691"/>
        <v>1.0087159229223633E-2</v>
      </c>
      <c r="W335" s="51">
        <f t="shared" si="691"/>
        <v>1.8514593962722065E-2</v>
      </c>
      <c r="X335" s="51">
        <f t="shared" si="691"/>
        <v>2.177594880633912E-2</v>
      </c>
      <c r="Y335" s="51">
        <f t="shared" si="691"/>
        <v>1.866033025318806E-2</v>
      </c>
      <c r="Z335" s="51">
        <f t="shared" si="691"/>
        <v>1.9357076772227009E-2</v>
      </c>
      <c r="AA335" s="51">
        <f t="shared" si="691"/>
        <v>0.11035307858861718</v>
      </c>
      <c r="AB335" s="51">
        <f t="shared" si="691"/>
        <v>4.2685741408471485E-2</v>
      </c>
      <c r="AC335" s="51">
        <f t="shared" si="691"/>
        <v>4.0637780822323964E-2</v>
      </c>
      <c r="AD335" s="51">
        <f t="shared" si="691"/>
        <v>2.1530543263636029E-2</v>
      </c>
      <c r="AE335" s="51">
        <f t="shared" si="691"/>
        <v>2.0252227757335074E-2</v>
      </c>
      <c r="AF335" s="51">
        <f t="shared" si="691"/>
        <v>5.2801518551276704E-3</v>
      </c>
      <c r="AG335" s="51">
        <f t="shared" si="691"/>
        <v>1.679388954855353E-3</v>
      </c>
      <c r="AH335" s="51">
        <f t="shared" si="691"/>
        <v>2.6079205880274167E-2</v>
      </c>
      <c r="AI335" s="51">
        <f t="shared" si="691"/>
        <v>2.4357313180535172E-2</v>
      </c>
      <c r="AJ335" s="51">
        <f t="shared" si="691"/>
        <v>3.3727425966292753E-2</v>
      </c>
      <c r="AK335" s="51">
        <f t="shared" si="691"/>
        <v>5.4076795392725002E-2</v>
      </c>
      <c r="AL335" s="51">
        <f t="shared" si="691"/>
        <v>1.5371327717564392E-2</v>
      </c>
      <c r="AM335" s="51">
        <f t="shared" si="691"/>
        <v>4.7025307430579928E-2</v>
      </c>
      <c r="AN335" s="51">
        <f t="shared" si="691"/>
        <v>5.2257313818112475E-3</v>
      </c>
      <c r="AO335" s="51">
        <f t="shared" si="691"/>
        <v>2.032869018701048E-2</v>
      </c>
      <c r="AP335" s="51">
        <f t="shared" si="691"/>
        <v>2.770090397576376E-2</v>
      </c>
      <c r="AQ335" s="51">
        <f t="shared" si="691"/>
        <v>5.3619425980281625E-2</v>
      </c>
      <c r="AR335" s="51">
        <f t="shared" si="691"/>
        <v>1.2950669293811874E-2</v>
      </c>
      <c r="AS335" s="51">
        <f t="shared" si="691"/>
        <v>1.1686651412338966E-2</v>
      </c>
      <c r="AT335" s="51">
        <f t="shared" ref="AT335" si="692">IF(AT208=0,"",ABS((AT208-$BA208)/$BA208))</f>
        <v>1.0128519955018503E-2</v>
      </c>
      <c r="AU335" s="51">
        <f t="shared" si="691"/>
        <v>3.6445917702464047E-2</v>
      </c>
      <c r="AY335" s="63"/>
      <c r="AZ335" s="65">
        <f t="shared" si="668"/>
        <v>0.92488032570889844</v>
      </c>
      <c r="BA335" s="63">
        <f t="shared" si="669"/>
        <v>5.0512431815914E-2</v>
      </c>
      <c r="BB335" s="63">
        <f t="shared" si="670"/>
        <v>5.2529416184694585E-3</v>
      </c>
      <c r="BC335" s="51">
        <f t="shared" si="671"/>
        <v>2.1482064763055107E-2</v>
      </c>
      <c r="BD335" s="51">
        <f t="shared" si="672"/>
        <v>4.2143278046125304E-2</v>
      </c>
    </row>
    <row r="336" spans="1:56" x14ac:dyDescent="0.25">
      <c r="A336" s="60">
        <v>19592</v>
      </c>
      <c r="B336" s="51">
        <f t="shared" si="684"/>
        <v>4.2745817349088645E-2</v>
      </c>
      <c r="C336" s="51">
        <f t="shared" si="612"/>
        <v>3.4513703482090062E-2</v>
      </c>
      <c r="D336" s="51">
        <f t="shared" si="615"/>
        <v>4.5034387130308148E-2</v>
      </c>
      <c r="E336" s="51">
        <f t="shared" si="642"/>
        <v>7.2122430162126329E-3</v>
      </c>
      <c r="F336" s="51">
        <f t="shared" si="642"/>
        <v>3.6960381507337645E-2</v>
      </c>
      <c r="G336" s="51">
        <f t="shared" ref="G336:H355" si="693">IF(G209=0,"",ABS((G209-$BA209)/$BA209))</f>
        <v>1.6378212150644687E-2</v>
      </c>
      <c r="H336" s="51">
        <f t="shared" si="693"/>
        <v>1.8480144391978967E-2</v>
      </c>
      <c r="I336" s="51">
        <f t="shared" si="629"/>
        <v>1.1783278759302001E-2</v>
      </c>
      <c r="J336" s="86">
        <f t="shared" si="632"/>
        <v>6.3389350219662853E-4</v>
      </c>
      <c r="K336" s="51">
        <f t="shared" si="616"/>
        <v>7.3258112293587252E-2</v>
      </c>
      <c r="L336" s="86">
        <f t="shared" si="689"/>
        <v>6.3389348598603642E-4</v>
      </c>
      <c r="M336" s="51">
        <f t="shared" si="624"/>
        <v>2.7656423454626145E-2</v>
      </c>
      <c r="N336" s="51">
        <f t="shared" si="685"/>
        <v>1.4079198653280906E-2</v>
      </c>
      <c r="O336" s="51">
        <f t="shared" si="690"/>
        <v>3.0411601042596926E-2</v>
      </c>
      <c r="P336" s="51">
        <f t="shared" si="686"/>
        <v>5.5012115514709208E-3</v>
      </c>
      <c r="Q336" s="51">
        <f t="shared" si="665"/>
        <v>1.0382292712106671E-3</v>
      </c>
      <c r="R336" s="51">
        <f t="shared" si="665"/>
        <v>2.172628232389363E-2</v>
      </c>
      <c r="S336" s="51">
        <f t="shared" si="677"/>
        <v>7.7441864937176353E-4</v>
      </c>
      <c r="T336" s="51">
        <f t="shared" si="609"/>
        <v>3.1501776942706672E-2</v>
      </c>
      <c r="U336" s="51">
        <f t="shared" ref="U336:AU336" si="694">IF(U209=0,"",ABS((U209-$BA209)/$BA209))</f>
        <v>2.8857717260113679E-2</v>
      </c>
      <c r="V336" s="51">
        <f t="shared" si="694"/>
        <v>1.3682514396526528E-2</v>
      </c>
      <c r="W336" s="51">
        <f t="shared" si="694"/>
        <v>1.266785502247437E-2</v>
      </c>
      <c r="X336" s="51">
        <f t="shared" si="694"/>
        <v>1.6856196483629533E-2</v>
      </c>
      <c r="Y336" s="51">
        <f t="shared" si="694"/>
        <v>2.04010080868826E-2</v>
      </c>
      <c r="Z336" s="51">
        <f t="shared" si="694"/>
        <v>1.5685201084187934E-2</v>
      </c>
      <c r="AA336" s="51">
        <f t="shared" si="694"/>
        <v>9.2705946889626425E-2</v>
      </c>
      <c r="AB336" s="51">
        <f t="shared" si="694"/>
        <v>4.4122431989463667E-2</v>
      </c>
      <c r="AC336" s="51">
        <f t="shared" si="694"/>
        <v>3.9992403178036921E-2</v>
      </c>
      <c r="AD336" s="51">
        <f t="shared" si="694"/>
        <v>2.7291425682170543E-2</v>
      </c>
      <c r="AE336" s="51">
        <f t="shared" si="694"/>
        <v>1.3438499984789957E-2</v>
      </c>
      <c r="AF336" s="51">
        <f t="shared" si="694"/>
        <v>1.2022901303573136E-2</v>
      </c>
      <c r="AG336" s="51">
        <f t="shared" si="694"/>
        <v>2.5399244477532644E-3</v>
      </c>
      <c r="AH336" s="51">
        <f t="shared" si="694"/>
        <v>2.2068687372377056E-2</v>
      </c>
      <c r="AI336" s="51">
        <f t="shared" si="694"/>
        <v>1.9627848102434932E-2</v>
      </c>
      <c r="AJ336" s="51">
        <f t="shared" si="694"/>
        <v>3.9730906617315306E-2</v>
      </c>
      <c r="AK336" s="51">
        <f t="shared" si="694"/>
        <v>4.6559348640152584E-2</v>
      </c>
      <c r="AL336" s="51">
        <f t="shared" si="694"/>
        <v>2.0279806344570078E-2</v>
      </c>
      <c r="AM336" s="51">
        <f t="shared" si="694"/>
        <v>3.826570799247013E-2</v>
      </c>
      <c r="AN336" s="51">
        <f t="shared" si="694"/>
        <v>7.1528551193489141E-3</v>
      </c>
      <c r="AO336" s="51">
        <f t="shared" si="694"/>
        <v>5.5547893572417892E-3</v>
      </c>
      <c r="AP336" s="51">
        <f t="shared" si="694"/>
        <v>3.2345884919938062E-2</v>
      </c>
      <c r="AQ336" s="51">
        <f t="shared" si="694"/>
        <v>5.7047403679177398E-2</v>
      </c>
      <c r="AR336" s="51">
        <f t="shared" si="694"/>
        <v>5.2362058513850413E-3</v>
      </c>
      <c r="AS336" s="51">
        <f t="shared" si="694"/>
        <v>1.056415653554966E-2</v>
      </c>
      <c r="AT336" s="51">
        <f t="shared" ref="AT336" si="695">IF(AT209=0,"",ABS((AT209-$BA209)/$BA209))</f>
        <v>4.256263992295924E-3</v>
      </c>
      <c r="AU336" s="51">
        <f t="shared" si="694"/>
        <v>3.1442083550138167E-2</v>
      </c>
      <c r="AY336" s="63"/>
      <c r="AZ336" s="65">
        <f t="shared" si="668"/>
        <v>0.93929449941172138</v>
      </c>
      <c r="BA336" s="63">
        <f t="shared" si="669"/>
        <v>4.4578409559885908E-2</v>
      </c>
      <c r="BB336" s="63">
        <f t="shared" si="670"/>
        <v>3.398094220024594E-3</v>
      </c>
      <c r="BC336" s="51">
        <f t="shared" si="671"/>
        <v>1.9953827223502505E-2</v>
      </c>
      <c r="BD336" s="51">
        <f t="shared" si="672"/>
        <v>3.826570799247013E-2</v>
      </c>
    </row>
    <row r="337" spans="1:56" x14ac:dyDescent="0.25">
      <c r="A337" s="60">
        <v>19593</v>
      </c>
      <c r="B337" s="51">
        <f t="shared" si="684"/>
        <v>3.8419368207971254E-2</v>
      </c>
      <c r="C337" s="51">
        <f t="shared" si="612"/>
        <v>3.1643395692774932E-2</v>
      </c>
      <c r="D337" s="51">
        <f t="shared" si="615"/>
        <v>3.9993607896496093E-2</v>
      </c>
      <c r="E337" s="51">
        <f t="shared" ref="E337:F356" si="696">IF(E210=0,"",ABS((E210-$BA210)/$BA210))</f>
        <v>1.0798578311993203E-3</v>
      </c>
      <c r="F337" s="51">
        <f t="shared" si="696"/>
        <v>3.313880235480085E-2</v>
      </c>
      <c r="G337" s="51">
        <f t="shared" si="693"/>
        <v>1.3924917034345263E-2</v>
      </c>
      <c r="H337" s="51">
        <f t="shared" si="693"/>
        <v>8.3333616134490685E-3</v>
      </c>
      <c r="I337" s="51">
        <f t="shared" si="629"/>
        <v>1.1867079937137323E-2</v>
      </c>
      <c r="J337" s="86">
        <f t="shared" si="632"/>
        <v>1.079857813742309E-3</v>
      </c>
      <c r="K337" s="51">
        <f t="shared" si="616"/>
        <v>6.6574900097453177E-2</v>
      </c>
      <c r="L337" s="86">
        <f t="shared" si="689"/>
        <v>1.0798577976403689E-3</v>
      </c>
      <c r="M337" s="51">
        <f t="shared" si="624"/>
        <v>2.5767014002044817E-2</v>
      </c>
      <c r="N337" s="51">
        <f t="shared" si="685"/>
        <v>1.2155073691954772E-2</v>
      </c>
      <c r="O337" s="51">
        <f t="shared" si="690"/>
        <v>3.5191217111177023E-2</v>
      </c>
      <c r="P337" s="51">
        <f t="shared" si="686"/>
        <v>1.222312581406745E-2</v>
      </c>
      <c r="Q337" s="51">
        <f t="shared" si="665"/>
        <v>2.294014409093163E-3</v>
      </c>
      <c r="R337" s="51">
        <f t="shared" si="665"/>
        <v>2.2953619422848619E-2</v>
      </c>
      <c r="S337" s="51">
        <f t="shared" si="677"/>
        <v>5.2108116310449456E-3</v>
      </c>
      <c r="T337" s="51">
        <f t="shared" ref="T337:T368" si="697">IF(T210=0,"",ABS((T210-$BA210)/$BA210))</f>
        <v>3.5865402303198235E-2</v>
      </c>
      <c r="U337" s="51">
        <f t="shared" ref="U337:AU337" si="698">IF(U210=0,"",ABS((U210-$BA210)/$BA210))</f>
        <v>2.163848410200649E-2</v>
      </c>
      <c r="V337" s="51">
        <f t="shared" si="698"/>
        <v>9.5338345172227348E-3</v>
      </c>
      <c r="W337" s="51">
        <f t="shared" si="698"/>
        <v>7.9405247843873598E-3</v>
      </c>
      <c r="X337" s="51">
        <f t="shared" si="698"/>
        <v>1.8008686785472301E-2</v>
      </c>
      <c r="Y337" s="51">
        <f t="shared" si="698"/>
        <v>2.1792373429038319E-2</v>
      </c>
      <c r="Z337" s="51">
        <f t="shared" si="698"/>
        <v>1.4633505034227601E-2</v>
      </c>
      <c r="AA337" s="51">
        <f t="shared" si="698"/>
        <v>5.2713307079850301E-2</v>
      </c>
      <c r="AB337" s="51">
        <f t="shared" si="698"/>
        <v>4.3610437498137304E-2</v>
      </c>
      <c r="AC337" s="51">
        <f t="shared" si="698"/>
        <v>3.551578112216678E-2</v>
      </c>
      <c r="AD337" s="51">
        <f t="shared" si="698"/>
        <v>3.3213736190052308E-2</v>
      </c>
      <c r="AE337" s="51">
        <f t="shared" si="698"/>
        <v>1.0121638429270354E-2</v>
      </c>
      <c r="AF337" s="51">
        <f t="shared" si="698"/>
        <v>1.3672839249663397E-2</v>
      </c>
      <c r="AG337" s="51">
        <f t="shared" si="698"/>
        <v>5.7581102729348981E-3</v>
      </c>
      <c r="AH337" s="51">
        <f t="shared" si="698"/>
        <v>1.8834327372250981E-2</v>
      </c>
      <c r="AI337" s="51">
        <f t="shared" si="698"/>
        <v>1.6919906496357242E-2</v>
      </c>
      <c r="AJ337" s="51">
        <f t="shared" si="698"/>
        <v>3.6741457742379566E-2</v>
      </c>
      <c r="AK337" s="51">
        <f t="shared" si="698"/>
        <v>4.8290709127427452E-2</v>
      </c>
      <c r="AL337" s="51">
        <f t="shared" si="698"/>
        <v>1.3276195772176877E-2</v>
      </c>
      <c r="AM337" s="51">
        <f t="shared" si="698"/>
        <v>2.3442098454586086E-2</v>
      </c>
      <c r="AN337" s="51">
        <f t="shared" si="698"/>
        <v>3.8219021019420029E-3</v>
      </c>
      <c r="AO337" s="51">
        <f t="shared" si="698"/>
        <v>4.3336527865411168E-4</v>
      </c>
      <c r="AP337" s="51">
        <f t="shared" si="698"/>
        <v>3.4560644818363434E-2</v>
      </c>
      <c r="AQ337" s="51">
        <f t="shared" si="698"/>
        <v>4.7088376587139415E-2</v>
      </c>
      <c r="AR337" s="51">
        <f t="shared" si="698"/>
        <v>1.4129026380684411E-3</v>
      </c>
      <c r="AS337" s="51">
        <f t="shared" si="698"/>
        <v>1.0810278470533624E-2</v>
      </c>
      <c r="AT337" s="51">
        <f t="shared" ref="AT337" si="699">IF(AT210=0,"",ABS((AT210-$BA210)/$BA210))</f>
        <v>2.8833535741140683E-3</v>
      </c>
      <c r="AU337" s="51">
        <f t="shared" si="698"/>
        <v>3.236138060931875E-2</v>
      </c>
      <c r="AY337" s="63"/>
      <c r="AZ337" s="65">
        <f t="shared" si="668"/>
        <v>0.94714115375892916</v>
      </c>
      <c r="BA337" s="63">
        <f t="shared" si="669"/>
        <v>4.1802022697316699E-2</v>
      </c>
      <c r="BB337" s="63">
        <f t="shared" si="670"/>
        <v>1.8534585235808021E-3</v>
      </c>
      <c r="BC337" s="51">
        <f t="shared" si="671"/>
        <v>1.746429664091477E-2</v>
      </c>
      <c r="BD337" s="51">
        <f t="shared" si="672"/>
        <v>3.551578112216678E-2</v>
      </c>
    </row>
    <row r="338" spans="1:56" x14ac:dyDescent="0.25">
      <c r="A338" s="60">
        <v>19594</v>
      </c>
      <c r="B338" s="51">
        <f t="shared" si="684"/>
        <v>3.5085803456916642E-2</v>
      </c>
      <c r="C338" s="51">
        <f t="shared" ref="C338:C369" si="700">IF(C211=0,"",ABS((C211-$BA211)/$BA211))</f>
        <v>2.5878445089377641E-2</v>
      </c>
      <c r="D338" s="51">
        <f t="shared" si="615"/>
        <v>3.5223461855430696E-2</v>
      </c>
      <c r="E338" s="86">
        <f t="shared" si="696"/>
        <v>1.3398114611454493E-3</v>
      </c>
      <c r="F338" s="51">
        <f t="shared" si="696"/>
        <v>2.9159064355426301E-2</v>
      </c>
      <c r="G338" s="51">
        <f t="shared" si="693"/>
        <v>1.3879666711703809E-2</v>
      </c>
      <c r="H338" s="51">
        <f t="shared" si="693"/>
        <v>9.459975888133557E-3</v>
      </c>
      <c r="I338" s="51">
        <f t="shared" si="629"/>
        <v>9.6932291401460782E-3</v>
      </c>
      <c r="J338" s="86">
        <f t="shared" si="632"/>
        <v>1.3398114437981345E-3</v>
      </c>
      <c r="K338" s="51">
        <f t="shared" si="616"/>
        <v>6.494157904937177E-2</v>
      </c>
      <c r="L338" s="86">
        <f t="shared" si="689"/>
        <v>1.3398114277995935E-3</v>
      </c>
      <c r="M338" s="51">
        <f t="shared" si="624"/>
        <v>2.4036196600994333E-2</v>
      </c>
      <c r="N338" s="51">
        <f t="shared" si="685"/>
        <v>8.7403646304843041E-3</v>
      </c>
      <c r="O338" s="51">
        <f t="shared" si="690"/>
        <v>3.5250042615825643E-2</v>
      </c>
      <c r="P338" s="51">
        <f t="shared" si="686"/>
        <v>7.2234298900367422E-3</v>
      </c>
      <c r="Q338" s="51">
        <f t="shared" si="665"/>
        <v>4.8563746881391534E-3</v>
      </c>
      <c r="R338" s="51">
        <f t="shared" si="665"/>
        <v>1.8905642823334207E-2</v>
      </c>
      <c r="S338" s="51">
        <f t="shared" si="677"/>
        <v>2.1257660923357275E-3</v>
      </c>
      <c r="T338" s="51">
        <f t="shared" si="697"/>
        <v>2.1946851897644247E-2</v>
      </c>
      <c r="U338" s="51">
        <f t="shared" ref="U338:AU338" si="701">IF(U211=0,"",ABS((U211-$BA211)/$BA211))</f>
        <v>2.2223665932175122E-2</v>
      </c>
      <c r="V338" s="51">
        <f t="shared" si="701"/>
        <v>9.1611766495993917E-3</v>
      </c>
      <c r="W338" s="51">
        <f t="shared" si="701"/>
        <v>3.7595763169883749E-3</v>
      </c>
      <c r="X338" s="51">
        <f t="shared" si="701"/>
        <v>1.7430118754972704E-2</v>
      </c>
      <c r="Y338" s="51">
        <f t="shared" si="701"/>
        <v>2.3779262776110161E-2</v>
      </c>
      <c r="Z338" s="51">
        <f t="shared" si="701"/>
        <v>1.0815966969268355E-2</v>
      </c>
      <c r="AA338" s="51">
        <f t="shared" si="701"/>
        <v>4.1388169086643105E-2</v>
      </c>
      <c r="AB338" s="51">
        <f t="shared" si="701"/>
        <v>4.2103814021728539E-2</v>
      </c>
      <c r="AC338" s="51">
        <f t="shared" si="701"/>
        <v>3.7915466234445229E-2</v>
      </c>
      <c r="AD338" s="51">
        <f t="shared" si="701"/>
        <v>2.136433940934207E-2</v>
      </c>
      <c r="AE338" s="51">
        <f t="shared" si="701"/>
        <v>6.965406456662708E-3</v>
      </c>
      <c r="AF338" s="51">
        <f t="shared" si="701"/>
        <v>9.7244729232142946E-3</v>
      </c>
      <c r="AG338" s="51">
        <f t="shared" si="701"/>
        <v>6.8598876398857809E-3</v>
      </c>
      <c r="AH338" s="51">
        <f t="shared" si="701"/>
        <v>1.6741233821312443E-2</v>
      </c>
      <c r="AI338" s="51">
        <f t="shared" si="701"/>
        <v>1.5261342354274897E-2</v>
      </c>
      <c r="AJ338" s="51">
        <f t="shared" si="701"/>
        <v>3.927338520481418E-2</v>
      </c>
      <c r="AK338" s="51">
        <f t="shared" si="701"/>
        <v>4.6693331067612573E-2</v>
      </c>
      <c r="AL338" s="51">
        <f t="shared" si="701"/>
        <v>3.7156957269990128E-3</v>
      </c>
      <c r="AM338" s="51">
        <f t="shared" si="701"/>
        <v>2.1831915778956053E-2</v>
      </c>
      <c r="AN338" s="51">
        <f t="shared" si="701"/>
        <v>8.9316709977700984E-3</v>
      </c>
      <c r="AO338" s="51">
        <f t="shared" si="701"/>
        <v>4.8085185093153472E-3</v>
      </c>
      <c r="AP338" s="51">
        <f t="shared" si="701"/>
        <v>3.3528461741608312E-2</v>
      </c>
      <c r="AQ338" s="51">
        <f t="shared" si="701"/>
        <v>4.7340643212962066E-2</v>
      </c>
      <c r="AR338" s="51">
        <f t="shared" si="701"/>
        <v>2.3018860448845604E-3</v>
      </c>
      <c r="AS338" s="51">
        <f t="shared" si="701"/>
        <v>1.0105319689862394E-2</v>
      </c>
      <c r="AT338" s="51">
        <f t="shared" ref="AT338" si="702">IF(AT211=0,"",ABS((AT211-$BA211)/$BA211))</f>
        <v>8.1817102828516091E-4</v>
      </c>
      <c r="AU338" s="51">
        <f t="shared" si="701"/>
        <v>3.1937294752942831E-2</v>
      </c>
      <c r="AY338" s="63"/>
      <c r="AZ338" s="65">
        <f t="shared" si="668"/>
        <v>0.95073281288407974</v>
      </c>
      <c r="BA338" s="63">
        <f t="shared" si="669"/>
        <v>4.0330777145728643E-2</v>
      </c>
      <c r="BB338" s="63">
        <f t="shared" si="670"/>
        <v>2.2138260686101439E-3</v>
      </c>
      <c r="BC338" s="51">
        <f t="shared" si="671"/>
        <v>1.6001288087793671E-2</v>
      </c>
      <c r="BD338" s="51">
        <f t="shared" si="672"/>
        <v>3.5085803456916642E-2</v>
      </c>
    </row>
    <row r="339" spans="1:56" x14ac:dyDescent="0.25">
      <c r="A339" s="60">
        <v>19595</v>
      </c>
      <c r="B339" s="51">
        <f t="shared" si="684"/>
        <v>3.2683780370839133E-2</v>
      </c>
      <c r="C339" s="51">
        <f t="shared" si="700"/>
        <v>2.3776195544369751E-2</v>
      </c>
      <c r="D339" s="51">
        <f t="shared" ref="D339:D370" si="703">IF(D212=0,"",ABS((D212-$BA212)/$BA212))</f>
        <v>3.17214119856375E-2</v>
      </c>
      <c r="E339" s="86">
        <f t="shared" si="696"/>
        <v>1.4727838010235622E-3</v>
      </c>
      <c r="F339" s="51">
        <f t="shared" si="696"/>
        <v>2.5191495556076228E-2</v>
      </c>
      <c r="G339" s="51">
        <f t="shared" si="693"/>
        <v>1.5697994010711584E-2</v>
      </c>
      <c r="H339" s="51">
        <f t="shared" si="693"/>
        <v>6.0742633793252907E-3</v>
      </c>
      <c r="I339" s="51">
        <f t="shared" si="629"/>
        <v>1.1045571231077855E-2</v>
      </c>
      <c r="J339" s="86">
        <f t="shared" si="632"/>
        <v>1.4727837837553866E-3</v>
      </c>
      <c r="K339" s="51">
        <f t="shared" ref="K339:K370" si="704">IF(K212=0,"",ABS((K212-$BA212)/$BA212))</f>
        <v>6.1213762861624506E-2</v>
      </c>
      <c r="L339" s="86">
        <f t="shared" si="689"/>
        <v>1.4727837678315217E-3</v>
      </c>
      <c r="M339" s="51">
        <f t="shared" si="624"/>
        <v>2.4502120051867457E-2</v>
      </c>
      <c r="N339" s="51">
        <f t="shared" si="685"/>
        <v>1.1076381316461688E-2</v>
      </c>
      <c r="O339" s="51">
        <f t="shared" si="690"/>
        <v>3.8646836320801459E-2</v>
      </c>
      <c r="P339" s="51">
        <f t="shared" si="686"/>
        <v>4.8996896800891851E-3</v>
      </c>
      <c r="Q339" s="51">
        <f t="shared" si="665"/>
        <v>2.6373202906771285E-3</v>
      </c>
      <c r="R339" s="51">
        <f t="shared" si="665"/>
        <v>1.6808254648124594E-2</v>
      </c>
      <c r="S339" s="51">
        <f t="shared" si="677"/>
        <v>8.3331231617241193E-4</v>
      </c>
      <c r="T339" s="51">
        <f t="shared" si="697"/>
        <v>1.7905866050827519E-2</v>
      </c>
      <c r="U339" s="51">
        <f t="shared" ref="U339:AU339" si="705">IF(U212=0,"",ABS((U212-$BA212)/$BA212))</f>
        <v>2.4015253180613032E-2</v>
      </c>
      <c r="V339" s="51">
        <f t="shared" si="705"/>
        <v>5.5562942285110918E-3</v>
      </c>
      <c r="W339" s="51">
        <f t="shared" si="705"/>
        <v>5.8447950868006632E-5</v>
      </c>
      <c r="X339" s="51">
        <f t="shared" si="705"/>
        <v>1.4842531767468517E-2</v>
      </c>
      <c r="Y339" s="51">
        <f t="shared" si="705"/>
        <v>2.6692717494324534E-2</v>
      </c>
      <c r="Z339" s="51">
        <f t="shared" si="705"/>
        <v>7.7806341316133433E-3</v>
      </c>
      <c r="AA339" s="51">
        <f t="shared" si="705"/>
        <v>3.5160508213651041E-2</v>
      </c>
      <c r="AB339" s="51">
        <f t="shared" si="705"/>
        <v>3.3311829329245569E-2</v>
      </c>
      <c r="AC339" s="51">
        <f t="shared" si="705"/>
        <v>3.7017006303319999E-2</v>
      </c>
      <c r="AD339" s="51">
        <f t="shared" si="705"/>
        <v>7.2586628790582653E-3</v>
      </c>
      <c r="AE339" s="51">
        <f t="shared" si="705"/>
        <v>3.1796001040790851E-3</v>
      </c>
      <c r="AF339" s="51">
        <f t="shared" si="705"/>
        <v>7.7296305550991892E-3</v>
      </c>
      <c r="AG339" s="51">
        <f t="shared" si="705"/>
        <v>8.5549914241710365E-3</v>
      </c>
      <c r="AH339" s="51">
        <f t="shared" si="705"/>
        <v>1.5654251542722781E-2</v>
      </c>
      <c r="AI339" s="51">
        <f t="shared" si="705"/>
        <v>1.4045168950118026E-2</v>
      </c>
      <c r="AJ339" s="51">
        <f t="shared" si="705"/>
        <v>3.6290041982653232E-2</v>
      </c>
      <c r="AK339" s="51">
        <f t="shared" si="705"/>
        <v>4.4559528551447708E-2</v>
      </c>
      <c r="AL339" s="51">
        <f t="shared" si="705"/>
        <v>2.5450283938085322E-3</v>
      </c>
      <c r="AM339" s="51">
        <f t="shared" si="705"/>
        <v>2.3219259546594373E-2</v>
      </c>
      <c r="AN339" s="51">
        <f t="shared" si="705"/>
        <v>1.0453494318651144E-2</v>
      </c>
      <c r="AO339" s="51">
        <f t="shared" si="705"/>
        <v>6.6787335945135444E-3</v>
      </c>
      <c r="AP339" s="51">
        <f t="shared" si="705"/>
        <v>2.3433014969539565E-2</v>
      </c>
      <c r="AQ339" s="51">
        <f t="shared" si="705"/>
        <v>4.099851115950618E-2</v>
      </c>
      <c r="AR339" s="51">
        <f t="shared" si="705"/>
        <v>3.9711986158788093E-3</v>
      </c>
      <c r="AS339" s="51">
        <f t="shared" si="705"/>
        <v>1.129233222091991E-2</v>
      </c>
      <c r="AT339" s="51">
        <f t="shared" ref="AT339" si="706">IF(AT212=0,"",ABS((AT212-$BA212)/$BA212))</f>
        <v>2.1174077179462389E-3</v>
      </c>
      <c r="AU339" s="51">
        <f t="shared" si="705"/>
        <v>3.1809047728918606E-2</v>
      </c>
      <c r="AY339" s="63"/>
      <c r="AZ339" s="65">
        <f t="shared" si="668"/>
        <v>0.95840978531602761</v>
      </c>
      <c r="BA339" s="63">
        <f t="shared" si="669"/>
        <v>3.6653524142986615E-2</v>
      </c>
      <c r="BB339" s="63">
        <f t="shared" si="670"/>
        <v>1.7950957594849006E-3</v>
      </c>
      <c r="BC339" s="51">
        <f t="shared" si="671"/>
        <v>1.4443850358793271E-2</v>
      </c>
      <c r="BD339" s="51">
        <f t="shared" si="672"/>
        <v>3.1809047728918606E-2</v>
      </c>
    </row>
    <row r="340" spans="1:56" x14ac:dyDescent="0.25">
      <c r="A340" s="60">
        <v>19596</v>
      </c>
      <c r="B340" s="51">
        <f t="shared" si="684"/>
        <v>3.0163778833441426E-2</v>
      </c>
      <c r="C340" s="51">
        <f t="shared" si="700"/>
        <v>2.1818319669802765E-2</v>
      </c>
      <c r="D340" s="51">
        <f t="shared" si="703"/>
        <v>2.9015623796764863E-2</v>
      </c>
      <c r="E340" s="86">
        <f t="shared" si="696"/>
        <v>1.7897287007379147E-3</v>
      </c>
      <c r="F340" s="51">
        <f t="shared" si="696"/>
        <v>2.2793623437055193E-2</v>
      </c>
      <c r="G340" s="51">
        <f t="shared" si="693"/>
        <v>1.3003245175284393E-2</v>
      </c>
      <c r="H340" s="51">
        <f t="shared" si="693"/>
        <v>5.0466333469845037E-3</v>
      </c>
      <c r="I340" s="51">
        <f t="shared" si="629"/>
        <v>9.8049558349065594E-3</v>
      </c>
      <c r="J340" s="86">
        <f t="shared" si="632"/>
        <v>1.7897286835355669E-3</v>
      </c>
      <c r="K340" s="51">
        <f t="shared" si="704"/>
        <v>6.1655407133525512E-2</v>
      </c>
      <c r="L340" s="86">
        <f t="shared" si="689"/>
        <v>1.7897286676738131E-3</v>
      </c>
      <c r="M340" s="51">
        <f t="shared" si="624"/>
        <v>2.3053038708320542E-2</v>
      </c>
      <c r="N340" s="51">
        <f t="shared" si="685"/>
        <v>7.0758572064263739E-3</v>
      </c>
      <c r="O340" s="51">
        <f t="shared" si="690"/>
        <v>3.7513395252869106E-2</v>
      </c>
      <c r="P340" s="51">
        <f t="shared" si="686"/>
        <v>8.1236143051500505E-3</v>
      </c>
      <c r="Q340" s="51">
        <f t="shared" si="665"/>
        <v>3.963810377746119E-3</v>
      </c>
      <c r="R340" s="51">
        <f t="shared" si="665"/>
        <v>1.5621952573987135E-2</v>
      </c>
      <c r="S340" s="51">
        <f t="shared" si="677"/>
        <v>3.4473264849396372E-3</v>
      </c>
      <c r="T340" s="51">
        <f t="shared" si="697"/>
        <v>1.187487397687031E-2</v>
      </c>
      <c r="U340" s="51">
        <f t="shared" ref="U340:AU340" si="707">IF(U213=0,"",ABS((U213-$BA213)/$BA213))</f>
        <v>2.4873750214816172E-2</v>
      </c>
      <c r="V340" s="51">
        <f t="shared" si="707"/>
        <v>6.4598006380441044E-3</v>
      </c>
      <c r="W340" s="51">
        <f t="shared" si="707"/>
        <v>2.7628909993022222E-3</v>
      </c>
      <c r="X340" s="51">
        <f t="shared" si="707"/>
        <v>1.4678963216728342E-2</v>
      </c>
      <c r="Y340" s="51">
        <f t="shared" si="707"/>
        <v>2.5789045291276229E-2</v>
      </c>
      <c r="Z340" s="51">
        <f t="shared" si="707"/>
        <v>6.0252886523701364E-3</v>
      </c>
      <c r="AA340" s="51">
        <f t="shared" si="707"/>
        <v>2.0427513574605795E-2</v>
      </c>
      <c r="AB340" s="51">
        <f t="shared" si="707"/>
        <v>2.025639180384313E-2</v>
      </c>
      <c r="AC340" s="51">
        <f t="shared" si="707"/>
        <v>3.6662155930081049E-2</v>
      </c>
      <c r="AD340" s="51">
        <f t="shared" si="707"/>
        <v>5.452796755546727E-3</v>
      </c>
      <c r="AE340" s="51">
        <f t="shared" si="707"/>
        <v>2.8591600900616143E-3</v>
      </c>
      <c r="AF340" s="51">
        <f t="shared" si="707"/>
        <v>8.025704440869556E-3</v>
      </c>
      <c r="AG340" s="51">
        <f t="shared" si="707"/>
        <v>5.3533127492147057E-3</v>
      </c>
      <c r="AH340" s="51">
        <f t="shared" si="707"/>
        <v>1.3941629055434371E-2</v>
      </c>
      <c r="AI340" s="51">
        <f t="shared" si="707"/>
        <v>1.2851138896792383E-2</v>
      </c>
      <c r="AJ340" s="51">
        <f t="shared" si="707"/>
        <v>2.8791386244547409E-2</v>
      </c>
      <c r="AK340" s="51">
        <f t="shared" si="707"/>
        <v>4.2507518435782946E-2</v>
      </c>
      <c r="AL340" s="51">
        <f t="shared" si="707"/>
        <v>3.0644118553328119E-3</v>
      </c>
      <c r="AM340" s="51">
        <f t="shared" si="707"/>
        <v>2.0491923345830675E-2</v>
      </c>
      <c r="AN340" s="51">
        <f t="shared" si="707"/>
        <v>7.4003133105175643E-3</v>
      </c>
      <c r="AO340" s="51">
        <f t="shared" si="707"/>
        <v>1.0366688030003693E-2</v>
      </c>
      <c r="AP340" s="51">
        <f t="shared" si="707"/>
        <v>1.4706731279147265E-2</v>
      </c>
      <c r="AQ340" s="51">
        <f t="shared" si="707"/>
        <v>3.338738873603754E-2</v>
      </c>
      <c r="AR340" s="51">
        <f t="shared" si="707"/>
        <v>5.4371762341631144E-3</v>
      </c>
      <c r="AS340" s="51">
        <f t="shared" si="707"/>
        <v>8.3886638561617884E-3</v>
      </c>
      <c r="AT340" s="51">
        <f t="shared" ref="AT340" si="708">IF(AT213=0,"",ABS((AT213-$BA213)/$BA213))</f>
        <v>4.9736352339404865E-3</v>
      </c>
      <c r="AU340" s="51">
        <f t="shared" si="707"/>
        <v>3.2437786767377005E-2</v>
      </c>
      <c r="AY340" s="63"/>
      <c r="AZ340" s="65">
        <f t="shared" si="668"/>
        <v>0.96279672716078146</v>
      </c>
      <c r="BA340" s="63">
        <f t="shared" si="669"/>
        <v>3.2912587751707273E-2</v>
      </c>
      <c r="BB340" s="63">
        <f t="shared" si="670"/>
        <v>2.9617859726972133E-3</v>
      </c>
      <c r="BC340" s="51">
        <f t="shared" si="671"/>
        <v>1.2363006436831346E-2</v>
      </c>
      <c r="BD340" s="51">
        <f t="shared" si="672"/>
        <v>2.5789045291276229E-2</v>
      </c>
    </row>
    <row r="341" spans="1:56" x14ac:dyDescent="0.25">
      <c r="A341" s="60">
        <v>19597</v>
      </c>
      <c r="B341" s="51">
        <f t="shared" si="684"/>
        <v>2.515803486651572E-2</v>
      </c>
      <c r="C341" s="51">
        <f t="shared" si="700"/>
        <v>1.8486335319082562E-2</v>
      </c>
      <c r="D341" s="51">
        <f t="shared" si="703"/>
        <v>2.3876179803770277E-2</v>
      </c>
      <c r="E341" s="86">
        <f t="shared" si="696"/>
        <v>2.3902977027349692E-3</v>
      </c>
      <c r="F341" s="51">
        <f t="shared" si="696"/>
        <v>1.873710918789815E-2</v>
      </c>
      <c r="G341" s="51">
        <f t="shared" si="693"/>
        <v>8.4438479084925026E-3</v>
      </c>
      <c r="H341" s="51">
        <f t="shared" si="693"/>
        <v>7.0007027157271322E-3</v>
      </c>
      <c r="I341" s="51">
        <f t="shared" si="629"/>
        <v>4.7190550239065883E-3</v>
      </c>
      <c r="J341" s="86">
        <f t="shared" si="632"/>
        <v>2.390297685635838E-3</v>
      </c>
      <c r="K341" s="51">
        <f t="shared" si="704"/>
        <v>5.3508691335310589E-2</v>
      </c>
      <c r="L341" s="86">
        <f t="shared" si="689"/>
        <v>2.3902976698713416E-3</v>
      </c>
      <c r="M341" s="51">
        <f t="shared" si="624"/>
        <v>1.9557048853723245E-2</v>
      </c>
      <c r="N341" s="51">
        <f t="shared" si="685"/>
        <v>4.2517798052531695E-3</v>
      </c>
      <c r="O341" s="51">
        <f t="shared" si="690"/>
        <v>3.8254744162624817E-2</v>
      </c>
      <c r="P341" s="51">
        <f t="shared" si="686"/>
        <v>3.1807750188008284E-3</v>
      </c>
      <c r="Q341" s="51">
        <f t="shared" si="665"/>
        <v>2.6035277878948475E-3</v>
      </c>
      <c r="R341" s="51">
        <f t="shared" si="665"/>
        <v>8.3975664068747981E-3</v>
      </c>
      <c r="S341" s="51">
        <f t="shared" si="677"/>
        <v>1.3545564830127121E-3</v>
      </c>
      <c r="T341" s="51">
        <f t="shared" si="697"/>
        <v>4.2277290703460332E-3</v>
      </c>
      <c r="U341" s="51">
        <f t="shared" ref="U341:AU341" si="709">IF(U214=0,"",ABS((U214-$BA214)/$BA214))</f>
        <v>1.764614981520132E-2</v>
      </c>
      <c r="V341" s="51">
        <f t="shared" si="709"/>
        <v>3.5944230503704043E-3</v>
      </c>
      <c r="W341" s="51">
        <f t="shared" si="709"/>
        <v>8.3668589208925532E-4</v>
      </c>
      <c r="X341" s="51">
        <f t="shared" si="709"/>
        <v>1.1798604290453055E-2</v>
      </c>
      <c r="Y341" s="51">
        <f t="shared" si="709"/>
        <v>2.809617118628337E-2</v>
      </c>
      <c r="Z341" s="51">
        <f t="shared" si="709"/>
        <v>1.0600353584590038E-2</v>
      </c>
      <c r="AA341" s="51">
        <f t="shared" si="709"/>
        <v>2.0798546754298264E-2</v>
      </c>
      <c r="AB341" s="51">
        <f t="shared" si="709"/>
        <v>2.057703021340351E-2</v>
      </c>
      <c r="AC341" s="51">
        <f t="shared" si="709"/>
        <v>3.6205636859895959E-2</v>
      </c>
      <c r="AD341" s="51">
        <f t="shared" si="709"/>
        <v>2.2277916156865324E-3</v>
      </c>
      <c r="AE341" s="51">
        <f t="shared" si="709"/>
        <v>4.5284029072836483E-3</v>
      </c>
      <c r="AF341" s="51">
        <f t="shared" si="709"/>
        <v>1.0283679856492993E-2</v>
      </c>
      <c r="AG341" s="51">
        <f t="shared" si="709"/>
        <v>7.6608261861371599E-4</v>
      </c>
      <c r="AH341" s="51">
        <f t="shared" si="709"/>
        <v>1.0958228920394067E-2</v>
      </c>
      <c r="AI341" s="51">
        <f t="shared" si="709"/>
        <v>8.7789663651583298E-3</v>
      </c>
      <c r="AJ341" s="51">
        <f t="shared" si="709"/>
        <v>3.3567910602031209E-2</v>
      </c>
      <c r="AK341" s="51">
        <f t="shared" si="709"/>
        <v>3.1180734970598801E-2</v>
      </c>
      <c r="AL341" s="51">
        <f t="shared" si="709"/>
        <v>8.0285173884720572E-3</v>
      </c>
      <c r="AM341" s="51">
        <f t="shared" si="709"/>
        <v>2.1739262782018026E-2</v>
      </c>
      <c r="AN341" s="51">
        <f t="shared" si="709"/>
        <v>2.0380842953822338E-3</v>
      </c>
      <c r="AO341" s="51">
        <f t="shared" si="709"/>
        <v>1.2259459650634545E-2</v>
      </c>
      <c r="AP341" s="51">
        <f t="shared" si="709"/>
        <v>1.7398530734310268E-2</v>
      </c>
      <c r="AQ341" s="51">
        <f t="shared" si="709"/>
        <v>2.4745075712818528E-2</v>
      </c>
      <c r="AR341" s="51">
        <f t="shared" si="709"/>
        <v>6.4713402866379459E-3</v>
      </c>
      <c r="AS341" s="51">
        <f t="shared" si="709"/>
        <v>1.0381870503435225E-2</v>
      </c>
      <c r="AT341" s="51">
        <f t="shared" ref="AT341" si="710">IF(AT214=0,"",ABS((AT214-$BA214)/$BA214))</f>
        <v>4.3106926925028108E-3</v>
      </c>
      <c r="AU341" s="51">
        <f t="shared" si="709"/>
        <v>2.9264791507940344E-2</v>
      </c>
      <c r="AY341" s="63"/>
      <c r="AZ341" s="65">
        <f t="shared" si="668"/>
        <v>0.96808895373598847</v>
      </c>
      <c r="BA341" s="63">
        <f t="shared" si="669"/>
        <v>3.0222763239269573E-2</v>
      </c>
      <c r="BB341" s="63">
        <f t="shared" si="670"/>
        <v>2.309044642778937E-3</v>
      </c>
      <c r="BC341" s="51">
        <f t="shared" si="671"/>
        <v>1.0332775179964108E-2</v>
      </c>
      <c r="BD341" s="51">
        <f t="shared" si="672"/>
        <v>2.3876179803770277E-2</v>
      </c>
    </row>
    <row r="342" spans="1:56" x14ac:dyDescent="0.25">
      <c r="A342" s="60">
        <v>19598</v>
      </c>
      <c r="B342" s="51">
        <f t="shared" si="684"/>
        <v>2.2421604166735644E-2</v>
      </c>
      <c r="C342" s="51">
        <f t="shared" si="700"/>
        <v>1.5376031947828633E-2</v>
      </c>
      <c r="D342" s="51">
        <f t="shared" si="703"/>
        <v>1.9573803713401349E-2</v>
      </c>
      <c r="E342" s="86">
        <f t="shared" si="696"/>
        <v>1.7559325976072594E-3</v>
      </c>
      <c r="F342" s="51">
        <f t="shared" si="696"/>
        <v>1.5267709020829341E-2</v>
      </c>
      <c r="G342" s="51">
        <f t="shared" si="693"/>
        <v>9.1893520885583408E-3</v>
      </c>
      <c r="H342" s="51">
        <f t="shared" si="693"/>
        <v>2.9239162338509064E-3</v>
      </c>
      <c r="I342" s="51">
        <f t="shared" si="629"/>
        <v>1.5487695499864548E-3</v>
      </c>
      <c r="J342" s="86">
        <f t="shared" si="632"/>
        <v>1.7559325805843265E-3</v>
      </c>
      <c r="K342" s="51">
        <f t="shared" si="704"/>
        <v>4.7663911216551343E-2</v>
      </c>
      <c r="L342" s="86">
        <f t="shared" si="689"/>
        <v>1.7559325648913351E-3</v>
      </c>
      <c r="M342" s="51">
        <f t="shared" ref="M342:M373" si="711">IF(M215=0,"",ABS((M215-$BA215)/$BA215))</f>
        <v>1.6385125539277606E-2</v>
      </c>
      <c r="N342" s="51">
        <f t="shared" si="685"/>
        <v>3.0927903977824782E-3</v>
      </c>
      <c r="O342" s="51">
        <f t="shared" si="690"/>
        <v>3.1419418652081234E-2</v>
      </c>
      <c r="P342" s="51">
        <f t="shared" si="686"/>
        <v>7.7336963234468119E-5</v>
      </c>
      <c r="Q342" s="51">
        <f t="shared" si="665"/>
        <v>4.3064674931364288E-3</v>
      </c>
      <c r="R342" s="51">
        <f t="shared" si="665"/>
        <v>6.7311014171084092E-3</v>
      </c>
      <c r="S342" s="51">
        <f t="shared" si="677"/>
        <v>3.0470943436382053E-3</v>
      </c>
      <c r="T342" s="51">
        <f t="shared" si="697"/>
        <v>3.2341778828782401E-4</v>
      </c>
      <c r="U342" s="51">
        <f t="shared" ref="U342:AU342" si="712">IF(U215=0,"",ABS((U215-$BA215)/$BA215))</f>
        <v>2.0953372440619983E-2</v>
      </c>
      <c r="V342" s="51">
        <f t="shared" si="712"/>
        <v>1.7559324869501874E-3</v>
      </c>
      <c r="W342" s="51">
        <f t="shared" si="712"/>
        <v>1.5757607813859213E-2</v>
      </c>
      <c r="X342" s="51">
        <f t="shared" si="712"/>
        <v>1.1026248379948429E-2</v>
      </c>
      <c r="Y342" s="51">
        <f t="shared" si="712"/>
        <v>2.8199785979629306E-2</v>
      </c>
      <c r="Z342" s="51">
        <f t="shared" si="712"/>
        <v>1.1557244296006949E-2</v>
      </c>
      <c r="AA342" s="51">
        <f t="shared" si="712"/>
        <v>2.0738581166256917E-2</v>
      </c>
      <c r="AB342" s="51">
        <f t="shared" si="712"/>
        <v>1.7793949934552928E-2</v>
      </c>
      <c r="AC342" s="51">
        <f t="shared" si="712"/>
        <v>3.1712558110549328E-2</v>
      </c>
      <c r="AD342" s="51">
        <f t="shared" si="712"/>
        <v>5.490243966370904E-3</v>
      </c>
      <c r="AE342" s="51">
        <f t="shared" si="712"/>
        <v>3.0732708970472768E-4</v>
      </c>
      <c r="AF342" s="51">
        <f t="shared" si="712"/>
        <v>1.0298519344256442E-2</v>
      </c>
      <c r="AG342" s="51">
        <f t="shared" si="712"/>
        <v>1.594799872755443E-3</v>
      </c>
      <c r="AH342" s="51">
        <f t="shared" si="712"/>
        <v>7.5405914284300199E-3</v>
      </c>
      <c r="AI342" s="51">
        <f t="shared" si="712"/>
        <v>6.4697022361210263E-3</v>
      </c>
      <c r="AJ342" s="51">
        <f t="shared" si="712"/>
        <v>1.9694755397474662E-2</v>
      </c>
      <c r="AK342" s="51">
        <f t="shared" si="712"/>
        <v>3.3556924167007791E-2</v>
      </c>
      <c r="AL342" s="51">
        <f t="shared" si="712"/>
        <v>7.3216474203835905E-3</v>
      </c>
      <c r="AM342" s="51">
        <f t="shared" si="712"/>
        <v>2.3500740241655084E-2</v>
      </c>
      <c r="AN342" s="51">
        <f t="shared" si="712"/>
        <v>2.1725270857105303E-3</v>
      </c>
      <c r="AO342" s="51">
        <f t="shared" si="712"/>
        <v>9.8068530472973751E-3</v>
      </c>
      <c r="AP342" s="51">
        <f t="shared" si="712"/>
        <v>1.332889652854825E-2</v>
      </c>
      <c r="AQ342" s="51">
        <f t="shared" si="712"/>
        <v>2.2520359507999417E-2</v>
      </c>
      <c r="AR342" s="51">
        <f t="shared" si="712"/>
        <v>6.364683046434701E-3</v>
      </c>
      <c r="AS342" s="51">
        <f t="shared" si="712"/>
        <v>9.923615043140795E-3</v>
      </c>
      <c r="AT342" s="51">
        <f t="shared" ref="AT342" si="713">IF(AT215=0,"",ABS((AT215-$BA215)/$BA215))</f>
        <v>1.2747313403451769E-4</v>
      </c>
      <c r="AU342" s="51">
        <f t="shared" si="712"/>
        <v>2.6819551977971895E-2</v>
      </c>
      <c r="AY342" s="63"/>
      <c r="AZ342" s="65">
        <f t="shared" si="668"/>
        <v>0.97083382683362185</v>
      </c>
      <c r="BA342" s="63">
        <f t="shared" si="669"/>
        <v>2.7509668978800601E-2</v>
      </c>
      <c r="BB342" s="63">
        <f t="shared" si="670"/>
        <v>1.5717847113709488E-3</v>
      </c>
      <c r="BC342" s="51">
        <f t="shared" si="671"/>
        <v>9.8652340452190859E-3</v>
      </c>
      <c r="BD342" s="51">
        <f t="shared" si="672"/>
        <v>2.0953372440619983E-2</v>
      </c>
    </row>
    <row r="343" spans="1:56" x14ac:dyDescent="0.25">
      <c r="A343" s="60">
        <v>19599</v>
      </c>
      <c r="B343" s="51">
        <f t="shared" si="684"/>
        <v>2.0176192106553859E-2</v>
      </c>
      <c r="C343" s="51">
        <f t="shared" si="700"/>
        <v>1.2706743207735018E-2</v>
      </c>
      <c r="D343" s="51">
        <f t="shared" si="703"/>
        <v>1.6485761296041648E-2</v>
      </c>
      <c r="E343" s="86">
        <f t="shared" si="696"/>
        <v>1.1711315322020352E-3</v>
      </c>
      <c r="F343" s="51">
        <f t="shared" si="696"/>
        <v>1.3229101642903385E-2</v>
      </c>
      <c r="G343" s="51">
        <f t="shared" si="693"/>
        <v>7.7309937191593573E-3</v>
      </c>
      <c r="H343" s="51">
        <f t="shared" si="693"/>
        <v>1.1711315260858361E-3</v>
      </c>
      <c r="I343" s="51">
        <f t="shared" si="629"/>
        <v>1.1711315216615746E-3</v>
      </c>
      <c r="J343" s="86">
        <f t="shared" si="632"/>
        <v>1.1711315152368174E-3</v>
      </c>
      <c r="K343" s="51">
        <f t="shared" si="704"/>
        <v>4.2502723826583315E-2</v>
      </c>
      <c r="L343" s="86">
        <f t="shared" si="689"/>
        <v>1.1711314995979658E-3</v>
      </c>
      <c r="M343" s="51">
        <f t="shared" si="711"/>
        <v>1.4266575787896998E-2</v>
      </c>
      <c r="N343" s="51">
        <f t="shared" si="685"/>
        <v>3.9550721849188265E-4</v>
      </c>
      <c r="O343" s="51">
        <f t="shared" si="690"/>
        <v>2.3878810455739495E-2</v>
      </c>
      <c r="P343" s="51">
        <f t="shared" si="686"/>
        <v>4.9844090664296378E-4</v>
      </c>
      <c r="Q343" s="51">
        <f t="shared" si="665"/>
        <v>2.7192222752178406E-3</v>
      </c>
      <c r="R343" s="51">
        <f t="shared" si="665"/>
        <v>4.894797850080207E-3</v>
      </c>
      <c r="S343" s="51">
        <f t="shared" si="677"/>
        <v>1.1711313902696789E-3</v>
      </c>
      <c r="T343" s="51">
        <f t="shared" si="697"/>
        <v>1.171131377697251E-3</v>
      </c>
      <c r="U343" s="51">
        <f t="shared" ref="U343:AU343" si="714">IF(U216=0,"",ABS((U216-$BA216)/$BA216))</f>
        <v>2.3342230140719459E-2</v>
      </c>
      <c r="V343" s="51">
        <f t="shared" si="714"/>
        <v>1.1711313943730674E-3</v>
      </c>
      <c r="W343" s="51">
        <f t="shared" si="714"/>
        <v>1.3064425856713382E-2</v>
      </c>
      <c r="X343" s="51">
        <f t="shared" si="714"/>
        <v>9.9716869298659069E-3</v>
      </c>
      <c r="Y343" s="51">
        <f t="shared" si="714"/>
        <v>2.3318321656409336E-2</v>
      </c>
      <c r="Z343" s="51">
        <f t="shared" si="714"/>
        <v>1.1266882686404625E-2</v>
      </c>
      <c r="AA343" s="51">
        <f t="shared" si="714"/>
        <v>2.1481540129022359E-2</v>
      </c>
      <c r="AB343" s="51">
        <f t="shared" si="714"/>
        <v>1.5545290897348978E-2</v>
      </c>
      <c r="AC343" s="51">
        <f t="shared" si="714"/>
        <v>3.2297537992019697E-2</v>
      </c>
      <c r="AD343" s="51">
        <f t="shared" si="714"/>
        <v>5.9437134523223191E-3</v>
      </c>
      <c r="AE343" s="51">
        <f t="shared" si="714"/>
        <v>3.7209665577961907E-4</v>
      </c>
      <c r="AF343" s="51">
        <f t="shared" si="714"/>
        <v>1.0235675592824105E-2</v>
      </c>
      <c r="AG343" s="51">
        <f t="shared" si="714"/>
        <v>1.7320516177003616E-3</v>
      </c>
      <c r="AH343" s="51">
        <f t="shared" si="714"/>
        <v>5.9189835624326101E-3</v>
      </c>
      <c r="AI343" s="51">
        <f t="shared" si="714"/>
        <v>4.2705686966203428E-3</v>
      </c>
      <c r="AJ343" s="51">
        <f t="shared" si="714"/>
        <v>1.6240266173851495E-2</v>
      </c>
      <c r="AK343" s="51">
        <f t="shared" si="714"/>
        <v>2.027242536186569E-2</v>
      </c>
      <c r="AL343" s="51">
        <f t="shared" si="714"/>
        <v>6.0796097821817809E-3</v>
      </c>
      <c r="AM343" s="51">
        <f t="shared" si="714"/>
        <v>2.1981835607705974E-2</v>
      </c>
      <c r="AN343" s="51">
        <f t="shared" si="714"/>
        <v>1.7226981524964549E-3</v>
      </c>
      <c r="AO343" s="51">
        <f t="shared" si="714"/>
        <v>7.7009657209652195E-3</v>
      </c>
      <c r="AP343" s="51">
        <f t="shared" si="714"/>
        <v>1.2217756480101014E-2</v>
      </c>
      <c r="AQ343" s="51">
        <f t="shared" si="714"/>
        <v>1.6666649012390896E-2</v>
      </c>
      <c r="AR343" s="51">
        <f t="shared" si="714"/>
        <v>6.6373157016329743E-3</v>
      </c>
      <c r="AS343" s="51">
        <f t="shared" si="714"/>
        <v>1.0437281463627209E-2</v>
      </c>
      <c r="AT343" s="51">
        <f t="shared" ref="AT343" si="715">IF(AT216=0,"",ABS((AT216-$BA216)/$BA216))</f>
        <v>3.0021694762779167E-3</v>
      </c>
      <c r="AU343" s="51">
        <f t="shared" si="714"/>
        <v>2.4842852283075388E-2</v>
      </c>
      <c r="AY343" s="63"/>
      <c r="AZ343" s="65">
        <f t="shared" si="668"/>
        <v>0.97478648932542078</v>
      </c>
      <c r="BA343" s="63">
        <f t="shared" si="669"/>
        <v>2.3330275898564398E-2</v>
      </c>
      <c r="BB343" s="63">
        <f t="shared" si="670"/>
        <v>1.171131392321373E-3</v>
      </c>
      <c r="BC343" s="51">
        <f t="shared" si="671"/>
        <v>8.8513403245126313E-3</v>
      </c>
      <c r="BD343" s="51">
        <f t="shared" si="672"/>
        <v>2.0176192106553859E-2</v>
      </c>
    </row>
    <row r="344" spans="1:56" x14ac:dyDescent="0.25">
      <c r="A344" s="60">
        <v>19600</v>
      </c>
      <c r="B344" s="51">
        <f t="shared" si="684"/>
        <v>1.8051271115642944E-2</v>
      </c>
      <c r="C344" s="51">
        <f t="shared" si="700"/>
        <v>1.0388205006579946E-2</v>
      </c>
      <c r="D344" s="51">
        <f t="shared" si="703"/>
        <v>1.3567021675846131E-2</v>
      </c>
      <c r="E344" s="86">
        <f t="shared" si="696"/>
        <v>1.080979044351541E-3</v>
      </c>
      <c r="F344" s="51">
        <f t="shared" si="696"/>
        <v>1.2429654828425299E-2</v>
      </c>
      <c r="G344" s="51">
        <f t="shared" si="693"/>
        <v>5.3261120660804033E-3</v>
      </c>
      <c r="H344" s="86">
        <f t="shared" si="693"/>
        <v>1.080979038256586E-3</v>
      </c>
      <c r="I344" s="86">
        <f t="shared" ref="I344:I375" si="716">IF(I217=0,"",ABS((I217-$BA217)/$BA217))</f>
        <v>1.0809790338478539E-3</v>
      </c>
      <c r="J344" s="86">
        <f t="shared" si="632"/>
        <v>1.0809790274455481E-3</v>
      </c>
      <c r="K344" s="51">
        <f t="shared" si="704"/>
        <v>3.7673297883676619E-2</v>
      </c>
      <c r="L344" s="86">
        <f t="shared" si="689"/>
        <v>1.0809790118611407E-3</v>
      </c>
      <c r="M344" s="51">
        <f t="shared" si="711"/>
        <v>1.3003809444694205E-2</v>
      </c>
      <c r="N344" s="51">
        <f t="shared" si="685"/>
        <v>9.5144570986614447E-4</v>
      </c>
      <c r="O344" s="51">
        <f t="shared" si="690"/>
        <v>2.4698590494046255E-2</v>
      </c>
      <c r="P344" s="51">
        <f t="shared" si="686"/>
        <v>4.5933073824630756E-3</v>
      </c>
      <c r="Q344" s="51">
        <f t="shared" si="665"/>
        <v>1.5970580136820181E-3</v>
      </c>
      <c r="R344" s="51">
        <f t="shared" si="665"/>
        <v>1.3177541300592524E-3</v>
      </c>
      <c r="S344" s="86">
        <f t="shared" si="677"/>
        <v>1.0809789028987293E-3</v>
      </c>
      <c r="T344" s="86">
        <f t="shared" si="697"/>
        <v>1.0809788903689602E-3</v>
      </c>
      <c r="U344" s="51">
        <f t="shared" ref="U344:AU344" si="717">IF(U217=0,"",ABS((U217-$BA217)/$BA217))</f>
        <v>2.3785095684529647E-2</v>
      </c>
      <c r="V344" s="51">
        <f t="shared" si="717"/>
        <v>1.080978887699533E-3</v>
      </c>
      <c r="W344" s="51">
        <f t="shared" si="717"/>
        <v>1.012605527120018E-2</v>
      </c>
      <c r="X344" s="51">
        <f t="shared" si="717"/>
        <v>8.7699224569329735E-3</v>
      </c>
      <c r="Y344" s="51">
        <f t="shared" si="717"/>
        <v>2.272897977225604E-2</v>
      </c>
      <c r="Z344" s="51">
        <f t="shared" si="717"/>
        <v>1.3082074326270973E-2</v>
      </c>
      <c r="AA344" s="51">
        <f t="shared" si="717"/>
        <v>2.2375023421440488E-2</v>
      </c>
      <c r="AB344" s="51">
        <f t="shared" si="717"/>
        <v>6.4004545487705298E-3</v>
      </c>
      <c r="AC344" s="51">
        <f t="shared" si="717"/>
        <v>3.4560409195088411E-2</v>
      </c>
      <c r="AD344" s="51">
        <f t="shared" si="717"/>
        <v>3.5626010402453963E-3</v>
      </c>
      <c r="AE344" s="51">
        <f t="shared" si="717"/>
        <v>1.5833118935712882E-3</v>
      </c>
      <c r="AF344" s="51">
        <f t="shared" si="717"/>
        <v>9.8583889869022553E-3</v>
      </c>
      <c r="AG344" s="51">
        <f t="shared" si="717"/>
        <v>2.6284900254783066E-4</v>
      </c>
      <c r="AH344" s="51">
        <f t="shared" si="717"/>
        <v>3.6242958289757032E-3</v>
      </c>
      <c r="AI344" s="51">
        <f t="shared" si="717"/>
        <v>3.1858866155247264E-3</v>
      </c>
      <c r="AJ344" s="51">
        <f t="shared" si="717"/>
        <v>1.659162725898768E-2</v>
      </c>
      <c r="AK344" s="51">
        <f t="shared" si="717"/>
        <v>8.2277403734461949E-3</v>
      </c>
      <c r="AL344" s="51">
        <f t="shared" si="717"/>
        <v>4.2778134561207862E-3</v>
      </c>
      <c r="AM344" s="51">
        <f t="shared" si="717"/>
        <v>1.8875654764747441E-2</v>
      </c>
      <c r="AN344" s="51">
        <f t="shared" si="717"/>
        <v>8.9848337675338906E-4</v>
      </c>
      <c r="AO344" s="51">
        <f t="shared" si="717"/>
        <v>5.0287595885974822E-3</v>
      </c>
      <c r="AP344" s="51">
        <f t="shared" si="717"/>
        <v>4.4275838875697813E-3</v>
      </c>
      <c r="AQ344" s="51">
        <f t="shared" si="717"/>
        <v>1.0900695704604241E-2</v>
      </c>
      <c r="AR344" s="51">
        <f t="shared" si="717"/>
        <v>9.2292717091046127E-4</v>
      </c>
      <c r="AS344" s="51">
        <f t="shared" si="717"/>
        <v>1.2158794385529657E-2</v>
      </c>
      <c r="AT344" s="51">
        <f t="shared" ref="AT344" si="718">IF(AT217=0,"",ABS((AT217-$BA217)/$BA217))</f>
        <v>6.0494109863836387E-3</v>
      </c>
      <c r="AU344" s="51">
        <f t="shared" si="717"/>
        <v>2.287339561237409E-2</v>
      </c>
      <c r="AY344" s="63"/>
      <c r="AZ344" s="65">
        <f t="shared" si="668"/>
        <v>0.97780428915287732</v>
      </c>
      <c r="BA344" s="63">
        <f t="shared" si="669"/>
        <v>2.2801187692315067E-2</v>
      </c>
      <c r="BB344" s="63">
        <f t="shared" si="670"/>
        <v>1.0809788890342466E-3</v>
      </c>
      <c r="BC344" s="51">
        <f t="shared" si="671"/>
        <v>5.687761526232021E-3</v>
      </c>
      <c r="BD344" s="51">
        <f t="shared" si="672"/>
        <v>1.659162725898768E-2</v>
      </c>
    </row>
    <row r="345" spans="1:56" x14ac:dyDescent="0.25">
      <c r="A345" s="60">
        <v>19601</v>
      </c>
      <c r="B345" s="51">
        <f t="shared" si="684"/>
        <v>1.5867668631616694E-2</v>
      </c>
      <c r="C345" s="51">
        <f t="shared" si="700"/>
        <v>8.0197964168032421E-3</v>
      </c>
      <c r="D345" s="51">
        <f t="shared" si="703"/>
        <v>1.0285457675431604E-2</v>
      </c>
      <c r="E345" s="86">
        <f t="shared" si="696"/>
        <v>9.8959684383573125E-4</v>
      </c>
      <c r="F345" s="51">
        <f t="shared" si="696"/>
        <v>1.085191975136445E-2</v>
      </c>
      <c r="G345" s="51">
        <f t="shared" si="693"/>
        <v>3.2628914891196471E-3</v>
      </c>
      <c r="H345" s="86">
        <f t="shared" si="693"/>
        <v>9.8959683776440378E-4</v>
      </c>
      <c r="I345" s="86">
        <f t="shared" si="716"/>
        <v>9.8959683337287367E-4</v>
      </c>
      <c r="J345" s="86">
        <f t="shared" ref="J345:J376" si="719">IF(J218=0,"",ABS((J218-$BA218)/$BA218))</f>
        <v>9.8959682699562403E-4</v>
      </c>
      <c r="K345" s="51">
        <f t="shared" si="704"/>
        <v>3.2925625548245178E-2</v>
      </c>
      <c r="L345" s="86">
        <f t="shared" si="689"/>
        <v>9.895968114717415E-4</v>
      </c>
      <c r="M345" s="51">
        <f t="shared" si="711"/>
        <v>1.0419366190246224E-2</v>
      </c>
      <c r="N345" s="51">
        <f t="shared" si="685"/>
        <v>1.0577661658343817E-4</v>
      </c>
      <c r="O345" s="51">
        <f t="shared" si="690"/>
        <v>1.9656509007771227E-2</v>
      </c>
      <c r="P345" s="51">
        <f t="shared" si="686"/>
        <v>2.4621297105448317E-3</v>
      </c>
      <c r="Q345" s="51">
        <f t="shared" si="665"/>
        <v>2.7249644633145277E-3</v>
      </c>
      <c r="R345" s="51">
        <f t="shared" si="665"/>
        <v>1.2135295706666807E-3</v>
      </c>
      <c r="S345" s="86">
        <f t="shared" si="677"/>
        <v>9.8959670291601329E-4</v>
      </c>
      <c r="T345" s="86">
        <f t="shared" si="697"/>
        <v>9.8959669043368411E-4</v>
      </c>
      <c r="U345" s="51">
        <f t="shared" ref="U345:AU345" si="720">IF(U218=0,"",ABS((U218-$BA218)/$BA218))</f>
        <v>1.9346990273300287E-2</v>
      </c>
      <c r="V345" s="51">
        <f t="shared" si="720"/>
        <v>9.8959667629364362E-4</v>
      </c>
      <c r="W345" s="51">
        <f t="shared" si="720"/>
        <v>7.3827015057228978E-3</v>
      </c>
      <c r="X345" s="51">
        <f t="shared" si="720"/>
        <v>7.3657446519322977E-3</v>
      </c>
      <c r="Y345" s="51">
        <f t="shared" si="720"/>
        <v>1.2075913731467134E-2</v>
      </c>
      <c r="Z345" s="51">
        <f t="shared" si="720"/>
        <v>1.4900929023569588E-2</v>
      </c>
      <c r="AA345" s="51">
        <f t="shared" si="720"/>
        <v>2.1922079611098707E-2</v>
      </c>
      <c r="AB345" s="51">
        <f t="shared" si="720"/>
        <v>3.776411130664395E-3</v>
      </c>
      <c r="AC345" s="51">
        <f t="shared" si="720"/>
        <v>3.0512220088524496E-2</v>
      </c>
      <c r="AD345" s="51">
        <f t="shared" si="720"/>
        <v>3.2516954594854312E-3</v>
      </c>
      <c r="AE345" s="51">
        <f t="shared" si="720"/>
        <v>4.6328000627727317E-3</v>
      </c>
      <c r="AF345" s="51">
        <f t="shared" si="720"/>
        <v>8.6084503497418675E-3</v>
      </c>
      <c r="AG345" s="51">
        <f t="shared" si="720"/>
        <v>9.0033916320804398E-4</v>
      </c>
      <c r="AH345" s="51">
        <f t="shared" si="720"/>
        <v>1.4895962287872475E-3</v>
      </c>
      <c r="AI345" s="51">
        <f t="shared" si="720"/>
        <v>2.1398303627032396E-4</v>
      </c>
      <c r="AJ345" s="51">
        <f t="shared" si="720"/>
        <v>8.765869073293046E-3</v>
      </c>
      <c r="AK345" s="51">
        <f t="shared" si="720"/>
        <v>6.9909009418515572E-3</v>
      </c>
      <c r="AL345" s="51">
        <f t="shared" si="720"/>
        <v>1.3924844074642054E-3</v>
      </c>
      <c r="AM345" s="51">
        <f t="shared" si="720"/>
        <v>1.7717232284871941E-2</v>
      </c>
      <c r="AN345" s="51">
        <f t="shared" si="720"/>
        <v>2.0185972484451174E-3</v>
      </c>
      <c r="AO345" s="51">
        <f t="shared" si="720"/>
        <v>2.2160675102670985E-3</v>
      </c>
      <c r="AP345" s="51">
        <f t="shared" si="720"/>
        <v>4.2753779186323173E-3</v>
      </c>
      <c r="AQ345" s="51">
        <f t="shared" si="720"/>
        <v>7.5445390193301775E-3</v>
      </c>
      <c r="AR345" s="51">
        <f t="shared" si="720"/>
        <v>5.2542057617338133E-5</v>
      </c>
      <c r="AS345" s="51">
        <f t="shared" si="720"/>
        <v>1.259974885610555E-2</v>
      </c>
      <c r="AT345" s="51">
        <f t="shared" ref="AT345" si="721">IF(AT218=0,"",ABS((AT218-$BA218)/$BA218))</f>
        <v>5.5680790486887701E-3</v>
      </c>
      <c r="AU345" s="51">
        <f t="shared" si="720"/>
        <v>2.0178636766287589E-2</v>
      </c>
      <c r="AY345" s="63"/>
      <c r="AZ345" s="65">
        <f t="shared" si="668"/>
        <v>0.9811905097878264</v>
      </c>
      <c r="BA345" s="63">
        <f t="shared" si="669"/>
        <v>1.9501749640535755E-2</v>
      </c>
      <c r="BB345" s="63">
        <f t="shared" si="670"/>
        <v>9.8959668336366397E-4</v>
      </c>
      <c r="BC345" s="51">
        <f t="shared" si="671"/>
        <v>4.4540889907025245E-3</v>
      </c>
      <c r="BD345" s="51">
        <f t="shared" si="672"/>
        <v>1.259974885610555E-2</v>
      </c>
    </row>
    <row r="346" spans="1:56" x14ac:dyDescent="0.25">
      <c r="A346" s="60">
        <v>19602</v>
      </c>
      <c r="B346" s="51">
        <f t="shared" si="684"/>
        <v>1.3942078834379264E-2</v>
      </c>
      <c r="C346" s="51">
        <f t="shared" si="700"/>
        <v>5.3147003439296802E-3</v>
      </c>
      <c r="D346" s="51">
        <f t="shared" si="703"/>
        <v>7.2682071118801419E-3</v>
      </c>
      <c r="E346" s="86">
        <f t="shared" si="696"/>
        <v>2.2051978617543375E-5</v>
      </c>
      <c r="F346" s="51">
        <f t="shared" si="696"/>
        <v>1.2417840274515526E-2</v>
      </c>
      <c r="G346" s="51">
        <f t="shared" si="693"/>
        <v>7.5098702624319994E-4</v>
      </c>
      <c r="H346" s="86">
        <f t="shared" si="693"/>
        <v>2.2051972567023389E-5</v>
      </c>
      <c r="I346" s="86">
        <f t="shared" si="716"/>
        <v>2.2051968190579954E-5</v>
      </c>
      <c r="J346" s="86">
        <f t="shared" si="719"/>
        <v>2.2051961835230819E-5</v>
      </c>
      <c r="K346" s="51">
        <f t="shared" si="704"/>
        <v>2.5392346149323227E-2</v>
      </c>
      <c r="L346" s="86">
        <f t="shared" si="689"/>
        <v>2.2051946364586817E-5</v>
      </c>
      <c r="M346" s="51">
        <f t="shared" si="711"/>
        <v>7.7655956571765746E-3</v>
      </c>
      <c r="N346" s="51">
        <f t="shared" si="685"/>
        <v>1.3159321743816752E-3</v>
      </c>
      <c r="O346" s="51">
        <f t="shared" si="690"/>
        <v>4.7752863448208577E-3</v>
      </c>
      <c r="P346" s="51">
        <f t="shared" si="686"/>
        <v>2.6638555655489457E-4</v>
      </c>
      <c r="Q346" s="51">
        <f t="shared" si="665"/>
        <v>1.4840476376328645E-3</v>
      </c>
      <c r="R346" s="51">
        <f t="shared" si="665"/>
        <v>2.2051846467557461E-5</v>
      </c>
      <c r="S346" s="86">
        <f t="shared" si="677"/>
        <v>2.2051838170107921E-5</v>
      </c>
      <c r="T346" s="86">
        <f t="shared" si="697"/>
        <v>2.2051825729691497E-5</v>
      </c>
      <c r="U346" s="51">
        <f t="shared" ref="U346:AU346" si="722">IF(U219=0,"",ABS((U219-$BA219)/$BA219))</f>
        <v>2.0534557460492507E-2</v>
      </c>
      <c r="V346" s="51">
        <f t="shared" si="722"/>
        <v>2.2051807083518022E-5</v>
      </c>
      <c r="W346" s="51">
        <f t="shared" si="722"/>
        <v>4.7096612275975506E-3</v>
      </c>
      <c r="X346" s="51">
        <f t="shared" si="722"/>
        <v>5.3675253730673068E-3</v>
      </c>
      <c r="Y346" s="51">
        <f t="shared" si="722"/>
        <v>1.1807537620645984E-2</v>
      </c>
      <c r="Z346" s="51">
        <f t="shared" si="722"/>
        <v>1.6490956889116812E-2</v>
      </c>
      <c r="AA346" s="51">
        <f t="shared" si="722"/>
        <v>1.8860226739427204E-2</v>
      </c>
      <c r="AB346" s="51">
        <f t="shared" si="722"/>
        <v>4.3704357309315364E-3</v>
      </c>
      <c r="AC346" s="51">
        <f t="shared" si="722"/>
        <v>2.8316558644788596E-2</v>
      </c>
      <c r="AD346" s="51">
        <f t="shared" si="722"/>
        <v>1.7550186465547977E-3</v>
      </c>
      <c r="AE346" s="51">
        <f t="shared" si="722"/>
        <v>4.5047538841972833E-3</v>
      </c>
      <c r="AF346" s="51">
        <f t="shared" si="722"/>
        <v>1.0717960197824505E-2</v>
      </c>
      <c r="AG346" s="51">
        <f t="shared" si="722"/>
        <v>1.9538415259511214E-4</v>
      </c>
      <c r="AH346" s="51">
        <f t="shared" si="722"/>
        <v>8.6382371787187588E-4</v>
      </c>
      <c r="AI346" s="51">
        <f t="shared" si="722"/>
        <v>1.7072699870509089E-3</v>
      </c>
      <c r="AJ346" s="51">
        <f t="shared" si="722"/>
        <v>5.5147385562297176E-3</v>
      </c>
      <c r="AK346" s="51">
        <f t="shared" si="722"/>
        <v>7.1768391008422434E-3</v>
      </c>
      <c r="AL346" s="51">
        <f t="shared" si="722"/>
        <v>2.8724246428278688E-3</v>
      </c>
      <c r="AM346" s="51">
        <f t="shared" si="722"/>
        <v>1.4091428555325108E-2</v>
      </c>
      <c r="AN346" s="51">
        <f t="shared" si="722"/>
        <v>3.5628480193419477E-3</v>
      </c>
      <c r="AO346" s="51">
        <f t="shared" si="722"/>
        <v>5.0413707789511103E-4</v>
      </c>
      <c r="AP346" s="51">
        <f t="shared" si="722"/>
        <v>3.2854966785157871E-3</v>
      </c>
      <c r="AQ346" s="51">
        <f t="shared" si="722"/>
        <v>6.5587128256415061E-3</v>
      </c>
      <c r="AR346" s="51">
        <f t="shared" si="722"/>
        <v>5.5886094867114103E-5</v>
      </c>
      <c r="AS346" s="51">
        <f t="shared" si="722"/>
        <v>1.1085081564054236E-2</v>
      </c>
      <c r="AT346" s="51">
        <f t="shared" ref="AT346" si="723">IF(AT219=0,"",ABS((AT219-$BA219)/$BA219))</f>
        <v>5.6527023573445237E-3</v>
      </c>
      <c r="AU346" s="51">
        <f t="shared" si="722"/>
        <v>1.6909969551484726E-2</v>
      </c>
      <c r="AY346" s="63"/>
      <c r="AZ346" s="65">
        <f t="shared" si="668"/>
        <v>0.98339290770550358</v>
      </c>
      <c r="BA346" s="63">
        <f t="shared" si="669"/>
        <v>1.6700463220300769E-2</v>
      </c>
      <c r="BB346" s="63">
        <f t="shared" si="670"/>
        <v>2.2051954099908816E-5</v>
      </c>
      <c r="BC346" s="51">
        <f t="shared" si="671"/>
        <v>4.4375948075644099E-3</v>
      </c>
      <c r="BD346" s="51">
        <f t="shared" si="672"/>
        <v>1.1807537620645984E-2</v>
      </c>
    </row>
    <row r="347" spans="1:56" x14ac:dyDescent="0.25">
      <c r="A347" s="60">
        <v>19603</v>
      </c>
      <c r="B347" s="51">
        <f t="shared" si="684"/>
        <v>1.0473291958926727E-2</v>
      </c>
      <c r="C347" s="51">
        <f t="shared" si="700"/>
        <v>1.5763616767463368E-3</v>
      </c>
      <c r="D347" s="51">
        <f t="shared" si="703"/>
        <v>3.9962947503512647E-3</v>
      </c>
      <c r="E347" s="86">
        <f t="shared" si="696"/>
        <v>2.0218321868604528E-4</v>
      </c>
      <c r="F347" s="51">
        <f t="shared" si="696"/>
        <v>9.9324864859581096E-3</v>
      </c>
      <c r="G347" s="51">
        <f t="shared" si="693"/>
        <v>1.0957926533608862E-3</v>
      </c>
      <c r="H347" s="86">
        <f t="shared" si="693"/>
        <v>2.0218321266249765E-4</v>
      </c>
      <c r="I347" s="86">
        <f t="shared" si="716"/>
        <v>2.0218320830560466E-4</v>
      </c>
      <c r="J347" s="86">
        <f t="shared" si="719"/>
        <v>2.0218320197879381E-4</v>
      </c>
      <c r="K347" s="51">
        <f t="shared" si="704"/>
        <v>2.0911550947203195E-2</v>
      </c>
      <c r="L347" s="86">
        <f t="shared" si="689"/>
        <v>2.0218318657713719E-4</v>
      </c>
      <c r="M347" s="51">
        <f t="shared" si="711"/>
        <v>4.6726717024239296E-3</v>
      </c>
      <c r="N347" s="51">
        <f t="shared" si="685"/>
        <v>1.1970540626756103E-3</v>
      </c>
      <c r="O347" s="51">
        <f t="shared" si="690"/>
        <v>7.4345868204796803E-4</v>
      </c>
      <c r="P347" s="51">
        <f t="shared" si="686"/>
        <v>2.0218311928474689E-4</v>
      </c>
      <c r="Q347" s="51">
        <f t="shared" si="665"/>
        <v>2.021831021030914E-4</v>
      </c>
      <c r="R347" s="86">
        <f t="shared" si="665"/>
        <v>2.0218308710679778E-4</v>
      </c>
      <c r="S347" s="86">
        <f t="shared" si="677"/>
        <v>2.0218307884537666E-4</v>
      </c>
      <c r="T347" s="86">
        <f t="shared" si="697"/>
        <v>2.0218306645881099E-4</v>
      </c>
      <c r="U347" s="51">
        <f t="shared" ref="U347:AU347" si="724">IF(U220=0,"",ABS((U220-$BA220)/$BA220))</f>
        <v>1.1119189836482765E-2</v>
      </c>
      <c r="V347" s="51">
        <f t="shared" si="724"/>
        <v>2.0218304424188396E-4</v>
      </c>
      <c r="W347" s="51">
        <f t="shared" si="724"/>
        <v>2.3174409112006844E-3</v>
      </c>
      <c r="X347" s="51">
        <f t="shared" si="724"/>
        <v>2.2443597422871849E-3</v>
      </c>
      <c r="Y347" s="51">
        <f t="shared" si="724"/>
        <v>1.4616600768290189E-2</v>
      </c>
      <c r="Z347" s="51">
        <f t="shared" si="724"/>
        <v>1.4084097588868718E-2</v>
      </c>
      <c r="AA347" s="51">
        <f t="shared" si="724"/>
        <v>1.358949670439037E-2</v>
      </c>
      <c r="AB347" s="51">
        <f t="shared" si="724"/>
        <v>3.903605228543688E-3</v>
      </c>
      <c r="AC347" s="51">
        <f t="shared" si="724"/>
        <v>2.7633176200264245E-2</v>
      </c>
      <c r="AD347" s="51">
        <f t="shared" si="724"/>
        <v>1.6786493938421355E-3</v>
      </c>
      <c r="AE347" s="51">
        <f t="shared" si="724"/>
        <v>3.4403722311577671E-3</v>
      </c>
      <c r="AF347" s="51">
        <f t="shared" si="724"/>
        <v>1.2520899759733108E-2</v>
      </c>
      <c r="AG347" s="51">
        <f t="shared" si="724"/>
        <v>1.7852107519183539E-3</v>
      </c>
      <c r="AH347" s="51">
        <f t="shared" si="724"/>
        <v>3.0711295198262612E-3</v>
      </c>
      <c r="AI347" s="51">
        <f t="shared" si="724"/>
        <v>3.6072221945495165E-3</v>
      </c>
      <c r="AJ347" s="51">
        <f t="shared" si="724"/>
        <v>5.436278248014838E-3</v>
      </c>
      <c r="AK347" s="51">
        <f t="shared" si="724"/>
        <v>6.7887806466558698E-3</v>
      </c>
      <c r="AL347" s="51">
        <f t="shared" si="724"/>
        <v>2.8013801465585507E-4</v>
      </c>
      <c r="AM347" s="51">
        <f t="shared" si="724"/>
        <v>1.5846771963156366E-2</v>
      </c>
      <c r="AN347" s="51">
        <f t="shared" si="724"/>
        <v>5.8499418883777785E-3</v>
      </c>
      <c r="AO347" s="51">
        <f t="shared" si="724"/>
        <v>2.4979777564531321E-3</v>
      </c>
      <c r="AP347" s="51">
        <f t="shared" si="724"/>
        <v>3.0662820209894667E-3</v>
      </c>
      <c r="AQ347" s="51">
        <f t="shared" si="724"/>
        <v>5.3889952903077784E-3</v>
      </c>
      <c r="AR347" s="51">
        <f t="shared" si="724"/>
        <v>2.960795042913981E-3</v>
      </c>
      <c r="AS347" s="51">
        <f t="shared" si="724"/>
        <v>1.0110961583737003E-2</v>
      </c>
      <c r="AT347" s="51">
        <f t="shared" ref="AT347" si="725">IF(AT220=0,"",ABS((AT220-$BA220)/$BA220))</f>
        <v>5.7102370526464948E-3</v>
      </c>
      <c r="AU347" s="51">
        <f t="shared" si="724"/>
        <v>1.2811397326942158E-2</v>
      </c>
      <c r="AY347" s="63"/>
      <c r="AZ347" s="65">
        <f t="shared" si="668"/>
        <v>0.98644266540553716</v>
      </c>
      <c r="BA347" s="63">
        <f t="shared" si="669"/>
        <v>1.3836797146629543E-2</v>
      </c>
      <c r="BB347" s="63">
        <f t="shared" si="670"/>
        <v>2.0218311069391913E-4</v>
      </c>
      <c r="BC347" s="51">
        <f t="shared" si="671"/>
        <v>3.0687057704078639E-3</v>
      </c>
      <c r="BD347" s="51">
        <f t="shared" si="672"/>
        <v>1.0473291958926727E-2</v>
      </c>
    </row>
    <row r="348" spans="1:56" x14ac:dyDescent="0.25">
      <c r="A348" s="60">
        <v>19604</v>
      </c>
      <c r="B348" s="51">
        <f t="shared" si="684"/>
        <v>8.5873996675656043E-3</v>
      </c>
      <c r="C348" s="51">
        <f t="shared" si="700"/>
        <v>9.4968059956266422E-5</v>
      </c>
      <c r="D348" s="51">
        <f t="shared" si="703"/>
        <v>1.7283754870832824E-3</v>
      </c>
      <c r="E348" s="86">
        <f t="shared" si="696"/>
        <v>9.4968049467949542E-5</v>
      </c>
      <c r="F348" s="51">
        <f t="shared" si="696"/>
        <v>7.7854446154508542E-3</v>
      </c>
      <c r="G348" s="51">
        <f t="shared" si="693"/>
        <v>1.2571715131194127E-3</v>
      </c>
      <c r="H348" s="86">
        <f t="shared" si="693"/>
        <v>9.4968043461038075E-5</v>
      </c>
      <c r="I348" s="86">
        <f t="shared" si="716"/>
        <v>9.4968039116357305E-5</v>
      </c>
      <c r="J348" s="86">
        <f t="shared" si="719"/>
        <v>9.4968032807283247E-5</v>
      </c>
      <c r="K348" s="51">
        <f t="shared" si="704"/>
        <v>1.5301617954532588E-2</v>
      </c>
      <c r="L348" s="86">
        <f t="shared" si="689"/>
        <v>9.4968017448473347E-5</v>
      </c>
      <c r="M348" s="51">
        <f t="shared" si="711"/>
        <v>3.2317066233934363E-3</v>
      </c>
      <c r="N348" s="51">
        <f t="shared" si="685"/>
        <v>9.4967965665163718E-5</v>
      </c>
      <c r="O348" s="51">
        <f t="shared" si="690"/>
        <v>1.4348607915681878E-3</v>
      </c>
      <c r="P348" s="86">
        <f t="shared" si="686"/>
        <v>9.4967950335403606E-5</v>
      </c>
      <c r="Q348" s="86">
        <f t="shared" ref="Q348:R367" si="726">IF(Q221=0,"",ABS((Q221-$BA221)/$BA221))</f>
        <v>9.4967933200743582E-5</v>
      </c>
      <c r="R348" s="86">
        <f t="shared" si="726"/>
        <v>9.4967918245265781E-5</v>
      </c>
      <c r="S348" s="86">
        <f t="shared" si="677"/>
        <v>9.4967910006231936E-5</v>
      </c>
      <c r="T348" s="86">
        <f t="shared" si="697"/>
        <v>9.4967897653233172E-5</v>
      </c>
      <c r="U348" s="51">
        <f t="shared" ref="U348:AU348" si="727">IF(U221=0,"",ABS((U221-$BA221)/$BA221))</f>
        <v>7.3486135347715399E-3</v>
      </c>
      <c r="V348" s="51">
        <f t="shared" si="727"/>
        <v>9.4967874344204826E-5</v>
      </c>
      <c r="W348" s="51">
        <f t="shared" si="727"/>
        <v>4.1998240570223309E-3</v>
      </c>
      <c r="X348" s="51">
        <f t="shared" si="727"/>
        <v>6.0334627253936981E-4</v>
      </c>
      <c r="Y348" s="51">
        <f t="shared" si="727"/>
        <v>1.3731678178976525E-2</v>
      </c>
      <c r="Z348" s="51">
        <f t="shared" si="727"/>
        <v>1.4711656044071786E-2</v>
      </c>
      <c r="AA348" s="51">
        <f t="shared" si="727"/>
        <v>1.2997487127465485E-2</v>
      </c>
      <c r="AB348" s="51">
        <f t="shared" si="727"/>
        <v>3.9482355722764281E-3</v>
      </c>
      <c r="AC348" s="51">
        <f t="shared" si="727"/>
        <v>2.4453877380109512E-2</v>
      </c>
      <c r="AD348" s="51">
        <f t="shared" si="727"/>
        <v>1.985766884456364E-3</v>
      </c>
      <c r="AE348" s="51">
        <f t="shared" si="727"/>
        <v>4.8574631475858699E-4</v>
      </c>
      <c r="AF348" s="51">
        <f t="shared" si="727"/>
        <v>5.7051722596680602E-3</v>
      </c>
      <c r="AG348" s="51">
        <f t="shared" si="727"/>
        <v>3.7224398910903028E-3</v>
      </c>
      <c r="AH348" s="51">
        <f t="shared" si="727"/>
        <v>5.3364360514668021E-3</v>
      </c>
      <c r="AI348" s="51">
        <f t="shared" si="727"/>
        <v>5.3364360514614184E-3</v>
      </c>
      <c r="AJ348" s="51">
        <f t="shared" si="727"/>
        <v>5.3364360530084596E-3</v>
      </c>
      <c r="AK348" s="51">
        <f t="shared" si="727"/>
        <v>6.49238097518769E-3</v>
      </c>
      <c r="AL348" s="51">
        <f t="shared" si="727"/>
        <v>1.4240733432075287E-3</v>
      </c>
      <c r="AM348" s="51">
        <f t="shared" si="727"/>
        <v>1.2758628870261607E-2</v>
      </c>
      <c r="AN348" s="51">
        <f t="shared" si="727"/>
        <v>5.6290377696329103E-3</v>
      </c>
      <c r="AO348" s="51">
        <f t="shared" si="727"/>
        <v>1.0650158376856388E-3</v>
      </c>
      <c r="AP348" s="51">
        <f t="shared" si="727"/>
        <v>4.1940569930890917E-3</v>
      </c>
      <c r="AQ348" s="51">
        <f t="shared" si="727"/>
        <v>5.2841760218455209E-3</v>
      </c>
      <c r="AR348" s="51">
        <f t="shared" si="727"/>
        <v>4.9792448084995189E-3</v>
      </c>
      <c r="AS348" s="51">
        <f t="shared" si="727"/>
        <v>7.6579090524049442E-3</v>
      </c>
      <c r="AT348" s="51">
        <f t="shared" ref="AT348" si="728">IF(AT221=0,"",ABS((AT221-$BA221)/$BA221))</f>
        <v>5.495649111356601E-3</v>
      </c>
      <c r="AU348" s="51">
        <f t="shared" si="727"/>
        <v>1.0259327729922595E-2</v>
      </c>
      <c r="AY348" s="63"/>
      <c r="AZ348" s="65">
        <f t="shared" si="668"/>
        <v>0.98898224808389257</v>
      </c>
      <c r="BA348" s="63">
        <f t="shared" si="669"/>
        <v>1.2878057998863546E-2</v>
      </c>
      <c r="BB348" s="63">
        <f t="shared" si="670"/>
        <v>9.4967941768073601E-5</v>
      </c>
      <c r="BC348" s="51">
        <f t="shared" si="671"/>
        <v>3.8353377316833652E-3</v>
      </c>
      <c r="BD348" s="51">
        <f t="shared" si="672"/>
        <v>7.6579090524049442E-3</v>
      </c>
    </row>
    <row r="349" spans="1:56" x14ac:dyDescent="0.25">
      <c r="A349" s="60">
        <v>19605</v>
      </c>
      <c r="B349" s="51">
        <f t="shared" si="684"/>
        <v>8.0705494850989365E-3</v>
      </c>
      <c r="C349" s="86">
        <f t="shared" si="700"/>
        <v>2.1101039825329178E-4</v>
      </c>
      <c r="D349" s="51">
        <f t="shared" si="703"/>
        <v>2.1101038798345453E-4</v>
      </c>
      <c r="E349" s="86">
        <f t="shared" si="696"/>
        <v>2.1101038778186998E-4</v>
      </c>
      <c r="F349" s="51">
        <f t="shared" si="696"/>
        <v>6.6560755452467991E-3</v>
      </c>
      <c r="G349" s="51">
        <f t="shared" si="693"/>
        <v>5.9216300238675306E-4</v>
      </c>
      <c r="H349" s="86">
        <f t="shared" si="693"/>
        <v>2.1101038178517737E-4</v>
      </c>
      <c r="I349" s="86">
        <f t="shared" si="716"/>
        <v>2.1101037744808562E-4</v>
      </c>
      <c r="J349" s="86">
        <f t="shared" si="719"/>
        <v>2.110103711499121E-4</v>
      </c>
      <c r="K349" s="51">
        <f t="shared" si="704"/>
        <v>1.4621896425930089E-2</v>
      </c>
      <c r="L349" s="86">
        <f t="shared" si="689"/>
        <v>2.1101035581739069E-4</v>
      </c>
      <c r="M349" s="51">
        <f t="shared" si="711"/>
        <v>2.0015306652453697E-3</v>
      </c>
      <c r="N349" s="86">
        <f t="shared" si="685"/>
        <v>2.1101030411901518E-4</v>
      </c>
      <c r="O349" s="51">
        <f t="shared" si="690"/>
        <v>2.1101029963902236E-4</v>
      </c>
      <c r="P349" s="86">
        <f t="shared" si="686"/>
        <v>2.1101028881482758E-4</v>
      </c>
      <c r="Q349" s="86">
        <f t="shared" si="726"/>
        <v>2.1101027170903402E-4</v>
      </c>
      <c r="R349" s="86">
        <f t="shared" si="726"/>
        <v>2.1101025677867379E-4</v>
      </c>
      <c r="S349" s="86">
        <f t="shared" si="677"/>
        <v>2.1101024855346392E-4</v>
      </c>
      <c r="T349" s="86">
        <f t="shared" si="697"/>
        <v>2.1101023622108065E-4</v>
      </c>
      <c r="U349" s="51">
        <f t="shared" ref="U349:AU349" si="729">IF(U222=0,"",ABS((U222-$BA222)/$BA222))</f>
        <v>4.4682408333302434E-3</v>
      </c>
      <c r="V349" s="51">
        <f t="shared" si="729"/>
        <v>2.1101021245246952E-4</v>
      </c>
      <c r="W349" s="51">
        <f t="shared" si="729"/>
        <v>4.6042986052663498E-3</v>
      </c>
      <c r="X349" s="51">
        <f t="shared" si="729"/>
        <v>1.9472140228958101E-3</v>
      </c>
      <c r="Y349" s="51">
        <f t="shared" si="729"/>
        <v>1.2699933597966393E-2</v>
      </c>
      <c r="Z349" s="51">
        <f t="shared" si="729"/>
        <v>1.1020954547751493E-2</v>
      </c>
      <c r="AA349" s="51">
        <f t="shared" si="729"/>
        <v>9.5605533064198455E-3</v>
      </c>
      <c r="AB349" s="51">
        <f t="shared" si="729"/>
        <v>3.0232953592045238E-3</v>
      </c>
      <c r="AC349" s="51">
        <f t="shared" si="729"/>
        <v>2.0250375445310977E-2</v>
      </c>
      <c r="AD349" s="51">
        <f t="shared" si="729"/>
        <v>9.1268407868759841E-4</v>
      </c>
      <c r="AE349" s="51">
        <f t="shared" si="729"/>
        <v>1.0366754701542724E-3</v>
      </c>
      <c r="AF349" s="51">
        <f t="shared" si="729"/>
        <v>3.3306979981985508E-3</v>
      </c>
      <c r="AG349" s="51">
        <f t="shared" si="729"/>
        <v>1.857239051604615E-3</v>
      </c>
      <c r="AH349" s="51">
        <f t="shared" si="729"/>
        <v>4.1337177188147944E-3</v>
      </c>
      <c r="AI349" s="51">
        <f t="shared" si="729"/>
        <v>4.1337177188298015E-3</v>
      </c>
      <c r="AJ349" s="51">
        <f t="shared" si="729"/>
        <v>4.1337177192853824E-3</v>
      </c>
      <c r="AK349" s="51">
        <f t="shared" si="729"/>
        <v>5.0870945550765632E-3</v>
      </c>
      <c r="AL349" s="51">
        <f t="shared" si="729"/>
        <v>2.4051548741351701E-3</v>
      </c>
      <c r="AM349" s="51">
        <f t="shared" si="729"/>
        <v>9.8353718966718972E-3</v>
      </c>
      <c r="AN349" s="51">
        <f t="shared" si="729"/>
        <v>4.3842668949821001E-3</v>
      </c>
      <c r="AO349" s="51">
        <f t="shared" si="729"/>
        <v>4.0096916621314458E-4</v>
      </c>
      <c r="AP349" s="51">
        <f t="shared" si="729"/>
        <v>2.4045956899499026E-3</v>
      </c>
      <c r="AQ349" s="51">
        <f t="shared" si="729"/>
        <v>4.1440860609722983E-3</v>
      </c>
      <c r="AR349" s="51">
        <f t="shared" si="729"/>
        <v>4.1440860609253741E-3</v>
      </c>
      <c r="AS349" s="51">
        <f t="shared" si="729"/>
        <v>6.1372964998023779E-3</v>
      </c>
      <c r="AT349" s="51">
        <f t="shared" ref="AT349" si="730">IF(AT222=0,"",ABS((AT222-$BA222)/$BA222))</f>
        <v>4.3356352621776503E-3</v>
      </c>
      <c r="AU349" s="51">
        <f t="shared" si="729"/>
        <v>8.7290403961011263E-3</v>
      </c>
      <c r="AY349" s="63"/>
      <c r="AZ349" s="65">
        <f t="shared" si="668"/>
        <v>0.9908542273386135</v>
      </c>
      <c r="BA349" s="63">
        <f t="shared" si="669"/>
        <v>9.6979626015458714E-3</v>
      </c>
      <c r="BB349" s="63">
        <f t="shared" si="670"/>
        <v>2.110102802619308E-4</v>
      </c>
      <c r="BC349" s="51">
        <f t="shared" si="671"/>
        <v>2.4048752820425364E-3</v>
      </c>
      <c r="BD349" s="51">
        <f t="shared" si="672"/>
        <v>6.1372964998023779E-3</v>
      </c>
    </row>
    <row r="350" spans="1:56" x14ac:dyDescent="0.25">
      <c r="A350" s="60">
        <v>19606</v>
      </c>
      <c r="B350" s="51">
        <f t="shared" si="684"/>
        <v>6.1683629929755587E-3</v>
      </c>
      <c r="C350" s="86">
        <f t="shared" si="700"/>
        <v>3.2253907290610796E-4</v>
      </c>
      <c r="D350" s="86">
        <f t="shared" si="703"/>
        <v>3.2253906265877926E-4</v>
      </c>
      <c r="E350" s="86">
        <f t="shared" si="696"/>
        <v>3.2253906245768686E-4</v>
      </c>
      <c r="F350" s="51">
        <f t="shared" si="696"/>
        <v>4.7565581056249759E-3</v>
      </c>
      <c r="G350" s="51">
        <f t="shared" si="693"/>
        <v>9.1290926378448519E-4</v>
      </c>
      <c r="H350" s="86">
        <f t="shared" si="693"/>
        <v>3.2253905647387473E-4</v>
      </c>
      <c r="I350" s="86">
        <f t="shared" si="716"/>
        <v>3.2253905214619643E-4</v>
      </c>
      <c r="J350" s="86">
        <f t="shared" si="719"/>
        <v>3.2253904586180757E-4</v>
      </c>
      <c r="K350" s="51">
        <f t="shared" si="704"/>
        <v>1.2766074611642829E-2</v>
      </c>
      <c r="L350" s="86">
        <f t="shared" si="689"/>
        <v>3.2253903056246564E-4</v>
      </c>
      <c r="M350" s="51">
        <f t="shared" si="711"/>
        <v>3.5915954148652411E-3</v>
      </c>
      <c r="N350" s="86">
        <f t="shared" si="685"/>
        <v>3.2253897897024984E-4</v>
      </c>
      <c r="O350" s="86">
        <f t="shared" si="690"/>
        <v>3.2253897449982836E-4</v>
      </c>
      <c r="P350" s="86">
        <f t="shared" si="686"/>
        <v>3.2253896369874112E-4</v>
      </c>
      <c r="Q350" s="86">
        <f t="shared" si="726"/>
        <v>3.225389466293613E-4</v>
      </c>
      <c r="R350" s="86">
        <f t="shared" si="726"/>
        <v>3.2253893173063924E-4</v>
      </c>
      <c r="S350" s="86">
        <f t="shared" si="677"/>
        <v>3.2253892352285024E-4</v>
      </c>
      <c r="T350" s="86">
        <f t="shared" si="697"/>
        <v>3.2253891121642039E-4</v>
      </c>
      <c r="U350" s="51">
        <f t="shared" ref="U350:AU350" si="731">IF(U223=0,"",ABS((U223-$BA223)/$BA223))</f>
        <v>5.3530786513689994E-3</v>
      </c>
      <c r="V350" s="51">
        <f t="shared" si="731"/>
        <v>3.2253888713809316E-4</v>
      </c>
      <c r="W350" s="51">
        <f t="shared" si="731"/>
        <v>2.708652781953598E-3</v>
      </c>
      <c r="X350" s="51">
        <f t="shared" si="731"/>
        <v>1.6935111719327538E-3</v>
      </c>
      <c r="Y350" s="51">
        <f t="shared" si="731"/>
        <v>8.7287846488596239E-3</v>
      </c>
      <c r="Z350" s="51">
        <f t="shared" si="731"/>
        <v>3.9868112333406166E-3</v>
      </c>
      <c r="AA350" s="51">
        <f t="shared" si="731"/>
        <v>8.5464019236400745E-3</v>
      </c>
      <c r="AB350" s="51">
        <f t="shared" si="731"/>
        <v>1.7469653441862401E-3</v>
      </c>
      <c r="AC350" s="51">
        <f t="shared" si="731"/>
        <v>1.7782331448803892E-2</v>
      </c>
      <c r="AD350" s="51">
        <f t="shared" si="731"/>
        <v>8.2476845336049533E-4</v>
      </c>
      <c r="AE350" s="51">
        <f t="shared" si="731"/>
        <v>1.8803067987592193E-3</v>
      </c>
      <c r="AF350" s="51">
        <f t="shared" si="731"/>
        <v>3.8029137542158818E-3</v>
      </c>
      <c r="AG350" s="51">
        <f t="shared" si="731"/>
        <v>1.2590506401543963E-3</v>
      </c>
      <c r="AH350" s="51">
        <f t="shared" si="731"/>
        <v>2.8636394617755612E-3</v>
      </c>
      <c r="AI350" s="51">
        <f t="shared" si="731"/>
        <v>2.8636394617889745E-3</v>
      </c>
      <c r="AJ350" s="51">
        <f t="shared" si="731"/>
        <v>2.8636394618597313E-3</v>
      </c>
      <c r="AK350" s="51">
        <f t="shared" si="731"/>
        <v>3.5817986004741532E-3</v>
      </c>
      <c r="AL350" s="51">
        <f t="shared" si="731"/>
        <v>2.8728928972335302E-3</v>
      </c>
      <c r="AM350" s="51">
        <f t="shared" si="731"/>
        <v>7.654933889402798E-3</v>
      </c>
      <c r="AN350" s="51">
        <f t="shared" si="731"/>
        <v>3.101796554369545E-3</v>
      </c>
      <c r="AO350" s="51">
        <f t="shared" si="731"/>
        <v>3.9328208271148198E-4</v>
      </c>
      <c r="AP350" s="51">
        <f t="shared" si="731"/>
        <v>2.084526631814982E-3</v>
      </c>
      <c r="AQ350" s="51">
        <f t="shared" si="731"/>
        <v>2.9486963008436931E-3</v>
      </c>
      <c r="AR350" s="51">
        <f t="shared" si="731"/>
        <v>2.9486963008199954E-3</v>
      </c>
      <c r="AS350" s="51">
        <f t="shared" si="731"/>
        <v>2.9486963008394452E-3</v>
      </c>
      <c r="AT350" s="51">
        <f t="shared" ref="AT350" si="732">IF(AT223=0,"",ABS((AT223-$BA223)/$BA223))</f>
        <v>2.948696300833633E-3</v>
      </c>
      <c r="AU350" s="51">
        <f t="shared" si="731"/>
        <v>6.825611359478523E-3</v>
      </c>
      <c r="AY350" s="63"/>
      <c r="AZ350" s="65">
        <f t="shared" si="668"/>
        <v>0.99257199365178195</v>
      </c>
      <c r="BA350" s="63">
        <f t="shared" si="669"/>
        <v>7.2402726244406605E-3</v>
      </c>
      <c r="BB350" s="63">
        <f t="shared" si="670"/>
        <v>3.2253895516405119E-4</v>
      </c>
      <c r="BC350" s="51">
        <f t="shared" si="671"/>
        <v>2.39658970688429E-3</v>
      </c>
      <c r="BD350" s="51">
        <f t="shared" si="672"/>
        <v>3.9868112333406166E-3</v>
      </c>
    </row>
    <row r="351" spans="1:56" x14ac:dyDescent="0.25">
      <c r="A351" s="60">
        <v>19607</v>
      </c>
      <c r="B351" s="51">
        <f t="shared" si="684"/>
        <v>5.1153471776037877E-3</v>
      </c>
      <c r="C351" s="86">
        <f t="shared" si="700"/>
        <v>3.6385350216005678E-4</v>
      </c>
      <c r="D351" s="86">
        <f t="shared" si="703"/>
        <v>3.6385349192713545E-4</v>
      </c>
      <c r="E351" s="86">
        <f t="shared" si="696"/>
        <v>3.6385349172628857E-4</v>
      </c>
      <c r="F351" s="51">
        <f t="shared" si="696"/>
        <v>3.5300022133309965E-3</v>
      </c>
      <c r="G351" s="51">
        <f t="shared" si="693"/>
        <v>3.0883010796352208E-4</v>
      </c>
      <c r="H351" s="86">
        <f t="shared" si="693"/>
        <v>3.6385348575078587E-4</v>
      </c>
      <c r="I351" s="86">
        <f t="shared" si="716"/>
        <v>3.6385348142928378E-4</v>
      </c>
      <c r="J351" s="86">
        <f t="shared" si="719"/>
        <v>3.6385347515368303E-4</v>
      </c>
      <c r="K351" s="51">
        <f t="shared" si="704"/>
        <v>1.2425134217374754E-2</v>
      </c>
      <c r="L351" s="86">
        <f t="shared" si="689"/>
        <v>3.6385345987569718E-4</v>
      </c>
      <c r="M351" s="51">
        <f t="shared" si="711"/>
        <v>2.4626507825451509E-3</v>
      </c>
      <c r="N351" s="86">
        <f t="shared" si="685"/>
        <v>3.6385340835193308E-4</v>
      </c>
      <c r="O351" s="86">
        <f t="shared" si="690"/>
        <v>3.6385340388763875E-4</v>
      </c>
      <c r="P351" s="86">
        <f t="shared" si="686"/>
        <v>3.6385339310141158E-4</v>
      </c>
      <c r="Q351" s="86">
        <f t="shared" si="726"/>
        <v>3.6385337605554865E-4</v>
      </c>
      <c r="R351" s="86">
        <f t="shared" si="726"/>
        <v>3.6385336117713543E-4</v>
      </c>
      <c r="S351" s="86">
        <f t="shared" si="677"/>
        <v>3.6385335298059416E-4</v>
      </c>
      <c r="T351" s="86">
        <f t="shared" si="697"/>
        <v>3.6385334069097367E-4</v>
      </c>
      <c r="U351" s="51">
        <f t="shared" ref="U351:AU351" si="733">IF(U224=0,"",ABS((U224-$BA224)/$BA224))</f>
        <v>3.4679838724033488E-3</v>
      </c>
      <c r="V351" s="51">
        <f t="shared" si="733"/>
        <v>3.6385331648919989E-4</v>
      </c>
      <c r="W351" s="51">
        <f t="shared" si="733"/>
        <v>2.5815131851007643E-3</v>
      </c>
      <c r="X351" s="51">
        <f t="shared" si="733"/>
        <v>1.3091205874769792E-3</v>
      </c>
      <c r="Y351" s="51">
        <f t="shared" si="733"/>
        <v>4.8456308637205561E-3</v>
      </c>
      <c r="Z351" s="51">
        <f t="shared" si="733"/>
        <v>2.0920404610568237E-3</v>
      </c>
      <c r="AA351" s="51">
        <f t="shared" si="733"/>
        <v>7.5204725613814763E-3</v>
      </c>
      <c r="AB351" s="51">
        <f t="shared" si="733"/>
        <v>1.0660178744598644E-3</v>
      </c>
      <c r="AC351" s="51">
        <f t="shared" si="733"/>
        <v>1.1394899859994211E-2</v>
      </c>
      <c r="AD351" s="51">
        <f t="shared" si="733"/>
        <v>1.0261395611826373E-4</v>
      </c>
      <c r="AE351" s="51">
        <f t="shared" si="733"/>
        <v>1.73863132925286E-3</v>
      </c>
      <c r="AF351" s="51">
        <f t="shared" si="733"/>
        <v>4.3156518313512667E-3</v>
      </c>
      <c r="AG351" s="51">
        <f t="shared" si="733"/>
        <v>1.8586099510723782E-3</v>
      </c>
      <c r="AH351" s="51">
        <f t="shared" si="733"/>
        <v>1.8586099509921062E-3</v>
      </c>
      <c r="AI351" s="51">
        <f t="shared" si="733"/>
        <v>1.8586099510007029E-3</v>
      </c>
      <c r="AJ351" s="51">
        <f t="shared" si="733"/>
        <v>1.8586099509948974E-3</v>
      </c>
      <c r="AK351" s="51">
        <f t="shared" si="733"/>
        <v>2.4111786426475094E-3</v>
      </c>
      <c r="AL351" s="51">
        <f t="shared" si="733"/>
        <v>1.8657297639091794E-3</v>
      </c>
      <c r="AM351" s="51">
        <f t="shared" si="733"/>
        <v>4.2447451260299194E-3</v>
      </c>
      <c r="AN351" s="51">
        <f t="shared" si="733"/>
        <v>1.979606938427479E-3</v>
      </c>
      <c r="AO351" s="51">
        <f t="shared" si="733"/>
        <v>2.7438230893632665E-4</v>
      </c>
      <c r="AP351" s="51">
        <f t="shared" si="733"/>
        <v>1.9006604942987955E-3</v>
      </c>
      <c r="AQ351" s="51">
        <f t="shared" si="733"/>
        <v>1.9006604943401036E-3</v>
      </c>
      <c r="AR351" s="51">
        <f t="shared" si="733"/>
        <v>1.9006604943274878E-3</v>
      </c>
      <c r="AS351" s="51">
        <f t="shared" si="733"/>
        <v>1.9006604943379822E-3</v>
      </c>
      <c r="AT351" s="51">
        <f t="shared" ref="AT351" si="734">IF(AT224=0,"",ABS((AT224-$BA224)/$BA224))</f>
        <v>1.9006604943345214E-3</v>
      </c>
      <c r="AU351" s="51">
        <f t="shared" si="733"/>
        <v>5.5965296718169877E-3</v>
      </c>
      <c r="AY351" s="63"/>
      <c r="AZ351" s="65">
        <f t="shared" si="668"/>
        <v>0.99414463385012997</v>
      </c>
      <c r="BA351" s="63">
        <f t="shared" si="669"/>
        <v>4.9804890206621719E-3</v>
      </c>
      <c r="BB351" s="63">
        <f t="shared" si="670"/>
        <v>3.6385334683578392E-4</v>
      </c>
      <c r="BC351" s="51">
        <f t="shared" si="671"/>
        <v>1.8586099509978003E-3</v>
      </c>
      <c r="BD351" s="51">
        <f t="shared" si="672"/>
        <v>3.4679838724033488E-3</v>
      </c>
    </row>
    <row r="352" spans="1:56" x14ac:dyDescent="0.25">
      <c r="A352" s="60">
        <v>19608</v>
      </c>
      <c r="B352" s="51">
        <f t="shared" si="684"/>
        <v>2.8553566751640352E-3</v>
      </c>
      <c r="C352" s="86">
        <f t="shared" si="700"/>
        <v>2.9272362664931392E-4</v>
      </c>
      <c r="D352" s="86">
        <f t="shared" si="703"/>
        <v>2.9272361644530132E-4</v>
      </c>
      <c r="E352" s="86">
        <f t="shared" si="696"/>
        <v>2.9272361624506105E-4</v>
      </c>
      <c r="F352" s="51">
        <f t="shared" si="696"/>
        <v>1.8453043116788926E-3</v>
      </c>
      <c r="G352" s="51">
        <f t="shared" si="693"/>
        <v>1.7344317078784581E-3</v>
      </c>
      <c r="H352" s="86">
        <f t="shared" si="693"/>
        <v>2.9272361028618676E-4</v>
      </c>
      <c r="I352" s="86">
        <f t="shared" si="716"/>
        <v>2.9272360597690027E-4</v>
      </c>
      <c r="J352" s="86">
        <f t="shared" si="719"/>
        <v>2.9272359971900194E-4</v>
      </c>
      <c r="K352" s="51">
        <f t="shared" si="704"/>
        <v>7.457404264269548E-3</v>
      </c>
      <c r="L352" s="86">
        <f t="shared" si="689"/>
        <v>2.9272358448370194E-4</v>
      </c>
      <c r="M352" s="51">
        <f t="shared" si="711"/>
        <v>1.0032177414084113E-4</v>
      </c>
      <c r="N352" s="86">
        <f t="shared" si="685"/>
        <v>2.9272353309723698E-4</v>
      </c>
      <c r="O352" s="86">
        <f t="shared" si="690"/>
        <v>2.9272352864528764E-4</v>
      </c>
      <c r="P352" s="86">
        <f t="shared" si="686"/>
        <v>2.9272351788899942E-4</v>
      </c>
      <c r="Q352" s="86">
        <f t="shared" si="726"/>
        <v>2.9272350089007036E-4</v>
      </c>
      <c r="R352" s="86">
        <f t="shared" si="726"/>
        <v>2.9272348605246666E-4</v>
      </c>
      <c r="S352" s="86">
        <f t="shared" si="677"/>
        <v>2.9272347787836475E-4</v>
      </c>
      <c r="T352" s="86">
        <f t="shared" si="697"/>
        <v>2.9272346562239047E-4</v>
      </c>
      <c r="U352" s="51">
        <f t="shared" ref="U352:AU352" si="735">IF(U225=0,"",ABS((U225-$BA225)/$BA225))</f>
        <v>2.9272344128406522E-4</v>
      </c>
      <c r="V352" s="51">
        <f t="shared" si="735"/>
        <v>2.9272344134787925E-4</v>
      </c>
      <c r="W352" s="51">
        <f t="shared" si="735"/>
        <v>6.5633742064668881E-4</v>
      </c>
      <c r="X352" s="51">
        <f t="shared" si="735"/>
        <v>6.163901760036321E-4</v>
      </c>
      <c r="Y352" s="51">
        <f t="shared" si="735"/>
        <v>5.0175937205795915E-3</v>
      </c>
      <c r="Z352" s="51">
        <f t="shared" si="735"/>
        <v>3.3193942198581194E-3</v>
      </c>
      <c r="AA352" s="51">
        <f t="shared" si="735"/>
        <v>8.7302458954929968E-3</v>
      </c>
      <c r="AB352" s="51">
        <f t="shared" si="735"/>
        <v>1.4427443733654409E-3</v>
      </c>
      <c r="AC352" s="51">
        <f t="shared" si="735"/>
        <v>1.0296097529825037E-2</v>
      </c>
      <c r="AD352" s="51">
        <f t="shared" si="735"/>
        <v>1.7655111306118809E-3</v>
      </c>
      <c r="AE352" s="51">
        <f t="shared" si="735"/>
        <v>1.7261397518543923E-3</v>
      </c>
      <c r="AF352" s="51">
        <f t="shared" si="735"/>
        <v>2.0933628258812333E-3</v>
      </c>
      <c r="AG352" s="51">
        <f t="shared" si="735"/>
        <v>2.0933628258804535E-3</v>
      </c>
      <c r="AH352" s="51">
        <f t="shared" si="735"/>
        <v>2.0933628258540593E-3</v>
      </c>
      <c r="AI352" s="51">
        <f t="shared" si="735"/>
        <v>2.0933628258584026E-3</v>
      </c>
      <c r="AJ352" s="51">
        <f t="shared" si="735"/>
        <v>2.093362825844259E-3</v>
      </c>
      <c r="AK352" s="51">
        <f t="shared" si="735"/>
        <v>2.479536716522152E-3</v>
      </c>
      <c r="AL352" s="51">
        <f t="shared" si="735"/>
        <v>2.0983386521918924E-3</v>
      </c>
      <c r="AM352" s="51">
        <f t="shared" si="735"/>
        <v>5.7277302162554002E-3</v>
      </c>
      <c r="AN352" s="51">
        <f t="shared" si="735"/>
        <v>2.2720680290541232E-3</v>
      </c>
      <c r="AO352" s="51">
        <f t="shared" si="735"/>
        <v>2.2720680290454365E-3</v>
      </c>
      <c r="AP352" s="51">
        <f t="shared" si="735"/>
        <v>2.2720680290434316E-3</v>
      </c>
      <c r="AQ352" s="51">
        <f t="shared" si="735"/>
        <v>2.2720680290533434E-3</v>
      </c>
      <c r="AR352" s="51">
        <f t="shared" si="735"/>
        <v>2.2720680290471071E-3</v>
      </c>
      <c r="AS352" s="51">
        <f t="shared" si="735"/>
        <v>2.2720680290523412E-3</v>
      </c>
      <c r="AT352" s="51">
        <f t="shared" ref="AT352" si="736">IF(AT225=0,"",ABS((AT225-$BA225)/$BA225))</f>
        <v>2.2720680290505592E-3</v>
      </c>
      <c r="AU352" s="51">
        <f t="shared" si="735"/>
        <v>3.1168134243142647E-3</v>
      </c>
      <c r="AY352" s="63"/>
      <c r="AZ352" s="65">
        <f t="shared" si="668"/>
        <v>0.99531335192072412</v>
      </c>
      <c r="BA352" s="63">
        <f t="shared" si="669"/>
        <v>4.1684939702188555E-3</v>
      </c>
      <c r="BB352" s="63">
        <f t="shared" si="670"/>
        <v>2.9272348196541571E-4</v>
      </c>
      <c r="BC352" s="51">
        <f t="shared" si="671"/>
        <v>1.8054077211453867E-3</v>
      </c>
      <c r="BD352" s="51">
        <f t="shared" si="672"/>
        <v>2.2720680290541232E-3</v>
      </c>
    </row>
    <row r="353" spans="1:56" x14ac:dyDescent="0.25">
      <c r="A353" s="60">
        <v>19609</v>
      </c>
      <c r="B353" s="51">
        <f t="shared" si="684"/>
        <v>2.5798400445510698E-3</v>
      </c>
      <c r="C353" s="86">
        <f t="shared" si="700"/>
        <v>1.9461956832361656E-4</v>
      </c>
      <c r="D353" s="86">
        <f t="shared" si="703"/>
        <v>1.9461955812274134E-4</v>
      </c>
      <c r="E353" s="86">
        <f t="shared" si="696"/>
        <v>1.9461955792255607E-4</v>
      </c>
      <c r="F353" s="51">
        <f t="shared" si="696"/>
        <v>1.5700651749458552E-3</v>
      </c>
      <c r="G353" s="51">
        <f t="shared" si="693"/>
        <v>1.0560260236395105E-3</v>
      </c>
      <c r="H353" s="86">
        <f t="shared" si="693"/>
        <v>1.9461955196543019E-4</v>
      </c>
      <c r="I353" s="86">
        <f t="shared" si="716"/>
        <v>1.9461954765755029E-4</v>
      </c>
      <c r="J353" s="86">
        <f t="shared" si="719"/>
        <v>1.9461954140148258E-4</v>
      </c>
      <c r="K353" s="51">
        <f t="shared" si="704"/>
        <v>5.8798445343944987E-3</v>
      </c>
      <c r="L353" s="86">
        <f t="shared" si="689"/>
        <v>1.946195261708135E-4</v>
      </c>
      <c r="M353" s="51">
        <f t="shared" si="711"/>
        <v>1.3332699810118839E-4</v>
      </c>
      <c r="N353" s="86">
        <f t="shared" si="685"/>
        <v>1.9461947479935677E-4</v>
      </c>
      <c r="O353" s="86">
        <f t="shared" si="690"/>
        <v>1.9461947034874188E-4</v>
      </c>
      <c r="P353" s="86">
        <f t="shared" si="686"/>
        <v>1.9461945959574277E-4</v>
      </c>
      <c r="Q353" s="86">
        <f t="shared" si="726"/>
        <v>1.9461944260192924E-4</v>
      </c>
      <c r="R353" s="86">
        <f t="shared" si="726"/>
        <v>1.9461942776873592E-4</v>
      </c>
      <c r="S353" s="86">
        <f t="shared" si="677"/>
        <v>1.9461941959710236E-4</v>
      </c>
      <c r="T353" s="86">
        <f t="shared" si="697"/>
        <v>1.9461940734482921E-4</v>
      </c>
      <c r="U353" s="86">
        <f t="shared" ref="U353:AU353" si="737">IF(U226=0,"",ABS((U226-$BA226)/$BA226))</f>
        <v>1.9461938301374714E-4</v>
      </c>
      <c r="V353" s="86">
        <f t="shared" si="737"/>
        <v>1.9461938306841397E-4</v>
      </c>
      <c r="W353" s="86">
        <f t="shared" si="737"/>
        <v>3.8142493137038283E-4</v>
      </c>
      <c r="X353" s="86">
        <f t="shared" si="737"/>
        <v>1.9601447642796947E-4</v>
      </c>
      <c r="Y353" s="86">
        <f t="shared" si="737"/>
        <v>4.44439871390148E-3</v>
      </c>
      <c r="Z353" s="86">
        <f t="shared" si="737"/>
        <v>1.8928837209041659E-3</v>
      </c>
      <c r="AA353" s="86">
        <f t="shared" si="737"/>
        <v>4.5728922995968441E-3</v>
      </c>
      <c r="AB353" s="86">
        <f t="shared" si="737"/>
        <v>9.0154663428931425E-4</v>
      </c>
      <c r="AC353" s="86">
        <f t="shared" si="737"/>
        <v>8.1559703079989391E-3</v>
      </c>
      <c r="AD353" s="86">
        <f t="shared" si="737"/>
        <v>1.4418789341200239E-3</v>
      </c>
      <c r="AE353" s="86">
        <f t="shared" si="737"/>
        <v>1.4418789395390544E-3</v>
      </c>
      <c r="AF353" s="86">
        <f t="shared" si="737"/>
        <v>1.4418789394788206E-3</v>
      </c>
      <c r="AG353" s="86">
        <f t="shared" si="737"/>
        <v>1.4418789394759258E-3</v>
      </c>
      <c r="AH353" s="51">
        <f t="shared" si="737"/>
        <v>1.4418789394618973E-3</v>
      </c>
      <c r="AI353" s="51">
        <f t="shared" si="737"/>
        <v>1.4418789394646807E-3</v>
      </c>
      <c r="AJ353" s="51">
        <f t="shared" si="737"/>
        <v>1.4418789394527677E-3</v>
      </c>
      <c r="AK353" s="51">
        <f t="shared" si="737"/>
        <v>1.7593390058269856E-3</v>
      </c>
      <c r="AL353" s="51">
        <f t="shared" si="737"/>
        <v>1.4459693924834432E-3</v>
      </c>
      <c r="AM353" s="51">
        <f t="shared" si="737"/>
        <v>1.4459693924856699E-3</v>
      </c>
      <c r="AN353" s="51">
        <f t="shared" si="737"/>
        <v>1.4459693924881193E-3</v>
      </c>
      <c r="AO353" s="51">
        <f t="shared" si="737"/>
        <v>1.4459693924855587E-3</v>
      </c>
      <c r="AP353" s="51">
        <f t="shared" si="737"/>
        <v>1.4459693924844452E-3</v>
      </c>
      <c r="AQ353" s="51">
        <f t="shared" si="737"/>
        <v>1.4459693924877854E-3</v>
      </c>
      <c r="AR353" s="51">
        <f t="shared" si="737"/>
        <v>1.4459693924839998E-3</v>
      </c>
      <c r="AS353" s="51">
        <f t="shared" si="737"/>
        <v>1.4459693924872286E-3</v>
      </c>
      <c r="AT353" s="51">
        <f t="shared" ref="AT353" si="738">IF(AT226=0,"",ABS((AT226-$BA226)/$BA226))</f>
        <v>1.4459693924862265E-3</v>
      </c>
      <c r="AU353" s="51">
        <f t="shared" si="737"/>
        <v>2.8412249631206503E-3</v>
      </c>
      <c r="AY353" s="63"/>
      <c r="AZ353" s="65">
        <f t="shared" si="668"/>
        <v>0.99619081146945687</v>
      </c>
      <c r="BA353" s="63">
        <f t="shared" si="669"/>
        <v>2.7105325038358601E-3</v>
      </c>
      <c r="BB353" s="63">
        <f t="shared" si="670"/>
        <v>1.9461942368291914E-4</v>
      </c>
      <c r="BC353" s="51">
        <f t="shared" si="671"/>
        <v>1.4418789394573324E-3</v>
      </c>
      <c r="BD353" s="51">
        <f t="shared" si="672"/>
        <v>1.4459693924881193E-3</v>
      </c>
    </row>
    <row r="354" spans="1:56" x14ac:dyDescent="0.25">
      <c r="A354" s="60">
        <v>19610</v>
      </c>
      <c r="B354" s="51">
        <f t="shared" si="684"/>
        <v>2.2676681223454172E-3</v>
      </c>
      <c r="C354" s="86">
        <f t="shared" si="700"/>
        <v>1.1283989593681918E-4</v>
      </c>
      <c r="D354" s="86">
        <f t="shared" si="703"/>
        <v>1.1283988573956537E-4</v>
      </c>
      <c r="E354" s="86">
        <f t="shared" si="696"/>
        <v>1.1283988553944246E-4</v>
      </c>
      <c r="F354" s="51">
        <f t="shared" si="696"/>
        <v>1.2582076649689841E-3</v>
      </c>
      <c r="G354" s="51">
        <f t="shared" si="693"/>
        <v>9.3417279505588066E-4</v>
      </c>
      <c r="H354" s="86">
        <f t="shared" si="693"/>
        <v>1.1283987958439404E-4</v>
      </c>
      <c r="I354" s="86">
        <f t="shared" si="716"/>
        <v>1.1283987527807808E-4</v>
      </c>
      <c r="J354" s="86">
        <f t="shared" si="719"/>
        <v>1.1283986902418093E-4</v>
      </c>
      <c r="K354" s="51">
        <f t="shared" si="704"/>
        <v>4.031437536255858E-3</v>
      </c>
      <c r="L354" s="86">
        <f t="shared" si="689"/>
        <v>1.1283985379881073E-4</v>
      </c>
      <c r="M354" s="51">
        <f t="shared" si="711"/>
        <v>2.5286270724834948E-4</v>
      </c>
      <c r="N354" s="86">
        <f t="shared" si="685"/>
        <v>1.1283980244446248E-4</v>
      </c>
      <c r="O354" s="86">
        <f t="shared" si="690"/>
        <v>1.1283979799545598E-4</v>
      </c>
      <c r="P354" s="86">
        <f t="shared" si="686"/>
        <v>1.1283978724613892E-4</v>
      </c>
      <c r="Q354" s="86">
        <f t="shared" si="726"/>
        <v>1.1283977025817324E-4</v>
      </c>
      <c r="R354" s="86">
        <f t="shared" si="726"/>
        <v>1.1283975543015502E-4</v>
      </c>
      <c r="S354" s="86">
        <f t="shared" si="677"/>
        <v>1.1283974726128846E-4</v>
      </c>
      <c r="T354" s="86">
        <f t="shared" si="697"/>
        <v>1.128397350132755E-4</v>
      </c>
      <c r="U354" s="86">
        <f t="shared" ref="U354:AU354" si="739">IF(U227=0,"",ABS((U227-$BA227)/$BA227))</f>
        <v>1.1283971069054849E-4</v>
      </c>
      <c r="V354" s="86">
        <f t="shared" si="739"/>
        <v>1.1283971073451322E-4</v>
      </c>
      <c r="W354" s="86">
        <f t="shared" si="739"/>
        <v>6.1672262101909042E-4</v>
      </c>
      <c r="X354" s="86">
        <f t="shared" si="739"/>
        <v>1.1660278804448772E-4</v>
      </c>
      <c r="Y354" s="86">
        <f t="shared" si="739"/>
        <v>2.9040313497889023E-3</v>
      </c>
      <c r="Z354" s="86">
        <f t="shared" si="739"/>
        <v>2.4435003159371305E-4</v>
      </c>
      <c r="AA354" s="86">
        <f t="shared" si="739"/>
        <v>2.4854427417474283E-3</v>
      </c>
      <c r="AB354" s="86">
        <f t="shared" si="739"/>
        <v>4.4651067675582164E-4</v>
      </c>
      <c r="AC354" s="86">
        <f t="shared" si="739"/>
        <v>3.8069858648809756E-3</v>
      </c>
      <c r="AD354" s="86">
        <f t="shared" si="739"/>
        <v>6.9680944262035937E-4</v>
      </c>
      <c r="AE354" s="86">
        <f t="shared" si="739"/>
        <v>6.9680944435056573E-4</v>
      </c>
      <c r="AF354" s="86">
        <f t="shared" si="739"/>
        <v>6.9680944433108771E-4</v>
      </c>
      <c r="AG354" s="86">
        <f t="shared" si="739"/>
        <v>6.9680944432875028E-4</v>
      </c>
      <c r="AH354" s="51">
        <f t="shared" si="739"/>
        <v>6.9680944432196079E-4</v>
      </c>
      <c r="AI354" s="51">
        <f t="shared" si="739"/>
        <v>6.9680944432340777E-4</v>
      </c>
      <c r="AJ354" s="51">
        <f t="shared" si="739"/>
        <v>6.968094443161731E-4</v>
      </c>
      <c r="AK354" s="51">
        <f t="shared" si="739"/>
        <v>9.359016318517435E-4</v>
      </c>
      <c r="AL354" s="51">
        <f t="shared" si="739"/>
        <v>6.9989013214272287E-4</v>
      </c>
      <c r="AM354" s="51">
        <f t="shared" si="739"/>
        <v>6.998901321440585E-4</v>
      </c>
      <c r="AN354" s="51">
        <f t="shared" si="739"/>
        <v>6.9989013214461502E-4</v>
      </c>
      <c r="AO354" s="51">
        <f t="shared" si="739"/>
        <v>6.998901321440585E-4</v>
      </c>
      <c r="AP354" s="51">
        <f t="shared" si="739"/>
        <v>6.9989013214339073E-4</v>
      </c>
      <c r="AQ354" s="51">
        <f t="shared" si="739"/>
        <v>6.9989013214450378E-4</v>
      </c>
      <c r="AR354" s="51">
        <f t="shared" si="739"/>
        <v>6.9989013214238893E-4</v>
      </c>
      <c r="AS354" s="51">
        <f t="shared" si="739"/>
        <v>6.9989013214416984E-4</v>
      </c>
      <c r="AT354" s="51">
        <f t="shared" ref="AT354" si="740">IF(AT227=0,"",ABS((AT227-$BA227)/$BA227))</f>
        <v>6.9989013214372467E-4</v>
      </c>
      <c r="AU354" s="51">
        <f t="shared" si="739"/>
        <v>2.5289716538481467E-3</v>
      </c>
      <c r="AY354" s="63"/>
      <c r="AZ354" s="65">
        <f t="shared" si="668"/>
        <v>0.99712860333492248</v>
      </c>
      <c r="BA354" s="63">
        <f t="shared" si="669"/>
        <v>2.3765554320464228E-3</v>
      </c>
      <c r="BB354" s="63">
        <f t="shared" si="670"/>
        <v>1.1283976284416413E-4</v>
      </c>
      <c r="BC354" s="51">
        <f t="shared" si="671"/>
        <v>6.9680944431906695E-4</v>
      </c>
      <c r="BD354" s="51">
        <f t="shared" si="672"/>
        <v>6.9989013214461502E-4</v>
      </c>
    </row>
    <row r="355" spans="1:56" x14ac:dyDescent="0.25">
      <c r="A355" s="60">
        <v>19611</v>
      </c>
      <c r="B355" s="51">
        <f t="shared" si="684"/>
        <v>1.8784607402228262E-3</v>
      </c>
      <c r="C355" s="86">
        <f t="shared" si="700"/>
        <v>1.0412685590875878E-4</v>
      </c>
      <c r="D355" s="86">
        <f t="shared" si="703"/>
        <v>1.0412684571613242E-4</v>
      </c>
      <c r="E355" s="86">
        <f t="shared" si="696"/>
        <v>1.041268455160872E-4</v>
      </c>
      <c r="F355" s="51">
        <f t="shared" si="696"/>
        <v>1.2639687776187989E-3</v>
      </c>
      <c r="G355" s="51">
        <f t="shared" si="693"/>
        <v>1.0625018452998312E-3</v>
      </c>
      <c r="H355" s="86">
        <f t="shared" si="693"/>
        <v>1.0412683956368508E-4</v>
      </c>
      <c r="I355" s="86">
        <f t="shared" si="716"/>
        <v>1.0412683525937515E-4</v>
      </c>
      <c r="J355" s="86">
        <f t="shared" si="719"/>
        <v>1.0412682900835159E-4</v>
      </c>
      <c r="K355" s="51">
        <f t="shared" si="704"/>
        <v>3.4937244417511163E-3</v>
      </c>
      <c r="L355" s="86">
        <f t="shared" si="689"/>
        <v>1.0412681378978389E-4</v>
      </c>
      <c r="M355" s="51">
        <f t="shared" si="711"/>
        <v>1.4810488213212218E-4</v>
      </c>
      <c r="N355" s="86">
        <f t="shared" si="685"/>
        <v>1.0412676245726932E-4</v>
      </c>
      <c r="O355" s="86">
        <f t="shared" si="690"/>
        <v>1.0412675801021301E-4</v>
      </c>
      <c r="P355" s="86">
        <f t="shared" si="686"/>
        <v>1.0412674726573777E-4</v>
      </c>
      <c r="Q355" s="86">
        <f t="shared" si="726"/>
        <v>1.041267302853703E-4</v>
      </c>
      <c r="R355" s="86">
        <f t="shared" si="726"/>
        <v>1.0412671546388902E-4</v>
      </c>
      <c r="S355" s="86">
        <f t="shared" si="677"/>
        <v>1.0412670729863969E-4</v>
      </c>
      <c r="T355" s="86">
        <f t="shared" si="697"/>
        <v>1.0412669505605053E-4</v>
      </c>
      <c r="U355" s="86">
        <f t="shared" ref="U355:AU355" si="741">IF(U228=0,"",ABS((U228-$BA228)/$BA228))</f>
        <v>1.0412667074399255E-4</v>
      </c>
      <c r="V355" s="86">
        <f t="shared" si="741"/>
        <v>1.0412667077369893E-4</v>
      </c>
      <c r="W355" s="86">
        <f t="shared" si="741"/>
        <v>5.0144272677172456E-4</v>
      </c>
      <c r="X355" s="86">
        <f t="shared" si="741"/>
        <v>1.070938899569951E-4</v>
      </c>
      <c r="Y355" s="86">
        <f t="shared" si="741"/>
        <v>2.7177006186530047E-3</v>
      </c>
      <c r="Z355" s="86">
        <f t="shared" si="741"/>
        <v>2.3045693422581016E-4</v>
      </c>
      <c r="AA355" s="86">
        <f t="shared" si="741"/>
        <v>1.514299650070863E-3</v>
      </c>
      <c r="AB355" s="86">
        <f t="shared" si="741"/>
        <v>3.4626761467901318E-4</v>
      </c>
      <c r="AC355" s="86">
        <f t="shared" si="741"/>
        <v>3.4626761467901318E-4</v>
      </c>
      <c r="AD355" s="86">
        <f t="shared" si="741"/>
        <v>3.4626761409979438E-4</v>
      </c>
      <c r="AE355" s="86">
        <f t="shared" si="741"/>
        <v>3.4626761467923572E-4</v>
      </c>
      <c r="AF355" s="86">
        <f t="shared" si="741"/>
        <v>3.4626761467256012E-4</v>
      </c>
      <c r="AG355" s="86">
        <f t="shared" si="741"/>
        <v>3.462676146710025E-4</v>
      </c>
      <c r="AH355" s="51">
        <f t="shared" si="741"/>
        <v>3.4626761466721967E-4</v>
      </c>
      <c r="AI355" s="51">
        <f t="shared" si="741"/>
        <v>3.4626761466799845E-4</v>
      </c>
      <c r="AJ355" s="51">
        <f t="shared" si="741"/>
        <v>3.4626761466388184E-4</v>
      </c>
      <c r="AK355" s="51">
        <f t="shared" si="741"/>
        <v>5.3052269054825222E-4</v>
      </c>
      <c r="AL355" s="51">
        <f t="shared" si="741"/>
        <v>3.4864172974690734E-4</v>
      </c>
      <c r="AM355" s="51">
        <f t="shared" si="741"/>
        <v>3.4864172974779741E-4</v>
      </c>
      <c r="AN355" s="51">
        <f t="shared" si="741"/>
        <v>3.4864172974790865E-4</v>
      </c>
      <c r="AO355" s="51">
        <f t="shared" si="741"/>
        <v>3.4864172974779741E-4</v>
      </c>
      <c r="AP355" s="51">
        <f t="shared" si="741"/>
        <v>3.4864172974735235E-4</v>
      </c>
      <c r="AQ355" s="51">
        <f t="shared" si="741"/>
        <v>3.4864172974779741E-4</v>
      </c>
      <c r="AR355" s="51">
        <f t="shared" si="741"/>
        <v>3.4864172974657351E-4</v>
      </c>
      <c r="AS355" s="51">
        <f t="shared" si="741"/>
        <v>3.4864172974768612E-4</v>
      </c>
      <c r="AT355" s="51">
        <f t="shared" ref="AT355" si="742">IF(AT228=0,"",ABS((AT228-$BA228)/$BA228))</f>
        <v>3.4864172974746364E-4</v>
      </c>
      <c r="AU355" s="51">
        <f t="shared" si="741"/>
        <v>2.1396628005650358E-3</v>
      </c>
      <c r="AY355" s="63"/>
      <c r="AZ355" s="65">
        <f t="shared" si="668"/>
        <v>0.99757715898805688</v>
      </c>
      <c r="BA355" s="63">
        <f t="shared" si="669"/>
        <v>1.3891342138448309E-3</v>
      </c>
      <c r="BB355" s="63">
        <f t="shared" si="670"/>
        <v>1.0412672287462966E-4</v>
      </c>
      <c r="BC355" s="51">
        <f t="shared" si="671"/>
        <v>3.4626761466950045E-4</v>
      </c>
      <c r="BD355" s="51">
        <f t="shared" si="672"/>
        <v>3.4864172974790865E-4</v>
      </c>
    </row>
    <row r="356" spans="1:56" x14ac:dyDescent="0.25">
      <c r="A356" s="60">
        <v>19612</v>
      </c>
      <c r="B356" s="51">
        <f t="shared" si="684"/>
        <v>1.7239218040334301E-3</v>
      </c>
      <c r="C356" s="86">
        <f t="shared" si="700"/>
        <v>7.3451982248971028E-5</v>
      </c>
      <c r="D356" s="86">
        <f t="shared" si="703"/>
        <v>7.3451972058250596E-5</v>
      </c>
      <c r="E356" s="86">
        <f t="shared" si="696"/>
        <v>7.3451971858236233E-5</v>
      </c>
      <c r="F356" s="51">
        <f t="shared" si="696"/>
        <v>1.5040402574487521E-3</v>
      </c>
      <c r="G356" s="51">
        <f t="shared" ref="G356:H375" si="743">IF(G229=0,"",ABS((G229-$BA229)/$BA229))</f>
        <v>7.8392893573413745E-4</v>
      </c>
      <c r="H356" s="86">
        <f t="shared" si="743"/>
        <v>7.3451965906863511E-5</v>
      </c>
      <c r="I356" s="86">
        <f t="shared" si="716"/>
        <v>7.3451961603217516E-5</v>
      </c>
      <c r="J356" s="86">
        <f t="shared" si="719"/>
        <v>7.3451955353380646E-5</v>
      </c>
      <c r="K356" s="51">
        <f t="shared" si="704"/>
        <v>3.3393241341685229E-3</v>
      </c>
      <c r="L356" s="86">
        <f t="shared" si="689"/>
        <v>7.3451940137382886E-5</v>
      </c>
      <c r="M356" s="51">
        <f t="shared" si="711"/>
        <v>2.0648753822697874E-4</v>
      </c>
      <c r="N356" s="86">
        <f t="shared" si="685"/>
        <v>7.3451888813453784E-5</v>
      </c>
      <c r="O356" s="86">
        <f t="shared" si="690"/>
        <v>7.3451884367194668E-5</v>
      </c>
      <c r="P356" s="86">
        <f t="shared" si="686"/>
        <v>7.345187362448799E-5</v>
      </c>
      <c r="Q356" s="86">
        <f t="shared" si="726"/>
        <v>7.3451856647073466E-5</v>
      </c>
      <c r="R356" s="86">
        <f t="shared" si="726"/>
        <v>7.3451841828212105E-5</v>
      </c>
      <c r="S356" s="86">
        <f t="shared" si="677"/>
        <v>7.3451833664333501E-5</v>
      </c>
      <c r="T356" s="86">
        <f t="shared" si="697"/>
        <v>7.345182142385523E-5</v>
      </c>
      <c r="U356" s="86">
        <f t="shared" ref="U356:AU356" si="744">IF(U229=0,"",ABS((U229-$BA229)/$BA229))</f>
        <v>7.3451797115992338E-5</v>
      </c>
      <c r="V356" s="86">
        <f t="shared" si="744"/>
        <v>7.3451797141355676E-5</v>
      </c>
      <c r="W356" s="86">
        <f t="shared" si="744"/>
        <v>3.4711619448884161E-4</v>
      </c>
      <c r="X356" s="86">
        <f t="shared" si="744"/>
        <v>7.549556616471382E-5</v>
      </c>
      <c r="Y356" s="86">
        <f t="shared" si="744"/>
        <v>2.0830487618826877E-3</v>
      </c>
      <c r="Z356" s="86">
        <f t="shared" si="744"/>
        <v>1.8244121994378691E-4</v>
      </c>
      <c r="AA356" s="86">
        <f t="shared" si="744"/>
        <v>2.0318788643372128E-4</v>
      </c>
      <c r="AB356" s="86">
        <f t="shared" si="744"/>
        <v>1.8431269963003807E-4</v>
      </c>
      <c r="AC356" s="86">
        <f t="shared" si="744"/>
        <v>1.8431269963003807E-4</v>
      </c>
      <c r="AD356" s="86">
        <f t="shared" si="744"/>
        <v>1.8431269934959525E-4</v>
      </c>
      <c r="AE356" s="86">
        <f t="shared" si="744"/>
        <v>1.8431269963037182E-4</v>
      </c>
      <c r="AF356" s="86">
        <f t="shared" si="744"/>
        <v>1.8431269962703454E-4</v>
      </c>
      <c r="AG356" s="86">
        <f t="shared" si="744"/>
        <v>1.8431269962581085E-4</v>
      </c>
      <c r="AH356" s="51">
        <f t="shared" si="744"/>
        <v>1.8431269962302979E-4</v>
      </c>
      <c r="AI356" s="51">
        <f t="shared" si="744"/>
        <v>1.8431269962358601E-4</v>
      </c>
      <c r="AJ356" s="51">
        <f t="shared" si="744"/>
        <v>1.8431269962069369E-4</v>
      </c>
      <c r="AK356" s="51">
        <f t="shared" si="744"/>
        <v>3.4510653061401358E-4</v>
      </c>
      <c r="AL356" s="51">
        <f t="shared" si="744"/>
        <v>1.8638451803527643E-4</v>
      </c>
      <c r="AM356" s="51">
        <f t="shared" si="744"/>
        <v>1.8638451803605513E-4</v>
      </c>
      <c r="AN356" s="51">
        <f t="shared" si="744"/>
        <v>1.8638451803605513E-4</v>
      </c>
      <c r="AO356" s="51">
        <f t="shared" si="744"/>
        <v>1.8638451803605513E-4</v>
      </c>
      <c r="AP356" s="51">
        <f t="shared" si="744"/>
        <v>1.8638451803572141E-4</v>
      </c>
      <c r="AQ356" s="51">
        <f t="shared" si="744"/>
        <v>1.8638451803594389E-4</v>
      </c>
      <c r="AR356" s="51">
        <f t="shared" si="744"/>
        <v>1.8638451803505395E-4</v>
      </c>
      <c r="AS356" s="51">
        <f t="shared" si="744"/>
        <v>1.8638451803594389E-4</v>
      </c>
      <c r="AT356" s="51">
        <f t="shared" ref="AT356" si="745">IF(AT229=0,"",ABS((AT229-$BA229)/$BA229))</f>
        <v>1.8638451803583265E-4</v>
      </c>
      <c r="AU356" s="51">
        <f t="shared" si="744"/>
        <v>1.9850835741706723E-3</v>
      </c>
      <c r="AY356" s="63"/>
      <c r="AZ356" s="65">
        <f t="shared" si="668"/>
        <v>0.99783490162755961</v>
      </c>
      <c r="BA356" s="63">
        <f t="shared" si="669"/>
        <v>1.1439845965914449E-3</v>
      </c>
      <c r="BB356" s="63">
        <f t="shared" si="670"/>
        <v>7.3451849237642785E-5</v>
      </c>
      <c r="BC356" s="51">
        <f t="shared" si="671"/>
        <v>1.8431269962642269E-4</v>
      </c>
      <c r="BD356" s="51">
        <f t="shared" si="672"/>
        <v>2.0318788643372128E-4</v>
      </c>
    </row>
    <row r="357" spans="1:56" x14ac:dyDescent="0.25">
      <c r="A357" s="60">
        <v>19613</v>
      </c>
      <c r="B357" s="51">
        <f t="shared" si="684"/>
        <v>1.4445868317195041E-3</v>
      </c>
      <c r="C357" s="86">
        <f t="shared" si="700"/>
        <v>1.899979215718066E-5</v>
      </c>
      <c r="D357" s="86">
        <f t="shared" si="703"/>
        <v>1.89998023437266E-5</v>
      </c>
      <c r="E357" s="86">
        <f t="shared" ref="E357:F376" si="746">IF(E230=0,"",ABS((E230-$BA230)/$BA230))</f>
        <v>1.8999802543667754E-5</v>
      </c>
      <c r="F357" s="51">
        <f t="shared" si="746"/>
        <v>1.5318719068806994E-3</v>
      </c>
      <c r="G357" s="51">
        <f t="shared" si="743"/>
        <v>8.036312719696333E-4</v>
      </c>
      <c r="H357" s="86">
        <f t="shared" si="743"/>
        <v>1.8999808492528736E-5</v>
      </c>
      <c r="I357" s="86">
        <f t="shared" si="716"/>
        <v>1.8999812794377232E-5</v>
      </c>
      <c r="J357" s="86">
        <f t="shared" si="719"/>
        <v>1.8999819041704324E-5</v>
      </c>
      <c r="K357" s="51">
        <f t="shared" si="704"/>
        <v>1.5481063445034957E-3</v>
      </c>
      <c r="L357" s="86">
        <f t="shared" si="689"/>
        <v>1.8999834251465983E-5</v>
      </c>
      <c r="M357" s="51">
        <f t="shared" si="711"/>
        <v>3.3972305316075298E-4</v>
      </c>
      <c r="N357" s="86">
        <f t="shared" si="685"/>
        <v>1.8999885555276667E-5</v>
      </c>
      <c r="O357" s="86">
        <f t="shared" si="690"/>
        <v>1.89998899996861E-5</v>
      </c>
      <c r="P357" s="86">
        <f t="shared" si="686"/>
        <v>1.8999900738016247E-5</v>
      </c>
      <c r="Q357" s="86">
        <f t="shared" si="726"/>
        <v>1.8999917708550017E-5</v>
      </c>
      <c r="R357" s="86">
        <f t="shared" si="726"/>
        <v>1.8999932521320619E-5</v>
      </c>
      <c r="S357" s="86">
        <f t="shared" si="677"/>
        <v>1.8999940681877732E-5</v>
      </c>
      <c r="T357" s="86">
        <f t="shared" si="697"/>
        <v>1.8999952917431302E-5</v>
      </c>
      <c r="U357" s="86">
        <f t="shared" ref="U357:AU357" si="747">IF(U230=0,"",ABS((U230-$BA230)/$BA230))</f>
        <v>1.8999977215508172E-5</v>
      </c>
      <c r="V357" s="86">
        <f t="shared" si="747"/>
        <v>1.8999977198049461E-5</v>
      </c>
      <c r="W357" s="86">
        <f t="shared" si="747"/>
        <v>1.8999977148786987E-5</v>
      </c>
      <c r="X357" s="86">
        <f t="shared" si="747"/>
        <v>1.8999977214173749E-5</v>
      </c>
      <c r="Y357" s="86">
        <f t="shared" si="747"/>
        <v>2.6372584060439248E-5</v>
      </c>
      <c r="Z357" s="86">
        <f t="shared" si="747"/>
        <v>1.9880972101376171E-5</v>
      </c>
      <c r="AA357" s="86">
        <f t="shared" si="747"/>
        <v>1.9880972030874119E-5</v>
      </c>
      <c r="AB357" s="86">
        <f t="shared" si="747"/>
        <v>1.9880972094815257E-5</v>
      </c>
      <c r="AC357" s="86">
        <f t="shared" si="747"/>
        <v>1.9880972094815257E-5</v>
      </c>
      <c r="AD357" s="86">
        <f t="shared" si="747"/>
        <v>1.9880972013860215E-5</v>
      </c>
      <c r="AE357" s="86">
        <f t="shared" si="747"/>
        <v>1.9880972095148863E-5</v>
      </c>
      <c r="AF357" s="86">
        <f t="shared" si="747"/>
        <v>1.9880972094036841E-5</v>
      </c>
      <c r="AG357" s="86">
        <f t="shared" si="747"/>
        <v>1.9880972093369629E-5</v>
      </c>
      <c r="AH357" s="51">
        <f t="shared" si="747"/>
        <v>1.9880972091701601E-5</v>
      </c>
      <c r="AI357" s="51">
        <f t="shared" si="747"/>
        <v>1.9880972091924005E-5</v>
      </c>
      <c r="AJ357" s="51">
        <f t="shared" si="747"/>
        <v>1.9880972090700781E-5</v>
      </c>
      <c r="AK357" s="51">
        <f t="shared" si="747"/>
        <v>1.4130660527104154E-4</v>
      </c>
      <c r="AL357" s="51">
        <f t="shared" si="747"/>
        <v>2.1445533747333443E-5</v>
      </c>
      <c r="AM357" s="51">
        <f t="shared" si="747"/>
        <v>2.1445533748000654E-5</v>
      </c>
      <c r="AN357" s="51">
        <f t="shared" si="747"/>
        <v>2.1445533747889452E-5</v>
      </c>
      <c r="AO357" s="51">
        <f t="shared" si="747"/>
        <v>2.1445533748000654E-5</v>
      </c>
      <c r="AP357" s="51">
        <f t="shared" si="747"/>
        <v>2.1445533747667048E-5</v>
      </c>
      <c r="AQ357" s="51">
        <f t="shared" si="747"/>
        <v>2.144553374777825E-5</v>
      </c>
      <c r="AR357" s="51">
        <f t="shared" si="747"/>
        <v>2.1445533747333443E-5</v>
      </c>
      <c r="AS357" s="51">
        <f t="shared" si="747"/>
        <v>2.1445533747889452E-5</v>
      </c>
      <c r="AT357" s="51">
        <f t="shared" ref="AT357" si="748">IF(AT230=0,"",ABS((AT230-$BA230)/$BA230))</f>
        <v>2.1445533747889452E-5</v>
      </c>
      <c r="AU357" s="51">
        <f t="shared" si="747"/>
        <v>1.6183679242753389E-3</v>
      </c>
      <c r="AY357" s="63"/>
      <c r="AZ357" s="65">
        <f t="shared" si="668"/>
        <v>0.99836439810930044</v>
      </c>
      <c r="BA357" s="63">
        <f t="shared" si="669"/>
        <v>5.7167716256519311E-4</v>
      </c>
      <c r="BB357" s="63">
        <f t="shared" si="670"/>
        <v>1.8999815918040778E-5</v>
      </c>
      <c r="BC357" s="51">
        <f t="shared" si="671"/>
        <v>1.9880972092646815E-5</v>
      </c>
      <c r="BD357" s="51">
        <f t="shared" si="672"/>
        <v>2.1445533748000654E-5</v>
      </c>
    </row>
    <row r="358" spans="1:56" x14ac:dyDescent="0.25">
      <c r="A358" s="60">
        <v>19614</v>
      </c>
      <c r="B358" s="51">
        <f t="shared" si="684"/>
        <v>1.1794504848240308E-3</v>
      </c>
      <c r="C358" s="86">
        <f t="shared" si="700"/>
        <v>9.0249158691961161E-7</v>
      </c>
      <c r="D358" s="86">
        <f t="shared" si="703"/>
        <v>9.0250176965782654E-7</v>
      </c>
      <c r="E358" s="86">
        <f t="shared" si="746"/>
        <v>9.0250196953733598E-7</v>
      </c>
      <c r="F358" s="51">
        <f t="shared" si="746"/>
        <v>1.2230795565132176E-3</v>
      </c>
      <c r="G358" s="51">
        <f t="shared" si="743"/>
        <v>9.3875693665615813E-4</v>
      </c>
      <c r="H358" s="86">
        <f t="shared" si="743"/>
        <v>9.0250791623066259E-7</v>
      </c>
      <c r="I358" s="86">
        <f t="shared" si="716"/>
        <v>9.0251221653047661E-7</v>
      </c>
      <c r="J358" s="86">
        <f t="shared" si="719"/>
        <v>9.0251846159788751E-7</v>
      </c>
      <c r="K358" s="51">
        <f t="shared" si="704"/>
        <v>1.2401433527297349E-3</v>
      </c>
      <c r="L358" s="86">
        <f t="shared" si="689"/>
        <v>9.0253366589189952E-7</v>
      </c>
      <c r="M358" s="51">
        <f t="shared" si="711"/>
        <v>2.1009119197050509E-4</v>
      </c>
      <c r="N358" s="86">
        <f t="shared" si="685"/>
        <v>9.0258495221707643E-7</v>
      </c>
      <c r="O358" s="86">
        <f t="shared" si="690"/>
        <v>9.0258939503387106E-7</v>
      </c>
      <c r="P358" s="86">
        <f t="shared" si="686"/>
        <v>9.0260012949733941E-7</v>
      </c>
      <c r="Q358" s="86">
        <f t="shared" si="726"/>
        <v>9.0261709402058016E-7</v>
      </c>
      <c r="R358" s="86">
        <f t="shared" si="726"/>
        <v>9.0263190155710092E-7</v>
      </c>
      <c r="S358" s="86">
        <f t="shared" si="677"/>
        <v>9.0264005915347802E-7</v>
      </c>
      <c r="T358" s="86">
        <f t="shared" si="697"/>
        <v>9.0265229037874601E-7</v>
      </c>
      <c r="U358" s="86">
        <f t="shared" ref="U358:AU358" si="749">IF(U231=0,"",ABS((U231-$BA231)/$BA231))</f>
        <v>9.0267657996352148E-7</v>
      </c>
      <c r="V358" s="86">
        <f t="shared" si="749"/>
        <v>9.0267656984726162E-7</v>
      </c>
      <c r="W358" s="86">
        <f t="shared" si="749"/>
        <v>9.0267656028684013E-7</v>
      </c>
      <c r="X358" s="86">
        <f t="shared" si="749"/>
        <v>9.0267657929651544E-7</v>
      </c>
      <c r="Y358" s="86">
        <f t="shared" si="749"/>
        <v>5.2489759149182576E-4</v>
      </c>
      <c r="Z358" s="86">
        <f t="shared" si="749"/>
        <v>6.1928199542847612E-5</v>
      </c>
      <c r="AA358" s="86">
        <f t="shared" si="749"/>
        <v>6.1928199560967951E-5</v>
      </c>
      <c r="AB358" s="86">
        <f t="shared" si="749"/>
        <v>6.19281995446263E-5</v>
      </c>
      <c r="AC358" s="86">
        <f t="shared" si="749"/>
        <v>6.19281995446263E-5</v>
      </c>
      <c r="AD358" s="86">
        <f t="shared" si="749"/>
        <v>6.1928199567971517E-5</v>
      </c>
      <c r="AE358" s="86">
        <f t="shared" si="749"/>
        <v>6.1928199544292799E-5</v>
      </c>
      <c r="AF358" s="86">
        <f t="shared" si="749"/>
        <v>6.1928199544737458E-5</v>
      </c>
      <c r="AG358" s="86">
        <f t="shared" si="749"/>
        <v>6.1928199545070972E-5</v>
      </c>
      <c r="AH358" s="51">
        <f t="shared" si="749"/>
        <v>6.1928199546182645E-5</v>
      </c>
      <c r="AI358" s="51">
        <f t="shared" si="749"/>
        <v>6.1928199546182645E-5</v>
      </c>
      <c r="AJ358" s="51">
        <f t="shared" si="749"/>
        <v>6.1928199546404974E-5</v>
      </c>
      <c r="AK358" s="51">
        <f t="shared" si="749"/>
        <v>3.0544400018912062E-5</v>
      </c>
      <c r="AL358" s="51">
        <f t="shared" si="749"/>
        <v>6.0736695910299651E-5</v>
      </c>
      <c r="AM358" s="51">
        <f t="shared" si="749"/>
        <v>6.0736695909632643E-5</v>
      </c>
      <c r="AN358" s="51">
        <f t="shared" si="749"/>
        <v>6.0736695909743815E-5</v>
      </c>
      <c r="AO358" s="51">
        <f t="shared" si="749"/>
        <v>6.0736695909632643E-5</v>
      </c>
      <c r="AP358" s="51">
        <f t="shared" si="749"/>
        <v>6.0736695909966151E-5</v>
      </c>
      <c r="AQ358" s="51">
        <f t="shared" si="749"/>
        <v>6.0736695909854979E-5</v>
      </c>
      <c r="AR358" s="51">
        <f t="shared" si="749"/>
        <v>6.0736695910188487E-5</v>
      </c>
      <c r="AS358" s="51">
        <f t="shared" si="749"/>
        <v>6.0736695909743815E-5</v>
      </c>
      <c r="AT358" s="51">
        <f t="shared" ref="AT358" si="750">IF(AT231=0,"",ABS((AT231-$BA231)/$BA231))</f>
        <v>6.0736695909632643E-5</v>
      </c>
      <c r="AU358" s="51">
        <f t="shared" si="749"/>
        <v>1.3095489054520068E-3</v>
      </c>
      <c r="AY358" s="63"/>
      <c r="AZ358" s="65">
        <f t="shared" si="668"/>
        <v>0.99875282103230945</v>
      </c>
      <c r="BA358" s="63">
        <f t="shared" si="669"/>
        <v>7.3182726407399195E-4</v>
      </c>
      <c r="BB358" s="63">
        <f t="shared" si="670"/>
        <v>9.0251533906418211E-7</v>
      </c>
      <c r="BC358" s="51">
        <f t="shared" si="671"/>
        <v>6.0736695909743815E-5</v>
      </c>
      <c r="BD358" s="51">
        <f t="shared" si="672"/>
        <v>6.1928199546404974E-5</v>
      </c>
    </row>
    <row r="359" spans="1:56" x14ac:dyDescent="0.25">
      <c r="A359" s="60">
        <v>19615</v>
      </c>
      <c r="B359" s="51">
        <f t="shared" si="684"/>
        <v>5.6561092773798412E-4</v>
      </c>
      <c r="C359" s="86">
        <f t="shared" si="700"/>
        <v>3.8404360848878603E-5</v>
      </c>
      <c r="D359" s="86">
        <f t="shared" si="703"/>
        <v>3.840435067349459E-5</v>
      </c>
      <c r="E359" s="86">
        <f t="shared" si="746"/>
        <v>3.8404350473848728E-5</v>
      </c>
      <c r="F359" s="51">
        <f t="shared" si="746"/>
        <v>6.0921324972707587E-4</v>
      </c>
      <c r="G359" s="51">
        <f t="shared" si="743"/>
        <v>8.5993551864843294E-4</v>
      </c>
      <c r="H359" s="86">
        <f t="shared" si="743"/>
        <v>3.8404344531356915E-5</v>
      </c>
      <c r="I359" s="86">
        <f t="shared" si="716"/>
        <v>3.8404340234249188E-5</v>
      </c>
      <c r="J359" s="86">
        <f t="shared" si="719"/>
        <v>3.8404333993677327E-5</v>
      </c>
      <c r="K359" s="51">
        <f t="shared" si="704"/>
        <v>9.2935717334078651E-4</v>
      </c>
      <c r="L359" s="86">
        <f t="shared" si="689"/>
        <v>3.840431880037181E-5</v>
      </c>
      <c r="M359" s="51">
        <f t="shared" si="711"/>
        <v>3.840428713956023E-5</v>
      </c>
      <c r="N359" s="86">
        <f t="shared" si="685"/>
        <v>3.8404267548601906E-5</v>
      </c>
      <c r="O359" s="86">
        <f t="shared" si="690"/>
        <v>3.8404263108953475E-5</v>
      </c>
      <c r="P359" s="86">
        <f t="shared" si="686"/>
        <v>3.8404252382182475E-5</v>
      </c>
      <c r="Q359" s="86">
        <f t="shared" si="726"/>
        <v>3.8404235429726956E-5</v>
      </c>
      <c r="R359" s="86">
        <f t="shared" si="726"/>
        <v>3.8404220632713475E-5</v>
      </c>
      <c r="S359" s="86">
        <f t="shared" si="677"/>
        <v>3.8404212480896349E-5</v>
      </c>
      <c r="T359" s="86">
        <f t="shared" si="697"/>
        <v>3.8404200258281238E-5</v>
      </c>
      <c r="U359" s="86">
        <f t="shared" ref="U359:AU359" si="751">IF(U232=0,"",ABS((U232-$BA232)/$BA232))</f>
        <v>3.84041759856997E-5</v>
      </c>
      <c r="V359" s="86">
        <f t="shared" si="751"/>
        <v>3.840417598869939E-5</v>
      </c>
      <c r="W359" s="86">
        <f t="shared" si="751"/>
        <v>3.8404175987921691E-5</v>
      </c>
      <c r="X359" s="86">
        <f t="shared" si="751"/>
        <v>3.8404175985921901E-5</v>
      </c>
      <c r="Y359" s="86">
        <f t="shared" si="751"/>
        <v>1.6952726467987491E-5</v>
      </c>
      <c r="Z359" s="86">
        <f t="shared" si="751"/>
        <v>3.1789263647552632E-5</v>
      </c>
      <c r="AA359" s="86">
        <f t="shared" si="751"/>
        <v>3.1789263649774616E-5</v>
      </c>
      <c r="AB359" s="86">
        <f t="shared" si="751"/>
        <v>3.1789263647885929E-5</v>
      </c>
      <c r="AC359" s="86">
        <f t="shared" si="751"/>
        <v>3.1789263647885929E-5</v>
      </c>
      <c r="AD359" s="86">
        <f t="shared" si="751"/>
        <v>3.1789263651552213E-5</v>
      </c>
      <c r="AE359" s="86">
        <f t="shared" si="751"/>
        <v>3.1789263647552632E-5</v>
      </c>
      <c r="AF359" s="86">
        <f t="shared" si="751"/>
        <v>3.1789263647774826E-5</v>
      </c>
      <c r="AG359" s="86">
        <f t="shared" si="751"/>
        <v>3.1789263647885929E-5</v>
      </c>
      <c r="AH359" s="51">
        <f t="shared" si="751"/>
        <v>3.1789263648552524E-5</v>
      </c>
      <c r="AI359" s="51">
        <f t="shared" si="751"/>
        <v>3.1789263648774724E-5</v>
      </c>
      <c r="AJ359" s="51">
        <f t="shared" si="751"/>
        <v>3.1789263648219227E-5</v>
      </c>
      <c r="AK359" s="51">
        <f t="shared" si="751"/>
        <v>1.7414023637071985E-5</v>
      </c>
      <c r="AL359" s="51">
        <f t="shared" si="751"/>
        <v>3.1155282383316602E-5</v>
      </c>
      <c r="AM359" s="51">
        <f t="shared" si="751"/>
        <v>3.1155282382650001E-5</v>
      </c>
      <c r="AN359" s="51">
        <f t="shared" si="751"/>
        <v>3.1155282382761104E-5</v>
      </c>
      <c r="AO359" s="51">
        <f t="shared" si="751"/>
        <v>3.1155282382650001E-5</v>
      </c>
      <c r="AP359" s="51">
        <f t="shared" si="751"/>
        <v>3.1155282382983298E-5</v>
      </c>
      <c r="AQ359" s="51">
        <f t="shared" si="751"/>
        <v>3.1155282382872201E-5</v>
      </c>
      <c r="AR359" s="51">
        <f t="shared" si="751"/>
        <v>3.1155282383094402E-5</v>
      </c>
      <c r="AS359" s="51">
        <f t="shared" si="751"/>
        <v>3.1155282382761104E-5</v>
      </c>
      <c r="AT359" s="51">
        <f t="shared" ref="AT359" si="752">IF(AT232=0,"",ABS((AT232-$BA232)/$BA232))</f>
        <v>3.1155282382650001E-5</v>
      </c>
      <c r="AU359" s="51">
        <f t="shared" si="751"/>
        <v>6.956295828884953E-4</v>
      </c>
      <c r="AY359" s="63"/>
      <c r="AZ359" s="65">
        <f t="shared" si="668"/>
        <v>0.99933662114671695</v>
      </c>
      <c r="BA359" s="63">
        <f t="shared" si="669"/>
        <v>3.020076442934314E-4</v>
      </c>
      <c r="BB359" s="63">
        <f t="shared" si="670"/>
        <v>3.1155282382705553E-5</v>
      </c>
      <c r="BC359" s="51">
        <f t="shared" si="671"/>
        <v>3.8404175985810797E-5</v>
      </c>
      <c r="BD359" s="51">
        <f t="shared" si="672"/>
        <v>3.8404340234249188E-5</v>
      </c>
    </row>
    <row r="360" spans="1:56" x14ac:dyDescent="0.25">
      <c r="A360" s="60">
        <v>19616</v>
      </c>
      <c r="B360" s="51">
        <f t="shared" si="684"/>
        <v>5.6561092773798412E-4</v>
      </c>
      <c r="C360" s="86">
        <f t="shared" si="700"/>
        <v>3.8404360848878603E-5</v>
      </c>
      <c r="D360" s="86">
        <f t="shared" si="703"/>
        <v>3.840435067349459E-5</v>
      </c>
      <c r="E360" s="86">
        <f t="shared" si="746"/>
        <v>3.8404350473848728E-5</v>
      </c>
      <c r="F360" s="51">
        <f t="shared" si="746"/>
        <v>6.0921324972707587E-4</v>
      </c>
      <c r="G360" s="51">
        <f t="shared" si="743"/>
        <v>8.5993551864843294E-4</v>
      </c>
      <c r="H360" s="86">
        <f t="shared" si="743"/>
        <v>3.8404344531356915E-5</v>
      </c>
      <c r="I360" s="86">
        <f t="shared" si="716"/>
        <v>3.8404340234249188E-5</v>
      </c>
      <c r="J360" s="86">
        <f t="shared" si="719"/>
        <v>3.8404333993677327E-5</v>
      </c>
      <c r="K360" s="51">
        <f t="shared" si="704"/>
        <v>9.2935717334078651E-4</v>
      </c>
      <c r="L360" s="86">
        <f t="shared" si="689"/>
        <v>3.840431880037181E-5</v>
      </c>
      <c r="M360" s="86">
        <f t="shared" si="711"/>
        <v>3.840428713956023E-5</v>
      </c>
      <c r="N360" s="86">
        <f t="shared" si="685"/>
        <v>3.8404267548601906E-5</v>
      </c>
      <c r="O360" s="86">
        <f t="shared" si="690"/>
        <v>3.8404263108953475E-5</v>
      </c>
      <c r="P360" s="86">
        <f t="shared" si="686"/>
        <v>3.8404252382182475E-5</v>
      </c>
      <c r="Q360" s="86">
        <f t="shared" si="726"/>
        <v>3.8404235429726956E-5</v>
      </c>
      <c r="R360" s="86">
        <f t="shared" si="726"/>
        <v>3.8404220632713475E-5</v>
      </c>
      <c r="S360" s="86">
        <f t="shared" si="677"/>
        <v>3.8404212480896349E-5</v>
      </c>
      <c r="T360" s="86">
        <f t="shared" si="697"/>
        <v>3.8404200258281238E-5</v>
      </c>
      <c r="U360" s="86">
        <f t="shared" ref="U360:AU360" si="753">IF(U233=0,"",ABS((U233-$BA233)/$BA233))</f>
        <v>3.84041759856997E-5</v>
      </c>
      <c r="V360" s="86">
        <f t="shared" si="753"/>
        <v>3.840417598869939E-5</v>
      </c>
      <c r="W360" s="86">
        <f t="shared" si="753"/>
        <v>3.8404175987921691E-5</v>
      </c>
      <c r="X360" s="86">
        <f t="shared" si="753"/>
        <v>3.8404175985921901E-5</v>
      </c>
      <c r="Y360" s="86">
        <f t="shared" si="753"/>
        <v>1.6952726467987491E-5</v>
      </c>
      <c r="Z360" s="86">
        <f t="shared" si="753"/>
        <v>3.1789263647552632E-5</v>
      </c>
      <c r="AA360" s="86">
        <f t="shared" si="753"/>
        <v>3.1789263649774616E-5</v>
      </c>
      <c r="AB360" s="86">
        <f t="shared" si="753"/>
        <v>3.1789263647885929E-5</v>
      </c>
      <c r="AC360" s="86">
        <f t="shared" si="753"/>
        <v>3.1789263647885929E-5</v>
      </c>
      <c r="AD360" s="86">
        <f t="shared" si="753"/>
        <v>3.1789263651552213E-5</v>
      </c>
      <c r="AE360" s="86">
        <f t="shared" si="753"/>
        <v>3.1789263647552632E-5</v>
      </c>
      <c r="AF360" s="86">
        <f t="shared" si="753"/>
        <v>3.1789263647774826E-5</v>
      </c>
      <c r="AG360" s="86">
        <f t="shared" si="753"/>
        <v>3.1789263647885929E-5</v>
      </c>
      <c r="AH360" s="51">
        <f t="shared" si="753"/>
        <v>3.1789263648552524E-5</v>
      </c>
      <c r="AI360" s="51">
        <f t="shared" si="753"/>
        <v>3.1789263648774724E-5</v>
      </c>
      <c r="AJ360" s="51">
        <f t="shared" si="753"/>
        <v>3.1789263648219227E-5</v>
      </c>
      <c r="AK360" s="51">
        <f t="shared" si="753"/>
        <v>1.7414023637071985E-5</v>
      </c>
      <c r="AL360" s="51">
        <f t="shared" si="753"/>
        <v>3.1155282383316602E-5</v>
      </c>
      <c r="AM360" s="51">
        <f t="shared" si="753"/>
        <v>3.1155282382650001E-5</v>
      </c>
      <c r="AN360" s="51">
        <f t="shared" si="753"/>
        <v>3.1155282382761104E-5</v>
      </c>
      <c r="AO360" s="51">
        <f t="shared" si="753"/>
        <v>3.1155282382650001E-5</v>
      </c>
      <c r="AP360" s="51">
        <f t="shared" si="753"/>
        <v>3.1155282382983298E-5</v>
      </c>
      <c r="AQ360" s="51">
        <f t="shared" si="753"/>
        <v>3.1155282382872201E-5</v>
      </c>
      <c r="AR360" s="51">
        <f t="shared" si="753"/>
        <v>3.1155282383094402E-5</v>
      </c>
      <c r="AS360" s="51">
        <f t="shared" si="753"/>
        <v>3.1155282382761104E-5</v>
      </c>
      <c r="AT360" s="51">
        <f t="shared" ref="AT360" si="754">IF(AT233=0,"",ABS((AT233-$BA233)/$BA233))</f>
        <v>3.1155282382650001E-5</v>
      </c>
      <c r="AU360" s="51">
        <f t="shared" si="753"/>
        <v>6.956295828884953E-4</v>
      </c>
      <c r="AY360" s="63"/>
      <c r="AZ360" s="65">
        <f t="shared" ref="AZ360:AZ383" si="755">MEDIAN($B233:$AU233)</f>
        <v>0.99933662114671695</v>
      </c>
      <c r="BA360" s="63">
        <f t="shared" ref="BA360:BA383" si="756">PERCENTILE($B360:$AU360,0.9)</f>
        <v>3.020076442934314E-4</v>
      </c>
      <c r="BB360" s="63">
        <f t="shared" ref="BB360:BB383" si="757">PERCENTILE($B360:$AU360,0.1)</f>
        <v>3.1155282382705553E-5</v>
      </c>
      <c r="BC360" s="51">
        <f t="shared" ref="BC360:BC383" si="758">MEDIAN($B360:$AU360)</f>
        <v>3.8404175985810797E-5</v>
      </c>
      <c r="BD360" s="51">
        <f t="shared" ref="BD360:BD383" si="759">PERCENTILE($B360:$AU360,0.8)</f>
        <v>3.8404340234249188E-5</v>
      </c>
    </row>
    <row r="361" spans="1:56" x14ac:dyDescent="0.25">
      <c r="A361" s="60">
        <v>19617</v>
      </c>
      <c r="B361" s="51">
        <f t="shared" si="684"/>
        <v>3.5205035300224914E-4</v>
      </c>
      <c r="C361" s="86">
        <f t="shared" si="700"/>
        <v>1.3563187781814778E-6</v>
      </c>
      <c r="D361" s="86">
        <f t="shared" si="703"/>
        <v>1.3563289506161301E-6</v>
      </c>
      <c r="E361" s="86">
        <f t="shared" si="746"/>
        <v>1.3563291502193783E-6</v>
      </c>
      <c r="F361" s="51">
        <f t="shared" si="746"/>
        <v>3.956433685182399E-4</v>
      </c>
      <c r="G361" s="51">
        <f t="shared" si="743"/>
        <v>8.139863113042834E-4</v>
      </c>
      <c r="H361" s="86">
        <f t="shared" si="743"/>
        <v>1.3563350909985242E-6</v>
      </c>
      <c r="I361" s="86">
        <f t="shared" si="716"/>
        <v>1.3563393868558546E-6</v>
      </c>
      <c r="J361" s="86">
        <f t="shared" si="719"/>
        <v>1.3563456256514249E-6</v>
      </c>
      <c r="K361" s="51">
        <f t="shared" si="704"/>
        <v>8.7994948930337274E-5</v>
      </c>
      <c r="L361" s="86">
        <f t="shared" si="689"/>
        <v>1.3563608146033267E-6</v>
      </c>
      <c r="M361" s="86">
        <f t="shared" si="711"/>
        <v>1.3563924662135557E-6</v>
      </c>
      <c r="N361" s="86">
        <f t="shared" si="685"/>
        <v>1.3564120515464049E-6</v>
      </c>
      <c r="O361" s="86">
        <f t="shared" si="690"/>
        <v>1.3564164899140121E-6</v>
      </c>
      <c r="P361" s="86">
        <f t="shared" si="686"/>
        <v>1.3564272135068823E-6</v>
      </c>
      <c r="Q361" s="86">
        <f t="shared" si="726"/>
        <v>1.356444161122239E-6</v>
      </c>
      <c r="R361" s="86">
        <f t="shared" si="726"/>
        <v>1.3564589538666914E-6</v>
      </c>
      <c r="S361" s="86">
        <f t="shared" si="677"/>
        <v>1.3564671033885137E-6</v>
      </c>
      <c r="T361" s="86">
        <f t="shared" si="697"/>
        <v>1.3564793225062218E-6</v>
      </c>
      <c r="U361" s="86">
        <f t="shared" ref="U361:AU361" si="760">IF(U234=0,"",ABS((U234-$BA234)/$BA234))</f>
        <v>1.3565035881298137E-6</v>
      </c>
      <c r="V361" s="86">
        <f t="shared" si="760"/>
        <v>1.3565035865747522E-6</v>
      </c>
      <c r="W361" s="86">
        <f t="shared" si="760"/>
        <v>1.3565035876855104E-6</v>
      </c>
      <c r="X361" s="86">
        <f t="shared" si="760"/>
        <v>1.3565035880187378E-6</v>
      </c>
      <c r="Y361" s="86">
        <f t="shared" si="760"/>
        <v>1.3565035879076621E-6</v>
      </c>
      <c r="Z361" s="86">
        <f t="shared" si="760"/>
        <v>1.3565035882408895E-6</v>
      </c>
      <c r="AA361" s="86">
        <f t="shared" si="760"/>
        <v>1.3565035879076621E-6</v>
      </c>
      <c r="AB361" s="86">
        <f t="shared" si="760"/>
        <v>1.3565035881298137E-6</v>
      </c>
      <c r="AC361" s="86">
        <f t="shared" si="760"/>
        <v>1.3565035881298137E-6</v>
      </c>
      <c r="AD361" s="86">
        <f t="shared" si="760"/>
        <v>1.3565035870190555E-6</v>
      </c>
      <c r="AE361" s="86">
        <f t="shared" si="760"/>
        <v>1.3565035884630411E-6</v>
      </c>
      <c r="AF361" s="86">
        <f t="shared" si="760"/>
        <v>1.3565035882408895E-6</v>
      </c>
      <c r="AG361" s="86">
        <f t="shared" si="760"/>
        <v>1.3565035882408895E-6</v>
      </c>
      <c r="AH361" s="51">
        <f t="shared" si="760"/>
        <v>1.3565035875744345E-6</v>
      </c>
      <c r="AI361" s="51">
        <f t="shared" si="760"/>
        <v>1.356503587352283E-6</v>
      </c>
      <c r="AJ361" s="51">
        <f t="shared" si="760"/>
        <v>1.3565035881298137E-6</v>
      </c>
      <c r="AK361" s="51">
        <f t="shared" si="760"/>
        <v>3.7185539874859306E-5</v>
      </c>
      <c r="AL361" s="51">
        <f t="shared" si="760"/>
        <v>1.818158468968339E-6</v>
      </c>
      <c r="AM361" s="51">
        <f t="shared" si="760"/>
        <v>1.818158469634794E-6</v>
      </c>
      <c r="AN361" s="51">
        <f t="shared" si="760"/>
        <v>1.8181584695237182E-6</v>
      </c>
      <c r="AO361" s="51">
        <f t="shared" si="760"/>
        <v>1.818158469634794E-6</v>
      </c>
      <c r="AP361" s="51">
        <f t="shared" si="760"/>
        <v>1.8181584693015664E-6</v>
      </c>
      <c r="AQ361" s="51">
        <f t="shared" si="760"/>
        <v>1.8181584694126423E-6</v>
      </c>
      <c r="AR361" s="51">
        <f t="shared" si="760"/>
        <v>1.8181584691904907E-6</v>
      </c>
      <c r="AS361" s="51">
        <f t="shared" si="760"/>
        <v>1.8181584695237182E-6</v>
      </c>
      <c r="AT361" s="51">
        <f t="shared" ref="AT361" si="761">IF(AT234=0,"",ABS((AT234-$BA234)/$BA234))</f>
        <v>1.818158469634794E-6</v>
      </c>
      <c r="AU361" s="51">
        <f t="shared" si="760"/>
        <v>4.8204125699040064E-4</v>
      </c>
      <c r="AY361" s="63"/>
      <c r="AZ361" s="65">
        <f t="shared" si="755"/>
        <v>0.99951683514481582</v>
      </c>
      <c r="BA361" s="63">
        <f t="shared" si="756"/>
        <v>6.2590244402598293E-5</v>
      </c>
      <c r="BB361" s="63">
        <f t="shared" si="757"/>
        <v>1.3563425062536396E-6</v>
      </c>
      <c r="BC361" s="51">
        <f t="shared" si="758"/>
        <v>1.3565035880742758E-6</v>
      </c>
      <c r="BD361" s="51">
        <f t="shared" si="759"/>
        <v>1.8181584695237182E-6</v>
      </c>
    </row>
    <row r="362" spans="1:56" x14ac:dyDescent="0.25">
      <c r="A362" s="60">
        <v>19618</v>
      </c>
      <c r="B362" s="51">
        <f t="shared" si="684"/>
        <v>3.036955186459318E-4</v>
      </c>
      <c r="C362" s="86">
        <f t="shared" si="700"/>
        <v>7.1506641970540622E-8</v>
      </c>
      <c r="D362" s="86">
        <f t="shared" si="703"/>
        <v>7.1516813580268418E-8</v>
      </c>
      <c r="E362" s="86">
        <f t="shared" si="746"/>
        <v>7.1517013173868202E-8</v>
      </c>
      <c r="F362" s="51">
        <f t="shared" si="746"/>
        <v>3.472864269707156E-4</v>
      </c>
      <c r="G362" s="51">
        <f t="shared" si="743"/>
        <v>6.8948945917346807E-4</v>
      </c>
      <c r="H362" s="86">
        <f t="shared" si="743"/>
        <v>7.152295355477925E-8</v>
      </c>
      <c r="I362" s="86">
        <f t="shared" si="716"/>
        <v>7.1527249093386923E-8</v>
      </c>
      <c r="J362" s="86">
        <f t="shared" si="719"/>
        <v>7.1533487476317016E-8</v>
      </c>
      <c r="K362" s="51">
        <f t="shared" si="704"/>
        <v>3.9652878435822684E-5</v>
      </c>
      <c r="L362" s="86">
        <f t="shared" si="689"/>
        <v>7.1548675360806628E-8</v>
      </c>
      <c r="M362" s="86">
        <f t="shared" si="711"/>
        <v>7.1580324774643216E-8</v>
      </c>
      <c r="N362" s="86">
        <f t="shared" si="685"/>
        <v>7.1599908716498317E-8</v>
      </c>
      <c r="O362" s="86">
        <f t="shared" si="690"/>
        <v>7.160434675849415E-8</v>
      </c>
      <c r="P362" s="86">
        <f t="shared" si="686"/>
        <v>7.1615069610868431E-8</v>
      </c>
      <c r="Q362" s="86">
        <f t="shared" si="726"/>
        <v>7.1632016073802862E-8</v>
      </c>
      <c r="R362" s="86">
        <f t="shared" si="726"/>
        <v>7.164680776999507E-8</v>
      </c>
      <c r="S362" s="86">
        <f t="shared" si="677"/>
        <v>7.16549567868169E-8</v>
      </c>
      <c r="T362" s="86">
        <f t="shared" si="697"/>
        <v>7.166717498066801E-8</v>
      </c>
      <c r="U362" s="86">
        <f t="shared" ref="U362:AU362" si="762">IF(U235=0,"",ABS((U235-$BA235)/$BA235))</f>
        <v>7.1691438987030861E-8</v>
      </c>
      <c r="V362" s="86">
        <f t="shared" si="762"/>
        <v>7.1691437765255913E-8</v>
      </c>
      <c r="W362" s="86">
        <f t="shared" si="762"/>
        <v>7.169143887596041E-8</v>
      </c>
      <c r="X362" s="86">
        <f t="shared" si="762"/>
        <v>7.169143887596041E-8</v>
      </c>
      <c r="Y362" s="86">
        <f t="shared" si="762"/>
        <v>7.1691439098101312E-8</v>
      </c>
      <c r="Z362" s="86">
        <f t="shared" si="762"/>
        <v>7.1691439098101312E-8</v>
      </c>
      <c r="AA362" s="86">
        <f t="shared" si="762"/>
        <v>7.1691439098101312E-8</v>
      </c>
      <c r="AB362" s="86">
        <f t="shared" si="762"/>
        <v>7.1691439098101312E-8</v>
      </c>
      <c r="AC362" s="86">
        <f t="shared" si="762"/>
        <v>7.1691439098101312E-8</v>
      </c>
      <c r="AD362" s="86">
        <f t="shared" si="762"/>
        <v>7.1691438431678606E-8</v>
      </c>
      <c r="AE362" s="86">
        <f t="shared" si="762"/>
        <v>7.1691439431312665E-8</v>
      </c>
      <c r="AF362" s="86">
        <f t="shared" si="762"/>
        <v>7.1691439209171763E-8</v>
      </c>
      <c r="AG362" s="86">
        <f t="shared" si="762"/>
        <v>7.1691439209171763E-8</v>
      </c>
      <c r="AH362" s="51">
        <f t="shared" si="762"/>
        <v>7.1691438542749057E-8</v>
      </c>
      <c r="AI362" s="51">
        <f t="shared" si="762"/>
        <v>7.1691438320608155E-8</v>
      </c>
      <c r="AJ362" s="51">
        <f t="shared" si="762"/>
        <v>7.1691439098101312E-8</v>
      </c>
      <c r="AK362" s="51">
        <f t="shared" si="762"/>
        <v>3.22210130645257E-5</v>
      </c>
      <c r="AL362" s="51">
        <f t="shared" si="762"/>
        <v>4.8593342765343171E-7</v>
      </c>
      <c r="AM362" s="51">
        <f t="shared" si="762"/>
        <v>4.8593342831985436E-7</v>
      </c>
      <c r="AN362" s="51">
        <f t="shared" si="762"/>
        <v>4.8593342820878389E-7</v>
      </c>
      <c r="AO362" s="51">
        <f t="shared" si="762"/>
        <v>4.8593342831985436E-7</v>
      </c>
      <c r="AP362" s="51">
        <f t="shared" si="762"/>
        <v>4.8593342798664304E-7</v>
      </c>
      <c r="AQ362" s="51">
        <f t="shared" si="762"/>
        <v>4.8593342809771351E-7</v>
      </c>
      <c r="AR362" s="51">
        <f t="shared" si="762"/>
        <v>4.8593342798664304E-7</v>
      </c>
      <c r="AS362" s="51">
        <f t="shared" si="762"/>
        <v>4.8593342820878389E-7</v>
      </c>
      <c r="AT362" s="51">
        <f t="shared" ref="AT362" si="763">IF(AT235=0,"",ABS((AT235-$BA235)/$BA235))</f>
        <v>4.8593342831985436E-7</v>
      </c>
      <c r="AU362" s="51">
        <f t="shared" si="762"/>
        <v>4.3368013915755325E-4</v>
      </c>
      <c r="AY362" s="63"/>
      <c r="AZ362" s="65">
        <f t="shared" si="755"/>
        <v>0.9995664361974137</v>
      </c>
      <c r="BA362" s="63">
        <f t="shared" si="756"/>
        <v>3.5936945750174196E-5</v>
      </c>
      <c r="BB362" s="63">
        <f t="shared" si="757"/>
        <v>7.153036828485197E-8</v>
      </c>
      <c r="BC362" s="51">
        <f t="shared" si="758"/>
        <v>7.1691439098101312E-8</v>
      </c>
      <c r="BD362" s="51">
        <f t="shared" si="759"/>
        <v>4.8593342820878389E-7</v>
      </c>
    </row>
    <row r="363" spans="1:56" x14ac:dyDescent="0.25">
      <c r="A363" s="60">
        <v>19619</v>
      </c>
      <c r="B363" s="51">
        <f t="shared" si="684"/>
        <v>2.5272725798244667E-4</v>
      </c>
      <c r="C363" s="86">
        <f t="shared" si="700"/>
        <v>4.6378847164290952E-6</v>
      </c>
      <c r="D363" s="86">
        <f t="shared" si="703"/>
        <v>4.637874546225093E-6</v>
      </c>
      <c r="E363" s="86">
        <f t="shared" si="746"/>
        <v>4.6378743466503595E-6</v>
      </c>
      <c r="F363" s="51">
        <f t="shared" si="746"/>
        <v>2.5272723795722679E-4</v>
      </c>
      <c r="G363" s="51">
        <f t="shared" si="743"/>
        <v>5.2478216187429848E-4</v>
      </c>
      <c r="H363" s="86">
        <f t="shared" si="743"/>
        <v>4.6378684070530916E-6</v>
      </c>
      <c r="I363" s="86">
        <f t="shared" si="716"/>
        <v>4.6378641121426449E-6</v>
      </c>
      <c r="J363" s="86">
        <f t="shared" si="719"/>
        <v>4.6378578746825861E-6</v>
      </c>
      <c r="K363" s="51">
        <f t="shared" si="704"/>
        <v>5.4877231097712015E-5</v>
      </c>
      <c r="L363" s="86">
        <f t="shared" si="689"/>
        <v>4.6378426887890524E-6</v>
      </c>
      <c r="M363" s="86">
        <f t="shared" si="711"/>
        <v>4.6378110438106989E-6</v>
      </c>
      <c r="N363" s="86">
        <f t="shared" si="685"/>
        <v>4.6377914624974621E-6</v>
      </c>
      <c r="O363" s="86">
        <f t="shared" si="690"/>
        <v>4.6377870250970985E-6</v>
      </c>
      <c r="P363" s="86">
        <f t="shared" si="686"/>
        <v>4.6377763037025562E-6</v>
      </c>
      <c r="Q363" s="86">
        <f t="shared" si="726"/>
        <v>4.637759359618929E-6</v>
      </c>
      <c r="R363" s="86">
        <f t="shared" si="726"/>
        <v>4.6377445698762411E-6</v>
      </c>
      <c r="S363" s="86">
        <f t="shared" ref="S363:S383" si="764">IF(S236=0,"",ABS((S236-$BA236)/$BA236))</f>
        <v>4.6377364219628964E-6</v>
      </c>
      <c r="T363" s="86">
        <f t="shared" si="697"/>
        <v>4.6377242054792861E-6</v>
      </c>
      <c r="U363" s="86">
        <f t="shared" ref="U363:AU363" si="765">IF(U236=0,"",ABS((U236-$BA236)/$BA236))</f>
        <v>4.637699944766051E-6</v>
      </c>
      <c r="V363" s="86">
        <f t="shared" si="765"/>
        <v>4.6376999454324109E-6</v>
      </c>
      <c r="W363" s="86">
        <f t="shared" si="765"/>
        <v>4.6376999446549914E-6</v>
      </c>
      <c r="X363" s="86">
        <f t="shared" si="765"/>
        <v>4.6376999448771114E-6</v>
      </c>
      <c r="Y363" s="86">
        <f t="shared" si="765"/>
        <v>4.6376999444328714E-6</v>
      </c>
      <c r="Z363" s="86">
        <f t="shared" si="765"/>
        <v>4.6376999446549914E-6</v>
      </c>
      <c r="AA363" s="86">
        <f t="shared" si="765"/>
        <v>4.6376999444328714E-6</v>
      </c>
      <c r="AB363" s="86">
        <f t="shared" si="765"/>
        <v>4.6376999445439318E-6</v>
      </c>
      <c r="AC363" s="86">
        <f t="shared" si="765"/>
        <v>4.6376999445439318E-6</v>
      </c>
      <c r="AD363" s="86">
        <f t="shared" si="765"/>
        <v>4.637699944766051E-6</v>
      </c>
      <c r="AE363" s="86">
        <f t="shared" si="765"/>
        <v>4.6376999442107514E-6</v>
      </c>
      <c r="AF363" s="86">
        <f t="shared" si="765"/>
        <v>4.6376999444328714E-6</v>
      </c>
      <c r="AG363" s="86">
        <f t="shared" si="765"/>
        <v>4.6376999444328714E-6</v>
      </c>
      <c r="AH363" s="51">
        <f t="shared" si="765"/>
        <v>4.6376999450992314E-6</v>
      </c>
      <c r="AI363" s="51">
        <f t="shared" si="765"/>
        <v>4.6376999453213514E-6</v>
      </c>
      <c r="AJ363" s="51">
        <f t="shared" si="765"/>
        <v>4.6376999444328714E-6</v>
      </c>
      <c r="AK363" s="51">
        <f t="shared" si="765"/>
        <v>2.0153312527454245E-5</v>
      </c>
      <c r="AL363" s="51">
        <f t="shared" si="765"/>
        <v>4.3182693071359127E-6</v>
      </c>
      <c r="AM363" s="51">
        <f t="shared" si="765"/>
        <v>4.3182693064695528E-6</v>
      </c>
      <c r="AN363" s="51">
        <f t="shared" si="765"/>
        <v>4.3182693065806132E-6</v>
      </c>
      <c r="AO363" s="51">
        <f t="shared" si="765"/>
        <v>4.3182693064695528E-6</v>
      </c>
      <c r="AP363" s="51">
        <f t="shared" si="765"/>
        <v>4.3182693068027323E-6</v>
      </c>
      <c r="AQ363" s="51">
        <f t="shared" si="765"/>
        <v>4.3182693066916728E-6</v>
      </c>
      <c r="AR363" s="51">
        <f t="shared" si="765"/>
        <v>4.3182693068027323E-6</v>
      </c>
      <c r="AS363" s="51">
        <f t="shared" si="765"/>
        <v>4.3182693065806132E-6</v>
      </c>
      <c r="AT363" s="51">
        <f t="shared" ref="AT363" si="766">IF(AT236=0,"",ABS((AT236-$BA236)/$BA236))</f>
        <v>4.3182693064695528E-6</v>
      </c>
      <c r="AU363" s="51">
        <f t="shared" si="765"/>
        <v>3.3911278366081297E-4</v>
      </c>
      <c r="AY363" s="63"/>
      <c r="AZ363" s="65">
        <f t="shared" si="755"/>
        <v>0.99966563830260968</v>
      </c>
      <c r="BA363" s="63">
        <f t="shared" si="756"/>
        <v>3.7515271812583125E-5</v>
      </c>
      <c r="BB363" s="63">
        <f t="shared" si="757"/>
        <v>4.318269306636143E-6</v>
      </c>
      <c r="BC363" s="51">
        <f t="shared" si="758"/>
        <v>4.6376999452102918E-6</v>
      </c>
      <c r="BD363" s="51">
        <f t="shared" si="759"/>
        <v>4.6378684070530916E-6</v>
      </c>
    </row>
    <row r="364" spans="1:56" x14ac:dyDescent="0.25">
      <c r="A364" s="60">
        <v>19620</v>
      </c>
      <c r="B364" s="51">
        <f t="shared" si="684"/>
        <v>2.5272725798244667E-4</v>
      </c>
      <c r="C364" s="86">
        <f t="shared" si="700"/>
        <v>4.6378847164290952E-6</v>
      </c>
      <c r="D364" s="86">
        <f t="shared" si="703"/>
        <v>4.637874546225093E-6</v>
      </c>
      <c r="E364" s="86">
        <f t="shared" si="746"/>
        <v>4.6378743466503595E-6</v>
      </c>
      <c r="F364" s="51">
        <f t="shared" si="746"/>
        <v>2.5272723795722679E-4</v>
      </c>
      <c r="G364" s="51">
        <f t="shared" si="743"/>
        <v>5.2478216187429848E-4</v>
      </c>
      <c r="H364" s="86">
        <f t="shared" si="743"/>
        <v>4.6378684070530916E-6</v>
      </c>
      <c r="I364" s="86">
        <f t="shared" si="716"/>
        <v>4.6378641121426449E-6</v>
      </c>
      <c r="J364" s="86">
        <f t="shared" si="719"/>
        <v>4.6378578746825861E-6</v>
      </c>
      <c r="K364" s="51">
        <f t="shared" si="704"/>
        <v>5.4877231097712015E-5</v>
      </c>
      <c r="L364" s="86">
        <f t="shared" si="689"/>
        <v>4.6378426887890524E-6</v>
      </c>
      <c r="M364" s="86">
        <f t="shared" si="711"/>
        <v>4.6378110438106989E-6</v>
      </c>
      <c r="N364" s="86">
        <f t="shared" si="685"/>
        <v>4.6377914624974621E-6</v>
      </c>
      <c r="O364" s="86">
        <f t="shared" si="690"/>
        <v>4.6377870250970985E-6</v>
      </c>
      <c r="P364" s="86">
        <f t="shared" si="686"/>
        <v>4.6377763037025562E-6</v>
      </c>
      <c r="Q364" s="86">
        <f t="shared" si="726"/>
        <v>4.637759359618929E-6</v>
      </c>
      <c r="R364" s="86">
        <f t="shared" si="726"/>
        <v>4.6377445698762411E-6</v>
      </c>
      <c r="S364" s="86">
        <f t="shared" si="764"/>
        <v>4.6377364219628964E-6</v>
      </c>
      <c r="T364" s="86">
        <f t="shared" si="697"/>
        <v>4.6377242054792861E-6</v>
      </c>
      <c r="U364" s="86">
        <f t="shared" ref="U364:AU364" si="767">IF(U237=0,"",ABS((U237-$BA237)/$BA237))</f>
        <v>4.637699944766051E-6</v>
      </c>
      <c r="V364" s="86">
        <f t="shared" si="767"/>
        <v>4.6376999454324109E-6</v>
      </c>
      <c r="W364" s="86">
        <f t="shared" si="767"/>
        <v>4.6376999446549914E-6</v>
      </c>
      <c r="X364" s="86">
        <f t="shared" si="767"/>
        <v>4.6376999448771114E-6</v>
      </c>
      <c r="Y364" s="86">
        <f t="shared" si="767"/>
        <v>4.6376999444328714E-6</v>
      </c>
      <c r="Z364" s="86">
        <f t="shared" si="767"/>
        <v>4.6376999446549914E-6</v>
      </c>
      <c r="AA364" s="86">
        <f t="shared" si="767"/>
        <v>4.6376999444328714E-6</v>
      </c>
      <c r="AB364" s="86">
        <f t="shared" si="767"/>
        <v>4.6376999445439318E-6</v>
      </c>
      <c r="AC364" s="86">
        <f t="shared" si="767"/>
        <v>4.6376999445439318E-6</v>
      </c>
      <c r="AD364" s="86">
        <f t="shared" si="767"/>
        <v>4.637699944766051E-6</v>
      </c>
      <c r="AE364" s="86">
        <f t="shared" si="767"/>
        <v>4.6376999442107514E-6</v>
      </c>
      <c r="AF364" s="86">
        <f t="shared" si="767"/>
        <v>4.6376999444328714E-6</v>
      </c>
      <c r="AG364" s="86">
        <f t="shared" si="767"/>
        <v>4.6376999444328714E-6</v>
      </c>
      <c r="AH364" s="51">
        <f t="shared" si="767"/>
        <v>4.6376999450992314E-6</v>
      </c>
      <c r="AI364" s="51">
        <f t="shared" si="767"/>
        <v>4.6376999453213514E-6</v>
      </c>
      <c r="AJ364" s="51">
        <f t="shared" si="767"/>
        <v>4.6376999444328714E-6</v>
      </c>
      <c r="AK364" s="51">
        <f t="shared" si="767"/>
        <v>2.0153312527454245E-5</v>
      </c>
      <c r="AL364" s="51">
        <f t="shared" si="767"/>
        <v>4.3182693071359127E-6</v>
      </c>
      <c r="AM364" s="51">
        <f t="shared" si="767"/>
        <v>4.3182693064695528E-6</v>
      </c>
      <c r="AN364" s="51">
        <f t="shared" si="767"/>
        <v>4.3182693065806132E-6</v>
      </c>
      <c r="AO364" s="51">
        <f t="shared" si="767"/>
        <v>4.3182693064695528E-6</v>
      </c>
      <c r="AP364" s="51">
        <f t="shared" si="767"/>
        <v>4.3182693068027323E-6</v>
      </c>
      <c r="AQ364" s="51">
        <f t="shared" si="767"/>
        <v>4.3182693066916728E-6</v>
      </c>
      <c r="AR364" s="51">
        <f t="shared" si="767"/>
        <v>4.3182693068027323E-6</v>
      </c>
      <c r="AS364" s="51">
        <f t="shared" si="767"/>
        <v>4.3182693065806132E-6</v>
      </c>
      <c r="AT364" s="51">
        <f t="shared" ref="AT364" si="768">IF(AT237=0,"",ABS((AT237-$BA237)/$BA237))</f>
        <v>4.3182693064695528E-6</v>
      </c>
      <c r="AU364" s="51">
        <f t="shared" si="767"/>
        <v>3.3911278366081297E-4</v>
      </c>
      <c r="AY364" s="63"/>
      <c r="AZ364" s="65">
        <f t="shared" si="755"/>
        <v>0.99966563830260968</v>
      </c>
      <c r="BA364" s="63">
        <f t="shared" si="756"/>
        <v>3.7515271812583125E-5</v>
      </c>
      <c r="BB364" s="63">
        <f t="shared" si="757"/>
        <v>4.318269306636143E-6</v>
      </c>
      <c r="BC364" s="51">
        <f t="shared" si="758"/>
        <v>4.6376999452102918E-6</v>
      </c>
      <c r="BD364" s="51">
        <f t="shared" si="759"/>
        <v>4.6378684070530916E-6</v>
      </c>
    </row>
    <row r="365" spans="1:56" x14ac:dyDescent="0.25">
      <c r="A365" s="60">
        <v>19621</v>
      </c>
      <c r="B365" s="51">
        <f t="shared" si="684"/>
        <v>1.3187820319587152E-4</v>
      </c>
      <c r="C365" s="86">
        <f t="shared" si="700"/>
        <v>7.8484991888239644E-6</v>
      </c>
      <c r="D365" s="86">
        <f t="shared" si="703"/>
        <v>7.84848902051499E-6</v>
      </c>
      <c r="E365" s="86">
        <f t="shared" si="746"/>
        <v>7.8484888209643699E-6</v>
      </c>
      <c r="F365" s="51">
        <f t="shared" si="746"/>
        <v>1.3187818317307107E-4</v>
      </c>
      <c r="G365" s="51">
        <f t="shared" si="743"/>
        <v>2.1364199360985448E-4</v>
      </c>
      <c r="H365" s="86">
        <f t="shared" si="743"/>
        <v>7.8484828823068079E-6</v>
      </c>
      <c r="I365" s="86">
        <f t="shared" si="716"/>
        <v>7.8484785881373584E-6</v>
      </c>
      <c r="J365" s="86">
        <f t="shared" si="719"/>
        <v>7.8484723518750872E-6</v>
      </c>
      <c r="K365" s="51">
        <f t="shared" si="704"/>
        <v>1.7568912156497025E-4</v>
      </c>
      <c r="L365" s="86">
        <f t="shared" si="689"/>
        <v>7.8484571685936159E-6</v>
      </c>
      <c r="M365" s="86">
        <f t="shared" si="711"/>
        <v>7.8484255291042594E-6</v>
      </c>
      <c r="N365" s="86">
        <f t="shared" si="685"/>
        <v>7.848405951267273E-6</v>
      </c>
      <c r="O365" s="86">
        <f t="shared" si="690"/>
        <v>7.8484015146251233E-6</v>
      </c>
      <c r="P365" s="86">
        <f t="shared" si="686"/>
        <v>7.8483907950811558E-6</v>
      </c>
      <c r="Q365" s="86">
        <f t="shared" si="726"/>
        <v>7.848373853933061E-6</v>
      </c>
      <c r="R365" s="86">
        <f t="shared" si="726"/>
        <v>7.8483590667545739E-6</v>
      </c>
      <c r="S365" s="86">
        <f t="shared" si="764"/>
        <v>7.8483509202698342E-6</v>
      </c>
      <c r="T365" s="86">
        <f t="shared" si="697"/>
        <v>7.8483387059284811E-6</v>
      </c>
      <c r="U365" s="86">
        <f t="shared" ref="U365:AU365" si="769">IF(U238=0,"",ABS((U238-$BA238)/$BA238))</f>
        <v>7.8483144493679012E-6</v>
      </c>
      <c r="V365" s="86">
        <f t="shared" si="769"/>
        <v>7.8483144495899933E-6</v>
      </c>
      <c r="W365" s="86">
        <f t="shared" si="769"/>
        <v>7.8483144491458075E-6</v>
      </c>
      <c r="X365" s="86">
        <f t="shared" si="769"/>
        <v>7.8483144494789473E-6</v>
      </c>
      <c r="Y365" s="86">
        <f t="shared" si="769"/>
        <v>7.8483144490347615E-6</v>
      </c>
      <c r="Z365" s="86">
        <f t="shared" si="769"/>
        <v>7.8483144492568535E-6</v>
      </c>
      <c r="AA365" s="86">
        <f t="shared" si="769"/>
        <v>7.8483144489237155E-6</v>
      </c>
      <c r="AB365" s="86">
        <f t="shared" si="769"/>
        <v>7.8483144491458075E-6</v>
      </c>
      <c r="AC365" s="86">
        <f t="shared" si="769"/>
        <v>7.8483144491458075E-6</v>
      </c>
      <c r="AD365" s="86">
        <f t="shared" si="769"/>
        <v>7.8483144490347615E-6</v>
      </c>
      <c r="AE365" s="86">
        <f t="shared" si="769"/>
        <v>7.8483144488126678E-6</v>
      </c>
      <c r="AF365" s="86">
        <f t="shared" si="769"/>
        <v>7.8483144490347615E-6</v>
      </c>
      <c r="AG365" s="86">
        <f t="shared" si="769"/>
        <v>7.8483144490347615E-6</v>
      </c>
      <c r="AH365" s="51">
        <f t="shared" si="769"/>
        <v>7.8483144495899933E-6</v>
      </c>
      <c r="AI365" s="51">
        <f t="shared" si="769"/>
        <v>7.848314449812087E-6</v>
      </c>
      <c r="AJ365" s="51">
        <f t="shared" si="769"/>
        <v>7.8483144489237155E-6</v>
      </c>
      <c r="AK365" s="51">
        <f t="shared" si="769"/>
        <v>7.7467258816544651E-6</v>
      </c>
      <c r="AL365" s="51">
        <f t="shared" si="769"/>
        <v>7.647373334945464E-6</v>
      </c>
      <c r="AM365" s="51">
        <f t="shared" si="769"/>
        <v>7.6473733342791845E-6</v>
      </c>
      <c r="AN365" s="51">
        <f t="shared" si="769"/>
        <v>7.6473733343902322E-6</v>
      </c>
      <c r="AO365" s="51">
        <f t="shared" si="769"/>
        <v>7.6473733342791845E-6</v>
      </c>
      <c r="AP365" s="51">
        <f t="shared" si="769"/>
        <v>7.6473733346123242E-6</v>
      </c>
      <c r="AQ365" s="51">
        <f t="shared" si="769"/>
        <v>7.6473733345012782E-6</v>
      </c>
      <c r="AR365" s="51">
        <f t="shared" si="769"/>
        <v>7.6473733346123242E-6</v>
      </c>
      <c r="AS365" s="51">
        <f t="shared" si="769"/>
        <v>7.6473733343902322E-6</v>
      </c>
      <c r="AT365" s="51">
        <f t="shared" ref="AT365" si="770">IF(AT238=0,"",ABS((AT238-$BA238)/$BA238))</f>
        <v>7.6473733342791845E-6</v>
      </c>
      <c r="AU365" s="51">
        <f t="shared" si="769"/>
        <v>2.1825329190281953E-4</v>
      </c>
      <c r="AY365" s="63"/>
      <c r="AZ365" s="65">
        <f t="shared" si="755"/>
        <v>0.99978964093410494</v>
      </c>
      <c r="BA365" s="63">
        <f t="shared" si="756"/>
        <v>6.9863341180947526E-5</v>
      </c>
      <c r="BB365" s="63">
        <f t="shared" si="757"/>
        <v>7.6473733344457552E-6</v>
      </c>
      <c r="BC365" s="51">
        <f t="shared" si="758"/>
        <v>7.8483144495344703E-6</v>
      </c>
      <c r="BD365" s="51">
        <f t="shared" si="759"/>
        <v>7.8484785881373584E-6</v>
      </c>
    </row>
    <row r="366" spans="1:56" x14ac:dyDescent="0.25">
      <c r="A366" s="60">
        <v>19622</v>
      </c>
      <c r="B366" s="51">
        <f t="shared" ref="B366:B383" si="771">IF(B239=0,"",ABS((B239-$BA239)/$BA239))</f>
        <v>1.3187820319587152E-4</v>
      </c>
      <c r="C366" s="86">
        <f t="shared" si="700"/>
        <v>7.8484991888239644E-6</v>
      </c>
      <c r="D366" s="86">
        <f t="shared" si="703"/>
        <v>7.84848902051499E-6</v>
      </c>
      <c r="E366" s="86">
        <f t="shared" si="746"/>
        <v>7.8484888209643699E-6</v>
      </c>
      <c r="F366" s="51">
        <f t="shared" si="746"/>
        <v>1.3187818317307107E-4</v>
      </c>
      <c r="G366" s="51">
        <f t="shared" si="743"/>
        <v>2.1364199360985448E-4</v>
      </c>
      <c r="H366" s="86">
        <f t="shared" si="743"/>
        <v>7.8484828823068079E-6</v>
      </c>
      <c r="I366" s="86">
        <f t="shared" si="716"/>
        <v>7.8484785881373584E-6</v>
      </c>
      <c r="J366" s="86">
        <f t="shared" si="719"/>
        <v>7.8484723518750872E-6</v>
      </c>
      <c r="K366" s="51">
        <f t="shared" si="704"/>
        <v>1.7568912156497025E-4</v>
      </c>
      <c r="L366" s="86">
        <f t="shared" si="689"/>
        <v>7.8484571685936159E-6</v>
      </c>
      <c r="M366" s="86">
        <f t="shared" si="711"/>
        <v>7.8484255291042594E-6</v>
      </c>
      <c r="N366" s="86">
        <f t="shared" ref="N366:N383" si="772">IF(N239=0,"",ABS((N239-$BA239)/$BA239))</f>
        <v>7.848405951267273E-6</v>
      </c>
      <c r="O366" s="86">
        <f t="shared" si="690"/>
        <v>7.8484015146251233E-6</v>
      </c>
      <c r="P366" s="86">
        <f t="shared" ref="P366:P383" si="773">IF(P239=0,"",ABS((P239-$BA239)/$BA239))</f>
        <v>7.8483907950811558E-6</v>
      </c>
      <c r="Q366" s="86">
        <f t="shared" si="726"/>
        <v>7.848373853933061E-6</v>
      </c>
      <c r="R366" s="86">
        <f t="shared" si="726"/>
        <v>7.8483590667545739E-6</v>
      </c>
      <c r="S366" s="86">
        <f t="shared" si="764"/>
        <v>7.8483509202698342E-6</v>
      </c>
      <c r="T366" s="86">
        <f t="shared" si="697"/>
        <v>7.8483387059284811E-6</v>
      </c>
      <c r="U366" s="86">
        <f t="shared" ref="U366:AU366" si="774">IF(U239=0,"",ABS((U239-$BA239)/$BA239))</f>
        <v>7.8483144493679012E-6</v>
      </c>
      <c r="V366" s="86">
        <f t="shared" si="774"/>
        <v>7.8483144495899933E-6</v>
      </c>
      <c r="W366" s="86">
        <f t="shared" si="774"/>
        <v>7.8483144491458075E-6</v>
      </c>
      <c r="X366" s="86">
        <f t="shared" si="774"/>
        <v>7.8483144494789473E-6</v>
      </c>
      <c r="Y366" s="86">
        <f t="shared" si="774"/>
        <v>7.8483144490347615E-6</v>
      </c>
      <c r="Z366" s="86">
        <f t="shared" si="774"/>
        <v>7.8483144492568535E-6</v>
      </c>
      <c r="AA366" s="86">
        <f t="shared" si="774"/>
        <v>7.8483144489237155E-6</v>
      </c>
      <c r="AB366" s="86">
        <f t="shared" si="774"/>
        <v>7.8483144491458075E-6</v>
      </c>
      <c r="AC366" s="86">
        <f t="shared" si="774"/>
        <v>7.8483144491458075E-6</v>
      </c>
      <c r="AD366" s="86">
        <f t="shared" si="774"/>
        <v>7.8483144490347615E-6</v>
      </c>
      <c r="AE366" s="86">
        <f t="shared" si="774"/>
        <v>7.8483144488126678E-6</v>
      </c>
      <c r="AF366" s="86">
        <f t="shared" si="774"/>
        <v>7.8483144490347615E-6</v>
      </c>
      <c r="AG366" s="86">
        <f t="shared" si="774"/>
        <v>7.8483144490347615E-6</v>
      </c>
      <c r="AH366" s="51">
        <f t="shared" si="774"/>
        <v>7.8483144495899933E-6</v>
      </c>
      <c r="AI366" s="51">
        <f t="shared" si="774"/>
        <v>7.848314449812087E-6</v>
      </c>
      <c r="AJ366" s="51">
        <f t="shared" si="774"/>
        <v>7.8483144489237155E-6</v>
      </c>
      <c r="AK366" s="51">
        <f t="shared" si="774"/>
        <v>7.7467258816544651E-6</v>
      </c>
      <c r="AL366" s="51">
        <f t="shared" si="774"/>
        <v>7.647373334945464E-6</v>
      </c>
      <c r="AM366" s="51">
        <f t="shared" si="774"/>
        <v>7.6473733342791845E-6</v>
      </c>
      <c r="AN366" s="51">
        <f t="shared" si="774"/>
        <v>7.6473733343902322E-6</v>
      </c>
      <c r="AO366" s="51">
        <f t="shared" si="774"/>
        <v>7.6473733342791845E-6</v>
      </c>
      <c r="AP366" s="51">
        <f t="shared" si="774"/>
        <v>7.6473733346123242E-6</v>
      </c>
      <c r="AQ366" s="51">
        <f t="shared" si="774"/>
        <v>7.6473733345012782E-6</v>
      </c>
      <c r="AR366" s="51">
        <f t="shared" si="774"/>
        <v>7.6473733346123242E-6</v>
      </c>
      <c r="AS366" s="51">
        <f t="shared" si="774"/>
        <v>7.6473733343902322E-6</v>
      </c>
      <c r="AT366" s="51">
        <f t="shared" ref="AT366" si="775">IF(AT239=0,"",ABS((AT239-$BA239)/$BA239))</f>
        <v>7.6473733342791845E-6</v>
      </c>
      <c r="AU366" s="51">
        <f t="shared" si="774"/>
        <v>2.1825329190281953E-4</v>
      </c>
      <c r="AY366" s="63"/>
      <c r="AZ366" s="65">
        <f t="shared" si="755"/>
        <v>0.99978964093410494</v>
      </c>
      <c r="BA366" s="63">
        <f t="shared" si="756"/>
        <v>6.9863341180947526E-5</v>
      </c>
      <c r="BB366" s="63">
        <f t="shared" si="757"/>
        <v>7.6473733344457552E-6</v>
      </c>
      <c r="BC366" s="51">
        <f t="shared" si="758"/>
        <v>7.8483144495344703E-6</v>
      </c>
      <c r="BD366" s="51">
        <f t="shared" si="759"/>
        <v>7.8484785881373584E-6</v>
      </c>
    </row>
    <row r="367" spans="1:56" x14ac:dyDescent="0.25">
      <c r="A367" s="60">
        <v>19623</v>
      </c>
      <c r="B367" s="51">
        <f t="shared" si="771"/>
        <v>1.3187820319587152E-4</v>
      </c>
      <c r="C367" s="86">
        <f t="shared" si="700"/>
        <v>7.8484991888239644E-6</v>
      </c>
      <c r="D367" s="86">
        <f t="shared" si="703"/>
        <v>7.84848902051499E-6</v>
      </c>
      <c r="E367" s="86">
        <f t="shared" si="746"/>
        <v>7.8484888209643699E-6</v>
      </c>
      <c r="F367" s="51">
        <f t="shared" si="746"/>
        <v>1.3187818317307107E-4</v>
      </c>
      <c r="G367" s="51">
        <f t="shared" si="743"/>
        <v>2.1364199360985448E-4</v>
      </c>
      <c r="H367" s="86">
        <f t="shared" si="743"/>
        <v>7.8484828823068079E-6</v>
      </c>
      <c r="I367" s="86">
        <f t="shared" si="716"/>
        <v>7.8484785881373584E-6</v>
      </c>
      <c r="J367" s="86">
        <f t="shared" si="719"/>
        <v>7.8484723518750872E-6</v>
      </c>
      <c r="K367" s="51">
        <f t="shared" si="704"/>
        <v>1.7568912156497025E-4</v>
      </c>
      <c r="L367" s="86">
        <f t="shared" ref="L367:L383" si="776">IF(L240=0,"",ABS((L240-$BA240)/$BA240))</f>
        <v>7.8484571685936159E-6</v>
      </c>
      <c r="M367" s="86">
        <f t="shared" si="711"/>
        <v>7.8484255291042594E-6</v>
      </c>
      <c r="N367" s="86">
        <f t="shared" si="772"/>
        <v>7.848405951267273E-6</v>
      </c>
      <c r="O367" s="86">
        <f t="shared" ref="O367:O383" si="777">IF(O240=0,"",ABS((O240-$BA240)/$BA240))</f>
        <v>7.8484015146251233E-6</v>
      </c>
      <c r="P367" s="86">
        <f t="shared" si="773"/>
        <v>7.8483907950811558E-6</v>
      </c>
      <c r="Q367" s="86">
        <f t="shared" si="726"/>
        <v>7.848373853933061E-6</v>
      </c>
      <c r="R367" s="86">
        <f t="shared" si="726"/>
        <v>7.8483590667545739E-6</v>
      </c>
      <c r="S367" s="86">
        <f t="shared" si="764"/>
        <v>7.8483509202698342E-6</v>
      </c>
      <c r="T367" s="86">
        <f t="shared" si="697"/>
        <v>7.8483387059284811E-6</v>
      </c>
      <c r="U367" s="86">
        <f t="shared" ref="U367:AU367" si="778">IF(U240=0,"",ABS((U240-$BA240)/$BA240))</f>
        <v>7.8483144493679012E-6</v>
      </c>
      <c r="V367" s="86">
        <f t="shared" si="778"/>
        <v>7.8483144495899933E-6</v>
      </c>
      <c r="W367" s="86">
        <f t="shared" si="778"/>
        <v>7.8483144491458075E-6</v>
      </c>
      <c r="X367" s="86">
        <f t="shared" si="778"/>
        <v>7.8483144494789473E-6</v>
      </c>
      <c r="Y367" s="86">
        <f t="shared" si="778"/>
        <v>7.8483144490347615E-6</v>
      </c>
      <c r="Z367" s="86">
        <f t="shared" si="778"/>
        <v>7.8483144492568535E-6</v>
      </c>
      <c r="AA367" s="86">
        <f t="shared" si="778"/>
        <v>7.8483144489237155E-6</v>
      </c>
      <c r="AB367" s="86">
        <f t="shared" si="778"/>
        <v>7.8483144491458075E-6</v>
      </c>
      <c r="AC367" s="86">
        <f t="shared" si="778"/>
        <v>7.8483144491458075E-6</v>
      </c>
      <c r="AD367" s="86">
        <f t="shared" si="778"/>
        <v>7.8483144490347615E-6</v>
      </c>
      <c r="AE367" s="86">
        <f t="shared" si="778"/>
        <v>7.8483144488126678E-6</v>
      </c>
      <c r="AF367" s="86">
        <f t="shared" si="778"/>
        <v>7.8483144490347615E-6</v>
      </c>
      <c r="AG367" s="86">
        <f t="shared" si="778"/>
        <v>7.8483144490347615E-6</v>
      </c>
      <c r="AH367" s="51">
        <f t="shared" si="778"/>
        <v>7.8483144495899933E-6</v>
      </c>
      <c r="AI367" s="51">
        <f t="shared" si="778"/>
        <v>7.848314449812087E-6</v>
      </c>
      <c r="AJ367" s="51">
        <f t="shared" si="778"/>
        <v>7.8483144489237155E-6</v>
      </c>
      <c r="AK367" s="51">
        <f t="shared" si="778"/>
        <v>7.7467258816544651E-6</v>
      </c>
      <c r="AL367" s="51">
        <f t="shared" si="778"/>
        <v>7.647373334945464E-6</v>
      </c>
      <c r="AM367" s="51">
        <f t="shared" si="778"/>
        <v>7.6473733342791845E-6</v>
      </c>
      <c r="AN367" s="51">
        <f t="shared" si="778"/>
        <v>7.6473733343902322E-6</v>
      </c>
      <c r="AO367" s="51">
        <f t="shared" si="778"/>
        <v>7.6473733342791845E-6</v>
      </c>
      <c r="AP367" s="51">
        <f t="shared" si="778"/>
        <v>7.6473733346123242E-6</v>
      </c>
      <c r="AQ367" s="51">
        <f t="shared" si="778"/>
        <v>7.6473733345012782E-6</v>
      </c>
      <c r="AR367" s="51">
        <f t="shared" si="778"/>
        <v>7.6473733346123242E-6</v>
      </c>
      <c r="AS367" s="51">
        <f t="shared" si="778"/>
        <v>7.6473733343902322E-6</v>
      </c>
      <c r="AT367" s="51">
        <f t="shared" ref="AT367" si="779">IF(AT240=0,"",ABS((AT240-$BA240)/$BA240))</f>
        <v>7.6473733342791845E-6</v>
      </c>
      <c r="AU367" s="51">
        <f t="shared" si="778"/>
        <v>2.1825329190281953E-4</v>
      </c>
      <c r="AY367" s="63"/>
      <c r="AZ367" s="65">
        <f t="shared" si="755"/>
        <v>0.99978964093410494</v>
      </c>
      <c r="BA367" s="63">
        <f t="shared" si="756"/>
        <v>6.9863341180947526E-5</v>
      </c>
      <c r="BB367" s="63">
        <f t="shared" si="757"/>
        <v>7.6473733344457552E-6</v>
      </c>
      <c r="BC367" s="51">
        <f t="shared" si="758"/>
        <v>7.8483144495344703E-6</v>
      </c>
      <c r="BD367" s="51">
        <f t="shared" si="759"/>
        <v>7.8484785881373584E-6</v>
      </c>
    </row>
    <row r="368" spans="1:56" x14ac:dyDescent="0.25">
      <c r="A368" s="60">
        <v>19624</v>
      </c>
      <c r="B368" s="51">
        <f t="shared" si="771"/>
        <v>4.8323641794801682E-5</v>
      </c>
      <c r="C368" s="86">
        <f t="shared" si="700"/>
        <v>1.2841001786269472E-6</v>
      </c>
      <c r="D368" s="86">
        <f t="shared" si="703"/>
        <v>1.2841103457533135E-6</v>
      </c>
      <c r="E368" s="86">
        <f t="shared" si="746"/>
        <v>1.2841105452872629E-6</v>
      </c>
      <c r="F368" s="51">
        <f t="shared" si="746"/>
        <v>4.8323621773674016E-5</v>
      </c>
      <c r="G368" s="51">
        <f t="shared" si="743"/>
        <v>1.2442400764905737E-4</v>
      </c>
      <c r="H368" s="86">
        <f t="shared" si="743"/>
        <v>1.2841164833376514E-6</v>
      </c>
      <c r="I368" s="86">
        <f t="shared" si="716"/>
        <v>1.2841207769262749E-6</v>
      </c>
      <c r="J368" s="86">
        <f t="shared" si="719"/>
        <v>1.2841270124454727E-6</v>
      </c>
      <c r="K368" s="51">
        <f t="shared" si="704"/>
        <v>4.8323605001163349E-5</v>
      </c>
      <c r="L368" s="86">
        <f t="shared" si="776"/>
        <v>1.28414219401433E-6</v>
      </c>
      <c r="M368" s="86">
        <f t="shared" si="711"/>
        <v>1.2841738298610754E-6</v>
      </c>
      <c r="N368" s="86">
        <f t="shared" si="772"/>
        <v>1.2841934053962361E-6</v>
      </c>
      <c r="O368" s="86">
        <f t="shared" si="777"/>
        <v>1.2841978415566968E-6</v>
      </c>
      <c r="P368" s="86">
        <f t="shared" si="773"/>
        <v>1.284208559872003E-6</v>
      </c>
      <c r="Q368" s="86">
        <f t="shared" ref="Q368:R383" si="780">IF(Q241=0,"",ABS((Q241-$BA241)/$BA241))</f>
        <v>1.2842254990495891E-6</v>
      </c>
      <c r="R368" s="86">
        <f t="shared" si="780"/>
        <v>1.2842402844375162E-6</v>
      </c>
      <c r="S368" s="86">
        <f t="shared" si="764"/>
        <v>1.2842484300195955E-6</v>
      </c>
      <c r="T368" s="86">
        <f t="shared" si="697"/>
        <v>1.2842606430074077E-6</v>
      </c>
      <c r="U368" s="86">
        <f t="shared" ref="U368:AU368" si="781">IF(U241=0,"",ABS((U241-$BA241)/$BA241))</f>
        <v>1.2842848967642475E-6</v>
      </c>
      <c r="V368" s="86">
        <f t="shared" si="781"/>
        <v>1.2842848966532102E-6</v>
      </c>
      <c r="W368" s="86">
        <f t="shared" si="781"/>
        <v>1.284284896986322E-6</v>
      </c>
      <c r="X368" s="86">
        <f t="shared" si="781"/>
        <v>1.2842848966532102E-6</v>
      </c>
      <c r="Y368" s="86">
        <f t="shared" si="781"/>
        <v>1.2842848970973593E-6</v>
      </c>
      <c r="Z368" s="86">
        <f t="shared" si="781"/>
        <v>1.2842848968752849E-6</v>
      </c>
      <c r="AA368" s="86">
        <f t="shared" si="781"/>
        <v>1.2842848972083965E-6</v>
      </c>
      <c r="AB368" s="86">
        <f t="shared" si="781"/>
        <v>1.284284896986322E-6</v>
      </c>
      <c r="AC368" s="86">
        <f t="shared" si="781"/>
        <v>1.284284896986322E-6</v>
      </c>
      <c r="AD368" s="86">
        <f t="shared" si="781"/>
        <v>1.2842848972083965E-6</v>
      </c>
      <c r="AE368" s="86">
        <f t="shared" si="781"/>
        <v>1.2842848973194338E-6</v>
      </c>
      <c r="AF368" s="86">
        <f t="shared" si="781"/>
        <v>1.2842848970973593E-6</v>
      </c>
      <c r="AG368" s="86">
        <f t="shared" si="781"/>
        <v>1.2842848970973593E-6</v>
      </c>
      <c r="AH368" s="51">
        <f t="shared" si="781"/>
        <v>1.2842848965421731E-6</v>
      </c>
      <c r="AI368" s="51">
        <f t="shared" si="781"/>
        <v>1.2842848963200984E-6</v>
      </c>
      <c r="AJ368" s="51">
        <f t="shared" si="781"/>
        <v>1.2842848972083965E-6</v>
      </c>
      <c r="AK368" s="51">
        <f t="shared" si="781"/>
        <v>1.1362697014570827E-5</v>
      </c>
      <c r="AL368" s="51">
        <f t="shared" si="781"/>
        <v>1.4141446032755905E-6</v>
      </c>
      <c r="AM368" s="51">
        <f t="shared" si="781"/>
        <v>1.4141446039418139E-6</v>
      </c>
      <c r="AN368" s="51">
        <f t="shared" si="781"/>
        <v>1.4141446038307767E-6</v>
      </c>
      <c r="AO368" s="51">
        <f t="shared" si="781"/>
        <v>1.4141446039418139E-6</v>
      </c>
      <c r="AP368" s="51">
        <f t="shared" si="781"/>
        <v>1.4141446036087023E-6</v>
      </c>
      <c r="AQ368" s="51">
        <f t="shared" si="781"/>
        <v>1.4141446037197394E-6</v>
      </c>
      <c r="AR368" s="51">
        <f t="shared" si="781"/>
        <v>1.4141446036087023E-6</v>
      </c>
      <c r="AS368" s="51">
        <f t="shared" si="781"/>
        <v>1.4141446038307767E-6</v>
      </c>
      <c r="AT368" s="51">
        <f t="shared" ref="AT368" si="782">IF(AT241=0,"",ABS((AT241-$BA241)/$BA241))</f>
        <v>1.4141446039418139E-6</v>
      </c>
      <c r="AU368" s="51">
        <f t="shared" si="781"/>
        <v>1.3469151442074061E-4</v>
      </c>
      <c r="AY368" s="63"/>
      <c r="AZ368" s="65">
        <f t="shared" si="755"/>
        <v>0.99986404251300209</v>
      </c>
      <c r="BA368" s="63">
        <f t="shared" si="756"/>
        <v>2.9843151007867088E-5</v>
      </c>
      <c r="BB368" s="63">
        <f t="shared" si="757"/>
        <v>1.2841238946858737E-6</v>
      </c>
      <c r="BC368" s="51">
        <f t="shared" si="758"/>
        <v>1.284284896986322E-6</v>
      </c>
      <c r="BD368" s="51">
        <f t="shared" si="759"/>
        <v>1.4141446038307767E-6</v>
      </c>
    </row>
    <row r="369" spans="1:56" x14ac:dyDescent="0.25">
      <c r="A369" s="60">
        <v>19625</v>
      </c>
      <c r="B369" s="51">
        <f t="shared" si="771"/>
        <v>4.8323641794801682E-5</v>
      </c>
      <c r="C369" s="86">
        <f t="shared" si="700"/>
        <v>1.2841001786269472E-6</v>
      </c>
      <c r="D369" s="86">
        <f t="shared" si="703"/>
        <v>1.2841103457533135E-6</v>
      </c>
      <c r="E369" s="86">
        <f t="shared" si="746"/>
        <v>1.2841105452872629E-6</v>
      </c>
      <c r="F369" s="51">
        <f t="shared" si="746"/>
        <v>4.8323621773674016E-5</v>
      </c>
      <c r="G369" s="51">
        <f t="shared" si="743"/>
        <v>1.2442400764905737E-4</v>
      </c>
      <c r="H369" s="86">
        <f t="shared" si="743"/>
        <v>1.2841164833376514E-6</v>
      </c>
      <c r="I369" s="86">
        <f t="shared" si="716"/>
        <v>1.2841207769262749E-6</v>
      </c>
      <c r="J369" s="86">
        <f t="shared" si="719"/>
        <v>1.2841270124454727E-6</v>
      </c>
      <c r="K369" s="51">
        <f t="shared" si="704"/>
        <v>4.8323605001163349E-5</v>
      </c>
      <c r="L369" s="86">
        <f t="shared" si="776"/>
        <v>1.28414219401433E-6</v>
      </c>
      <c r="M369" s="86">
        <f t="shared" si="711"/>
        <v>1.2841738298610754E-6</v>
      </c>
      <c r="N369" s="86">
        <f t="shared" si="772"/>
        <v>1.2841934053962361E-6</v>
      </c>
      <c r="O369" s="86">
        <f t="shared" si="777"/>
        <v>1.2841978415566968E-6</v>
      </c>
      <c r="P369" s="86">
        <f t="shared" si="773"/>
        <v>1.284208559872003E-6</v>
      </c>
      <c r="Q369" s="86">
        <f t="shared" si="780"/>
        <v>1.2842254990495891E-6</v>
      </c>
      <c r="R369" s="86">
        <f t="shared" si="780"/>
        <v>1.2842402844375162E-6</v>
      </c>
      <c r="S369" s="86">
        <f t="shared" si="764"/>
        <v>1.2842484300195955E-6</v>
      </c>
      <c r="T369" s="86">
        <f t="shared" ref="T369:T383" si="783">IF(T242=0,"",ABS((T242-$BA242)/$BA242))</f>
        <v>1.2842606430074077E-6</v>
      </c>
      <c r="U369" s="86">
        <f t="shared" ref="U369:AU369" si="784">IF(U242=0,"",ABS((U242-$BA242)/$BA242))</f>
        <v>1.2842848967642475E-6</v>
      </c>
      <c r="V369" s="86">
        <f t="shared" si="784"/>
        <v>1.2842848966532102E-6</v>
      </c>
      <c r="W369" s="86">
        <f t="shared" si="784"/>
        <v>1.284284896986322E-6</v>
      </c>
      <c r="X369" s="86">
        <f t="shared" si="784"/>
        <v>1.2842848966532102E-6</v>
      </c>
      <c r="Y369" s="86">
        <f t="shared" si="784"/>
        <v>1.2842848970973593E-6</v>
      </c>
      <c r="Z369" s="86">
        <f t="shared" si="784"/>
        <v>1.2842848968752849E-6</v>
      </c>
      <c r="AA369" s="86">
        <f t="shared" si="784"/>
        <v>1.2842848972083965E-6</v>
      </c>
      <c r="AB369" s="86">
        <f t="shared" si="784"/>
        <v>1.284284896986322E-6</v>
      </c>
      <c r="AC369" s="86">
        <f t="shared" si="784"/>
        <v>1.284284896986322E-6</v>
      </c>
      <c r="AD369" s="86">
        <f t="shared" si="784"/>
        <v>1.2842848972083965E-6</v>
      </c>
      <c r="AE369" s="86">
        <f t="shared" si="784"/>
        <v>1.2842848973194338E-6</v>
      </c>
      <c r="AF369" s="86">
        <f t="shared" si="784"/>
        <v>1.2842848970973593E-6</v>
      </c>
      <c r="AG369" s="86">
        <f t="shared" si="784"/>
        <v>1.2842848970973593E-6</v>
      </c>
      <c r="AH369" s="51">
        <f t="shared" si="784"/>
        <v>1.2842848965421731E-6</v>
      </c>
      <c r="AI369" s="51">
        <f t="shared" si="784"/>
        <v>1.2842848963200984E-6</v>
      </c>
      <c r="AJ369" s="51">
        <f t="shared" si="784"/>
        <v>1.2842848972083965E-6</v>
      </c>
      <c r="AK369" s="51">
        <f t="shared" si="784"/>
        <v>1.1362697014570827E-5</v>
      </c>
      <c r="AL369" s="51">
        <f t="shared" si="784"/>
        <v>1.4141446032755905E-6</v>
      </c>
      <c r="AM369" s="51">
        <f t="shared" si="784"/>
        <v>1.4141446039418139E-6</v>
      </c>
      <c r="AN369" s="51">
        <f t="shared" si="784"/>
        <v>1.4141446038307767E-6</v>
      </c>
      <c r="AO369" s="51">
        <f t="shared" si="784"/>
        <v>1.4141446039418139E-6</v>
      </c>
      <c r="AP369" s="51">
        <f t="shared" si="784"/>
        <v>1.4141446036087023E-6</v>
      </c>
      <c r="AQ369" s="51">
        <f t="shared" si="784"/>
        <v>1.4141446037197394E-6</v>
      </c>
      <c r="AR369" s="51">
        <f t="shared" si="784"/>
        <v>1.4141446036087023E-6</v>
      </c>
      <c r="AS369" s="51">
        <f t="shared" si="784"/>
        <v>1.4141446038307767E-6</v>
      </c>
      <c r="AT369" s="51">
        <f t="shared" ref="AT369" si="785">IF(AT242=0,"",ABS((AT242-$BA242)/$BA242))</f>
        <v>1.4141446039418139E-6</v>
      </c>
      <c r="AU369" s="51">
        <f t="shared" si="784"/>
        <v>1.3469151442074061E-4</v>
      </c>
      <c r="AY369" s="63"/>
      <c r="AZ369" s="65">
        <f t="shared" si="755"/>
        <v>0.99986404251300209</v>
      </c>
      <c r="BA369" s="63">
        <f t="shared" si="756"/>
        <v>2.9843151007867088E-5</v>
      </c>
      <c r="BB369" s="63">
        <f t="shared" si="757"/>
        <v>1.2841238946858737E-6</v>
      </c>
      <c r="BC369" s="51">
        <f t="shared" si="758"/>
        <v>1.284284896986322E-6</v>
      </c>
      <c r="BD369" s="51">
        <f t="shared" si="759"/>
        <v>1.4141446038307767E-6</v>
      </c>
    </row>
    <row r="370" spans="1:56" x14ac:dyDescent="0.25">
      <c r="A370" s="60">
        <v>19626</v>
      </c>
      <c r="B370" s="51">
        <f t="shared" si="771"/>
        <v>4.8323641794801682E-5</v>
      </c>
      <c r="C370" s="86">
        <f t="shared" ref="C370:C383" si="786">IF(C243=0,"",ABS((C243-$BA243)/$BA243))</f>
        <v>1.2841001786269472E-6</v>
      </c>
      <c r="D370" s="86">
        <f t="shared" si="703"/>
        <v>1.2841103457533135E-6</v>
      </c>
      <c r="E370" s="86">
        <f t="shared" si="746"/>
        <v>1.2841105452872629E-6</v>
      </c>
      <c r="F370" s="51">
        <f t="shared" si="746"/>
        <v>4.8323621773674016E-5</v>
      </c>
      <c r="G370" s="51">
        <f t="shared" si="743"/>
        <v>1.2442400764905737E-4</v>
      </c>
      <c r="H370" s="86">
        <f t="shared" si="743"/>
        <v>1.2841164833376514E-6</v>
      </c>
      <c r="I370" s="86">
        <f t="shared" si="716"/>
        <v>1.2841207769262749E-6</v>
      </c>
      <c r="J370" s="86">
        <f t="shared" si="719"/>
        <v>1.2841270124454727E-6</v>
      </c>
      <c r="K370" s="51">
        <f t="shared" si="704"/>
        <v>4.8323605001163349E-5</v>
      </c>
      <c r="L370" s="86">
        <f t="shared" si="776"/>
        <v>1.28414219401433E-6</v>
      </c>
      <c r="M370" s="86">
        <f t="shared" si="711"/>
        <v>1.2841738298610754E-6</v>
      </c>
      <c r="N370" s="86">
        <f t="shared" si="772"/>
        <v>1.2841934053962361E-6</v>
      </c>
      <c r="O370" s="86">
        <f t="shared" si="777"/>
        <v>1.2841978415566968E-6</v>
      </c>
      <c r="P370" s="86">
        <f t="shared" si="773"/>
        <v>1.284208559872003E-6</v>
      </c>
      <c r="Q370" s="86">
        <f t="shared" si="780"/>
        <v>1.2842254990495891E-6</v>
      </c>
      <c r="R370" s="86">
        <f t="shared" si="780"/>
        <v>1.2842402844375162E-6</v>
      </c>
      <c r="S370" s="86">
        <f t="shared" si="764"/>
        <v>1.2842484300195955E-6</v>
      </c>
      <c r="T370" s="86">
        <f t="shared" si="783"/>
        <v>1.2842606430074077E-6</v>
      </c>
      <c r="U370" s="86">
        <f t="shared" ref="U370:AU370" si="787">IF(U243=0,"",ABS((U243-$BA243)/$BA243))</f>
        <v>1.2842848967642475E-6</v>
      </c>
      <c r="V370" s="86">
        <f t="shared" si="787"/>
        <v>1.2842848966532102E-6</v>
      </c>
      <c r="W370" s="86">
        <f t="shared" si="787"/>
        <v>1.284284896986322E-6</v>
      </c>
      <c r="X370" s="86">
        <f t="shared" si="787"/>
        <v>1.2842848966532102E-6</v>
      </c>
      <c r="Y370" s="86">
        <f t="shared" si="787"/>
        <v>1.2842848970973593E-6</v>
      </c>
      <c r="Z370" s="86">
        <f t="shared" si="787"/>
        <v>1.2842848968752849E-6</v>
      </c>
      <c r="AA370" s="86">
        <f t="shared" si="787"/>
        <v>1.2842848972083965E-6</v>
      </c>
      <c r="AB370" s="86">
        <f t="shared" si="787"/>
        <v>1.284284896986322E-6</v>
      </c>
      <c r="AC370" s="86">
        <f t="shared" si="787"/>
        <v>1.284284896986322E-6</v>
      </c>
      <c r="AD370" s="86">
        <f t="shared" si="787"/>
        <v>1.2842848972083965E-6</v>
      </c>
      <c r="AE370" s="86">
        <f t="shared" si="787"/>
        <v>1.2842848973194338E-6</v>
      </c>
      <c r="AF370" s="86">
        <f t="shared" si="787"/>
        <v>1.2842848970973593E-6</v>
      </c>
      <c r="AG370" s="86">
        <f t="shared" si="787"/>
        <v>1.2842848970973593E-6</v>
      </c>
      <c r="AH370" s="51">
        <f t="shared" si="787"/>
        <v>1.2842848965421731E-6</v>
      </c>
      <c r="AI370" s="51">
        <f t="shared" si="787"/>
        <v>1.2842848963200984E-6</v>
      </c>
      <c r="AJ370" s="51">
        <f t="shared" si="787"/>
        <v>1.2842848972083965E-6</v>
      </c>
      <c r="AK370" s="51">
        <f t="shared" si="787"/>
        <v>1.1362697014570827E-5</v>
      </c>
      <c r="AL370" s="51">
        <f t="shared" si="787"/>
        <v>1.4141446032755905E-6</v>
      </c>
      <c r="AM370" s="51">
        <f t="shared" si="787"/>
        <v>1.4141446039418139E-6</v>
      </c>
      <c r="AN370" s="51">
        <f t="shared" si="787"/>
        <v>1.4141446038307767E-6</v>
      </c>
      <c r="AO370" s="51">
        <f t="shared" si="787"/>
        <v>1.4141446039418139E-6</v>
      </c>
      <c r="AP370" s="51">
        <f t="shared" si="787"/>
        <v>1.4141446036087023E-6</v>
      </c>
      <c r="AQ370" s="51">
        <f t="shared" si="787"/>
        <v>1.4141446037197394E-6</v>
      </c>
      <c r="AR370" s="51">
        <f t="shared" si="787"/>
        <v>1.4141446036087023E-6</v>
      </c>
      <c r="AS370" s="51">
        <f t="shared" si="787"/>
        <v>1.4141446038307767E-6</v>
      </c>
      <c r="AT370" s="51">
        <f t="shared" ref="AT370" si="788">IF(AT243=0,"",ABS((AT243-$BA243)/$BA243))</f>
        <v>1.4141446039418139E-6</v>
      </c>
      <c r="AU370" s="51">
        <f t="shared" si="787"/>
        <v>1.3469151442074061E-4</v>
      </c>
      <c r="AY370" s="63"/>
      <c r="AZ370" s="65">
        <f t="shared" si="755"/>
        <v>0.99986404251300209</v>
      </c>
      <c r="BA370" s="63">
        <f t="shared" si="756"/>
        <v>2.9843151007867088E-5</v>
      </c>
      <c r="BB370" s="63">
        <f t="shared" si="757"/>
        <v>1.2841238946858737E-6</v>
      </c>
      <c r="BC370" s="51">
        <f t="shared" si="758"/>
        <v>1.284284896986322E-6</v>
      </c>
      <c r="BD370" s="51">
        <f t="shared" si="759"/>
        <v>1.4141446038307767E-6</v>
      </c>
    </row>
    <row r="371" spans="1:56" x14ac:dyDescent="0.25">
      <c r="A371" s="60">
        <v>19627</v>
      </c>
      <c r="B371" s="51">
        <f t="shared" si="771"/>
        <v>4.8323641794801682E-5</v>
      </c>
      <c r="C371" s="86">
        <f t="shared" si="786"/>
        <v>1.2841001786269472E-6</v>
      </c>
      <c r="D371" s="86">
        <f t="shared" ref="D371:D383" si="789">IF(D244=0,"",ABS((D244-$BA244)/$BA244))</f>
        <v>1.2841103457533135E-6</v>
      </c>
      <c r="E371" s="86">
        <f t="shared" si="746"/>
        <v>1.2841105452872629E-6</v>
      </c>
      <c r="F371" s="51">
        <f t="shared" si="746"/>
        <v>4.8323621773674016E-5</v>
      </c>
      <c r="G371" s="51">
        <f t="shared" si="743"/>
        <v>1.2442400764905737E-4</v>
      </c>
      <c r="H371" s="86">
        <f t="shared" si="743"/>
        <v>1.2841164833376514E-6</v>
      </c>
      <c r="I371" s="86">
        <f t="shared" si="716"/>
        <v>1.2841207769262749E-6</v>
      </c>
      <c r="J371" s="86">
        <f t="shared" si="719"/>
        <v>1.2841270124454727E-6</v>
      </c>
      <c r="K371" s="51">
        <f t="shared" ref="K371:K383" si="790">IF(K244=0,"",ABS((K244-$BA244)/$BA244))</f>
        <v>4.8323605001163349E-5</v>
      </c>
      <c r="L371" s="86">
        <f t="shared" si="776"/>
        <v>1.28414219401433E-6</v>
      </c>
      <c r="M371" s="86">
        <f t="shared" si="711"/>
        <v>1.2841738298610754E-6</v>
      </c>
      <c r="N371" s="86">
        <f t="shared" si="772"/>
        <v>1.2841934053962361E-6</v>
      </c>
      <c r="O371" s="86">
        <f t="shared" si="777"/>
        <v>1.2841978415566968E-6</v>
      </c>
      <c r="P371" s="86">
        <f t="shared" si="773"/>
        <v>1.284208559872003E-6</v>
      </c>
      <c r="Q371" s="86">
        <f t="shared" si="780"/>
        <v>1.2842254990495891E-6</v>
      </c>
      <c r="R371" s="86">
        <f t="shared" si="780"/>
        <v>1.2842402844375162E-6</v>
      </c>
      <c r="S371" s="86">
        <f t="shared" si="764"/>
        <v>1.2842484300195955E-6</v>
      </c>
      <c r="T371" s="86">
        <f t="shared" si="783"/>
        <v>1.2842606430074077E-6</v>
      </c>
      <c r="U371" s="86">
        <f t="shared" ref="U371:AU371" si="791">IF(U244=0,"",ABS((U244-$BA244)/$BA244))</f>
        <v>1.2842848967642475E-6</v>
      </c>
      <c r="V371" s="86">
        <f t="shared" si="791"/>
        <v>1.2842848966532102E-6</v>
      </c>
      <c r="W371" s="86">
        <f t="shared" si="791"/>
        <v>1.284284896986322E-6</v>
      </c>
      <c r="X371" s="86">
        <f t="shared" si="791"/>
        <v>1.2842848966532102E-6</v>
      </c>
      <c r="Y371" s="86">
        <f t="shared" si="791"/>
        <v>1.2842848970973593E-6</v>
      </c>
      <c r="Z371" s="86">
        <f t="shared" si="791"/>
        <v>1.2842848968752849E-6</v>
      </c>
      <c r="AA371" s="86">
        <f t="shared" si="791"/>
        <v>1.2842848972083965E-6</v>
      </c>
      <c r="AB371" s="86">
        <f t="shared" si="791"/>
        <v>1.284284896986322E-6</v>
      </c>
      <c r="AC371" s="86">
        <f t="shared" si="791"/>
        <v>1.284284896986322E-6</v>
      </c>
      <c r="AD371" s="86">
        <f t="shared" si="791"/>
        <v>1.2842848972083965E-6</v>
      </c>
      <c r="AE371" s="86">
        <f t="shared" si="791"/>
        <v>1.2842848973194338E-6</v>
      </c>
      <c r="AF371" s="86">
        <f t="shared" si="791"/>
        <v>1.2842848970973593E-6</v>
      </c>
      <c r="AG371" s="86">
        <f t="shared" si="791"/>
        <v>1.2842848970973593E-6</v>
      </c>
      <c r="AH371" s="51">
        <f t="shared" si="791"/>
        <v>1.2842848965421731E-6</v>
      </c>
      <c r="AI371" s="51">
        <f t="shared" si="791"/>
        <v>1.2842848963200984E-6</v>
      </c>
      <c r="AJ371" s="51">
        <f t="shared" si="791"/>
        <v>1.2842848972083965E-6</v>
      </c>
      <c r="AK371" s="51">
        <f t="shared" si="791"/>
        <v>1.1362697014570827E-5</v>
      </c>
      <c r="AL371" s="51">
        <f t="shared" si="791"/>
        <v>1.4141446032755905E-6</v>
      </c>
      <c r="AM371" s="51">
        <f t="shared" si="791"/>
        <v>1.4141446039418139E-6</v>
      </c>
      <c r="AN371" s="51">
        <f t="shared" si="791"/>
        <v>1.4141446038307767E-6</v>
      </c>
      <c r="AO371" s="51">
        <f t="shared" si="791"/>
        <v>1.4141446039418139E-6</v>
      </c>
      <c r="AP371" s="51">
        <f t="shared" si="791"/>
        <v>1.4141446036087023E-6</v>
      </c>
      <c r="AQ371" s="51">
        <f t="shared" si="791"/>
        <v>1.4141446037197394E-6</v>
      </c>
      <c r="AR371" s="51">
        <f t="shared" si="791"/>
        <v>1.4141446036087023E-6</v>
      </c>
      <c r="AS371" s="51">
        <f t="shared" si="791"/>
        <v>1.4141446038307767E-6</v>
      </c>
      <c r="AT371" s="51">
        <f t="shared" ref="AT371" si="792">IF(AT244=0,"",ABS((AT244-$BA244)/$BA244))</f>
        <v>1.4141446039418139E-6</v>
      </c>
      <c r="AU371" s="51">
        <f t="shared" si="791"/>
        <v>1.3469151442074061E-4</v>
      </c>
      <c r="AY371" s="63"/>
      <c r="AZ371" s="65">
        <f t="shared" si="755"/>
        <v>0.99986404251300209</v>
      </c>
      <c r="BA371" s="63">
        <f t="shared" si="756"/>
        <v>2.9843151007867088E-5</v>
      </c>
      <c r="BB371" s="63">
        <f t="shared" si="757"/>
        <v>1.2841238946858737E-6</v>
      </c>
      <c r="BC371" s="51">
        <f t="shared" si="758"/>
        <v>1.284284896986322E-6</v>
      </c>
      <c r="BD371" s="51">
        <f t="shared" si="759"/>
        <v>1.4141446038307767E-6</v>
      </c>
    </row>
    <row r="372" spans="1:56" x14ac:dyDescent="0.25">
      <c r="A372" s="60">
        <v>19628</v>
      </c>
      <c r="B372" s="51">
        <f t="shared" si="771"/>
        <v>2.7096378072877052E-10</v>
      </c>
      <c r="C372" s="86">
        <f t="shared" si="786"/>
        <v>2.6242576142274282E-10</v>
      </c>
      <c r="D372" s="86">
        <f t="shared" si="789"/>
        <v>2.522594594382895E-10</v>
      </c>
      <c r="E372" s="86">
        <f t="shared" si="746"/>
        <v>2.5205993513054107E-10</v>
      </c>
      <c r="F372" s="51">
        <f t="shared" si="746"/>
        <v>2.5094362050054509E-10</v>
      </c>
      <c r="G372" s="51">
        <f t="shared" si="743"/>
        <v>3.696908175947286E-9</v>
      </c>
      <c r="H372" s="86">
        <f t="shared" si="743"/>
        <v>2.4612228270679966E-10</v>
      </c>
      <c r="I372" s="86">
        <f t="shared" si="716"/>
        <v>2.4182901258564838E-10</v>
      </c>
      <c r="J372" s="86">
        <f t="shared" si="719"/>
        <v>2.3559390572648232E-10</v>
      </c>
      <c r="K372" s="51">
        <f t="shared" si="790"/>
        <v>2.3417192030114327E-10</v>
      </c>
      <c r="L372" s="86">
        <f t="shared" si="776"/>
        <v>2.204134035539825E-10</v>
      </c>
      <c r="M372" s="86">
        <f t="shared" si="711"/>
        <v>1.8877975167675548E-10</v>
      </c>
      <c r="N372" s="86">
        <f t="shared" si="772"/>
        <v>1.6920560655383078E-10</v>
      </c>
      <c r="O372" s="86">
        <f t="shared" si="777"/>
        <v>1.6476977148490596E-10</v>
      </c>
      <c r="P372" s="86">
        <f t="shared" si="773"/>
        <v>1.5405219616268355E-10</v>
      </c>
      <c r="Q372" s="86">
        <f t="shared" si="780"/>
        <v>1.3711417019087931E-10</v>
      </c>
      <c r="R372" s="86">
        <f t="shared" si="780"/>
        <v>1.2232982980471586E-10</v>
      </c>
      <c r="S372" s="86">
        <f t="shared" si="764"/>
        <v>1.1418475236019164E-10</v>
      </c>
      <c r="T372" s="86">
        <f t="shared" si="783"/>
        <v>1.0197268778794477E-10</v>
      </c>
      <c r="U372" s="86">
        <f t="shared" ref="U372:AU372" si="793">IF(U245=0,"",ABS((U245-$BA245)/$BA245))</f>
        <v>7.7720547042283692E-11</v>
      </c>
      <c r="V372" s="86">
        <f t="shared" si="793"/>
        <v>7.7720547042283692E-11</v>
      </c>
      <c r="W372" s="86">
        <f t="shared" si="793"/>
        <v>7.772032497850211E-11</v>
      </c>
      <c r="X372" s="86">
        <f t="shared" si="793"/>
        <v>7.7720658074174484E-11</v>
      </c>
      <c r="Y372" s="86">
        <f t="shared" si="793"/>
        <v>7.7720213946611319E-11</v>
      </c>
      <c r="Z372" s="86">
        <f t="shared" si="793"/>
        <v>7.7720436010392901E-11</v>
      </c>
      <c r="AA372" s="86">
        <f t="shared" si="793"/>
        <v>7.7720102914720541E-11</v>
      </c>
      <c r="AB372" s="86">
        <f t="shared" si="793"/>
        <v>7.772032497850211E-11</v>
      </c>
      <c r="AC372" s="86">
        <f t="shared" si="793"/>
        <v>7.772032497850211E-11</v>
      </c>
      <c r="AD372" s="86">
        <f t="shared" si="793"/>
        <v>7.7720102914720541E-11</v>
      </c>
      <c r="AE372" s="86">
        <f t="shared" si="793"/>
        <v>7.7719991882829749E-11</v>
      </c>
      <c r="AF372" s="86">
        <f t="shared" si="793"/>
        <v>7.7720213946611319E-11</v>
      </c>
      <c r="AG372" s="86">
        <f t="shared" si="793"/>
        <v>7.7720213946611319E-11</v>
      </c>
      <c r="AH372" s="51">
        <f t="shared" si="793"/>
        <v>7.7720769106065275E-11</v>
      </c>
      <c r="AI372" s="51">
        <f t="shared" si="793"/>
        <v>7.7720991169846844E-11</v>
      </c>
      <c r="AJ372" s="51">
        <f t="shared" si="793"/>
        <v>7.7720102914720541E-11</v>
      </c>
      <c r="AK372" s="51">
        <f t="shared" si="793"/>
        <v>6.4011415031750232E-6</v>
      </c>
      <c r="AL372" s="51">
        <f t="shared" si="793"/>
        <v>8.2401586604306054E-8</v>
      </c>
      <c r="AM372" s="51">
        <f t="shared" si="793"/>
        <v>8.24015872704974E-8</v>
      </c>
      <c r="AN372" s="51">
        <f t="shared" si="793"/>
        <v>8.2401587159465503E-8</v>
      </c>
      <c r="AO372" s="51">
        <f t="shared" si="793"/>
        <v>8.24015872704974E-8</v>
      </c>
      <c r="AP372" s="51">
        <f t="shared" si="793"/>
        <v>8.2401586937401734E-8</v>
      </c>
      <c r="AQ372" s="51">
        <f t="shared" si="793"/>
        <v>8.2401587048433618E-8</v>
      </c>
      <c r="AR372" s="51">
        <f t="shared" si="793"/>
        <v>8.2401586937401734E-8</v>
      </c>
      <c r="AS372" s="51">
        <f t="shared" si="793"/>
        <v>8.2401587159465503E-8</v>
      </c>
      <c r="AT372" s="51">
        <f t="shared" ref="AT372" si="794">IF(AT245=0,"",ABS((AT245-$BA245)/$BA245))</f>
        <v>8.24015872704974E-8</v>
      </c>
      <c r="AU372" s="51">
        <f t="shared" si="793"/>
        <v>8.6363970204656048E-5</v>
      </c>
      <c r="AY372" s="63"/>
      <c r="AZ372" s="65">
        <f t="shared" si="755"/>
        <v>0.9999136435656002</v>
      </c>
      <c r="BA372" s="63">
        <f t="shared" si="756"/>
        <v>8.2401587214981445E-8</v>
      </c>
      <c r="BB372" s="63">
        <f t="shared" si="757"/>
        <v>7.7720213946611319E-11</v>
      </c>
      <c r="BC372" s="51">
        <f t="shared" si="758"/>
        <v>1.7899267911529313E-10</v>
      </c>
      <c r="BD372" s="51">
        <f t="shared" si="759"/>
        <v>8.2401586937401734E-8</v>
      </c>
    </row>
    <row r="373" spans="1:56" x14ac:dyDescent="0.25">
      <c r="A373" s="60">
        <v>19629</v>
      </c>
      <c r="B373" s="51">
        <f t="shared" si="771"/>
        <v>2.7096378072877052E-10</v>
      </c>
      <c r="C373" s="86">
        <f t="shared" si="786"/>
        <v>2.6242576142274282E-10</v>
      </c>
      <c r="D373" s="86">
        <f t="shared" si="789"/>
        <v>2.522594594382895E-10</v>
      </c>
      <c r="E373" s="86">
        <f t="shared" si="746"/>
        <v>2.5205993513054107E-10</v>
      </c>
      <c r="F373" s="51">
        <f t="shared" si="746"/>
        <v>2.5094362050054509E-10</v>
      </c>
      <c r="G373" s="51">
        <f t="shared" si="743"/>
        <v>3.696908175947286E-9</v>
      </c>
      <c r="H373" s="86">
        <f t="shared" si="743"/>
        <v>2.4612228270679966E-10</v>
      </c>
      <c r="I373" s="86">
        <f t="shared" si="716"/>
        <v>2.4182901258564838E-10</v>
      </c>
      <c r="J373" s="86">
        <f t="shared" si="719"/>
        <v>2.3559390572648232E-10</v>
      </c>
      <c r="K373" s="51">
        <f t="shared" si="790"/>
        <v>2.3417192030114327E-10</v>
      </c>
      <c r="L373" s="86">
        <f t="shared" si="776"/>
        <v>2.204134035539825E-10</v>
      </c>
      <c r="M373" s="86">
        <f t="shared" si="711"/>
        <v>1.8877975167675548E-10</v>
      </c>
      <c r="N373" s="86">
        <f t="shared" si="772"/>
        <v>1.6920560655383078E-10</v>
      </c>
      <c r="O373" s="86">
        <f t="shared" si="777"/>
        <v>1.6476977148490596E-10</v>
      </c>
      <c r="P373" s="86">
        <f t="shared" si="773"/>
        <v>1.5405219616268355E-10</v>
      </c>
      <c r="Q373" s="86">
        <f t="shared" si="780"/>
        <v>1.3711417019087931E-10</v>
      </c>
      <c r="R373" s="86">
        <f t="shared" si="780"/>
        <v>1.2232982980471586E-10</v>
      </c>
      <c r="S373" s="86">
        <f t="shared" si="764"/>
        <v>1.1418475236019164E-10</v>
      </c>
      <c r="T373" s="86">
        <f t="shared" si="783"/>
        <v>1.0197268778794477E-10</v>
      </c>
      <c r="U373" s="86">
        <f t="shared" ref="U373:AU373" si="795">IF(U246=0,"",ABS((U246-$BA246)/$BA246))</f>
        <v>7.7720547042283692E-11</v>
      </c>
      <c r="V373" s="86">
        <f t="shared" si="795"/>
        <v>7.7720547042283692E-11</v>
      </c>
      <c r="W373" s="86">
        <f t="shared" si="795"/>
        <v>7.772032497850211E-11</v>
      </c>
      <c r="X373" s="86">
        <f t="shared" si="795"/>
        <v>7.7720658074174484E-11</v>
      </c>
      <c r="Y373" s="86">
        <f t="shared" si="795"/>
        <v>7.7720213946611319E-11</v>
      </c>
      <c r="Z373" s="86">
        <f t="shared" si="795"/>
        <v>7.7720436010392901E-11</v>
      </c>
      <c r="AA373" s="86">
        <f t="shared" si="795"/>
        <v>7.7720102914720541E-11</v>
      </c>
      <c r="AB373" s="86">
        <f t="shared" si="795"/>
        <v>7.772032497850211E-11</v>
      </c>
      <c r="AC373" s="86">
        <f t="shared" si="795"/>
        <v>7.772032497850211E-11</v>
      </c>
      <c r="AD373" s="86">
        <f t="shared" si="795"/>
        <v>7.7720102914720541E-11</v>
      </c>
      <c r="AE373" s="86">
        <f t="shared" si="795"/>
        <v>7.7719991882829749E-11</v>
      </c>
      <c r="AF373" s="86">
        <f t="shared" si="795"/>
        <v>7.7720213946611319E-11</v>
      </c>
      <c r="AG373" s="86">
        <f t="shared" si="795"/>
        <v>7.7720213946611319E-11</v>
      </c>
      <c r="AH373" s="51">
        <f t="shared" si="795"/>
        <v>7.7720769106065275E-11</v>
      </c>
      <c r="AI373" s="51">
        <f t="shared" si="795"/>
        <v>7.7720991169846844E-11</v>
      </c>
      <c r="AJ373" s="51">
        <f t="shared" si="795"/>
        <v>7.7720102914720541E-11</v>
      </c>
      <c r="AK373" s="51">
        <f t="shared" si="795"/>
        <v>6.4011415031750232E-6</v>
      </c>
      <c r="AL373" s="51">
        <f t="shared" si="795"/>
        <v>8.2401586604306054E-8</v>
      </c>
      <c r="AM373" s="51">
        <f t="shared" si="795"/>
        <v>8.24015872704974E-8</v>
      </c>
      <c r="AN373" s="51">
        <f t="shared" si="795"/>
        <v>8.2401587159465503E-8</v>
      </c>
      <c r="AO373" s="51">
        <f t="shared" si="795"/>
        <v>8.24015872704974E-8</v>
      </c>
      <c r="AP373" s="51">
        <f t="shared" si="795"/>
        <v>8.2401586937401734E-8</v>
      </c>
      <c r="AQ373" s="51">
        <f t="shared" si="795"/>
        <v>8.2401587048433618E-8</v>
      </c>
      <c r="AR373" s="51">
        <f t="shared" si="795"/>
        <v>8.2401586937401734E-8</v>
      </c>
      <c r="AS373" s="51">
        <f t="shared" si="795"/>
        <v>8.2401587159465503E-8</v>
      </c>
      <c r="AT373" s="51">
        <f t="shared" ref="AT373" si="796">IF(AT246=0,"",ABS((AT246-$BA246)/$BA246))</f>
        <v>8.24015872704974E-8</v>
      </c>
      <c r="AU373" s="51">
        <f t="shared" si="795"/>
        <v>8.6363970204656048E-5</v>
      </c>
      <c r="AY373" s="63"/>
      <c r="AZ373" s="65">
        <f t="shared" si="755"/>
        <v>0.9999136435656002</v>
      </c>
      <c r="BA373" s="63">
        <f t="shared" si="756"/>
        <v>8.2401587214981445E-8</v>
      </c>
      <c r="BB373" s="63">
        <f t="shared" si="757"/>
        <v>7.7720213946611319E-11</v>
      </c>
      <c r="BC373" s="51">
        <f t="shared" si="758"/>
        <v>1.7899267911529313E-10</v>
      </c>
      <c r="BD373" s="51">
        <f t="shared" si="759"/>
        <v>8.2401586937401734E-8</v>
      </c>
    </row>
    <row r="374" spans="1:56" x14ac:dyDescent="0.25">
      <c r="A374" s="60">
        <v>19630</v>
      </c>
      <c r="B374" s="51">
        <f t="shared" si="771"/>
        <v>2.7096378072877052E-10</v>
      </c>
      <c r="C374" s="86">
        <f t="shared" si="786"/>
        <v>2.6242576142274282E-10</v>
      </c>
      <c r="D374" s="86">
        <f t="shared" si="789"/>
        <v>2.522594594382895E-10</v>
      </c>
      <c r="E374" s="86">
        <f t="shared" si="746"/>
        <v>2.5205993513054107E-10</v>
      </c>
      <c r="F374" s="51">
        <f t="shared" si="746"/>
        <v>2.5094362050054509E-10</v>
      </c>
      <c r="G374" s="51">
        <f t="shared" si="743"/>
        <v>3.696908175947286E-9</v>
      </c>
      <c r="H374" s="86">
        <f t="shared" si="743"/>
        <v>2.4612228270679966E-10</v>
      </c>
      <c r="I374" s="86">
        <f t="shared" si="716"/>
        <v>2.4182901258564838E-10</v>
      </c>
      <c r="J374" s="86">
        <f t="shared" si="719"/>
        <v>2.3559390572648232E-10</v>
      </c>
      <c r="K374" s="51">
        <f t="shared" si="790"/>
        <v>2.3417192030114327E-10</v>
      </c>
      <c r="L374" s="86">
        <f t="shared" si="776"/>
        <v>2.204134035539825E-10</v>
      </c>
      <c r="M374" s="86">
        <f t="shared" ref="M374:M383" si="797">IF(M247=0,"",ABS((M247-$BA247)/$BA247))</f>
        <v>1.8877975167675548E-10</v>
      </c>
      <c r="N374" s="86">
        <f t="shared" si="772"/>
        <v>1.6920560655383078E-10</v>
      </c>
      <c r="O374" s="86">
        <f t="shared" si="777"/>
        <v>1.6476977148490596E-10</v>
      </c>
      <c r="P374" s="86">
        <f t="shared" si="773"/>
        <v>1.5405219616268355E-10</v>
      </c>
      <c r="Q374" s="86">
        <f t="shared" si="780"/>
        <v>1.3711417019087931E-10</v>
      </c>
      <c r="R374" s="86">
        <f t="shared" si="780"/>
        <v>1.2232982980471586E-10</v>
      </c>
      <c r="S374" s="86">
        <f t="shared" si="764"/>
        <v>1.1418475236019164E-10</v>
      </c>
      <c r="T374" s="86">
        <f t="shared" si="783"/>
        <v>1.0197268778794477E-10</v>
      </c>
      <c r="U374" s="86">
        <f t="shared" ref="U374:AU374" si="798">IF(U247=0,"",ABS((U247-$BA247)/$BA247))</f>
        <v>7.7720547042283692E-11</v>
      </c>
      <c r="V374" s="86">
        <f t="shared" si="798"/>
        <v>7.7720547042283692E-11</v>
      </c>
      <c r="W374" s="86">
        <f t="shared" si="798"/>
        <v>7.772032497850211E-11</v>
      </c>
      <c r="X374" s="86">
        <f t="shared" si="798"/>
        <v>7.7720658074174484E-11</v>
      </c>
      <c r="Y374" s="86">
        <f t="shared" si="798"/>
        <v>7.7720213946611319E-11</v>
      </c>
      <c r="Z374" s="86">
        <f t="shared" si="798"/>
        <v>7.7720436010392901E-11</v>
      </c>
      <c r="AA374" s="86">
        <f t="shared" si="798"/>
        <v>7.7720102914720541E-11</v>
      </c>
      <c r="AB374" s="86">
        <f t="shared" si="798"/>
        <v>7.772032497850211E-11</v>
      </c>
      <c r="AC374" s="86">
        <f t="shared" si="798"/>
        <v>7.772032497850211E-11</v>
      </c>
      <c r="AD374" s="86">
        <f t="shared" si="798"/>
        <v>7.7720102914720541E-11</v>
      </c>
      <c r="AE374" s="86">
        <f t="shared" si="798"/>
        <v>7.7719991882829749E-11</v>
      </c>
      <c r="AF374" s="86">
        <f t="shared" si="798"/>
        <v>7.7720213946611319E-11</v>
      </c>
      <c r="AG374" s="86">
        <f t="shared" si="798"/>
        <v>7.7720213946611319E-11</v>
      </c>
      <c r="AH374" s="51">
        <f t="shared" si="798"/>
        <v>7.7720769106065275E-11</v>
      </c>
      <c r="AI374" s="51">
        <f t="shared" si="798"/>
        <v>7.7720991169846844E-11</v>
      </c>
      <c r="AJ374" s="51">
        <f t="shared" si="798"/>
        <v>7.7720102914720541E-11</v>
      </c>
      <c r="AK374" s="51">
        <f t="shared" si="798"/>
        <v>6.4011415031750232E-6</v>
      </c>
      <c r="AL374" s="51">
        <f t="shared" si="798"/>
        <v>8.2401586604306054E-8</v>
      </c>
      <c r="AM374" s="51">
        <f t="shared" si="798"/>
        <v>8.24015872704974E-8</v>
      </c>
      <c r="AN374" s="51">
        <f t="shared" si="798"/>
        <v>8.2401587159465503E-8</v>
      </c>
      <c r="AO374" s="51">
        <f t="shared" si="798"/>
        <v>8.24015872704974E-8</v>
      </c>
      <c r="AP374" s="51">
        <f t="shared" si="798"/>
        <v>8.2401586937401734E-8</v>
      </c>
      <c r="AQ374" s="51">
        <f t="shared" si="798"/>
        <v>8.2401587048433618E-8</v>
      </c>
      <c r="AR374" s="51">
        <f t="shared" si="798"/>
        <v>8.2401586937401734E-8</v>
      </c>
      <c r="AS374" s="51">
        <f t="shared" si="798"/>
        <v>8.2401587159465503E-8</v>
      </c>
      <c r="AT374" s="51">
        <f t="shared" ref="AT374" si="799">IF(AT247=0,"",ABS((AT247-$BA247)/$BA247))</f>
        <v>8.24015872704974E-8</v>
      </c>
      <c r="AU374" s="51">
        <f t="shared" si="798"/>
        <v>8.6363970204656048E-5</v>
      </c>
      <c r="AY374" s="63"/>
      <c r="AZ374" s="65">
        <f t="shared" si="755"/>
        <v>0.9999136435656002</v>
      </c>
      <c r="BA374" s="63">
        <f t="shared" si="756"/>
        <v>8.2401587214981445E-8</v>
      </c>
      <c r="BB374" s="63">
        <f t="shared" si="757"/>
        <v>7.7720213946611319E-11</v>
      </c>
      <c r="BC374" s="51">
        <f t="shared" si="758"/>
        <v>1.7899267911529313E-10</v>
      </c>
      <c r="BD374" s="51">
        <f t="shared" si="759"/>
        <v>8.2401586937401734E-8</v>
      </c>
    </row>
    <row r="375" spans="1:56" x14ac:dyDescent="0.25">
      <c r="A375" s="60">
        <v>19631</v>
      </c>
      <c r="B375" s="86">
        <f t="shared" si="771"/>
        <v>2.7096378072877052E-10</v>
      </c>
      <c r="C375" s="86">
        <f t="shared" si="786"/>
        <v>2.6242576142274282E-10</v>
      </c>
      <c r="D375" s="86">
        <f t="shared" si="789"/>
        <v>2.522594594382895E-10</v>
      </c>
      <c r="E375" s="86">
        <f t="shared" si="746"/>
        <v>2.5205993513054107E-10</v>
      </c>
      <c r="F375" s="51">
        <f t="shared" si="746"/>
        <v>2.5094362050054509E-10</v>
      </c>
      <c r="G375" s="51">
        <f t="shared" si="743"/>
        <v>3.696908175947286E-9</v>
      </c>
      <c r="H375" s="86">
        <f t="shared" si="743"/>
        <v>2.4612228270679966E-10</v>
      </c>
      <c r="I375" s="86">
        <f t="shared" si="716"/>
        <v>2.4182901258564838E-10</v>
      </c>
      <c r="J375" s="86">
        <f t="shared" si="719"/>
        <v>2.3559390572648232E-10</v>
      </c>
      <c r="K375" s="51">
        <f t="shared" si="790"/>
        <v>2.3417192030114327E-10</v>
      </c>
      <c r="L375" s="86">
        <f t="shared" si="776"/>
        <v>2.204134035539825E-10</v>
      </c>
      <c r="M375" s="86">
        <f t="shared" si="797"/>
        <v>1.8877975167675548E-10</v>
      </c>
      <c r="N375" s="86">
        <f t="shared" si="772"/>
        <v>1.6920560655383078E-10</v>
      </c>
      <c r="O375" s="86">
        <f t="shared" si="777"/>
        <v>1.6476977148490596E-10</v>
      </c>
      <c r="P375" s="86">
        <f t="shared" si="773"/>
        <v>1.5405219616268355E-10</v>
      </c>
      <c r="Q375" s="86">
        <f t="shared" si="780"/>
        <v>1.3711417019087931E-10</v>
      </c>
      <c r="R375" s="86">
        <f t="shared" si="780"/>
        <v>1.2232982980471586E-10</v>
      </c>
      <c r="S375" s="86">
        <f t="shared" si="764"/>
        <v>1.1418475236019164E-10</v>
      </c>
      <c r="T375" s="86">
        <f t="shared" si="783"/>
        <v>1.0197268778794477E-10</v>
      </c>
      <c r="U375" s="86">
        <f t="shared" ref="U375:AU375" si="800">IF(U248=0,"",ABS((U248-$BA248)/$BA248))</f>
        <v>7.7720547042283692E-11</v>
      </c>
      <c r="V375" s="86">
        <f t="shared" si="800"/>
        <v>7.7720547042283692E-11</v>
      </c>
      <c r="W375" s="86">
        <f t="shared" si="800"/>
        <v>7.772032497850211E-11</v>
      </c>
      <c r="X375" s="86">
        <f t="shared" si="800"/>
        <v>7.7720658074174484E-11</v>
      </c>
      <c r="Y375" s="86">
        <f t="shared" si="800"/>
        <v>7.7720213946611319E-11</v>
      </c>
      <c r="Z375" s="86">
        <f t="shared" si="800"/>
        <v>7.7720436010392901E-11</v>
      </c>
      <c r="AA375" s="86">
        <f t="shared" si="800"/>
        <v>7.7720102914720541E-11</v>
      </c>
      <c r="AB375" s="86">
        <f t="shared" si="800"/>
        <v>7.772032497850211E-11</v>
      </c>
      <c r="AC375" s="86">
        <f t="shared" si="800"/>
        <v>7.772032497850211E-11</v>
      </c>
      <c r="AD375" s="86">
        <f t="shared" si="800"/>
        <v>7.7720102914720541E-11</v>
      </c>
      <c r="AE375" s="86">
        <f t="shared" si="800"/>
        <v>7.7719991882829749E-11</v>
      </c>
      <c r="AF375" s="86">
        <f t="shared" si="800"/>
        <v>7.7720213946611319E-11</v>
      </c>
      <c r="AG375" s="86">
        <f t="shared" si="800"/>
        <v>7.7720213946611319E-11</v>
      </c>
      <c r="AH375" s="51">
        <f t="shared" si="800"/>
        <v>7.7720769106065275E-11</v>
      </c>
      <c r="AI375" s="51">
        <f t="shared" si="800"/>
        <v>7.7720991169846844E-11</v>
      </c>
      <c r="AJ375" s="51">
        <f t="shared" si="800"/>
        <v>7.7720102914720541E-11</v>
      </c>
      <c r="AK375" s="51">
        <f t="shared" si="800"/>
        <v>6.4011415031750232E-6</v>
      </c>
      <c r="AL375" s="51">
        <f t="shared" si="800"/>
        <v>8.2401586604306054E-8</v>
      </c>
      <c r="AM375" s="51">
        <f t="shared" si="800"/>
        <v>8.24015872704974E-8</v>
      </c>
      <c r="AN375" s="51">
        <f t="shared" si="800"/>
        <v>8.2401587159465503E-8</v>
      </c>
      <c r="AO375" s="51">
        <f t="shared" si="800"/>
        <v>8.24015872704974E-8</v>
      </c>
      <c r="AP375" s="51">
        <f t="shared" si="800"/>
        <v>8.2401586937401734E-8</v>
      </c>
      <c r="AQ375" s="51">
        <f t="shared" si="800"/>
        <v>8.2401587048433618E-8</v>
      </c>
      <c r="AR375" s="51">
        <f t="shared" si="800"/>
        <v>8.2401586937401734E-8</v>
      </c>
      <c r="AS375" s="51">
        <f t="shared" si="800"/>
        <v>8.2401587159465503E-8</v>
      </c>
      <c r="AT375" s="51">
        <f t="shared" ref="AT375" si="801">IF(AT248=0,"",ABS((AT248-$BA248)/$BA248))</f>
        <v>8.24015872704974E-8</v>
      </c>
      <c r="AU375" s="51">
        <f t="shared" si="800"/>
        <v>8.6363970204656048E-5</v>
      </c>
      <c r="AY375" s="63"/>
      <c r="AZ375" s="65">
        <f t="shared" si="755"/>
        <v>0.9999136435656002</v>
      </c>
      <c r="BA375" s="63">
        <f t="shared" si="756"/>
        <v>8.2401587214981445E-8</v>
      </c>
      <c r="BB375" s="63">
        <f t="shared" si="757"/>
        <v>7.7720213946611319E-11</v>
      </c>
      <c r="BC375" s="51">
        <f t="shared" si="758"/>
        <v>1.7899267911529313E-10</v>
      </c>
      <c r="BD375" s="51">
        <f t="shared" si="759"/>
        <v>8.2401586937401734E-8</v>
      </c>
    </row>
    <row r="376" spans="1:56" x14ac:dyDescent="0.25">
      <c r="A376" s="60">
        <v>19632</v>
      </c>
      <c r="B376" s="86">
        <f t="shared" si="771"/>
        <v>2.7096378072877052E-10</v>
      </c>
      <c r="C376" s="86">
        <f t="shared" si="786"/>
        <v>2.6242576142274282E-10</v>
      </c>
      <c r="D376" s="86">
        <f t="shared" si="789"/>
        <v>2.522594594382895E-10</v>
      </c>
      <c r="E376" s="86">
        <f t="shared" si="746"/>
        <v>2.5205993513054107E-10</v>
      </c>
      <c r="F376" s="51">
        <f t="shared" si="746"/>
        <v>2.5094362050054509E-10</v>
      </c>
      <c r="G376" s="51">
        <f t="shared" ref="G376:H383" si="802">IF(G249=0,"",ABS((G249-$BA249)/$BA249))</f>
        <v>3.696908175947286E-9</v>
      </c>
      <c r="H376" s="86">
        <f t="shared" si="802"/>
        <v>2.4612228270679966E-10</v>
      </c>
      <c r="I376" s="86">
        <f t="shared" ref="I376:I383" si="803">IF(I249=0,"",ABS((I249-$BA249)/$BA249))</f>
        <v>2.4182901258564838E-10</v>
      </c>
      <c r="J376" s="86">
        <f t="shared" si="719"/>
        <v>2.3559390572648232E-10</v>
      </c>
      <c r="K376" s="51">
        <f t="shared" si="790"/>
        <v>2.3417192030114327E-10</v>
      </c>
      <c r="L376" s="86">
        <f t="shared" si="776"/>
        <v>2.204134035539825E-10</v>
      </c>
      <c r="M376" s="86">
        <f t="shared" si="797"/>
        <v>1.8877975167675548E-10</v>
      </c>
      <c r="N376" s="86">
        <f t="shared" si="772"/>
        <v>1.6920560655383078E-10</v>
      </c>
      <c r="O376" s="86">
        <f t="shared" si="777"/>
        <v>1.6476977148490596E-10</v>
      </c>
      <c r="P376" s="86">
        <f t="shared" si="773"/>
        <v>1.5405219616268355E-10</v>
      </c>
      <c r="Q376" s="86">
        <f t="shared" si="780"/>
        <v>1.3711417019087931E-10</v>
      </c>
      <c r="R376" s="86">
        <f t="shared" si="780"/>
        <v>1.2232982980471586E-10</v>
      </c>
      <c r="S376" s="86">
        <f t="shared" si="764"/>
        <v>1.1418475236019164E-10</v>
      </c>
      <c r="T376" s="86">
        <f t="shared" si="783"/>
        <v>1.0197268778794477E-10</v>
      </c>
      <c r="U376" s="86">
        <f t="shared" ref="U376:AU376" si="804">IF(U249=0,"",ABS((U249-$BA249)/$BA249))</f>
        <v>7.7720547042283692E-11</v>
      </c>
      <c r="V376" s="86">
        <f t="shared" si="804"/>
        <v>7.7720547042283692E-11</v>
      </c>
      <c r="W376" s="86">
        <f t="shared" si="804"/>
        <v>7.772032497850211E-11</v>
      </c>
      <c r="X376" s="86">
        <f t="shared" si="804"/>
        <v>7.7720658074174484E-11</v>
      </c>
      <c r="Y376" s="86">
        <f t="shared" si="804"/>
        <v>7.7720213946611319E-11</v>
      </c>
      <c r="Z376" s="86">
        <f t="shared" si="804"/>
        <v>7.7720436010392901E-11</v>
      </c>
      <c r="AA376" s="86">
        <f t="shared" si="804"/>
        <v>7.7720102914720541E-11</v>
      </c>
      <c r="AB376" s="86">
        <f t="shared" si="804"/>
        <v>7.772032497850211E-11</v>
      </c>
      <c r="AC376" s="86">
        <f t="shared" si="804"/>
        <v>7.772032497850211E-11</v>
      </c>
      <c r="AD376" s="86">
        <f t="shared" si="804"/>
        <v>7.7720102914720541E-11</v>
      </c>
      <c r="AE376" s="86">
        <f t="shared" si="804"/>
        <v>7.7719991882829749E-11</v>
      </c>
      <c r="AF376" s="86">
        <f t="shared" si="804"/>
        <v>7.7720213946611319E-11</v>
      </c>
      <c r="AG376" s="86">
        <f t="shared" si="804"/>
        <v>7.7720213946611319E-11</v>
      </c>
      <c r="AH376" s="51">
        <f t="shared" si="804"/>
        <v>7.7720769106065275E-11</v>
      </c>
      <c r="AI376" s="51">
        <f t="shared" si="804"/>
        <v>7.7720991169846844E-11</v>
      </c>
      <c r="AJ376" s="51">
        <f t="shared" si="804"/>
        <v>7.7720102914720541E-11</v>
      </c>
      <c r="AK376" s="51">
        <f t="shared" si="804"/>
        <v>6.4011415031750232E-6</v>
      </c>
      <c r="AL376" s="51">
        <f t="shared" si="804"/>
        <v>8.2401586604306054E-8</v>
      </c>
      <c r="AM376" s="51">
        <f t="shared" si="804"/>
        <v>8.24015872704974E-8</v>
      </c>
      <c r="AN376" s="51">
        <f t="shared" si="804"/>
        <v>8.2401587159465503E-8</v>
      </c>
      <c r="AO376" s="51">
        <f t="shared" si="804"/>
        <v>8.24015872704974E-8</v>
      </c>
      <c r="AP376" s="51">
        <f t="shared" si="804"/>
        <v>8.2401586937401734E-8</v>
      </c>
      <c r="AQ376" s="51">
        <f t="shared" si="804"/>
        <v>8.2401587048433618E-8</v>
      </c>
      <c r="AR376" s="51">
        <f t="shared" si="804"/>
        <v>8.2401586937401734E-8</v>
      </c>
      <c r="AS376" s="51">
        <f t="shared" si="804"/>
        <v>8.2401587159465503E-8</v>
      </c>
      <c r="AT376" s="51">
        <f t="shared" ref="AT376" si="805">IF(AT249=0,"",ABS((AT249-$BA249)/$BA249))</f>
        <v>8.24015872704974E-8</v>
      </c>
      <c r="AU376" s="51">
        <f t="shared" si="804"/>
        <v>8.6363970204656048E-5</v>
      </c>
      <c r="AY376" s="63"/>
      <c r="AZ376" s="65">
        <f t="shared" si="755"/>
        <v>0.9999136435656002</v>
      </c>
      <c r="BA376" s="63">
        <f t="shared" si="756"/>
        <v>8.2401587214981445E-8</v>
      </c>
      <c r="BB376" s="63">
        <f t="shared" si="757"/>
        <v>7.7720213946611319E-11</v>
      </c>
      <c r="BC376" s="51">
        <f t="shared" si="758"/>
        <v>1.7899267911529313E-10</v>
      </c>
      <c r="BD376" s="51">
        <f t="shared" si="759"/>
        <v>8.2401586937401734E-8</v>
      </c>
    </row>
    <row r="377" spans="1:56" x14ac:dyDescent="0.25">
      <c r="A377" s="60">
        <v>19633</v>
      </c>
      <c r="B377" s="86">
        <f t="shared" si="771"/>
        <v>2.7096378072877052E-10</v>
      </c>
      <c r="C377" s="86">
        <f t="shared" si="786"/>
        <v>2.6242576142274282E-10</v>
      </c>
      <c r="D377" s="86">
        <f t="shared" si="789"/>
        <v>2.522594594382895E-10</v>
      </c>
      <c r="E377" s="86">
        <f t="shared" ref="E377:F383" si="806">IF(E250=0,"",ABS((E250-$BA250)/$BA250))</f>
        <v>2.5205993513054107E-10</v>
      </c>
      <c r="F377" s="51">
        <f t="shared" si="806"/>
        <v>2.5094362050054509E-10</v>
      </c>
      <c r="G377" s="51">
        <f t="shared" si="802"/>
        <v>3.696908175947286E-9</v>
      </c>
      <c r="H377" s="86">
        <f t="shared" si="802"/>
        <v>2.4612228270679966E-10</v>
      </c>
      <c r="I377" s="86">
        <f t="shared" si="803"/>
        <v>2.4182901258564838E-10</v>
      </c>
      <c r="J377" s="86">
        <f t="shared" ref="J377:J383" si="807">IF(J250=0,"",ABS((J250-$BA250)/$BA250))</f>
        <v>2.3559390572648232E-10</v>
      </c>
      <c r="K377" s="51">
        <f t="shared" si="790"/>
        <v>2.3417192030114327E-10</v>
      </c>
      <c r="L377" s="86">
        <f t="shared" si="776"/>
        <v>2.204134035539825E-10</v>
      </c>
      <c r="M377" s="86">
        <f t="shared" si="797"/>
        <v>1.8877975167675548E-10</v>
      </c>
      <c r="N377" s="86">
        <f t="shared" si="772"/>
        <v>1.6920560655383078E-10</v>
      </c>
      <c r="O377" s="86">
        <f t="shared" si="777"/>
        <v>1.6476977148490596E-10</v>
      </c>
      <c r="P377" s="86">
        <f t="shared" si="773"/>
        <v>1.5405219616268355E-10</v>
      </c>
      <c r="Q377" s="86">
        <f t="shared" si="780"/>
        <v>1.3711417019087931E-10</v>
      </c>
      <c r="R377" s="86">
        <f t="shared" si="780"/>
        <v>1.2232982980471586E-10</v>
      </c>
      <c r="S377" s="86">
        <f t="shared" si="764"/>
        <v>1.1418475236019164E-10</v>
      </c>
      <c r="T377" s="86">
        <f t="shared" si="783"/>
        <v>1.0197268778794477E-10</v>
      </c>
      <c r="U377" s="86">
        <f t="shared" ref="U377:AU377" si="808">IF(U250=0,"",ABS((U250-$BA250)/$BA250))</f>
        <v>7.7720547042283692E-11</v>
      </c>
      <c r="V377" s="86">
        <f t="shared" si="808"/>
        <v>7.7720547042283692E-11</v>
      </c>
      <c r="W377" s="86">
        <f t="shared" si="808"/>
        <v>7.772032497850211E-11</v>
      </c>
      <c r="X377" s="86">
        <f t="shared" si="808"/>
        <v>7.7720658074174484E-11</v>
      </c>
      <c r="Y377" s="86">
        <f t="shared" si="808"/>
        <v>7.7720213946611319E-11</v>
      </c>
      <c r="Z377" s="86">
        <f t="shared" si="808"/>
        <v>7.7720436010392901E-11</v>
      </c>
      <c r="AA377" s="86">
        <f t="shared" si="808"/>
        <v>7.7720102914720541E-11</v>
      </c>
      <c r="AB377" s="86">
        <f t="shared" si="808"/>
        <v>7.772032497850211E-11</v>
      </c>
      <c r="AC377" s="86">
        <f t="shared" si="808"/>
        <v>7.772032497850211E-11</v>
      </c>
      <c r="AD377" s="86">
        <f t="shared" si="808"/>
        <v>7.7720102914720541E-11</v>
      </c>
      <c r="AE377" s="86">
        <f t="shared" si="808"/>
        <v>7.7719991882829749E-11</v>
      </c>
      <c r="AF377" s="86">
        <f t="shared" si="808"/>
        <v>7.7720213946611319E-11</v>
      </c>
      <c r="AG377" s="86">
        <f t="shared" si="808"/>
        <v>7.7720213946611319E-11</v>
      </c>
      <c r="AH377" s="51">
        <f t="shared" si="808"/>
        <v>7.7720769106065275E-11</v>
      </c>
      <c r="AI377" s="51">
        <f t="shared" si="808"/>
        <v>7.7720991169846844E-11</v>
      </c>
      <c r="AJ377" s="51">
        <f t="shared" si="808"/>
        <v>7.7720102914720541E-11</v>
      </c>
      <c r="AK377" s="51">
        <f t="shared" si="808"/>
        <v>6.4011415031750232E-6</v>
      </c>
      <c r="AL377" s="51">
        <f t="shared" si="808"/>
        <v>8.2401586604306054E-8</v>
      </c>
      <c r="AM377" s="51">
        <f t="shared" si="808"/>
        <v>8.24015872704974E-8</v>
      </c>
      <c r="AN377" s="51">
        <f t="shared" si="808"/>
        <v>8.2401587159465503E-8</v>
      </c>
      <c r="AO377" s="51">
        <f t="shared" si="808"/>
        <v>8.24015872704974E-8</v>
      </c>
      <c r="AP377" s="51">
        <f t="shared" si="808"/>
        <v>8.2401586937401734E-8</v>
      </c>
      <c r="AQ377" s="51">
        <f t="shared" si="808"/>
        <v>8.2401587048433618E-8</v>
      </c>
      <c r="AR377" s="51">
        <f t="shared" si="808"/>
        <v>8.2401586937401734E-8</v>
      </c>
      <c r="AS377" s="51">
        <f t="shared" si="808"/>
        <v>8.2401587159465503E-8</v>
      </c>
      <c r="AT377" s="51">
        <f t="shared" ref="AT377" si="809">IF(AT250=0,"",ABS((AT250-$BA250)/$BA250))</f>
        <v>8.24015872704974E-8</v>
      </c>
      <c r="AU377" s="51">
        <f t="shared" si="808"/>
        <v>8.6363970204656048E-5</v>
      </c>
      <c r="AY377" s="63"/>
      <c r="AZ377" s="65">
        <f t="shared" si="755"/>
        <v>0.9999136435656002</v>
      </c>
      <c r="BA377" s="63">
        <f t="shared" si="756"/>
        <v>8.2401587214981445E-8</v>
      </c>
      <c r="BB377" s="63">
        <f t="shared" si="757"/>
        <v>7.7720213946611319E-11</v>
      </c>
      <c r="BC377" s="51">
        <f t="shared" si="758"/>
        <v>1.7899267911529313E-10</v>
      </c>
      <c r="BD377" s="51">
        <f t="shared" si="759"/>
        <v>8.2401586937401734E-8</v>
      </c>
    </row>
    <row r="378" spans="1:56" x14ac:dyDescent="0.25">
      <c r="A378" s="60">
        <v>19634</v>
      </c>
      <c r="B378" s="86">
        <f t="shared" si="771"/>
        <v>2.7096378072877052E-10</v>
      </c>
      <c r="C378" s="86">
        <f t="shared" si="786"/>
        <v>2.6242576142274282E-10</v>
      </c>
      <c r="D378" s="86">
        <f t="shared" si="789"/>
        <v>2.522594594382895E-10</v>
      </c>
      <c r="E378" s="86">
        <f t="shared" si="806"/>
        <v>2.5205993513054107E-10</v>
      </c>
      <c r="F378" s="51">
        <f t="shared" si="806"/>
        <v>2.5094362050054509E-10</v>
      </c>
      <c r="G378" s="51">
        <f t="shared" si="802"/>
        <v>3.696908175947286E-9</v>
      </c>
      <c r="H378" s="86">
        <f t="shared" si="802"/>
        <v>2.4612228270679966E-10</v>
      </c>
      <c r="I378" s="86">
        <f t="shared" si="803"/>
        <v>2.4182901258564838E-10</v>
      </c>
      <c r="J378" s="86">
        <f t="shared" si="807"/>
        <v>2.3559390572648232E-10</v>
      </c>
      <c r="K378" s="51">
        <f t="shared" si="790"/>
        <v>2.3417192030114327E-10</v>
      </c>
      <c r="L378" s="86">
        <f t="shared" si="776"/>
        <v>2.204134035539825E-10</v>
      </c>
      <c r="M378" s="86">
        <f t="shared" si="797"/>
        <v>1.8877975167675548E-10</v>
      </c>
      <c r="N378" s="86">
        <f t="shared" si="772"/>
        <v>1.6920560655383078E-10</v>
      </c>
      <c r="O378" s="86">
        <f t="shared" si="777"/>
        <v>1.6476977148490596E-10</v>
      </c>
      <c r="P378" s="86">
        <f t="shared" si="773"/>
        <v>1.5405219616268355E-10</v>
      </c>
      <c r="Q378" s="86">
        <f t="shared" si="780"/>
        <v>1.3711417019087931E-10</v>
      </c>
      <c r="R378" s="86">
        <f t="shared" si="780"/>
        <v>1.2232982980471586E-10</v>
      </c>
      <c r="S378" s="86">
        <f t="shared" si="764"/>
        <v>1.1418475236019164E-10</v>
      </c>
      <c r="T378" s="86">
        <f t="shared" si="783"/>
        <v>1.0197268778794477E-10</v>
      </c>
      <c r="U378" s="86">
        <f t="shared" ref="U378:AU378" si="810">IF(U251=0,"",ABS((U251-$BA251)/$BA251))</f>
        <v>7.7720547042283692E-11</v>
      </c>
      <c r="V378" s="86">
        <f t="shared" si="810"/>
        <v>7.7720547042283692E-11</v>
      </c>
      <c r="W378" s="86">
        <f t="shared" si="810"/>
        <v>7.772032497850211E-11</v>
      </c>
      <c r="X378" s="86">
        <f t="shared" si="810"/>
        <v>7.7720658074174484E-11</v>
      </c>
      <c r="Y378" s="86">
        <f t="shared" si="810"/>
        <v>7.7720213946611319E-11</v>
      </c>
      <c r="Z378" s="86">
        <f t="shared" si="810"/>
        <v>7.7720436010392901E-11</v>
      </c>
      <c r="AA378" s="86">
        <f t="shared" si="810"/>
        <v>7.7720102914720541E-11</v>
      </c>
      <c r="AB378" s="86">
        <f t="shared" si="810"/>
        <v>7.772032497850211E-11</v>
      </c>
      <c r="AC378" s="86">
        <f t="shared" si="810"/>
        <v>7.772032497850211E-11</v>
      </c>
      <c r="AD378" s="86">
        <f t="shared" si="810"/>
        <v>7.7720102914720541E-11</v>
      </c>
      <c r="AE378" s="86">
        <f t="shared" si="810"/>
        <v>7.7719991882829749E-11</v>
      </c>
      <c r="AF378" s="86">
        <f t="shared" si="810"/>
        <v>7.7720213946611319E-11</v>
      </c>
      <c r="AG378" s="86">
        <f t="shared" si="810"/>
        <v>7.7720213946611319E-11</v>
      </c>
      <c r="AH378" s="51">
        <f t="shared" si="810"/>
        <v>7.7720769106065275E-11</v>
      </c>
      <c r="AI378" s="51">
        <f t="shared" si="810"/>
        <v>7.7720991169846844E-11</v>
      </c>
      <c r="AJ378" s="51">
        <f t="shared" si="810"/>
        <v>7.7720102914720541E-11</v>
      </c>
      <c r="AK378" s="51">
        <f t="shared" si="810"/>
        <v>6.4011415031750232E-6</v>
      </c>
      <c r="AL378" s="51">
        <f t="shared" si="810"/>
        <v>8.2401586604306054E-8</v>
      </c>
      <c r="AM378" s="51">
        <f t="shared" si="810"/>
        <v>8.24015872704974E-8</v>
      </c>
      <c r="AN378" s="51">
        <f t="shared" si="810"/>
        <v>8.2401587159465503E-8</v>
      </c>
      <c r="AO378" s="51">
        <f t="shared" si="810"/>
        <v>8.24015872704974E-8</v>
      </c>
      <c r="AP378" s="51">
        <f t="shared" si="810"/>
        <v>8.2401586937401734E-8</v>
      </c>
      <c r="AQ378" s="51">
        <f t="shared" si="810"/>
        <v>8.2401587048433618E-8</v>
      </c>
      <c r="AR378" s="51">
        <f t="shared" si="810"/>
        <v>8.2401586937401734E-8</v>
      </c>
      <c r="AS378" s="51">
        <f t="shared" si="810"/>
        <v>8.2401587159465503E-8</v>
      </c>
      <c r="AT378" s="51">
        <f t="shared" ref="AT378" si="811">IF(AT251=0,"",ABS((AT251-$BA251)/$BA251))</f>
        <v>8.24015872704974E-8</v>
      </c>
      <c r="AU378" s="51">
        <f t="shared" si="810"/>
        <v>8.6363970204656048E-5</v>
      </c>
      <c r="AY378" s="63"/>
      <c r="AZ378" s="65">
        <f t="shared" si="755"/>
        <v>0.9999136435656002</v>
      </c>
      <c r="BA378" s="63">
        <f t="shared" si="756"/>
        <v>8.2401587214981445E-8</v>
      </c>
      <c r="BB378" s="63">
        <f t="shared" si="757"/>
        <v>7.7720213946611319E-11</v>
      </c>
      <c r="BC378" s="51">
        <f t="shared" si="758"/>
        <v>1.7899267911529313E-10</v>
      </c>
      <c r="BD378" s="51">
        <f t="shared" si="759"/>
        <v>8.2401586937401734E-8</v>
      </c>
    </row>
    <row r="379" spans="1:56" x14ac:dyDescent="0.25">
      <c r="A379" s="60">
        <v>19635</v>
      </c>
      <c r="B379" s="86">
        <f t="shared" si="771"/>
        <v>2.7096378072877052E-10</v>
      </c>
      <c r="C379" s="86">
        <f t="shared" si="786"/>
        <v>2.6242576142274282E-10</v>
      </c>
      <c r="D379" s="86">
        <f t="shared" si="789"/>
        <v>2.522594594382895E-10</v>
      </c>
      <c r="E379" s="86">
        <f t="shared" si="806"/>
        <v>2.5205993513054107E-10</v>
      </c>
      <c r="F379" s="51">
        <f t="shared" si="806"/>
        <v>2.5094362050054509E-10</v>
      </c>
      <c r="G379" s="51">
        <f t="shared" si="802"/>
        <v>3.696908175947286E-9</v>
      </c>
      <c r="H379" s="86">
        <f t="shared" si="802"/>
        <v>2.4612228270679966E-10</v>
      </c>
      <c r="I379" s="86">
        <f t="shared" si="803"/>
        <v>2.4182901258564838E-10</v>
      </c>
      <c r="J379" s="86">
        <f t="shared" si="807"/>
        <v>2.3559390572648232E-10</v>
      </c>
      <c r="K379" s="51">
        <f t="shared" si="790"/>
        <v>2.3417192030114327E-10</v>
      </c>
      <c r="L379" s="86">
        <f t="shared" si="776"/>
        <v>2.204134035539825E-10</v>
      </c>
      <c r="M379" s="86">
        <f t="shared" si="797"/>
        <v>1.8877975167675548E-10</v>
      </c>
      <c r="N379" s="86">
        <f t="shared" si="772"/>
        <v>1.6920560655383078E-10</v>
      </c>
      <c r="O379" s="86">
        <f t="shared" si="777"/>
        <v>1.6476977148490596E-10</v>
      </c>
      <c r="P379" s="86">
        <f t="shared" si="773"/>
        <v>1.5405219616268355E-10</v>
      </c>
      <c r="Q379" s="86">
        <f t="shared" si="780"/>
        <v>1.3711417019087931E-10</v>
      </c>
      <c r="R379" s="86">
        <f t="shared" si="780"/>
        <v>1.2232982980471586E-10</v>
      </c>
      <c r="S379" s="86">
        <f t="shared" si="764"/>
        <v>1.1418475236019164E-10</v>
      </c>
      <c r="T379" s="86">
        <f t="shared" si="783"/>
        <v>1.0197268778794477E-10</v>
      </c>
      <c r="U379" s="86">
        <f t="shared" ref="U379:AU379" si="812">IF(U252=0,"",ABS((U252-$BA252)/$BA252))</f>
        <v>7.7720547042283692E-11</v>
      </c>
      <c r="V379" s="86">
        <f t="shared" si="812"/>
        <v>7.7720547042283692E-11</v>
      </c>
      <c r="W379" s="86">
        <f t="shared" si="812"/>
        <v>7.772032497850211E-11</v>
      </c>
      <c r="X379" s="86">
        <f t="shared" si="812"/>
        <v>7.7720658074174484E-11</v>
      </c>
      <c r="Y379" s="86">
        <f t="shared" si="812"/>
        <v>7.7720213946611319E-11</v>
      </c>
      <c r="Z379" s="86">
        <f t="shared" si="812"/>
        <v>7.7720436010392901E-11</v>
      </c>
      <c r="AA379" s="86">
        <f t="shared" si="812"/>
        <v>7.7720102914720541E-11</v>
      </c>
      <c r="AB379" s="86">
        <f t="shared" si="812"/>
        <v>7.772032497850211E-11</v>
      </c>
      <c r="AC379" s="86">
        <f t="shared" si="812"/>
        <v>7.772032497850211E-11</v>
      </c>
      <c r="AD379" s="86">
        <f t="shared" si="812"/>
        <v>7.7720102914720541E-11</v>
      </c>
      <c r="AE379" s="86">
        <f t="shared" si="812"/>
        <v>7.7719991882829749E-11</v>
      </c>
      <c r="AF379" s="86">
        <f t="shared" si="812"/>
        <v>7.7720213946611319E-11</v>
      </c>
      <c r="AG379" s="86">
        <f t="shared" si="812"/>
        <v>7.7720213946611319E-11</v>
      </c>
      <c r="AH379" s="51">
        <f t="shared" si="812"/>
        <v>7.7720769106065275E-11</v>
      </c>
      <c r="AI379" s="51">
        <f t="shared" si="812"/>
        <v>7.7720991169846844E-11</v>
      </c>
      <c r="AJ379" s="51">
        <f t="shared" si="812"/>
        <v>7.7720102914720541E-11</v>
      </c>
      <c r="AK379" s="51">
        <f t="shared" si="812"/>
        <v>6.4011415031750232E-6</v>
      </c>
      <c r="AL379" s="51">
        <f t="shared" si="812"/>
        <v>8.2401586604306054E-8</v>
      </c>
      <c r="AM379" s="51">
        <f t="shared" si="812"/>
        <v>8.24015872704974E-8</v>
      </c>
      <c r="AN379" s="51">
        <f t="shared" si="812"/>
        <v>8.2401587159465503E-8</v>
      </c>
      <c r="AO379" s="51">
        <f t="shared" si="812"/>
        <v>8.24015872704974E-8</v>
      </c>
      <c r="AP379" s="51">
        <f t="shared" si="812"/>
        <v>8.2401586937401734E-8</v>
      </c>
      <c r="AQ379" s="51">
        <f t="shared" si="812"/>
        <v>8.2401587048433618E-8</v>
      </c>
      <c r="AR379" s="51">
        <f t="shared" si="812"/>
        <v>8.2401586937401734E-8</v>
      </c>
      <c r="AS379" s="51">
        <f t="shared" si="812"/>
        <v>8.2401587159465503E-8</v>
      </c>
      <c r="AT379" s="51">
        <f t="shared" ref="AT379" si="813">IF(AT252=0,"",ABS((AT252-$BA252)/$BA252))</f>
        <v>8.24015872704974E-8</v>
      </c>
      <c r="AU379" s="51">
        <f t="shared" si="812"/>
        <v>8.6363970204656048E-5</v>
      </c>
      <c r="AY379" s="63"/>
      <c r="AZ379" s="65">
        <f t="shared" si="755"/>
        <v>0.9999136435656002</v>
      </c>
      <c r="BA379" s="63">
        <f t="shared" si="756"/>
        <v>8.2401587214981445E-8</v>
      </c>
      <c r="BB379" s="63">
        <f t="shared" si="757"/>
        <v>7.7720213946611319E-11</v>
      </c>
      <c r="BC379" s="51">
        <f t="shared" si="758"/>
        <v>1.7899267911529313E-10</v>
      </c>
      <c r="BD379" s="51">
        <f t="shared" si="759"/>
        <v>8.2401586937401734E-8</v>
      </c>
    </row>
    <row r="380" spans="1:56" x14ac:dyDescent="0.25">
      <c r="A380" s="60">
        <v>19636</v>
      </c>
      <c r="B380" s="86">
        <f t="shared" si="771"/>
        <v>2.7096378072877052E-10</v>
      </c>
      <c r="C380" s="86">
        <f t="shared" si="786"/>
        <v>2.6242576142274282E-10</v>
      </c>
      <c r="D380" s="86">
        <f t="shared" si="789"/>
        <v>2.522594594382895E-10</v>
      </c>
      <c r="E380" s="86">
        <f t="shared" si="806"/>
        <v>2.5205993513054107E-10</v>
      </c>
      <c r="F380" s="86">
        <f t="shared" si="806"/>
        <v>2.5094362050054509E-10</v>
      </c>
      <c r="G380" s="51">
        <f t="shared" si="802"/>
        <v>3.696908175947286E-9</v>
      </c>
      <c r="H380" s="86">
        <f t="shared" si="802"/>
        <v>2.4612228270679966E-10</v>
      </c>
      <c r="I380" s="86">
        <f t="shared" si="803"/>
        <v>2.4182901258564838E-10</v>
      </c>
      <c r="J380" s="86">
        <f t="shared" si="807"/>
        <v>2.3559390572648232E-10</v>
      </c>
      <c r="K380" s="51">
        <f t="shared" si="790"/>
        <v>2.3417192030114327E-10</v>
      </c>
      <c r="L380" s="86">
        <f t="shared" si="776"/>
        <v>2.204134035539825E-10</v>
      </c>
      <c r="M380" s="86">
        <f t="shared" si="797"/>
        <v>1.8877975167675548E-10</v>
      </c>
      <c r="N380" s="86">
        <f t="shared" si="772"/>
        <v>1.6920560655383078E-10</v>
      </c>
      <c r="O380" s="86">
        <f t="shared" si="777"/>
        <v>1.6476977148490596E-10</v>
      </c>
      <c r="P380" s="86">
        <f t="shared" si="773"/>
        <v>1.5405219616268355E-10</v>
      </c>
      <c r="Q380" s="86">
        <f t="shared" si="780"/>
        <v>1.3711417019087931E-10</v>
      </c>
      <c r="R380" s="86">
        <f t="shared" si="780"/>
        <v>1.2232982980471586E-10</v>
      </c>
      <c r="S380" s="86">
        <f t="shared" si="764"/>
        <v>1.1418475236019164E-10</v>
      </c>
      <c r="T380" s="86">
        <f t="shared" si="783"/>
        <v>1.0197268778794477E-10</v>
      </c>
      <c r="U380" s="86">
        <f t="shared" ref="U380:AU380" si="814">IF(U253=0,"",ABS((U253-$BA253)/$BA253))</f>
        <v>7.7720547042283692E-11</v>
      </c>
      <c r="V380" s="86">
        <f t="shared" si="814"/>
        <v>7.7720547042283692E-11</v>
      </c>
      <c r="W380" s="86">
        <f t="shared" si="814"/>
        <v>7.772032497850211E-11</v>
      </c>
      <c r="X380" s="86">
        <f t="shared" si="814"/>
        <v>7.7720658074174484E-11</v>
      </c>
      <c r="Y380" s="86">
        <f t="shared" si="814"/>
        <v>7.7720213946611319E-11</v>
      </c>
      <c r="Z380" s="86">
        <f t="shared" si="814"/>
        <v>7.7720436010392901E-11</v>
      </c>
      <c r="AA380" s="86">
        <f t="shared" si="814"/>
        <v>7.7720102914720541E-11</v>
      </c>
      <c r="AB380" s="86">
        <f t="shared" si="814"/>
        <v>7.772032497850211E-11</v>
      </c>
      <c r="AC380" s="86">
        <f t="shared" si="814"/>
        <v>7.772032497850211E-11</v>
      </c>
      <c r="AD380" s="86">
        <f t="shared" si="814"/>
        <v>7.7720102914720541E-11</v>
      </c>
      <c r="AE380" s="86">
        <f t="shared" si="814"/>
        <v>7.7719991882829749E-11</v>
      </c>
      <c r="AF380" s="86">
        <f t="shared" si="814"/>
        <v>7.7720213946611319E-11</v>
      </c>
      <c r="AG380" s="86">
        <f t="shared" si="814"/>
        <v>7.7720213946611319E-11</v>
      </c>
      <c r="AH380" s="51">
        <f t="shared" si="814"/>
        <v>7.7720769106065275E-11</v>
      </c>
      <c r="AI380" s="51">
        <f t="shared" si="814"/>
        <v>7.7720991169846844E-11</v>
      </c>
      <c r="AJ380" s="51">
        <f t="shared" si="814"/>
        <v>7.7720102914720541E-11</v>
      </c>
      <c r="AK380" s="51">
        <f t="shared" si="814"/>
        <v>6.4011415031750232E-6</v>
      </c>
      <c r="AL380" s="51">
        <f t="shared" si="814"/>
        <v>8.2401586604306054E-8</v>
      </c>
      <c r="AM380" s="51">
        <f t="shared" si="814"/>
        <v>8.24015872704974E-8</v>
      </c>
      <c r="AN380" s="51">
        <f t="shared" si="814"/>
        <v>8.2401587159465503E-8</v>
      </c>
      <c r="AO380" s="51">
        <f t="shared" si="814"/>
        <v>8.24015872704974E-8</v>
      </c>
      <c r="AP380" s="51">
        <f t="shared" si="814"/>
        <v>8.2401586937401734E-8</v>
      </c>
      <c r="AQ380" s="51">
        <f t="shared" si="814"/>
        <v>8.2401587048433618E-8</v>
      </c>
      <c r="AR380" s="51">
        <f t="shared" si="814"/>
        <v>8.2401586937401734E-8</v>
      </c>
      <c r="AS380" s="51">
        <f t="shared" si="814"/>
        <v>8.2401587159465503E-8</v>
      </c>
      <c r="AT380" s="51">
        <f t="shared" ref="AT380" si="815">IF(AT253=0,"",ABS((AT253-$BA253)/$BA253))</f>
        <v>8.24015872704974E-8</v>
      </c>
      <c r="AU380" s="51">
        <f t="shared" si="814"/>
        <v>8.6363970204656048E-5</v>
      </c>
      <c r="AY380" s="63"/>
      <c r="AZ380" s="65">
        <f t="shared" si="755"/>
        <v>0.9999136435656002</v>
      </c>
      <c r="BA380" s="63">
        <f t="shared" si="756"/>
        <v>8.2401587214981445E-8</v>
      </c>
      <c r="BB380" s="63">
        <f t="shared" si="757"/>
        <v>7.7720213946611319E-11</v>
      </c>
      <c r="BC380" s="51">
        <f t="shared" si="758"/>
        <v>1.7899267911529313E-10</v>
      </c>
      <c r="BD380" s="51">
        <f t="shared" si="759"/>
        <v>8.2401586937401734E-8</v>
      </c>
    </row>
    <row r="381" spans="1:56" x14ac:dyDescent="0.25">
      <c r="A381" s="60">
        <v>19637</v>
      </c>
      <c r="B381" s="86">
        <f t="shared" si="771"/>
        <v>2.7096378072877052E-10</v>
      </c>
      <c r="C381" s="86">
        <f t="shared" si="786"/>
        <v>2.6242576142274282E-10</v>
      </c>
      <c r="D381" s="86">
        <f t="shared" si="789"/>
        <v>2.522594594382895E-10</v>
      </c>
      <c r="E381" s="86">
        <f t="shared" si="806"/>
        <v>2.5205993513054107E-10</v>
      </c>
      <c r="F381" s="86">
        <f t="shared" si="806"/>
        <v>2.5094362050054509E-10</v>
      </c>
      <c r="G381" s="51">
        <f t="shared" si="802"/>
        <v>3.696908175947286E-9</v>
      </c>
      <c r="H381" s="86">
        <f t="shared" si="802"/>
        <v>2.4612228270679966E-10</v>
      </c>
      <c r="I381" s="86">
        <f t="shared" si="803"/>
        <v>2.4182901258564838E-10</v>
      </c>
      <c r="J381" s="86">
        <f t="shared" si="807"/>
        <v>2.3559390572648232E-10</v>
      </c>
      <c r="K381" s="86">
        <f t="shared" si="790"/>
        <v>2.3417192030114327E-10</v>
      </c>
      <c r="L381" s="86">
        <f t="shared" si="776"/>
        <v>2.204134035539825E-10</v>
      </c>
      <c r="M381" s="86">
        <f t="shared" si="797"/>
        <v>1.8877975167675548E-10</v>
      </c>
      <c r="N381" s="86">
        <f t="shared" si="772"/>
        <v>1.6920560655383078E-10</v>
      </c>
      <c r="O381" s="86">
        <f t="shared" si="777"/>
        <v>1.6476977148490596E-10</v>
      </c>
      <c r="P381" s="86">
        <f t="shared" si="773"/>
        <v>1.5405219616268355E-10</v>
      </c>
      <c r="Q381" s="86">
        <f t="shared" si="780"/>
        <v>1.3711417019087931E-10</v>
      </c>
      <c r="R381" s="86">
        <f t="shared" si="780"/>
        <v>1.2232982980471586E-10</v>
      </c>
      <c r="S381" s="86">
        <f t="shared" si="764"/>
        <v>1.1418475236019164E-10</v>
      </c>
      <c r="T381" s="86">
        <f t="shared" si="783"/>
        <v>1.0197268778794477E-10</v>
      </c>
      <c r="U381" s="86">
        <f t="shared" ref="U381:AU381" si="816">IF(U254=0,"",ABS((U254-$BA254)/$BA254))</f>
        <v>7.7720547042283692E-11</v>
      </c>
      <c r="V381" s="86">
        <f t="shared" si="816"/>
        <v>7.7720547042283692E-11</v>
      </c>
      <c r="W381" s="86">
        <f t="shared" si="816"/>
        <v>7.772032497850211E-11</v>
      </c>
      <c r="X381" s="86">
        <f t="shared" si="816"/>
        <v>7.7720658074174484E-11</v>
      </c>
      <c r="Y381" s="86">
        <f t="shared" si="816"/>
        <v>7.7720213946611319E-11</v>
      </c>
      <c r="Z381" s="86">
        <f t="shared" si="816"/>
        <v>7.7720436010392901E-11</v>
      </c>
      <c r="AA381" s="86">
        <f t="shared" si="816"/>
        <v>7.7720102914720541E-11</v>
      </c>
      <c r="AB381" s="86">
        <f t="shared" si="816"/>
        <v>7.772032497850211E-11</v>
      </c>
      <c r="AC381" s="86">
        <f t="shared" si="816"/>
        <v>7.772032497850211E-11</v>
      </c>
      <c r="AD381" s="86">
        <f t="shared" si="816"/>
        <v>7.7720102914720541E-11</v>
      </c>
      <c r="AE381" s="86">
        <f t="shared" si="816"/>
        <v>7.7719991882829749E-11</v>
      </c>
      <c r="AF381" s="86">
        <f t="shared" si="816"/>
        <v>7.7720213946611319E-11</v>
      </c>
      <c r="AG381" s="86">
        <f t="shared" si="816"/>
        <v>7.7720213946611319E-11</v>
      </c>
      <c r="AH381" s="51">
        <f t="shared" si="816"/>
        <v>7.7720769106065275E-11</v>
      </c>
      <c r="AI381" s="51">
        <f t="shared" si="816"/>
        <v>7.7720991169846844E-11</v>
      </c>
      <c r="AJ381" s="51">
        <f t="shared" si="816"/>
        <v>7.7720102914720541E-11</v>
      </c>
      <c r="AK381" s="51">
        <f t="shared" si="816"/>
        <v>6.4011415031750232E-6</v>
      </c>
      <c r="AL381" s="51">
        <f t="shared" si="816"/>
        <v>8.2401586604306054E-8</v>
      </c>
      <c r="AM381" s="51">
        <f t="shared" si="816"/>
        <v>8.24015872704974E-8</v>
      </c>
      <c r="AN381" s="51">
        <f t="shared" si="816"/>
        <v>8.2401587159465503E-8</v>
      </c>
      <c r="AO381" s="51">
        <f t="shared" si="816"/>
        <v>8.24015872704974E-8</v>
      </c>
      <c r="AP381" s="51">
        <f t="shared" si="816"/>
        <v>8.2401586937401734E-8</v>
      </c>
      <c r="AQ381" s="51">
        <f t="shared" si="816"/>
        <v>8.2401587048433618E-8</v>
      </c>
      <c r="AR381" s="51">
        <f t="shared" si="816"/>
        <v>8.2401586937401734E-8</v>
      </c>
      <c r="AS381" s="51">
        <f t="shared" si="816"/>
        <v>8.2401587159465503E-8</v>
      </c>
      <c r="AT381" s="51">
        <f t="shared" ref="AT381" si="817">IF(AT254=0,"",ABS((AT254-$BA254)/$BA254))</f>
        <v>8.24015872704974E-8</v>
      </c>
      <c r="AU381" s="51">
        <f t="shared" si="816"/>
        <v>8.6363970204656048E-5</v>
      </c>
      <c r="AY381" s="63"/>
      <c r="AZ381" s="65">
        <f t="shared" si="755"/>
        <v>0.9999136435656002</v>
      </c>
      <c r="BA381" s="63">
        <f t="shared" si="756"/>
        <v>8.2401587214981445E-8</v>
      </c>
      <c r="BB381" s="63">
        <f t="shared" si="757"/>
        <v>7.7720213946611319E-11</v>
      </c>
      <c r="BC381" s="51">
        <f t="shared" si="758"/>
        <v>1.7899267911529313E-10</v>
      </c>
      <c r="BD381" s="51">
        <f t="shared" si="759"/>
        <v>8.2401586937401734E-8</v>
      </c>
    </row>
    <row r="382" spans="1:56" x14ac:dyDescent="0.25">
      <c r="A382" s="60">
        <v>19638</v>
      </c>
      <c r="B382" s="86">
        <f t="shared" si="771"/>
        <v>4.4408920985006262E-16</v>
      </c>
      <c r="C382" s="86">
        <f t="shared" si="786"/>
        <v>4.4408920985006262E-16</v>
      </c>
      <c r="D382" s="86">
        <f t="shared" si="789"/>
        <v>0</v>
      </c>
      <c r="E382" s="86">
        <f t="shared" si="806"/>
        <v>6.6613381477509392E-16</v>
      </c>
      <c r="F382" s="86">
        <f t="shared" si="806"/>
        <v>1.1102230246251565E-16</v>
      </c>
      <c r="G382" s="51">
        <f t="shared" si="802"/>
        <v>2.2204460492503131E-16</v>
      </c>
      <c r="H382" s="86">
        <f t="shared" si="802"/>
        <v>0</v>
      </c>
      <c r="I382" s="86">
        <f t="shared" si="803"/>
        <v>0</v>
      </c>
      <c r="J382" s="86">
        <f t="shared" si="807"/>
        <v>3.3306690738754696E-16</v>
      </c>
      <c r="K382" s="86">
        <f t="shared" si="790"/>
        <v>1.1102230246251565E-16</v>
      </c>
      <c r="L382" s="86">
        <f t="shared" si="776"/>
        <v>4.4408920985006262E-16</v>
      </c>
      <c r="M382" s="86">
        <f t="shared" si="797"/>
        <v>0</v>
      </c>
      <c r="N382" s="86">
        <f t="shared" si="772"/>
        <v>5.5511151231257827E-16</v>
      </c>
      <c r="O382" s="86">
        <f t="shared" si="777"/>
        <v>3.3306690738754696E-16</v>
      </c>
      <c r="P382" s="86">
        <f t="shared" si="773"/>
        <v>2.2204460492503131E-16</v>
      </c>
      <c r="Q382" s="86">
        <f t="shared" si="780"/>
        <v>2.2204460492503131E-16</v>
      </c>
      <c r="R382" s="86">
        <f t="shared" si="780"/>
        <v>2.2204460492503131E-16</v>
      </c>
      <c r="S382" s="86">
        <f t="shared" si="764"/>
        <v>4.4408920985006262E-16</v>
      </c>
      <c r="T382" s="86">
        <f t="shared" si="783"/>
        <v>4.4408920985006262E-16</v>
      </c>
      <c r="U382" s="86">
        <f t="shared" ref="U382:AU382" si="818">IF(U255=0,"",ABS((U255-$BA255)/$BA255))</f>
        <v>2.2204460492503131E-16</v>
      </c>
      <c r="V382" s="86">
        <f t="shared" si="818"/>
        <v>2.2204460492503131E-16</v>
      </c>
      <c r="W382" s="86">
        <f t="shared" si="818"/>
        <v>1.1102230246251565E-16</v>
      </c>
      <c r="X382" s="86">
        <f t="shared" si="818"/>
        <v>2.2204460492503131E-16</v>
      </c>
      <c r="Y382" s="86">
        <f t="shared" si="818"/>
        <v>2.2204460492503131E-16</v>
      </c>
      <c r="Z382" s="86">
        <f t="shared" si="818"/>
        <v>0</v>
      </c>
      <c r="AA382" s="86">
        <f t="shared" si="818"/>
        <v>3.3306690738754696E-16</v>
      </c>
      <c r="AB382" s="86">
        <f t="shared" si="818"/>
        <v>1.1102230246251565E-16</v>
      </c>
      <c r="AC382" s="86">
        <f t="shared" si="818"/>
        <v>1.1102230246251565E-16</v>
      </c>
      <c r="AD382" s="86">
        <f t="shared" si="818"/>
        <v>3.3306690738754696E-16</v>
      </c>
      <c r="AE382" s="86">
        <f t="shared" si="818"/>
        <v>4.4408920985006262E-16</v>
      </c>
      <c r="AF382" s="86">
        <f t="shared" si="818"/>
        <v>2.2204460492503131E-16</v>
      </c>
      <c r="AG382" s="86">
        <f t="shared" si="818"/>
        <v>2.2204460492503131E-16</v>
      </c>
      <c r="AH382" s="51">
        <f t="shared" si="818"/>
        <v>4.4408920985006262E-16</v>
      </c>
      <c r="AI382" s="51">
        <f t="shared" si="818"/>
        <v>6.6613381477509392E-16</v>
      </c>
      <c r="AJ382" s="51">
        <f t="shared" si="818"/>
        <v>3.3306690738754696E-16</v>
      </c>
      <c r="AK382" s="51">
        <f t="shared" si="818"/>
        <v>2.2204460492503131E-16</v>
      </c>
      <c r="AL382" s="51">
        <f t="shared" si="818"/>
        <v>4.4408920985006262E-16</v>
      </c>
      <c r="AM382" s="51">
        <f t="shared" si="818"/>
        <v>2.2204460492503131E-16</v>
      </c>
      <c r="AN382" s="51">
        <f t="shared" si="818"/>
        <v>1.1102230246251565E-16</v>
      </c>
      <c r="AO382" s="51">
        <f t="shared" si="818"/>
        <v>2.2204460492503131E-16</v>
      </c>
      <c r="AP382" s="51">
        <f t="shared" si="818"/>
        <v>2.2204460492503131E-16</v>
      </c>
      <c r="AQ382" s="51">
        <f t="shared" si="818"/>
        <v>0</v>
      </c>
      <c r="AR382" s="51">
        <f t="shared" si="818"/>
        <v>2.2204460492503131E-16</v>
      </c>
      <c r="AS382" s="51">
        <f t="shared" si="818"/>
        <v>1.1102230246251565E-16</v>
      </c>
      <c r="AT382" s="51">
        <f t="shared" ref="AT382" si="819">IF(AT255=0,"",ABS((AT255-$BA255)/$BA255))</f>
        <v>2.2204460492503131E-16</v>
      </c>
      <c r="AU382" s="51">
        <f t="shared" si="818"/>
        <v>2.2204460492503131E-16</v>
      </c>
      <c r="AY382" s="63"/>
      <c r="AZ382" s="65">
        <f t="shared" si="755"/>
        <v>0.99999999999999989</v>
      </c>
      <c r="BA382" s="63">
        <f t="shared" si="756"/>
        <v>4.4408920985006262E-16</v>
      </c>
      <c r="BB382" s="63">
        <f t="shared" si="757"/>
        <v>0</v>
      </c>
      <c r="BC382" s="51">
        <f t="shared" si="758"/>
        <v>2.2204460492503131E-16</v>
      </c>
      <c r="BD382" s="51">
        <f t="shared" si="759"/>
        <v>4.4408920985006262E-16</v>
      </c>
    </row>
    <row r="383" spans="1:56" x14ac:dyDescent="0.25">
      <c r="A383" s="60">
        <v>19639</v>
      </c>
      <c r="B383" s="86">
        <f t="shared" si="771"/>
        <v>4.4408920985006262E-16</v>
      </c>
      <c r="C383" s="86">
        <f t="shared" si="786"/>
        <v>4.4408920985006262E-16</v>
      </c>
      <c r="D383" s="86">
        <f t="shared" si="789"/>
        <v>0</v>
      </c>
      <c r="E383" s="86">
        <f t="shared" si="806"/>
        <v>6.6613381477509392E-16</v>
      </c>
      <c r="F383" s="86">
        <f t="shared" si="806"/>
        <v>1.1102230246251565E-16</v>
      </c>
      <c r="G383" s="51">
        <f t="shared" si="802"/>
        <v>2.2204460492503131E-16</v>
      </c>
      <c r="H383" s="86">
        <f t="shared" si="802"/>
        <v>0</v>
      </c>
      <c r="I383" s="86">
        <f t="shared" si="803"/>
        <v>0</v>
      </c>
      <c r="J383" s="86">
        <f t="shared" si="807"/>
        <v>3.3306690738754696E-16</v>
      </c>
      <c r="K383" s="86">
        <f t="shared" si="790"/>
        <v>1.1102230246251565E-16</v>
      </c>
      <c r="L383" s="86">
        <f t="shared" si="776"/>
        <v>4.4408920985006262E-16</v>
      </c>
      <c r="M383" s="86">
        <f t="shared" si="797"/>
        <v>0</v>
      </c>
      <c r="N383" s="86">
        <f t="shared" si="772"/>
        <v>5.5511151231257827E-16</v>
      </c>
      <c r="O383" s="86">
        <f t="shared" si="777"/>
        <v>3.3306690738754696E-16</v>
      </c>
      <c r="P383" s="86">
        <f t="shared" si="773"/>
        <v>2.2204460492503131E-16</v>
      </c>
      <c r="Q383" s="86">
        <f t="shared" si="780"/>
        <v>2.2204460492503131E-16</v>
      </c>
      <c r="R383" s="86">
        <f t="shared" si="780"/>
        <v>2.2204460492503131E-16</v>
      </c>
      <c r="S383" s="86">
        <f t="shared" si="764"/>
        <v>4.4408920985006262E-16</v>
      </c>
      <c r="T383" s="86">
        <f t="shared" si="783"/>
        <v>4.4408920985006262E-16</v>
      </c>
      <c r="U383" s="86">
        <f t="shared" ref="U383:AU383" si="820">IF(U256=0,"",ABS((U256-$BA256)/$BA256))</f>
        <v>2.2204460492503131E-16</v>
      </c>
      <c r="V383" s="86">
        <f t="shared" si="820"/>
        <v>2.2204460492503131E-16</v>
      </c>
      <c r="W383" s="86">
        <f t="shared" si="820"/>
        <v>1.1102230246251565E-16</v>
      </c>
      <c r="X383" s="86">
        <f t="shared" si="820"/>
        <v>2.2204460492503131E-16</v>
      </c>
      <c r="Y383" s="86">
        <f t="shared" si="820"/>
        <v>2.2204460492503131E-16</v>
      </c>
      <c r="Z383" s="86">
        <f t="shared" si="820"/>
        <v>0</v>
      </c>
      <c r="AA383" s="86">
        <f t="shared" si="820"/>
        <v>3.3306690738754696E-16</v>
      </c>
      <c r="AB383" s="86">
        <f t="shared" si="820"/>
        <v>1.1102230246251565E-16</v>
      </c>
      <c r="AC383" s="86">
        <f t="shared" si="820"/>
        <v>1.1102230246251565E-16</v>
      </c>
      <c r="AD383" s="86">
        <f t="shared" si="820"/>
        <v>3.3306690738754696E-16</v>
      </c>
      <c r="AE383" s="86">
        <f t="shared" si="820"/>
        <v>4.4408920985006262E-16</v>
      </c>
      <c r="AF383" s="86">
        <f t="shared" si="820"/>
        <v>2.2204460492503131E-16</v>
      </c>
      <c r="AG383" s="86">
        <f t="shared" si="820"/>
        <v>2.2204460492503131E-16</v>
      </c>
      <c r="AH383" s="51">
        <f t="shared" si="820"/>
        <v>4.4408920985006262E-16</v>
      </c>
      <c r="AI383" s="51">
        <f t="shared" si="820"/>
        <v>6.6613381477509392E-16</v>
      </c>
      <c r="AJ383" s="51">
        <f t="shared" si="820"/>
        <v>3.3306690738754696E-16</v>
      </c>
      <c r="AK383" s="51">
        <f t="shared" si="820"/>
        <v>2.2204460492503131E-16</v>
      </c>
      <c r="AL383" s="51">
        <f t="shared" si="820"/>
        <v>4.4408920985006262E-16</v>
      </c>
      <c r="AM383" s="51">
        <f t="shared" si="820"/>
        <v>2.2204460492503131E-16</v>
      </c>
      <c r="AN383" s="51">
        <f t="shared" si="820"/>
        <v>1.1102230246251565E-16</v>
      </c>
      <c r="AO383" s="51">
        <f t="shared" si="820"/>
        <v>2.2204460492503131E-16</v>
      </c>
      <c r="AP383" s="51">
        <f t="shared" si="820"/>
        <v>2.2204460492503131E-16</v>
      </c>
      <c r="AQ383" s="51">
        <f t="shared" si="820"/>
        <v>0</v>
      </c>
      <c r="AR383" s="51">
        <f t="shared" si="820"/>
        <v>2.2204460492503131E-16</v>
      </c>
      <c r="AS383" s="51">
        <f t="shared" si="820"/>
        <v>1.1102230246251565E-16</v>
      </c>
      <c r="AT383" s="51">
        <f t="shared" ref="AT383" si="821">IF(AT256=0,"",ABS((AT256-$BA256)/$BA256))</f>
        <v>2.2204460492503131E-16</v>
      </c>
      <c r="AU383" s="51">
        <f t="shared" si="820"/>
        <v>2.2204460492503131E-16</v>
      </c>
      <c r="AY383" s="63"/>
      <c r="AZ383" s="65">
        <f t="shared" si="755"/>
        <v>0.99999999999999989</v>
      </c>
      <c r="BA383" s="63">
        <f t="shared" si="756"/>
        <v>4.4408920985006262E-16</v>
      </c>
      <c r="BB383" s="63">
        <f t="shared" si="757"/>
        <v>0</v>
      </c>
      <c r="BC383" s="51">
        <f t="shared" si="758"/>
        <v>2.2204460492503131E-16</v>
      </c>
      <c r="BD383" s="51">
        <f t="shared" si="759"/>
        <v>4.4408920985006262E-16</v>
      </c>
    </row>
    <row r="384" spans="1:56" x14ac:dyDescent="0.2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Y384" s="36"/>
      <c r="AZ384" s="36"/>
      <c r="BA384" s="63"/>
      <c r="BB384" s="63"/>
      <c r="BC384" s="36"/>
      <c r="BD384" s="36"/>
    </row>
    <row r="385" spans="1:56" x14ac:dyDescent="0.2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Y385" s="36"/>
      <c r="AZ385" s="36"/>
      <c r="BA385" s="63"/>
      <c r="BB385" s="63"/>
      <c r="BC385" s="36"/>
      <c r="BD385" s="36"/>
    </row>
    <row r="386" spans="1:56" x14ac:dyDescent="0.2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Y386" s="36"/>
      <c r="AZ386" s="36"/>
      <c r="BA386" s="63"/>
      <c r="BB386" s="63"/>
      <c r="BC386" s="36"/>
      <c r="BD386" s="36"/>
    </row>
    <row r="387" spans="1:56" ht="17.399999999999999" x14ac:dyDescent="0.3">
      <c r="A387" s="2" t="str">
        <f>"Table 4.    Hindcasted inseason forecasts of total Redoubt Lake sockeye escapement, 1953-"&amp;MAX(B389:AU389)&amp;"."</f>
        <v>Table 4.    Hindcasted inseason forecasts of total Redoubt Lake sockeye escapement, 1953-2025.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Y387" s="36"/>
      <c r="AZ387" s="36"/>
      <c r="BA387" s="63"/>
      <c r="BB387" s="63"/>
      <c r="BC387" s="36"/>
      <c r="BD387" s="36"/>
    </row>
    <row r="388" spans="1:56" x14ac:dyDescent="0.2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Y388" s="36"/>
      <c r="AZ388" s="36"/>
      <c r="BA388" s="63"/>
      <c r="BB388" s="63"/>
      <c r="BC388" s="36"/>
      <c r="BD388" s="36"/>
    </row>
    <row r="389" spans="1:56" x14ac:dyDescent="0.25">
      <c r="A389" s="52" t="s">
        <v>24</v>
      </c>
      <c r="B389" s="53">
        <f>B3</f>
        <v>1953</v>
      </c>
      <c r="C389" s="53">
        <f t="shared" ref="C389:U389" si="822">C3</f>
        <v>1954</v>
      </c>
      <c r="D389" s="53">
        <f t="shared" si="822"/>
        <v>1955</v>
      </c>
      <c r="E389" s="53">
        <f t="shared" si="822"/>
        <v>1982</v>
      </c>
      <c r="F389" s="53">
        <f t="shared" si="822"/>
        <v>1983</v>
      </c>
      <c r="G389" s="53">
        <f t="shared" si="822"/>
        <v>1984</v>
      </c>
      <c r="H389" s="53">
        <f t="shared" si="822"/>
        <v>1985</v>
      </c>
      <c r="I389" s="53">
        <f t="shared" si="822"/>
        <v>1986</v>
      </c>
      <c r="J389" s="53">
        <f t="shared" si="822"/>
        <v>1987</v>
      </c>
      <c r="K389" s="53">
        <f t="shared" si="822"/>
        <v>1988</v>
      </c>
      <c r="L389" s="53">
        <f t="shared" si="822"/>
        <v>1989</v>
      </c>
      <c r="M389" s="53">
        <f t="shared" si="822"/>
        <v>1990</v>
      </c>
      <c r="N389" s="53">
        <f t="shared" si="822"/>
        <v>1991</v>
      </c>
      <c r="O389" s="53">
        <f t="shared" si="822"/>
        <v>1992</v>
      </c>
      <c r="P389" s="53">
        <f t="shared" si="822"/>
        <v>1993</v>
      </c>
      <c r="Q389" s="53">
        <f t="shared" si="822"/>
        <v>1994</v>
      </c>
      <c r="R389" s="53">
        <f t="shared" si="822"/>
        <v>1995</v>
      </c>
      <c r="S389" s="53">
        <f t="shared" si="822"/>
        <v>1996</v>
      </c>
      <c r="T389" s="53">
        <f t="shared" si="822"/>
        <v>1997</v>
      </c>
      <c r="U389" s="53">
        <f t="shared" si="822"/>
        <v>1999</v>
      </c>
      <c r="V389" s="53">
        <f>V3</f>
        <v>2000</v>
      </c>
      <c r="W389" s="53">
        <f>W3</f>
        <v>2001</v>
      </c>
      <c r="X389" s="53">
        <f>X3</f>
        <v>2002</v>
      </c>
      <c r="Y389" s="53">
        <f>Y3</f>
        <v>2003</v>
      </c>
      <c r="Z389" s="53">
        <f>Z3</f>
        <v>2004</v>
      </c>
      <c r="AA389" s="53">
        <f t="shared" ref="AA389:AU389" si="823">AA3</f>
        <v>2005</v>
      </c>
      <c r="AB389" s="53">
        <f t="shared" si="823"/>
        <v>2006</v>
      </c>
      <c r="AC389" s="53">
        <f t="shared" si="823"/>
        <v>2007</v>
      </c>
      <c r="AD389" s="53">
        <f t="shared" si="823"/>
        <v>2008</v>
      </c>
      <c r="AE389" s="53">
        <f t="shared" si="823"/>
        <v>2009</v>
      </c>
      <c r="AF389" s="53">
        <f>AF3</f>
        <v>2010</v>
      </c>
      <c r="AG389" s="53">
        <f t="shared" si="823"/>
        <v>2011</v>
      </c>
      <c r="AH389" s="53">
        <f t="shared" si="823"/>
        <v>2012</v>
      </c>
      <c r="AI389" s="53">
        <f t="shared" si="823"/>
        <v>2013</v>
      </c>
      <c r="AJ389" s="53">
        <f t="shared" si="823"/>
        <v>2014</v>
      </c>
      <c r="AK389" s="53">
        <f t="shared" si="823"/>
        <v>2015</v>
      </c>
      <c r="AL389" s="53">
        <f t="shared" si="823"/>
        <v>2016</v>
      </c>
      <c r="AM389" s="53">
        <f t="shared" si="823"/>
        <v>2017</v>
      </c>
      <c r="AN389" s="53">
        <f t="shared" si="823"/>
        <v>2018</v>
      </c>
      <c r="AO389" s="53">
        <f t="shared" si="823"/>
        <v>2019</v>
      </c>
      <c r="AP389" s="53">
        <f t="shared" si="823"/>
        <v>2020</v>
      </c>
      <c r="AQ389" s="53">
        <f t="shared" si="823"/>
        <v>2021</v>
      </c>
      <c r="AR389" s="53">
        <f t="shared" si="823"/>
        <v>2022</v>
      </c>
      <c r="AS389" s="53">
        <f t="shared" si="823"/>
        <v>2023</v>
      </c>
      <c r="AT389" s="53">
        <f t="shared" ref="AT389" si="824">AT3</f>
        <v>2024</v>
      </c>
      <c r="AU389" s="53">
        <f t="shared" si="823"/>
        <v>2025</v>
      </c>
      <c r="AY389" s="36"/>
      <c r="AZ389" s="36"/>
      <c r="BA389" s="63"/>
      <c r="BB389" s="63"/>
      <c r="BC389" s="36"/>
      <c r="BD389" s="36"/>
    </row>
    <row r="390" spans="1:56" x14ac:dyDescent="0.25">
      <c r="A390" s="60">
        <v>19520</v>
      </c>
      <c r="B390" s="90">
        <f>SUM(B$4:B4)/$BE4</f>
        <v>0</v>
      </c>
      <c r="C390" s="90">
        <f>SUM(C$4:C4)/$BE4</f>
        <v>0</v>
      </c>
      <c r="D390" s="90">
        <f>SUM(D$4:D4)/$BE4</f>
        <v>0</v>
      </c>
      <c r="E390" s="90">
        <f>SUM(E$4:E4)/$BE4</f>
        <v>0</v>
      </c>
      <c r="F390" s="90">
        <f>SUM(F$4:F4)/$BE4</f>
        <v>0</v>
      </c>
      <c r="G390" s="90">
        <f>SUM(G$4:G4)/$BE4</f>
        <v>0</v>
      </c>
      <c r="H390" s="90">
        <f>SUM(H$4:H4)/$BE4</f>
        <v>0</v>
      </c>
      <c r="I390" s="90">
        <f>SUM(I$4:I4)/$BE4</f>
        <v>0</v>
      </c>
      <c r="J390" s="90">
        <f>SUM(J$4:J4)/$BE4</f>
        <v>0</v>
      </c>
      <c r="K390" s="90">
        <f>SUM(K$4:K4)/$BE4</f>
        <v>0</v>
      </c>
      <c r="L390" s="90">
        <f>SUM(L$4:L4)/$BE4</f>
        <v>0</v>
      </c>
      <c r="M390" s="90">
        <f>SUM(M$4:M4)/$BE4</f>
        <v>0</v>
      </c>
      <c r="N390" s="90">
        <f>SUM(N$4:N4)/$BE4</f>
        <v>0</v>
      </c>
      <c r="O390" s="90">
        <f>SUM(O$4:O4)/$BE4</f>
        <v>0</v>
      </c>
      <c r="P390" s="90">
        <f>SUM(P$4:P4)/$BE4</f>
        <v>0</v>
      </c>
      <c r="Q390" s="90">
        <f>SUM(Q$4:Q4)/$BE4</f>
        <v>0</v>
      </c>
      <c r="R390" s="88">
        <f>SUM(R$4:R4)/$BE4</f>
        <v>0</v>
      </c>
      <c r="S390" s="90">
        <f>SUM(S$4:S4)/$BE4</f>
        <v>0</v>
      </c>
      <c r="T390" s="90">
        <f>SUM(T$4:T4)/$BE4</f>
        <v>0</v>
      </c>
      <c r="U390" s="90">
        <f>SUM(U$4:U4)/$BE4</f>
        <v>0</v>
      </c>
      <c r="V390" s="90">
        <f>SUM(V$4:V4)/$BE4</f>
        <v>0</v>
      </c>
      <c r="W390" s="90">
        <f>SUM(W$4:W4)/$BE4</f>
        <v>0</v>
      </c>
      <c r="X390" s="90">
        <f>SUM(X$4:X4)/$BE4</f>
        <v>200495.3573334894</v>
      </c>
      <c r="Y390" s="90">
        <f>SUM(Y$4:Y4)/$BE4</f>
        <v>133663.57155565961</v>
      </c>
      <c r="Z390" s="90">
        <f>SUM(Z$4:Z4)/$BE4</f>
        <v>400990.71466697881</v>
      </c>
      <c r="AA390" s="90">
        <f>SUM(AA$4:AA4)/$BE4</f>
        <v>0</v>
      </c>
      <c r="AB390" s="90">
        <f>SUM(AB$4:AB4)/$BE4</f>
        <v>105000.61859471419</v>
      </c>
      <c r="AC390" s="90">
        <f>SUM(AC$4:AC4)/$BE4</f>
        <v>67613.06973524933</v>
      </c>
      <c r="AD390" s="90">
        <f>SUM(AD$4:AD4)/$BE4</f>
        <v>0</v>
      </c>
      <c r="AE390" s="90">
        <f>SUM(AE$4:AE4)/$BE4</f>
        <v>12695.443869052226</v>
      </c>
      <c r="AF390" s="90">
        <f>SUM(AF$4:AF4)/$BE4</f>
        <v>17139.862025228438</v>
      </c>
      <c r="AG390" s="90">
        <f>SUM(AG$4:AG4)/$BE4</f>
        <v>22698.055871712935</v>
      </c>
      <c r="AH390" s="90">
        <f>SUM(AH$4:AH4)/$BE4</f>
        <v>40904.811535236979</v>
      </c>
      <c r="AI390" s="90">
        <f>SUM(AI$4:AI4)/$BE4</f>
        <v>49077.410741769439</v>
      </c>
      <c r="AJ390" s="90">
        <f>SUM(AJ$4:AJ4)/$BE4</f>
        <v>19917.104048056735</v>
      </c>
      <c r="AK390" s="90">
        <f>SUM(AK$4:AK4)/$BE4</f>
        <v>15004.803807320533</v>
      </c>
      <c r="AL390" s="90">
        <f>SUM(AL$4:AL4)/$BE4</f>
        <v>22774.33123435111</v>
      </c>
      <c r="AM390" s="90">
        <f>SUM(AM$4:AM4)/$BE4</f>
        <v>55702.155713325163</v>
      </c>
      <c r="AN390" s="90">
        <f>SUM(AN$4:AN4)/$BE4</f>
        <v>73809.640173914187</v>
      </c>
      <c r="AO390" s="90">
        <f>SUM(AO$4:AO4)/$BE4</f>
        <v>60072.867761469875</v>
      </c>
      <c r="AP390" s="90">
        <f>SUM(AP$4:AP4)/$BE4</f>
        <v>41598.897532071009</v>
      </c>
      <c r="AQ390" s="90">
        <f>SUM(AQ$4:AQ4)/$BE4</f>
        <v>61273.343306330775</v>
      </c>
      <c r="AR390" s="90">
        <f>SUM(AR$4:AR4)/$BE4</f>
        <v>90004.975526217968</v>
      </c>
      <c r="AS390" s="90">
        <f>SUM(AS$4:AS4)/$BE4</f>
        <v>158460.43504928934</v>
      </c>
      <c r="AT390" s="90">
        <f>SUM(AT$4:AT4)/$BE4</f>
        <v>223135.32046636421</v>
      </c>
      <c r="AU390" s="90">
        <f>SUM(AU$4:AU4)/$BE4</f>
        <v>0</v>
      </c>
      <c r="AY390" s="63"/>
      <c r="AZ390" s="65"/>
      <c r="BA390" s="63"/>
      <c r="BB390" s="63"/>
      <c r="BC390" s="36"/>
      <c r="BD390" s="36"/>
    </row>
    <row r="391" spans="1:56" x14ac:dyDescent="0.25">
      <c r="A391" s="60">
        <v>19521</v>
      </c>
      <c r="B391" s="90">
        <f>SUM(B$4:B5)/$BE5</f>
        <v>0</v>
      </c>
      <c r="C391" s="90">
        <f>SUM(C$4:C5)/$BE5</f>
        <v>0</v>
      </c>
      <c r="D391" s="90">
        <f>SUM(D$4:D5)/$BE5</f>
        <v>0</v>
      </c>
      <c r="E391" s="90">
        <f>SUM(E$4:E5)/$BE5</f>
        <v>0</v>
      </c>
      <c r="F391" s="90">
        <f>SUM(F$4:F5)/$BE5</f>
        <v>0</v>
      </c>
      <c r="G391" s="90">
        <f>SUM(G$4:G5)/$BE5</f>
        <v>0</v>
      </c>
      <c r="H391" s="90">
        <f>SUM(H$4:H5)/$BE5</f>
        <v>0</v>
      </c>
      <c r="I391" s="90">
        <f>SUM(I$4:I5)/$BE5</f>
        <v>0</v>
      </c>
      <c r="J391" s="90">
        <f>SUM(J$4:J5)/$BE5</f>
        <v>0</v>
      </c>
      <c r="K391" s="90">
        <f>SUM(K$4:K5)/$BE5</f>
        <v>0</v>
      </c>
      <c r="L391" s="90">
        <f>SUM(L$4:L5)/$BE5</f>
        <v>0</v>
      </c>
      <c r="M391" s="90">
        <f>SUM(M$4:M5)/$BE5</f>
        <v>0</v>
      </c>
      <c r="N391" s="90">
        <f>SUM(N$4:N5)/$BE5</f>
        <v>0</v>
      </c>
      <c r="O391" s="90">
        <f>SUM(O$4:O5)/$BE5</f>
        <v>0</v>
      </c>
      <c r="P391" s="88">
        <f>SUM(P$4:P5)/$BE5</f>
        <v>0</v>
      </c>
      <c r="Q391" s="90">
        <f>SUM(Q$4:Q5)/$BE5</f>
        <v>0</v>
      </c>
      <c r="R391" s="90">
        <f>SUM(R$4:R5)/$BE5</f>
        <v>0</v>
      </c>
      <c r="S391" s="90">
        <f>SUM(S$4:S5)/$BE5</f>
        <v>0</v>
      </c>
      <c r="T391" s="90">
        <f>SUM(T$4:T5)/$BE5</f>
        <v>0</v>
      </c>
      <c r="U391" s="90">
        <f>SUM(U$4:U5)/$BE5</f>
        <v>0</v>
      </c>
      <c r="V391" s="90">
        <f>SUM(V$4:V5)/$BE5</f>
        <v>0</v>
      </c>
      <c r="W391" s="90">
        <f>SUM(W$4:W5)/$BE5</f>
        <v>0</v>
      </c>
      <c r="X391" s="90">
        <f>SUM(X$4:X5)/$BE5</f>
        <v>87517.814708885649</v>
      </c>
      <c r="Y391" s="90">
        <f>SUM(Y$4:Y5)/$BE5</f>
        <v>35007.125883554261</v>
      </c>
      <c r="Z391" s="90">
        <f>SUM(Z$4:Z5)/$BE5</f>
        <v>612624.70296219958</v>
      </c>
      <c r="AA391" s="90">
        <f>SUM(AA$4:AA5)/$BE5</f>
        <v>0</v>
      </c>
      <c r="AB391" s="90">
        <f>SUM(AB$4:AB5)/$BE5</f>
        <v>105000.61859455808</v>
      </c>
      <c r="AC391" s="90">
        <f>SUM(AC$4:AC5)/$BE5</f>
        <v>67613.069735126803</v>
      </c>
      <c r="AD391" s="90">
        <f>SUM(AD$4:AD5)/$BE5</f>
        <v>0</v>
      </c>
      <c r="AE391" s="90">
        <f>SUM(AE$4:AE5)/$BE5</f>
        <v>12695.443869034123</v>
      </c>
      <c r="AF391" s="90">
        <f>SUM(AF$4:AF5)/$BE5</f>
        <v>17139.862025222013</v>
      </c>
      <c r="AG391" s="90">
        <f>SUM(AG$4:AG5)/$BE5</f>
        <v>22698.055871741457</v>
      </c>
      <c r="AH391" s="90">
        <f>SUM(AH$4:AH5)/$BE5</f>
        <v>40904.811535826375</v>
      </c>
      <c r="AI391" s="90">
        <f>SUM(AI$4:AI5)/$BE5</f>
        <v>49077.41074237843</v>
      </c>
      <c r="AJ391" s="90">
        <f>SUM(AJ$4:AJ5)/$BE5</f>
        <v>19917.104048249112</v>
      </c>
      <c r="AK391" s="90">
        <f>SUM(AK$4:AK5)/$BE5</f>
        <v>15004.803807325276</v>
      </c>
      <c r="AL391" s="90">
        <f>SUM(AL$4:AL5)/$BE5</f>
        <v>22774.33123441178</v>
      </c>
      <c r="AM391" s="90">
        <f>SUM(AM$4:AM5)/$BE5</f>
        <v>55702.155713342952</v>
      </c>
      <c r="AN391" s="90">
        <f>SUM(AN$4:AN5)/$BE5</f>
        <v>73809.640173902531</v>
      </c>
      <c r="AO391" s="90">
        <f>SUM(AO$4:AO5)/$BE5</f>
        <v>60072.867761487614</v>
      </c>
      <c r="AP391" s="90">
        <f>SUM(AP$4:AP5)/$BE5</f>
        <v>41598.897532123963</v>
      </c>
      <c r="AQ391" s="90">
        <f>SUM(AQ$4:AQ5)/$BE5</f>
        <v>61273.343306324648</v>
      </c>
      <c r="AR391" s="90">
        <f>SUM(AR$4:AR5)/$BE5</f>
        <v>90004.975526398295</v>
      </c>
      <c r="AS391" s="90">
        <f>SUM(AS$4:AS5)/$BE5</f>
        <v>158460.43504934519</v>
      </c>
      <c r="AT391" s="90">
        <f>SUM(AT$4:AT5)/$BE5</f>
        <v>223135.32046645915</v>
      </c>
      <c r="AU391" s="90">
        <f>SUM(AU$4:AU5)/$BE5</f>
        <v>0</v>
      </c>
      <c r="AY391" s="63"/>
      <c r="AZ391" s="65"/>
      <c r="BA391" s="63"/>
      <c r="BB391" s="63"/>
      <c r="BC391" s="36"/>
      <c r="BD391" s="36"/>
    </row>
    <row r="392" spans="1:56" x14ac:dyDescent="0.25">
      <c r="A392" s="60">
        <v>19522</v>
      </c>
      <c r="B392" s="90">
        <f>SUM(B$4:B6)/$BE6</f>
        <v>0</v>
      </c>
      <c r="C392" s="90">
        <f>SUM(C$4:C6)/$BE6</f>
        <v>0</v>
      </c>
      <c r="D392" s="90">
        <f>SUM(D$4:D6)/$BE6</f>
        <v>0</v>
      </c>
      <c r="E392" s="90">
        <f>SUM(E$4:E6)/$BE6</f>
        <v>0</v>
      </c>
      <c r="F392" s="90">
        <f>SUM(F$4:F6)/$BE6</f>
        <v>0</v>
      </c>
      <c r="G392" s="90">
        <f>SUM(G$4:G6)/$BE6</f>
        <v>0</v>
      </c>
      <c r="H392" s="90">
        <f>SUM(H$4:H6)/$BE6</f>
        <v>0</v>
      </c>
      <c r="I392" s="90">
        <f>SUM(I$4:I6)/$BE6</f>
        <v>0</v>
      </c>
      <c r="J392" s="90">
        <f>SUM(J$4:J6)/$BE6</f>
        <v>0</v>
      </c>
      <c r="K392" s="90">
        <f>SUM(K$4:K6)/$BE6</f>
        <v>0</v>
      </c>
      <c r="L392" s="90">
        <f>SUM(L$4:L6)/$BE6</f>
        <v>0</v>
      </c>
      <c r="M392" s="90">
        <f>SUM(M$4:M6)/$BE6</f>
        <v>0</v>
      </c>
      <c r="N392" s="90">
        <f>SUM(N$4:N6)/$BE6</f>
        <v>0</v>
      </c>
      <c r="O392" s="90">
        <f>SUM(O$4:O6)/$BE6</f>
        <v>0</v>
      </c>
      <c r="P392" s="88">
        <f>SUM(P$4:P6)/$BE6</f>
        <v>0</v>
      </c>
      <c r="Q392" s="90">
        <f>SUM(Q$4:Q6)/$BE6</f>
        <v>0</v>
      </c>
      <c r="R392" s="90">
        <f>SUM(R$4:R6)/$BE6</f>
        <v>0</v>
      </c>
      <c r="S392" s="88">
        <f>SUM(S$4:S6)/$BE6</f>
        <v>0</v>
      </c>
      <c r="T392" s="90">
        <f>SUM(T$4:T6)/$BE6</f>
        <v>0</v>
      </c>
      <c r="U392" s="90">
        <f>SUM(U$4:U6)/$BE6</f>
        <v>0</v>
      </c>
      <c r="V392" s="90">
        <f>SUM(V$4:V6)/$BE6</f>
        <v>0</v>
      </c>
      <c r="W392" s="90">
        <f>SUM(W$4:W6)/$BE6</f>
        <v>0</v>
      </c>
      <c r="X392" s="90">
        <f>SUM(X$4:X6)/$BE6</f>
        <v>70014.251767048685</v>
      </c>
      <c r="Y392" s="90">
        <f>SUM(Y$4:Y6)/$BE6</f>
        <v>46676.167844699128</v>
      </c>
      <c r="Z392" s="90">
        <f>SUM(Z$4:Z6)/$BE6</f>
        <v>618459.2239422634</v>
      </c>
      <c r="AA392" s="90">
        <f>SUM(AA$4:AA6)/$BE6</f>
        <v>0</v>
      </c>
      <c r="AB392" s="90">
        <f>SUM(AB$4:AB6)/$BE6</f>
        <v>105000.61859449223</v>
      </c>
      <c r="AC392" s="90">
        <f>SUM(AC$4:AC6)/$BE6</f>
        <v>67613.069735075012</v>
      </c>
      <c r="AD392" s="90">
        <f>SUM(AD$4:AD6)/$BE6</f>
        <v>0</v>
      </c>
      <c r="AE392" s="90">
        <f>SUM(AE$4:AE6)/$BE6</f>
        <v>12695.443869026452</v>
      </c>
      <c r="AF392" s="90">
        <f>SUM(AF$4:AF6)/$BE6</f>
        <v>17139.862025219241</v>
      </c>
      <c r="AG392" s="90">
        <f>SUM(AG$4:AG6)/$BE6</f>
        <v>22698.055871753568</v>
      </c>
      <c r="AH392" s="90">
        <f>SUM(AH$4:AH6)/$BE6</f>
        <v>40904.811536075234</v>
      </c>
      <c r="AI392" s="90">
        <f>SUM(AI$4:AI6)/$BE6</f>
        <v>49077.410742635468</v>
      </c>
      <c r="AJ392" s="90">
        <f>SUM(AJ$4:AJ6)/$BE6</f>
        <v>19917.104048330588</v>
      </c>
      <c r="AK392" s="90">
        <f>SUM(AK$4:AK6)/$BE6</f>
        <v>15004.803807327295</v>
      </c>
      <c r="AL392" s="90">
        <f>SUM(AL$4:AL6)/$BE6</f>
        <v>22774.33123443729</v>
      </c>
      <c r="AM392" s="90">
        <f>SUM(AM$4:AM6)/$BE6</f>
        <v>55702.155713350323</v>
      </c>
      <c r="AN392" s="90">
        <f>SUM(AN$4:AN6)/$BE6</f>
        <v>73809.640173897627</v>
      </c>
      <c r="AO392" s="90">
        <f>SUM(AO$4:AO6)/$BE6</f>
        <v>60072.86776149497</v>
      </c>
      <c r="AP392" s="90">
        <f>SUM(AP$4:AP6)/$BE6</f>
        <v>41598.897532146155</v>
      </c>
      <c r="AQ392" s="90">
        <f>SUM(AQ$4:AQ6)/$BE6</f>
        <v>61273.343306322051</v>
      </c>
      <c r="AR392" s="90">
        <f>SUM(AR$4:AR6)/$BE6</f>
        <v>90004.975526474547</v>
      </c>
      <c r="AS392" s="90">
        <f>SUM(AS$4:AS6)/$BE6</f>
        <v>158460.43504936874</v>
      </c>
      <c r="AT392" s="90">
        <f>SUM(AT$4:AT6)/$BE6</f>
        <v>223135.32046649931</v>
      </c>
      <c r="AU392" s="90">
        <f>SUM(AU$4:AU6)/$BE6</f>
        <v>0</v>
      </c>
      <c r="AY392" s="63"/>
      <c r="AZ392" s="65"/>
      <c r="BA392" s="63"/>
      <c r="BB392" s="63"/>
      <c r="BC392" s="36"/>
      <c r="BD392" s="36"/>
    </row>
    <row r="393" spans="1:56" x14ac:dyDescent="0.25">
      <c r="A393" s="60">
        <v>19523</v>
      </c>
      <c r="B393" s="90">
        <f>SUM(B$4:B7)/$BE7</f>
        <v>11375.552056587583</v>
      </c>
      <c r="C393" s="90">
        <f>SUM(C$4:C7)/$BE7</f>
        <v>9607.7765041478706</v>
      </c>
      <c r="D393" s="90">
        <f>SUM(D$4:D7)/$BE7</f>
        <v>11470.059316078981</v>
      </c>
      <c r="E393" s="90">
        <f>SUM(E$4:E7)/$BE7</f>
        <v>225.9402232592131</v>
      </c>
      <c r="F393" s="90">
        <f>SUM(F$4:F7)/$BE7</f>
        <v>1258.8597200300326</v>
      </c>
      <c r="G393" s="90">
        <f>SUM(G$4:G7)/$BE7</f>
        <v>5739.401584179127</v>
      </c>
      <c r="H393" s="90">
        <f>SUM(H$4:H7)/$BE7</f>
        <v>5447.9333132071479</v>
      </c>
      <c r="I393" s="90">
        <f>SUM(I$4:I7)/$BE7</f>
        <v>4856.5211382935659</v>
      </c>
      <c r="J393" s="90">
        <f>SUM(J$4:J7)/$BE7</f>
        <v>7063.7701232554427</v>
      </c>
      <c r="K393" s="90">
        <f>SUM(K$4:K7)/$BE7</f>
        <v>1611.8882484154688</v>
      </c>
      <c r="L393" s="90">
        <f>SUM(L$4:L7)/$BE7</f>
        <v>15648.092651849922</v>
      </c>
      <c r="M393" s="90">
        <f>SUM(M$4:M7)/$BE7</f>
        <v>36272.38346507978</v>
      </c>
      <c r="N393" s="90">
        <f>SUM(N$4:N7)/$BE7</f>
        <v>22557.206271913459</v>
      </c>
      <c r="O393" s="90">
        <f>SUM(O$4:O7)/$BE7</f>
        <v>5118.0520802802794</v>
      </c>
      <c r="P393" s="88">
        <f>SUM(P$4:P7)/$BE7</f>
        <v>0</v>
      </c>
      <c r="Q393" s="88">
        <f>SUM(Q$4:Q7)/$BE7</f>
        <v>0</v>
      </c>
      <c r="R393" s="90">
        <f>SUM(R$4:R7)/$BE7</f>
        <v>17247.645471417298</v>
      </c>
      <c r="S393" s="88">
        <f>SUM(S$4:S7)/$BE7</f>
        <v>41604.460980334945</v>
      </c>
      <c r="T393" s="90">
        <f>SUM(T$4:T7)/$BE7</f>
        <v>14323.666001048736</v>
      </c>
      <c r="U393" s="90">
        <f>SUM(U$4:U7)/$BE7</f>
        <v>28625.89933422827</v>
      </c>
      <c r="V393" s="90">
        <f>SUM(V$4:V7)/$BE7</f>
        <v>4622.7178867038829</v>
      </c>
      <c r="W393" s="90">
        <f>SUM(W$4:W7)/$BE7</f>
        <v>50849.896753742709</v>
      </c>
      <c r="X393" s="90">
        <f>SUM(X$4:X7)/$BE7</f>
        <v>46227.178867038827</v>
      </c>
      <c r="Y393" s="90">
        <f>SUM(Y$4:Y7)/$BE7</f>
        <v>32359.025206927177</v>
      </c>
      <c r="Z393" s="90">
        <f>SUM(Z$4:Z7)/$BE7</f>
        <v>379062.86670971836</v>
      </c>
      <c r="AA393" s="90">
        <f>SUM(AA$4:AA7)/$BE7</f>
        <v>0</v>
      </c>
      <c r="AB393" s="90">
        <f>SUM(AB$4:AB7)/$BE7</f>
        <v>107575.41673983201</v>
      </c>
      <c r="AC393" s="90">
        <f>SUM(AC$4:AC7)/$BE7</f>
        <v>69271.060029581073</v>
      </c>
      <c r="AD393" s="90">
        <f>SUM(AD$4:AD7)/$BE7</f>
        <v>4622.7178867038829</v>
      </c>
      <c r="AE393" s="90">
        <f>SUM(AE$4:AE7)/$BE7</f>
        <v>13006.758276178296</v>
      </c>
      <c r="AF393" s="90">
        <f>SUM(AF$4:AF7)/$BE7</f>
        <v>17646.240936161634</v>
      </c>
      <c r="AG393" s="90">
        <f>SUM(AG$4:AG7)/$BE7</f>
        <v>23368.645681526301</v>
      </c>
      <c r="AH393" s="90">
        <f>SUM(AH$4:AH7)/$BE7</f>
        <v>42113.300491293689</v>
      </c>
      <c r="AI393" s="90">
        <f>SUM(AI$4:AI7)/$BE7</f>
        <v>50527.350409702289</v>
      </c>
      <c r="AJ393" s="90">
        <f>SUM(AJ$4:AJ7)/$BE7</f>
        <v>20505.533608241803</v>
      </c>
      <c r="AK393" s="90">
        <f>SUM(AK$4:AK7)/$BE7</f>
        <v>15448.10470440059</v>
      </c>
      <c r="AL393" s="90">
        <f>SUM(AL$4:AL7)/$BE7</f>
        <v>13644.821732541212</v>
      </c>
      <c r="AM393" s="90">
        <f>SUM(AM$4:AM7)/$BE7</f>
        <v>56855.014563144505</v>
      </c>
      <c r="AN393" s="90">
        <f>SUM(AN$4:AN7)/$BE7</f>
        <v>75337.26681202605</v>
      </c>
      <c r="AO393" s="90">
        <f>SUM(AO$4:AO7)/$BE7</f>
        <v>143988.67017165528</v>
      </c>
      <c r="AP393" s="90">
        <f>SUM(AP$4:AP7)/$BE7</f>
        <v>45110.287819340898</v>
      </c>
      <c r="AQ393" s="90">
        <f>SUM(AQ$4:AQ7)/$BE7</f>
        <v>38141.729933357507</v>
      </c>
      <c r="AR393" s="90">
        <f>SUM(AR$4:AR7)/$BE7</f>
        <v>95783.289555901065</v>
      </c>
      <c r="AS393" s="90">
        <f>SUM(AS$4:AS7)/$BE7</f>
        <v>62774.46682211171</v>
      </c>
      <c r="AT393" s="90">
        <f>SUM(AT$4:AT7)/$BE7</f>
        <v>223135.32046678572</v>
      </c>
      <c r="AU393" s="90">
        <f>SUM(AU$4:AU7)/$BE7</f>
        <v>0</v>
      </c>
      <c r="AY393" s="63"/>
      <c r="AZ393" s="65"/>
      <c r="BA393" s="63"/>
      <c r="BB393" s="63"/>
      <c r="BC393" s="36"/>
      <c r="BD393" s="36"/>
    </row>
    <row r="394" spans="1:56" x14ac:dyDescent="0.25">
      <c r="A394" s="60">
        <v>19524</v>
      </c>
      <c r="B394" s="90">
        <f>SUM(B$4:B8)/$BE8</f>
        <v>11768.991716812699</v>
      </c>
      <c r="C394" s="90">
        <f>SUM(C$4:C8)/$BE8</f>
        <v>9940.0751305800241</v>
      </c>
      <c r="D394" s="90">
        <f>SUM(D$4:D8)/$BE8</f>
        <v>11866.76764439862</v>
      </c>
      <c r="E394" s="90">
        <f>SUM(E$4:E8)/$BE8</f>
        <v>233.75468749164128</v>
      </c>
      <c r="F394" s="90">
        <f>SUM(F$4:F8)/$BE8</f>
        <v>1302.3991753510686</v>
      </c>
      <c r="G394" s="90">
        <f>SUM(G$4:G8)/$BE8</f>
        <v>5937.9069576276179</v>
      </c>
      <c r="H394" s="90">
        <f>SUM(H$4:H8)/$BE8</f>
        <v>5636.35784161827</v>
      </c>
      <c r="I394" s="90">
        <f>SUM(I$4:I8)/$BE8</f>
        <v>5024.4908347990813</v>
      </c>
      <c r="J394" s="90">
        <f>SUM(J$4:J8)/$BE8</f>
        <v>7308.0806677792953</v>
      </c>
      <c r="K394" s="90">
        <f>SUM(K$4:K8)/$BE8</f>
        <v>1667.6376979035713</v>
      </c>
      <c r="L394" s="90">
        <f>SUM(L$4:L8)/$BE8</f>
        <v>16189.304210242552</v>
      </c>
      <c r="M394" s="90">
        <f>SUM(M$4:M8)/$BE8</f>
        <v>37526.915478567265</v>
      </c>
      <c r="N394" s="90">
        <f>SUM(N$4:N8)/$BE8</f>
        <v>23337.379359524642</v>
      </c>
      <c r="O394" s="90">
        <f>SUM(O$4:O8)/$BE8</f>
        <v>5295.0671966867476</v>
      </c>
      <c r="P394" s="88">
        <f>SUM(P$4:P8)/$BE8</f>
        <v>0</v>
      </c>
      <c r="Q394" s="88">
        <f>SUM(Q$4:Q8)/$BE8</f>
        <v>0</v>
      </c>
      <c r="R394" s="88">
        <f>SUM(R$4:R8)/$BE8</f>
        <v>27265.161042364864</v>
      </c>
      <c r="S394" s="88">
        <f>SUM(S$4:S8)/$BE8</f>
        <v>33622.42928313509</v>
      </c>
      <c r="T394" s="90">
        <f>SUM(T$4:T8)/$BE8</f>
        <v>14819.070378490573</v>
      </c>
      <c r="U394" s="90">
        <f>SUM(U$4:U8)/$BE8</f>
        <v>29615.966809786205</v>
      </c>
      <c r="V394" s="90">
        <f>SUM(V$4:V8)/$BE8</f>
        <v>2801.8691069279243</v>
      </c>
      <c r="W394" s="90">
        <f>SUM(W$4:W8)/$BE8</f>
        <v>47631.774817774713</v>
      </c>
      <c r="X394" s="90">
        <f>SUM(X$4:X8)/$BE8</f>
        <v>95263.549635549425</v>
      </c>
      <c r="Y394" s="90">
        <f>SUM(Y$4:Y8)/$BE8</f>
        <v>28018.691069279244</v>
      </c>
      <c r="Z394" s="90">
        <f>SUM(Z$4:Z8)/$BE8</f>
        <v>296998.12533436</v>
      </c>
      <c r="AA394" s="90">
        <f>SUM(AA$4:AA8)/$BE8</f>
        <v>14009.345534639622</v>
      </c>
      <c r="AB394" s="90">
        <f>SUM(AB$4:AB8)/$BE8</f>
        <v>104705.17244253324</v>
      </c>
      <c r="AC394" s="90">
        <f>SUM(AC$4:AC8)/$BE8</f>
        <v>67422.823034092493</v>
      </c>
      <c r="AD394" s="90">
        <f>SUM(AD$4:AD8)/$BE8</f>
        <v>2801.8691069279243</v>
      </c>
      <c r="AE394" s="90">
        <f>SUM(AE$4:AE8)/$BE8</f>
        <v>12659.721983873138</v>
      </c>
      <c r="AF394" s="90">
        <f>SUM(AF$4:AF8)/$BE8</f>
        <v>17143.808232667885</v>
      </c>
      <c r="AG394" s="90">
        <f>SUM(AG$4:AG8)/$BE8</f>
        <v>22703.281773847866</v>
      </c>
      <c r="AH394" s="90">
        <f>SUM(AH$4:AH8)/$BE8</f>
        <v>40914.229285633133</v>
      </c>
      <c r="AI394" s="90">
        <f>SUM(AI$4:AI8)/$BE8</f>
        <v>145501.69544441014</v>
      </c>
      <c r="AJ394" s="90">
        <f>SUM(AJ$4:AJ8)/$BE8</f>
        <v>21750.030160276881</v>
      </c>
      <c r="AK394" s="90">
        <f>SUM(AK$4:AK8)/$BE8</f>
        <v>16385.662019303913</v>
      </c>
      <c r="AL394" s="90">
        <f>SUM(AL$4:AL8)/$BE8</f>
        <v>16675.851237659626</v>
      </c>
      <c r="AM394" s="90">
        <f>SUM(AM$4:AM8)/$BE8</f>
        <v>60416.337941390724</v>
      </c>
      <c r="AN394" s="90">
        <f>SUM(AN$4:AN8)/$BE8</f>
        <v>80056.294176750904</v>
      </c>
      <c r="AO394" s="90">
        <f>SUM(AO$4:AO8)/$BE8</f>
        <v>106885.85630119315</v>
      </c>
      <c r="AP394" s="90">
        <f>SUM(AP$4:AP8)/$BE8</f>
        <v>30143.602897167904</v>
      </c>
      <c r="AQ394" s="90">
        <f>SUM(AQ$4:AQ8)/$BE8</f>
        <v>34325.507292723494</v>
      </c>
      <c r="AR394" s="90">
        <f>SUM(AR$4:AR8)/$BE8</f>
        <v>97276.470389073438</v>
      </c>
      <c r="AS394" s="90">
        <f>SUM(AS$4:AS8)/$BE8</f>
        <v>38048.14475022137</v>
      </c>
      <c r="AT394" s="90">
        <f>SUM(AT$4:AT8)/$BE8</f>
        <v>223135.32046702516</v>
      </c>
      <c r="AU394" s="90">
        <f>SUM(AU$4:AU8)/$BE8</f>
        <v>2801.8691069279243</v>
      </c>
      <c r="AY394" s="63"/>
      <c r="AZ394" s="65"/>
      <c r="BA394" s="63"/>
      <c r="BB394" s="63"/>
      <c r="BC394" s="36"/>
      <c r="BD394" s="36"/>
    </row>
    <row r="395" spans="1:56" x14ac:dyDescent="0.25">
      <c r="A395" s="60">
        <v>19525</v>
      </c>
      <c r="B395" s="90">
        <f>SUM(B$4:B9)/$BE9</f>
        <v>12451.019908587043</v>
      </c>
      <c r="C395" s="90">
        <f>SUM(C$4:C9)/$BE9</f>
        <v>10516.115256237195</v>
      </c>
      <c r="D395" s="90">
        <f>SUM(D$4:D9)/$BE9</f>
        <v>12554.46207680734</v>
      </c>
      <c r="E395" s="90">
        <f>SUM(E$4:E9)/$BE9</f>
        <v>247.30107197935982</v>
      </c>
      <c r="F395" s="90">
        <f>SUM(F$4:F9)/$BE9</f>
        <v>1377.8748809940803</v>
      </c>
      <c r="G395" s="90">
        <f>SUM(G$4:G9)/$BE9</f>
        <v>6282.016295341693</v>
      </c>
      <c r="H395" s="90">
        <f>SUM(H$4:H9)/$BE9</f>
        <v>5962.9920206041552</v>
      </c>
      <c r="I395" s="90">
        <f>SUM(I$4:I9)/$BE9</f>
        <v>5315.6665345618812</v>
      </c>
      <c r="J395" s="90">
        <f>SUM(J$4:J9)/$BE9</f>
        <v>7731.5933325105889</v>
      </c>
      <c r="K395" s="90">
        <f>SUM(K$4:K9)/$BE9</f>
        <v>1764.2794452175242</v>
      </c>
      <c r="L395" s="90">
        <f>SUM(L$4:L9)/$BE9</f>
        <v>17127.495190598751</v>
      </c>
      <c r="M395" s="90">
        <f>SUM(M$4:M9)/$BE9</f>
        <v>39701.648448271655</v>
      </c>
      <c r="N395" s="90">
        <f>SUM(N$4:N9)/$BE9</f>
        <v>24689.810479227235</v>
      </c>
      <c r="O395" s="90">
        <f>SUM(O$4:O9)/$BE9</f>
        <v>5601.9231442802393</v>
      </c>
      <c r="P395" s="88">
        <f>SUM(P$4:P9)/$BE9</f>
        <v>0</v>
      </c>
      <c r="Q395" s="88">
        <f>SUM(Q$4:Q9)/$BE9</f>
        <v>11458.181494774166</v>
      </c>
      <c r="R395" s="88">
        <f>SUM(R$4:R9)/$BE9</f>
        <v>22402.772270838555</v>
      </c>
      <c r="S395" s="88">
        <f>SUM(S$4:S9)/$BE9</f>
        <v>30555.15065273111</v>
      </c>
      <c r="T395" s="90">
        <f>SUM(T$4:T9)/$BE9</f>
        <v>15677.854547706303</v>
      </c>
      <c r="U395" s="90">
        <f>SUM(U$4:U9)/$BE9</f>
        <v>31332.250139487045</v>
      </c>
      <c r="V395" s="90">
        <f>SUM(V$4:V9)/$BE9</f>
        <v>5729.090747387083</v>
      </c>
      <c r="W395" s="90">
        <f>SUM(W$4:W9)/$BE9</f>
        <v>38193.938315913889</v>
      </c>
      <c r="X395" s="90">
        <f>SUM(X$4:X9)/$BE9</f>
        <v>105033.3303687632</v>
      </c>
      <c r="Y395" s="90">
        <f>SUM(Y$4:Y9)/$BE9</f>
        <v>22916.362989548332</v>
      </c>
      <c r="Z395" s="90">
        <f>SUM(Z$4:Z9)/$BE9</f>
        <v>244441.20522184888</v>
      </c>
      <c r="AA395" s="90">
        <f>SUM(AA$4:AA9)/$BE9</f>
        <v>9548.4845789784722</v>
      </c>
      <c r="AB395" s="90">
        <f>SUM(AB$4:AB9)/$BE9</f>
        <v>98353.814961027485</v>
      </c>
      <c r="AC395" s="90">
        <f>SUM(AC$4:AC9)/$BE9</f>
        <v>63332.992116311871</v>
      </c>
      <c r="AD395" s="90">
        <f>SUM(AD$4:AD9)/$BE9</f>
        <v>15277.575326365555</v>
      </c>
      <c r="AE395" s="90">
        <f>SUM(AE$4:AE9)/$BE9</f>
        <v>11891.790294726838</v>
      </c>
      <c r="AF395" s="90">
        <f>SUM(AF$4:AF9)/$BE9</f>
        <v>16339.349303365701</v>
      </c>
      <c r="AG395" s="90">
        <f>SUM(AG$4:AG9)/$BE9</f>
        <v>21637.949176912887</v>
      </c>
      <c r="AH395" s="90">
        <f>SUM(AH$4:AH9)/$BE9</f>
        <v>38994.363138315348</v>
      </c>
      <c r="AI395" s="90">
        <f>SUM(AI$4:AI9)/$BE9</f>
        <v>162190.99030871317</v>
      </c>
      <c r="AJ395" s="90">
        <f>SUM(AJ$4:AJ9)/$BE9</f>
        <v>21175.39284350957</v>
      </c>
      <c r="AK395" s="90">
        <f>SUM(AK$4:AK9)/$BE9</f>
        <v>11168.133494945696</v>
      </c>
      <c r="AL395" s="90">
        <f>SUM(AL$4:AL9)/$BE9</f>
        <v>17095.011303091906</v>
      </c>
      <c r="AM395" s="90">
        <f>SUM(AM$4:AM9)/$BE9</f>
        <v>58622.815266898688</v>
      </c>
      <c r="AN395" s="90">
        <f>SUM(AN$4:AN9)/$BE9</f>
        <v>77679.738699560214</v>
      </c>
      <c r="AO395" s="90">
        <f>SUM(AO$4:AO9)/$BE9</f>
        <v>181703.94684164878</v>
      </c>
      <c r="AP395" s="90">
        <f>SUM(AP$4:AP9)/$BE9</f>
        <v>22454.962696183386</v>
      </c>
      <c r="AQ395" s="90">
        <f>SUM(AQ$4:AQ9)/$BE9</f>
        <v>25305.263556633399</v>
      </c>
      <c r="AR395" s="90">
        <f>SUM(AR$4:AR9)/$BE9</f>
        <v>68211.357839987992</v>
      </c>
      <c r="AS395" s="90">
        <f>SUM(AS$4:AS9)/$BE9</f>
        <v>48849.203500043681</v>
      </c>
      <c r="AT395" s="90">
        <f>SUM(AT$4:AT9)/$BE9</f>
        <v>165452.36809901817</v>
      </c>
      <c r="AU395" s="90">
        <f>SUM(AU$4:AU9)/$BE9</f>
        <v>15277.575326365555</v>
      </c>
      <c r="AY395" s="63"/>
      <c r="AZ395" s="65"/>
      <c r="BA395" s="63"/>
      <c r="BB395" s="63"/>
      <c r="BC395" s="36"/>
      <c r="BD395" s="36"/>
    </row>
    <row r="396" spans="1:56" x14ac:dyDescent="0.25">
      <c r="A396" s="60">
        <v>19526</v>
      </c>
      <c r="B396" s="88">
        <f>SUM(B$4:B10)/$BE10</f>
        <v>5899.2181893254447</v>
      </c>
      <c r="C396" s="90">
        <f>SUM(C$4:C10)/$BE10</f>
        <v>12946.241078004035</v>
      </c>
      <c r="D396" s="90">
        <f>SUM(D$4:D10)/$BE10</f>
        <v>15455.621081615758</v>
      </c>
      <c r="E396" s="90">
        <f>SUM(E$4:E10)/$BE10</f>
        <v>304.44885955339709</v>
      </c>
      <c r="F396" s="90">
        <f>SUM(F$4:F10)/$BE10</f>
        <v>1696.282320041581</v>
      </c>
      <c r="G396" s="90">
        <f>SUM(G$4:G10)/$BE10</f>
        <v>7733.7016030891764</v>
      </c>
      <c r="H396" s="90">
        <f>SUM(H$4:H10)/$BE10</f>
        <v>7340.9553208503139</v>
      </c>
      <c r="I396" s="90">
        <f>SUM(I$4:I10)/$BE10</f>
        <v>6544.0420506891305</v>
      </c>
      <c r="J396" s="90">
        <f>SUM(J$4:J10)/$BE10</f>
        <v>9518.2554356649343</v>
      </c>
      <c r="K396" s="90">
        <f>SUM(K$4:K10)/$BE10</f>
        <v>2171.9795257287037</v>
      </c>
      <c r="L396" s="90">
        <f>SUM(L$4:L10)/$BE10</f>
        <v>21085.41760877836</v>
      </c>
      <c r="M396" s="90">
        <f>SUM(M$4:M10)/$BE10</f>
        <v>48876.139095231527</v>
      </c>
      <c r="N396" s="88">
        <f>SUM(N$4:N10)/$BE10</f>
        <v>12602.686286253238</v>
      </c>
      <c r="O396" s="90">
        <f>SUM(O$4:O10)/$BE10</f>
        <v>6896.4485229712</v>
      </c>
      <c r="P396" s="88">
        <f>SUM(P$4:P10)/$BE10</f>
        <v>12667.240443160415</v>
      </c>
      <c r="Q396" s="88">
        <f>SUM(Q$4:Q10)/$BE10</f>
        <v>22620.072219929312</v>
      </c>
      <c r="R396" s="88">
        <f>SUM(R$4:R10)/$BE10</f>
        <v>56759.245807152416</v>
      </c>
      <c r="S396" s="88">
        <f>SUM(S$4:S10)/$BE10</f>
        <v>14476.84622075476</v>
      </c>
      <c r="T396" s="90">
        <f>SUM(T$4:T10)/$BE10</f>
        <v>19300.785472089003</v>
      </c>
      <c r="U396" s="90">
        <f>SUM(U$4:U10)/$BE10</f>
        <v>38572.690954610734</v>
      </c>
      <c r="V396" s="90">
        <f>SUM(V$4:V10)/$BE10</f>
        <v>2714.4086663915177</v>
      </c>
      <c r="W396" s="90">
        <f>SUM(W$4:W10)/$BE10</f>
        <v>22620.072219929312</v>
      </c>
      <c r="X396" s="90">
        <f>SUM(X$4:X10)/$BE10</f>
        <v>104052.33221167485</v>
      </c>
      <c r="Y396" s="90">
        <f>SUM(Y$4:Y10)/$BE10</f>
        <v>20810.466442334968</v>
      </c>
      <c r="Z396" s="90">
        <f>SUM(Z$4:Z10)/$BE10</f>
        <v>154721.29398431649</v>
      </c>
      <c r="AA396" s="90">
        <f>SUM(AA$4:AA10)/$BE10</f>
        <v>4524.0144439858623</v>
      </c>
      <c r="AB396" s="90">
        <f>SUM(AB$4:AB10)/$BE10</f>
        <v>90397.971671789317</v>
      </c>
      <c r="AC396" s="90">
        <f>SUM(AC$4:AC10)/$BE10</f>
        <v>58209.984325145611</v>
      </c>
      <c r="AD396" s="90">
        <f>SUM(AD$4:AD10)/$BE10</f>
        <v>18096.057775943449</v>
      </c>
      <c r="AE396" s="90">
        <f>SUM(AE$4:AE10)/$BE10</f>
        <v>10929.86299122568</v>
      </c>
      <c r="AF396" s="90">
        <f>SUM(AF$4:AF10)/$BE10</f>
        <v>15093.153663388914</v>
      </c>
      <c r="AG396" s="90">
        <f>SUM(AG$4:AG10)/$BE10</f>
        <v>19987.631442991766</v>
      </c>
      <c r="AH396" s="90">
        <f>SUM(AH$4:AH10)/$BE10</f>
        <v>36020.278653862937</v>
      </c>
      <c r="AI396" s="90">
        <f>SUM(AI$4:AI10)/$BE10</f>
        <v>275901.74920466018</v>
      </c>
      <c r="AJ396" s="90">
        <f>SUM(AJ$4:AJ10)/$BE10</f>
        <v>27224.028390495321</v>
      </c>
      <c r="AK396" s="90">
        <f>SUM(AK$4:AK10)/$BE10</f>
        <v>5291.3943386084356</v>
      </c>
      <c r="AL396" s="90">
        <f>SUM(AL$4:AL10)/$BE10</f>
        <v>16242.739321482628</v>
      </c>
      <c r="AM396" s="90">
        <f>SUM(AM$4:AM10)/$BE10</f>
        <v>60645.611824047963</v>
      </c>
      <c r="AN396" s="90">
        <f>SUM(AN$4:AN10)/$BE10</f>
        <v>38613.79779100958</v>
      </c>
      <c r="AO396" s="90">
        <f>SUM(AO$4:AO10)/$BE10</f>
        <v>153045.6486393181</v>
      </c>
      <c r="AP396" s="90">
        <f>SUM(AP$4:AP10)/$BE10</f>
        <v>10639.025987468833</v>
      </c>
      <c r="AQ396" s="90">
        <f>SUM(AQ$4:AQ10)/$BE10</f>
        <v>31895.144909680504</v>
      </c>
      <c r="AR396" s="90">
        <f>SUM(AR$4:AR10)/$BE10</f>
        <v>34127.736006486426</v>
      </c>
      <c r="AS396" s="90">
        <f>SUM(AS$4:AS10)/$BE10</f>
        <v>113624.74707970579</v>
      </c>
      <c r="AT396" s="90">
        <f>SUM(AT$4:AT10)/$BE10</f>
        <v>78390.33480972558</v>
      </c>
      <c r="AU396" s="90">
        <f>SUM(AU$4:AU10)/$BE10</f>
        <v>19000.860664740623</v>
      </c>
      <c r="AY396" s="63"/>
      <c r="AZ396" s="65"/>
      <c r="BA396" s="63"/>
      <c r="BB396" s="63"/>
      <c r="BC396" s="36"/>
      <c r="BD396" s="36"/>
    </row>
    <row r="397" spans="1:56" x14ac:dyDescent="0.25">
      <c r="A397" s="60">
        <v>19527</v>
      </c>
      <c r="B397" s="88">
        <f>SUM(B$4:B11)/$BE11</f>
        <v>3842.0400557706598</v>
      </c>
      <c r="C397" s="90">
        <f>SUM(C$4:C11)/$BE11</f>
        <v>11572.809236539115</v>
      </c>
      <c r="D397" s="90">
        <f>SUM(D$4:D11)/$BE11</f>
        <v>13815.975875319094</v>
      </c>
      <c r="E397" s="90">
        <f>SUM(E$4:E11)/$BE11</f>
        <v>272.15070016574288</v>
      </c>
      <c r="F397" s="90">
        <f>SUM(F$4:F11)/$BE11</f>
        <v>1516.3282981426921</v>
      </c>
      <c r="G397" s="90">
        <f>SUM(G$4:G11)/$BE11</f>
        <v>6913.2540330124566</v>
      </c>
      <c r="H397" s="90">
        <f>SUM(H$4:H11)/$BE11</f>
        <v>6562.1731458790855</v>
      </c>
      <c r="I397" s="90">
        <f>SUM(I$4:I11)/$BE11</f>
        <v>5849.8022578294731</v>
      </c>
      <c r="J397" s="90">
        <f>SUM(J$4:J11)/$BE11</f>
        <v>8508.4893567098043</v>
      </c>
      <c r="K397" s="90">
        <f>SUM(K$4:K11)/$BE11</f>
        <v>1941.5600687084573</v>
      </c>
      <c r="L397" s="88">
        <f>SUM(L$4:L11)/$BE11</f>
        <v>16089.619296107909</v>
      </c>
      <c r="M397" s="90">
        <f>SUM(M$4:M11)/$BE11</f>
        <v>43691.001160838052</v>
      </c>
      <c r="N397" s="88">
        <f>SUM(N$4:N11)/$BE11</f>
        <v>8207.8716141931982</v>
      </c>
      <c r="O397" s="88">
        <f>SUM(O$4:O11)/$BE11</f>
        <v>4491.5157597935076</v>
      </c>
      <c r="P397" s="88">
        <f>SUM(P$4:P11)/$BE11</f>
        <v>8249.9144152295576</v>
      </c>
      <c r="Q397" s="88">
        <f>SUM(Q$4:Q11)/$BE11</f>
        <v>26517.58204895215</v>
      </c>
      <c r="R397" s="88">
        <f>SUM(R$4:R11)/$BE11</f>
        <v>52876.684220107774</v>
      </c>
      <c r="S397" s="88">
        <f>SUM(S$4:S11)/$BE11</f>
        <v>16499.828830459115</v>
      </c>
      <c r="T397" s="90">
        <f>SUM(T$4:T11)/$BE11</f>
        <v>17253.217133682454</v>
      </c>
      <c r="U397" s="90">
        <f>SUM(U$4:U11)/$BE11</f>
        <v>34480.618078092863</v>
      </c>
      <c r="V397" s="90">
        <f>SUM(V$4:V11)/$BE11</f>
        <v>4124.9572076147788</v>
      </c>
      <c r="W397" s="90">
        <f>SUM(W$4:W11)/$BE11</f>
        <v>20624.786038073897</v>
      </c>
      <c r="X397" s="90">
        <f>SUM(X$4:X11)/$BE11</f>
        <v>112552.40380777468</v>
      </c>
      <c r="Y397" s="90">
        <f>SUM(Y$4:Y11)/$BE11</f>
        <v>13553.430825019988</v>
      </c>
      <c r="Z397" s="90">
        <f>SUM(Z$4:Z11)/$BE11</f>
        <v>114320.24261103816</v>
      </c>
      <c r="AA397" s="90">
        <f>SUM(AA$4:AA11)/$BE11</f>
        <v>4714.2368087026043</v>
      </c>
      <c r="AB397" s="90">
        <f>SUM(AB$4:AB11)/$BE11</f>
        <v>79847.427103811613</v>
      </c>
      <c r="AC397" s="90">
        <f>SUM(AC$4:AC11)/$BE11</f>
        <v>88589.016985931099</v>
      </c>
      <c r="AD397" s="90">
        <f>SUM(AD$4:AD11)/$BE11</f>
        <v>14731.990027195639</v>
      </c>
      <c r="AE397" s="90">
        <f>SUM(AE$4:AE11)/$BE11</f>
        <v>7118.3960431163732</v>
      </c>
      <c r="AF397" s="90">
        <f>SUM(AF$4:AF11)/$BE11</f>
        <v>13953.260642544981</v>
      </c>
      <c r="AG397" s="90">
        <f>SUM(AG$4:AG11)/$BE11</f>
        <v>13017.53523253503</v>
      </c>
      <c r="AH397" s="90">
        <f>SUM(AH$4:AH11)/$BE11</f>
        <v>23459.27018915482</v>
      </c>
      <c r="AI397" s="90">
        <f>SUM(AI$4:AI11)/$BE11</f>
        <v>342330.33173181902</v>
      </c>
      <c r="AJ397" s="90">
        <f>SUM(AJ$4:AJ11)/$BE11</f>
        <v>20087.570847182687</v>
      </c>
      <c r="AK397" s="90">
        <f>SUM(AK$4:AK11)/$BE11</f>
        <v>4035.4564244164003</v>
      </c>
      <c r="AL397" s="90">
        <f>SUM(AL$4:AL11)/$BE11</f>
        <v>15292.800456593926</v>
      </c>
      <c r="AM397" s="90">
        <f>SUM(AM$4:AM11)/$BE11</f>
        <v>41265.084430883515</v>
      </c>
      <c r="AN397" s="90">
        <f>SUM(AN$4:AN11)/$BE11</f>
        <v>49898.11936219428</v>
      </c>
      <c r="AO397" s="90">
        <f>SUM(AO$4:AO11)/$BE11</f>
        <v>151532.10316728847</v>
      </c>
      <c r="AP397" s="90">
        <f>SUM(AP$4:AP11)/$BE11</f>
        <v>6928.979855704275</v>
      </c>
      <c r="AQ397" s="90">
        <f>SUM(AQ$4:AQ11)/$BE11</f>
        <v>27254.730630785529</v>
      </c>
      <c r="AR397" s="90">
        <f>SUM(AR$4:AR11)/$BE11</f>
        <v>22226.695901322575</v>
      </c>
      <c r="AS397" s="90">
        <f>SUM(AS$4:AS11)/$BE11</f>
        <v>168286.20816520046</v>
      </c>
      <c r="AT397" s="90">
        <f>SUM(AT$4:AT11)/$BE11</f>
        <v>52821.859295202172</v>
      </c>
      <c r="AU397" s="90">
        <f>SUM(AU$4:AU11)/$BE11</f>
        <v>16499.828830459115</v>
      </c>
      <c r="AY397" s="63"/>
      <c r="AZ397" s="65"/>
      <c r="BA397" s="63"/>
      <c r="BB397" s="63"/>
      <c r="BC397" s="36"/>
      <c r="BD397" s="36"/>
    </row>
    <row r="398" spans="1:56" x14ac:dyDescent="0.25">
      <c r="A398" s="60">
        <v>19528</v>
      </c>
      <c r="B398" s="88">
        <f>SUM(B$4:B12)/$BE12</f>
        <v>2339.3636587125711</v>
      </c>
      <c r="C398" s="90">
        <f>SUM(C$4:C12)/$BE12</f>
        <v>10294.944916114009</v>
      </c>
      <c r="D398" s="90">
        <f>SUM(D$4:D12)/$BE12</f>
        <v>12290.422117188898</v>
      </c>
      <c r="E398" s="90">
        <f>SUM(E$4:E12)/$BE12</f>
        <v>242.09994391353388</v>
      </c>
      <c r="F398" s="90">
        <f>SUM(F$4:F12)/$BE12</f>
        <v>1348.8960186811189</v>
      </c>
      <c r="G398" s="90">
        <f>SUM(G$4:G12)/$BE12</f>
        <v>6149.8956740986378</v>
      </c>
      <c r="H398" s="90">
        <f>SUM(H$4:H12)/$BE12</f>
        <v>5837.5809784823841</v>
      </c>
      <c r="I398" s="90">
        <f>SUM(I$4:I12)/$BE12</f>
        <v>5203.8697591564096</v>
      </c>
      <c r="J398" s="90">
        <f>SUM(J$4:J12)/$BE12</f>
        <v>7568.9858405426967</v>
      </c>
      <c r="K398" s="90">
        <f>SUM(K$4:K12)/$BE12</f>
        <v>1727.1738909831759</v>
      </c>
      <c r="L398" s="88">
        <f>SUM(L$4:L12)/$BE12</f>
        <v>18049.232485904435</v>
      </c>
      <c r="M398" s="90">
        <f>SUM(M$4:M12)/$BE12</f>
        <v>38866.660729227144</v>
      </c>
      <c r="N398" s="88">
        <f>SUM(N$4:N12)/$BE12</f>
        <v>4997.656529057339</v>
      </c>
      <c r="O398" s="88">
        <f>SUM(O$4:O12)/$BE12</f>
        <v>2734.8201966853512</v>
      </c>
      <c r="P398" s="88">
        <f>SUM(P$4:P12)/$BE12</f>
        <v>6099.6677497139563</v>
      </c>
      <c r="Q398" s="88">
        <f>SUM(Q$4:Q12)/$BE12</f>
        <v>27627.906866351448</v>
      </c>
      <c r="R398" s="88">
        <f>SUM(R$4:R12)/$BE12</f>
        <v>46906.825923088123</v>
      </c>
      <c r="S398" s="88">
        <f>SUM(S$4:S12)/$BE12</f>
        <v>12916.943469982494</v>
      </c>
      <c r="T398" s="90">
        <f>SUM(T$4:T12)/$BE12</f>
        <v>15348.124762670022</v>
      </c>
      <c r="U398" s="90">
        <f>SUM(U$4:U12)/$BE12</f>
        <v>30673.283947918146</v>
      </c>
      <c r="V398" s="90">
        <f>SUM(V$4:V12)/$BE12</f>
        <v>2870.4318822183322</v>
      </c>
      <c r="W398" s="90">
        <f>SUM(W$4:W12)/$BE12</f>
        <v>12558.139484705203</v>
      </c>
      <c r="X398" s="90">
        <f>SUM(X$4:X12)/$BE12</f>
        <v>82524.916613777052</v>
      </c>
      <c r="Y398" s="90">
        <f>SUM(Y$4:Y12)/$BE12</f>
        <v>8611.2956466549967</v>
      </c>
      <c r="Z398" s="90">
        <f>SUM(Z$4:Z12)/$BE12</f>
        <v>88624.584363490998</v>
      </c>
      <c r="AA398" s="90">
        <f>SUM(AA$4:AA12)/$BE12</f>
        <v>45568.106130216023</v>
      </c>
      <c r="AB398" s="90">
        <f>SUM(AB$4:AB12)/$BE12</f>
        <v>71126.199426181935</v>
      </c>
      <c r="AC398" s="90">
        <f>SUM(AC$4:AC12)/$BE12</f>
        <v>132877.47183280331</v>
      </c>
      <c r="AD398" s="90">
        <f>SUM(AD$4:AD12)/$BE12</f>
        <v>8970.0996319322876</v>
      </c>
      <c r="AE398" s="90">
        <f>SUM(AE$4:AE12)/$BE12</f>
        <v>4334.2903170876871</v>
      </c>
      <c r="AF398" s="90">
        <f>SUM(AF$4:AF12)/$BE12</f>
        <v>13319.412405610414</v>
      </c>
      <c r="AG398" s="90">
        <f>SUM(AG$4:AG12)/$BE12</f>
        <v>7926.1924412431854</v>
      </c>
      <c r="AH398" s="90">
        <f>SUM(AH$4:AH12)/$BE12</f>
        <v>14284.016653600414</v>
      </c>
      <c r="AI398" s="90">
        <f>SUM(AI$4:AI12)/$BE12</f>
        <v>330792.2391722654</v>
      </c>
      <c r="AJ398" s="90">
        <f>SUM(AJ$4:AJ12)/$BE12</f>
        <v>98702.797231657838</v>
      </c>
      <c r="AK398" s="90">
        <f>SUM(AK$4:AK12)/$BE12</f>
        <v>2815.9361256407492</v>
      </c>
      <c r="AL398" s="90">
        <f>SUM(AL$4:AL12)/$BE12</f>
        <v>10746.78508374862</v>
      </c>
      <c r="AM398" s="90">
        <f>SUM(AM$4:AM12)/$BE12</f>
        <v>25484.528207314699</v>
      </c>
      <c r="AN398" s="90">
        <f>SUM(AN$4:AN12)/$BE12</f>
        <v>31099.864630969594</v>
      </c>
      <c r="AO398" s="90">
        <f>SUM(AO$4:AO12)/$BE12</f>
        <v>103388.67042080636</v>
      </c>
      <c r="AP398" s="90">
        <f>SUM(AP$4:AP12)/$BE12</f>
        <v>8524.6053123416714</v>
      </c>
      <c r="AQ398" s="90">
        <f>SUM(AQ$4:AQ12)/$BE12</f>
        <v>44222.925512733287</v>
      </c>
      <c r="AR398" s="90">
        <f>SUM(AR$4:AR12)/$BE12</f>
        <v>13892.323649319407</v>
      </c>
      <c r="AS398" s="90">
        <f>SUM(AS$4:AS12)/$BE12</f>
        <v>228407.28244664666</v>
      </c>
      <c r="AT398" s="90">
        <f>SUM(AT$4:AT12)/$BE12</f>
        <v>148773.77562321076</v>
      </c>
      <c r="AU398" s="90">
        <f>SUM(AU$4:AU12)/$BE12</f>
        <v>10405.315573041455</v>
      </c>
      <c r="AY398" s="63"/>
      <c r="AZ398" s="65"/>
      <c r="BA398" s="63"/>
      <c r="BB398" s="63"/>
      <c r="BC398" s="36"/>
      <c r="BD398" s="36"/>
    </row>
    <row r="399" spans="1:56" x14ac:dyDescent="0.25">
      <c r="A399" s="60">
        <v>19529</v>
      </c>
      <c r="B399" s="88">
        <f>SUM(B$4:B13)/$BE13</f>
        <v>1734.1473464469987</v>
      </c>
      <c r="C399" s="90">
        <f>SUM(C$4:C13)/$BE13</f>
        <v>10888.944549635873</v>
      </c>
      <c r="D399" s="90">
        <f>SUM(D$4:D13)/$BE13</f>
        <v>12999.557162876419</v>
      </c>
      <c r="E399" s="90">
        <f>SUM(E$4:E13)/$BE13</f>
        <v>256.06867119979717</v>
      </c>
      <c r="F399" s="90">
        <f>SUM(F$4:F13)/$BE13</f>
        <v>1426.7248703441835</v>
      </c>
      <c r="G399" s="90">
        <f>SUM(G$4:G13)/$BE13</f>
        <v>6504.7334907526065</v>
      </c>
      <c r="H399" s="90">
        <f>SUM(H$4:H13)/$BE13</f>
        <v>6174.3988041363209</v>
      </c>
      <c r="I399" s="90">
        <f>SUM(I$4:I13)/$BE13</f>
        <v>5504.1235978142486</v>
      </c>
      <c r="J399" s="90">
        <f>SUM(J$4:J13)/$BE13</f>
        <v>8005.7025837645997</v>
      </c>
      <c r="K399" s="90">
        <f>SUM(K$4:K13)/$BE13</f>
        <v>1826.8286892003723</v>
      </c>
      <c r="L399" s="88">
        <f>SUM(L$4:L13)/$BE13</f>
        <v>20029.166017182142</v>
      </c>
      <c r="M399" s="90">
        <f>SUM(M$4:M13)/$BE13</f>
        <v>41109.196499692443</v>
      </c>
      <c r="N399" s="88">
        <f>SUM(N$4:N13)/$BE13</f>
        <v>3704.7137908810028</v>
      </c>
      <c r="O399" s="88">
        <f>SUM(O$4:O13)/$BE13</f>
        <v>2293.2732780021088</v>
      </c>
      <c r="P399" s="88">
        <f>SUM(P$4:P13)/$BE13</f>
        <v>4521.6239052786095</v>
      </c>
      <c r="Q399" s="88">
        <f>SUM(Q$4:Q13)/$BE13</f>
        <v>39098.747886820915</v>
      </c>
      <c r="R399" s="88">
        <f>SUM(R$4:R13)/$BE13</f>
        <v>43814.81802018443</v>
      </c>
      <c r="S399" s="88">
        <f>SUM(S$4:S13)/$BE13</f>
        <v>13298.893839054734</v>
      </c>
      <c r="T399" s="88">
        <f>SUM(T$4:T13)/$BE13</f>
        <v>16430.994081346318</v>
      </c>
      <c r="U399" s="90">
        <f>SUM(U$4:U13)/$BE13</f>
        <v>32443.07675132138</v>
      </c>
      <c r="V399" s="90">
        <f>SUM(V$4:V13)/$BE13</f>
        <v>2127.8230142487573</v>
      </c>
      <c r="W399" s="90">
        <f>SUM(W$4:W13)/$BE13</f>
        <v>10905.092948024881</v>
      </c>
      <c r="X399" s="90">
        <f>SUM(X$4:X13)/$BE13</f>
        <v>65696.535564930382</v>
      </c>
      <c r="Y399" s="90">
        <f>SUM(Y$4:Y13)/$BE13</f>
        <v>6383.469042746272</v>
      </c>
      <c r="Z399" s="90">
        <f>SUM(Z$4:Z13)/$BE13</f>
        <v>81921.186048577161</v>
      </c>
      <c r="AA399" s="90">
        <f>SUM(AA$4:AA13)/$BE13</f>
        <v>35907.013365447783</v>
      </c>
      <c r="AB399" s="90">
        <f>SUM(AB$4:AB13)/$BE13</f>
        <v>67844.708796396662</v>
      </c>
      <c r="AC399" s="90">
        <f>SUM(AC$4:AC13)/$BE13</f>
        <v>217392.87813758731</v>
      </c>
      <c r="AD399" s="90">
        <f>SUM(AD$4:AD13)/$BE13</f>
        <v>9575.2035641194088</v>
      </c>
      <c r="AE399" s="90">
        <f>SUM(AE$4:AE13)/$BE13</f>
        <v>5606.7678122331163</v>
      </c>
      <c r="AF399" s="90">
        <f>SUM(AF$4:AF13)/$BE13</f>
        <v>9873.5498405297221</v>
      </c>
      <c r="AG399" s="90">
        <f>SUM(AG$4:AG13)/$BE13</f>
        <v>9067.3432742998011</v>
      </c>
      <c r="AH399" s="90">
        <f>SUM(AH$4:AH13)/$BE13</f>
        <v>10588.60151314737</v>
      </c>
      <c r="AI399" s="90">
        <f>SUM(AI$4:AI13)/$BE13</f>
        <v>350806.26108635141</v>
      </c>
      <c r="AJ399" s="90">
        <f>SUM(AJ$4:AJ13)/$BE13</f>
        <v>84338.486787988644</v>
      </c>
      <c r="AK399" s="90">
        <f>SUM(AK$4:AK13)/$BE13</f>
        <v>2087.4258441424026</v>
      </c>
      <c r="AL399" s="90">
        <f>SUM(AL$4:AL13)/$BE13</f>
        <v>11158.22094874422</v>
      </c>
      <c r="AM399" s="90">
        <f>SUM(AM$4:AM13)/$BE13</f>
        <v>31658.369010126917</v>
      </c>
      <c r="AN399" s="90">
        <f>SUM(AN$4:AN13)/$BE13</f>
        <v>23585.980519569373</v>
      </c>
      <c r="AO399" s="90">
        <f>SUM(AO$4:AO13)/$BE13</f>
        <v>83556.432617039725</v>
      </c>
      <c r="AP399" s="90">
        <f>SUM(AP$4:AP13)/$BE13</f>
        <v>9244.9629923733119</v>
      </c>
      <c r="AQ399" s="90">
        <f>SUM(AQ$4:AQ13)/$BE13</f>
        <v>48740.693753690808</v>
      </c>
      <c r="AR399" s="90">
        <f>SUM(AR$4:AR13)/$BE13</f>
        <v>24129.0929216205</v>
      </c>
      <c r="AS399" s="90">
        <f>SUM(AS$4:AS13)/$BE13</f>
        <v>174635.63684156651</v>
      </c>
      <c r="AT399" s="90">
        <f>SUM(AT$4:AT13)/$BE13</f>
        <v>487707.14853055123</v>
      </c>
      <c r="AU399" s="90">
        <f>SUM(AU$4:AU13)/$BE13</f>
        <v>9841.1814409005037</v>
      </c>
      <c r="AY399" s="63"/>
      <c r="AZ399" s="65"/>
      <c r="BA399" s="63"/>
      <c r="BB399" s="63"/>
      <c r="BC399" s="36"/>
      <c r="BD399" s="36"/>
    </row>
    <row r="400" spans="1:56" x14ac:dyDescent="0.25">
      <c r="A400" s="60">
        <v>19530</v>
      </c>
      <c r="B400" s="88">
        <f>SUM(B$4:B14)/$BE14</f>
        <v>2980.7237728739055</v>
      </c>
      <c r="C400" s="88">
        <f>SUM(C$4:C14)/$BE14</f>
        <v>11451.027344739548</v>
      </c>
      <c r="D400" s="90">
        <f>SUM(D$4:D14)/$BE14</f>
        <v>15159.803518480494</v>
      </c>
      <c r="E400" s="90">
        <f>SUM(E$4:E14)/$BE14</f>
        <v>298.62176795631325</v>
      </c>
      <c r="F400" s="90">
        <f>SUM(F$4:F14)/$BE14</f>
        <v>1663.8158083657033</v>
      </c>
      <c r="G400" s="90">
        <f>SUM(G$4:G14)/$BE14</f>
        <v>7585.6800677400406</v>
      </c>
      <c r="H400" s="90">
        <f>SUM(H$4:H14)/$BE14</f>
        <v>7200.4508724924035</v>
      </c>
      <c r="I400" s="90">
        <f>SUM(I$4:I14)/$BE14</f>
        <v>6418.7903663815123</v>
      </c>
      <c r="J400" s="90">
        <f>SUM(J$4:J14)/$BE14</f>
        <v>9336.0778891648406</v>
      </c>
      <c r="K400" s="90">
        <f>SUM(K$4:K14)/$BE14</f>
        <v>2130.4082626206568</v>
      </c>
      <c r="L400" s="88">
        <f>SUM(L$4:L14)/$BE14</f>
        <v>19027.371160672323</v>
      </c>
      <c r="M400" s="90">
        <f>SUM(M$4:M14)/$BE14</f>
        <v>47940.659357049219</v>
      </c>
      <c r="N400" s="88">
        <f>SUM(N$4:N14)/$BE14</f>
        <v>3291.3125101052415</v>
      </c>
      <c r="O400" s="88">
        <f>SUM(O$4:O14)/$BE14</f>
        <v>1900.8977933112869</v>
      </c>
      <c r="P400" s="88">
        <f>SUM(P$4:P14)/$BE14</f>
        <v>12346.290683273293</v>
      </c>
      <c r="Q400" s="88">
        <f>SUM(Q$4:Q14)/$BE14</f>
        <v>42771.07843848248</v>
      </c>
      <c r="R400" s="88">
        <f>SUM(R$4:R14)/$BE14</f>
        <v>51310.095326417832</v>
      </c>
      <c r="S400" s="88">
        <f>SUM(S$4:S14)/$BE14</f>
        <v>14991.924401117571</v>
      </c>
      <c r="T400" s="88">
        <f>SUM(T$4:T14)/$BE14</f>
        <v>30816.295761335681</v>
      </c>
      <c r="U400" s="88">
        <f>SUM(U$4:U14)/$BE14</f>
        <v>28655.87268099565</v>
      </c>
      <c r="V400" s="88">
        <f>SUM(V$4:V14)/$BE14</f>
        <v>1984.225288383208</v>
      </c>
      <c r="W400" s="88">
        <f>SUM(W$4:W14)/$BE14</f>
        <v>11243.943300838178</v>
      </c>
      <c r="X400" s="88">
        <f>SUM(X$4:X14)/$BE14</f>
        <v>58865.350222035166</v>
      </c>
      <c r="Y400" s="88">
        <f>SUM(Y$4:Y14)/$BE14</f>
        <v>5511.7369121755773</v>
      </c>
      <c r="Z400" s="88">
        <f>SUM(Z$4:Z14)/$BE14</f>
        <v>97888.447560238259</v>
      </c>
      <c r="AA400" s="88">
        <f>SUM(AA$4:AA14)/$BE14</f>
        <v>40566.383673612247</v>
      </c>
      <c r="AB400" s="88">
        <f>SUM(AB$4:AB14)/$BE14</f>
        <v>76175.980373161627</v>
      </c>
      <c r="AC400" s="88">
        <f>SUM(AC$4:AC14)/$BE14</f>
        <v>201582.83462981868</v>
      </c>
      <c r="AD400" s="88">
        <f>SUM(AD$4:AD14)/$BE14</f>
        <v>8818.779059480923</v>
      </c>
      <c r="AE400" s="88">
        <f>SUM(AE$4:AE14)/$BE14</f>
        <v>6190.7449109382851</v>
      </c>
      <c r="AF400" s="88">
        <f>SUM(AF$4:AF14)/$BE14</f>
        <v>8184.2008469060884</v>
      </c>
      <c r="AG400" s="88">
        <f>SUM(AG$4:AG14)/$BE14</f>
        <v>7515.9349679984289</v>
      </c>
      <c r="AH400" s="90">
        <f>SUM(AH$4:AH14)/$BE14</f>
        <v>8776.9082924690501</v>
      </c>
      <c r="AI400" s="90">
        <f>SUM(AI$4:AI14)/$BE14</f>
        <v>311287.51772301993</v>
      </c>
      <c r="AJ400" s="90">
        <f>SUM(AJ$4:AJ14)/$BE14</f>
        <v>84459.288555468767</v>
      </c>
      <c r="AK400" s="88">
        <f>SUM(AK$4:AK14)/$BE14</f>
        <v>1730.2705346517341</v>
      </c>
      <c r="AL400" s="90">
        <f>SUM(AL$4:AL14)/$BE14</f>
        <v>9690.005683139887</v>
      </c>
      <c r="AM400" s="90">
        <f>SUM(AM$4:AM14)/$BE14</f>
        <v>37706.084177086464</v>
      </c>
      <c r="AN400" s="90">
        <f>SUM(AN$4:AN14)/$BE14</f>
        <v>19550.456002257222</v>
      </c>
      <c r="AO400" s="90">
        <f>SUM(AO$4:AO14)/$BE14</f>
        <v>76094.61095759584</v>
      </c>
      <c r="AP400" s="90">
        <f>SUM(AP$4:AP14)/$BE14</f>
        <v>7663.1642290608779</v>
      </c>
      <c r="AQ400" s="90">
        <f>SUM(AQ$4:AQ14)/$BE14</f>
        <v>61566.306738621264</v>
      </c>
      <c r="AR400" s="90">
        <f>SUM(AR$4:AR14)/$BE14</f>
        <v>20000.642718547053</v>
      </c>
      <c r="AS400" s="90">
        <f>SUM(AS$4:AS14)/$BE14</f>
        <v>168566.4549403573</v>
      </c>
      <c r="AT400" s="90">
        <f>SUM(AT$4:AT14)/$BE14</f>
        <v>412418.58594908332</v>
      </c>
      <c r="AU400" s="90">
        <f>SUM(AU$4:AU14)/$BE14</f>
        <v>129195.11322139554</v>
      </c>
      <c r="AY400" s="63"/>
      <c r="AZ400" s="65"/>
      <c r="BA400" s="63"/>
      <c r="BB400" s="63"/>
      <c r="BC400" s="36"/>
      <c r="BD400" s="36"/>
    </row>
    <row r="401" spans="1:54" x14ac:dyDescent="0.25">
      <c r="A401" s="60">
        <v>19531</v>
      </c>
      <c r="B401" s="88">
        <f>SUM(B$4:B15)/$BE15</f>
        <v>7880.7986228110376</v>
      </c>
      <c r="C401" s="88">
        <f>SUM(C$4:C15)/$BE15</f>
        <v>10831.76696994729</v>
      </c>
      <c r="D401" s="88">
        <f>SUM(D$4:D15)/$BE15</f>
        <v>14189.783526306152</v>
      </c>
      <c r="E401" s="90">
        <f>SUM(E$4:E15)/$BE15</f>
        <v>317.7790405621343</v>
      </c>
      <c r="F401" s="90">
        <f>SUM(F$4:F15)/$BE15</f>
        <v>1770.5534156904466</v>
      </c>
      <c r="G401" s="88">
        <f>SUM(G$4:G15)/$BE15</f>
        <v>5828.7787751685892</v>
      </c>
      <c r="H401" s="90">
        <f>SUM(H$4:H15)/$BE15</f>
        <v>7662.3763416122683</v>
      </c>
      <c r="I401" s="90">
        <f>SUM(I$4:I15)/$BE15</f>
        <v>6830.5705178858925</v>
      </c>
      <c r="J401" s="90">
        <f>SUM(J$4:J15)/$BE15</f>
        <v>9935.0087387834501</v>
      </c>
      <c r="K401" s="90">
        <f>SUM(K$4:K15)/$BE15</f>
        <v>2267.0788480542997</v>
      </c>
      <c r="L401" s="88">
        <f>SUM(L$4:L15)/$BE15</f>
        <v>16483.964774190095</v>
      </c>
      <c r="M401" s="90">
        <f>SUM(M$4:M15)/$BE15</f>
        <v>51016.162815889271</v>
      </c>
      <c r="N401" s="88">
        <f>SUM(N$4:N15)/$BE15</f>
        <v>2529.0194590376082</v>
      </c>
      <c r="O401" s="88">
        <f>SUM(O$4:O15)/$BE15</f>
        <v>1460.6353830472863</v>
      </c>
      <c r="P401" s="88">
        <f>SUM(P$4:P15)/$BE15</f>
        <v>15416.043020750265</v>
      </c>
      <c r="Q401" s="88">
        <f>SUM(Q$4:Q15)/$BE15</f>
        <v>42012.952408198522</v>
      </c>
      <c r="R401" s="88">
        <f>SUM(R$4:R15)/$BE15</f>
        <v>62126.833226305251</v>
      </c>
      <c r="S401" s="88">
        <f>SUM(S$4:S15)/$BE15</f>
        <v>15077.228888426083</v>
      </c>
      <c r="T401" s="88">
        <f>SUM(T$4:T15)/$BE15</f>
        <v>29100.033016894555</v>
      </c>
      <c r="U401" s="88">
        <f>SUM(U$4:U15)/$BE15</f>
        <v>34893.891291530112</v>
      </c>
      <c r="V401" s="88">
        <f>SUM(V$4:V15)/$BE15</f>
        <v>2032.8847939450898</v>
      </c>
      <c r="W401" s="88">
        <f>SUM(W$4:W15)/$BE15</f>
        <v>10164.423969725449</v>
      </c>
      <c r="X401" s="88">
        <f>SUM(X$4:X15)/$BE15</f>
        <v>51330.341047113521</v>
      </c>
      <c r="Y401" s="88">
        <f>SUM(Y$4:Y15)/$BE15</f>
        <v>4235.1766540522704</v>
      </c>
      <c r="Z401" s="88">
        <f>SUM(Z$4:Z15)/$BE15</f>
        <v>81315.391757803591</v>
      </c>
      <c r="AA401" s="88">
        <f>SUM(AA$4:AA15)/$BE15</f>
        <v>40996.510011225975</v>
      </c>
      <c r="AB401" s="88">
        <f>SUM(AB$4:AB15)/$BE15</f>
        <v>75371.668328501124</v>
      </c>
      <c r="AC401" s="88">
        <f>SUM(AC$4:AC15)/$BE15</f>
        <v>165228.54547625841</v>
      </c>
      <c r="AD401" s="88">
        <f>SUM(AD$4:AD15)/$BE15</f>
        <v>7962.1321096182683</v>
      </c>
      <c r="AE401" s="88">
        <f>SUM(AE$4:AE15)/$BE15</f>
        <v>4756.9212275136833</v>
      </c>
      <c r="AF401" s="88">
        <f>SUM(AF$4:AF15)/$BE15</f>
        <v>6288.6775822560039</v>
      </c>
      <c r="AG401" s="88">
        <f>SUM(AG$4:AG15)/$BE15</f>
        <v>5775.1871718560815</v>
      </c>
      <c r="AH401" s="90">
        <f>SUM(AH$4:AH15)/$BE15</f>
        <v>7082.9236004138638</v>
      </c>
      <c r="AI401" s="90">
        <f>SUM(AI$4:AI15)/$BE15</f>
        <v>352185.47031207447</v>
      </c>
      <c r="AJ401" s="90">
        <f>SUM(AJ$4:AJ15)/$BE15</f>
        <v>124020.93999268147</v>
      </c>
      <c r="AK401" s="88">
        <f>SUM(AK$4:AK15)/$BE15</f>
        <v>1498.9337635201975</v>
      </c>
      <c r="AL401" s="90">
        <f>SUM(AL$4:AL15)/$BE15</f>
        <v>8462.1689439366874</v>
      </c>
      <c r="AM401" s="90">
        <f>SUM(AM$4:AM15)/$BE15</f>
        <v>57772.269078453261</v>
      </c>
      <c r="AN401" s="90">
        <f>SUM(AN$4:AN15)/$BE15</f>
        <v>15022.421453739786</v>
      </c>
      <c r="AO401" s="90">
        <f>SUM(AO$4:AO15)/$BE15</f>
        <v>63552.731344175329</v>
      </c>
      <c r="AP401" s="90">
        <f>SUM(AP$4:AP15)/$BE15</f>
        <v>5888.317014441207</v>
      </c>
      <c r="AQ401" s="90">
        <f>SUM(AQ$4:AQ15)/$BE15</f>
        <v>64925.415957176367</v>
      </c>
      <c r="AR401" s="90">
        <f>SUM(AR$4:AR15)/$BE15</f>
        <v>20958.774680293922</v>
      </c>
      <c r="AS401" s="90">
        <f>SUM(AS$4:AS15)/$BE15</f>
        <v>134437.98472957138</v>
      </c>
      <c r="AT401" s="90">
        <f>SUM(AT$4:AT15)/$BE15</f>
        <v>497656.63916971395</v>
      </c>
      <c r="AU401" s="90">
        <f>SUM(AU$4:AU15)/$BE15</f>
        <v>99611.354903309402</v>
      </c>
      <c r="AY401" s="63"/>
      <c r="AZ401" s="65"/>
      <c r="BA401" s="63"/>
      <c r="BB401" s="63"/>
    </row>
    <row r="402" spans="1:54" x14ac:dyDescent="0.25">
      <c r="A402" s="60">
        <v>19532</v>
      </c>
      <c r="B402" s="88">
        <f>SUM(B$4:B16)/$BE16</f>
        <v>7286.7609718028943</v>
      </c>
      <c r="C402" s="88">
        <f>SUM(C$4:C16)/$BE16</f>
        <v>8606.7152641245775</v>
      </c>
      <c r="D402" s="88">
        <f>SUM(D$4:D16)/$BE16</f>
        <v>15678.405170724447</v>
      </c>
      <c r="E402" s="90">
        <f>SUM(E$4:E16)/$BE16</f>
        <v>331.19094950103607</v>
      </c>
      <c r="F402" s="90">
        <f>SUM(F$4:F16)/$BE16</f>
        <v>1845.2798707162381</v>
      </c>
      <c r="G402" s="88">
        <f>SUM(G$4:G16)/$BE16</f>
        <v>4358.755454383464</v>
      </c>
      <c r="H402" s="88">
        <f>SUM(H$4:H16)/$BE16</f>
        <v>5856.6004926476289</v>
      </c>
      <c r="I402" s="90">
        <f>SUM(I$4:I16)/$BE16</f>
        <v>7118.8557038030394</v>
      </c>
      <c r="J402" s="90">
        <f>SUM(J$4:J16)/$BE16</f>
        <v>10354.317174857964</v>
      </c>
      <c r="K402" s="90">
        <f>SUM(K$4:K16)/$BE16</f>
        <v>2362.7612285362306</v>
      </c>
      <c r="L402" s="88">
        <f>SUM(L$4:L16)/$BE16</f>
        <v>13720.20077690273</v>
      </c>
      <c r="M402" s="90">
        <f>SUM(M$4:M16)/$BE16</f>
        <v>53169.307116753916</v>
      </c>
      <c r="N402" s="88">
        <f>SUM(N$4:N16)/$BE16</f>
        <v>1891.1984459391765</v>
      </c>
      <c r="O402" s="88">
        <f>SUM(O$4:O16)/$BE16</f>
        <v>1092.2618078842245</v>
      </c>
      <c r="P402" s="88">
        <f>SUM(P$4:P16)/$BE16</f>
        <v>12794.927413590063</v>
      </c>
      <c r="Q402" s="88">
        <f>SUM(Q$4:Q16)/$BE16</f>
        <v>66508.286060740429</v>
      </c>
      <c r="R402" s="88">
        <f>SUM(R$4:R16)/$BE16</f>
        <v>54946.113375814159</v>
      </c>
      <c r="S402" s="88">
        <f>SUM(S$4:S16)/$BE16</f>
        <v>12541.562514311052</v>
      </c>
      <c r="T402" s="88">
        <f>SUM(T$4:T16)/$BE16</f>
        <v>28221.783093195358</v>
      </c>
      <c r="U402" s="88">
        <f>SUM(U$4:U16)/$BE16</f>
        <v>43195.750798833251</v>
      </c>
      <c r="V402" s="88">
        <f>SUM(V$4:V16)/$BE16</f>
        <v>1646.8718453135723</v>
      </c>
      <c r="W402" s="88">
        <f>SUM(W$4:W16)/$BE16</f>
        <v>8107.676776928356</v>
      </c>
      <c r="X402" s="88">
        <f>SUM(X$4:X16)/$BE16</f>
        <v>41298.478582478812</v>
      </c>
      <c r="Y402" s="88">
        <f>SUM(Y$4:Y16)/$BE16</f>
        <v>3167.0612409876394</v>
      </c>
      <c r="Z402" s="88">
        <f>SUM(Z$4:Z16)/$BE16</f>
        <v>64988.096665066354</v>
      </c>
      <c r="AA402" s="88">
        <f>SUM(AA$4:AA16)/$BE16</f>
        <v>36611.227945817111</v>
      </c>
      <c r="AB402" s="88">
        <f>SUM(AB$4:AB16)/$BE16</f>
        <v>87526.747476323217</v>
      </c>
      <c r="AC402" s="88">
        <f>SUM(AC$4:AC16)/$BE16</f>
        <v>131538.75000719234</v>
      </c>
      <c r="AD402" s="88">
        <f>SUM(AD$4:AD16)/$BE16</f>
        <v>6080.7575826962675</v>
      </c>
      <c r="AE402" s="88">
        <f>SUM(AE$4:AE16)/$BE16</f>
        <v>5077.4107530583224</v>
      </c>
      <c r="AF402" s="88">
        <f>SUM(AF$4:AF16)/$BE16</f>
        <v>6982.9514565771406</v>
      </c>
      <c r="AG402" s="88">
        <f>SUM(AG$4:AG16)/$BE16</f>
        <v>4318.6797022820656</v>
      </c>
      <c r="AH402" s="90">
        <f>SUM(AH$4:AH16)/$BE16</f>
        <v>20498.49776812693</v>
      </c>
      <c r="AI402" s="90">
        <f>SUM(AI$4:AI16)/$BE16</f>
        <v>331139.08419378457</v>
      </c>
      <c r="AJ402" s="90">
        <f>SUM(AJ$4:AJ16)/$BE16</f>
        <v>112378.52555948333</v>
      </c>
      <c r="AK402" s="88">
        <f>SUM(AK$4:AK16)/$BE16</f>
        <v>1374.2662011669393</v>
      </c>
      <c r="AL402" s="90">
        <f>SUM(AL$4:AL16)/$BE16</f>
        <v>6454.6846715511729</v>
      </c>
      <c r="AM402" s="90">
        <f>SUM(AM$4:AM16)/$BE16</f>
        <v>85513.988329548258</v>
      </c>
      <c r="AN402" s="90">
        <f>SUM(AN$4:AN16)/$BE16</f>
        <v>11993.8477660587</v>
      </c>
      <c r="AO402" s="90">
        <f>SUM(AO$4:AO16)/$BE16</f>
        <v>48791.499059014568</v>
      </c>
      <c r="AP402" s="90">
        <f>SUM(AP$4:AP16)/$BE16</f>
        <v>4529.9605450742083</v>
      </c>
      <c r="AQ402" s="90">
        <f>SUM(AQ$4:AQ16)/$BE16</f>
        <v>63499.695922303341</v>
      </c>
      <c r="AR402" s="90">
        <f>SUM(AR$4:AR16)/$BE16</f>
        <v>16052.999948201697</v>
      </c>
      <c r="AS402" s="90">
        <f>SUM(AS$4:AS16)/$BE16</f>
        <v>197444.6763973411</v>
      </c>
      <c r="AT402" s="90">
        <f>SUM(AT$4:AT16)/$BE16</f>
        <v>565591.28169208486</v>
      </c>
      <c r="AU402" s="90">
        <f>SUM(AU$4:AU16)/$BE16</f>
        <v>74489.280388029278</v>
      </c>
      <c r="AY402" s="63"/>
      <c r="AZ402" s="65"/>
      <c r="BA402" s="63"/>
      <c r="BB402" s="63"/>
    </row>
    <row r="403" spans="1:54" x14ac:dyDescent="0.25">
      <c r="A403" s="60">
        <v>19533</v>
      </c>
      <c r="B403" s="88">
        <f>SUM(B$4:B17)/$BE17</f>
        <v>13732.863414946096</v>
      </c>
      <c r="C403" s="88">
        <f>SUM(C$4:C17)/$BE17</f>
        <v>6472.2311064014193</v>
      </c>
      <c r="D403" s="88">
        <f>SUM(D$4:D17)/$BE17</f>
        <v>14940.973860545586</v>
      </c>
      <c r="E403" s="88">
        <f>SUM(E$4:E17)/$BE17</f>
        <v>968.41203777027033</v>
      </c>
      <c r="F403" s="88">
        <f>SUM(F$4:F17)/$BE17</f>
        <v>2515.0339380231781</v>
      </c>
      <c r="G403" s="88">
        <f>SUM(G$4:G17)/$BE17</f>
        <v>3139.1585437133026</v>
      </c>
      <c r="H403" s="88">
        <f>SUM(H$4:H17)/$BE17</f>
        <v>4217.9006521509082</v>
      </c>
      <c r="I403" s="90">
        <f>SUM(I$4:I17)/$BE17</f>
        <v>7518.8388296216654</v>
      </c>
      <c r="J403" s="90">
        <f>SUM(J$4:J17)/$BE17</f>
        <v>10936.08934747091</v>
      </c>
      <c r="K403" s="90">
        <f>SUM(K$4:K17)/$BE17</f>
        <v>2495.5163595678832</v>
      </c>
      <c r="L403" s="88">
        <f>SUM(L$4:L17)/$BE17</f>
        <v>11523.486304789643</v>
      </c>
      <c r="M403" s="90">
        <f>SUM(M$4:M17)/$BE17</f>
        <v>56156.700954063723</v>
      </c>
      <c r="N403" s="88">
        <f>SUM(N$4:N17)/$BE17</f>
        <v>1362.0336863489003</v>
      </c>
      <c r="O403" s="88">
        <f>SUM(O$4:O17)/$BE17</f>
        <v>1060.3512669921965</v>
      </c>
      <c r="P403" s="88">
        <f>SUM(P$4:P17)/$BE17</f>
        <v>9853.5098412646603</v>
      </c>
      <c r="Q403" s="88">
        <f>SUM(Q$4:Q17)/$BE17</f>
        <v>50636.092239832287</v>
      </c>
      <c r="R403" s="88">
        <f>SUM(R$4:R17)/$BE17</f>
        <v>50976.500135978291</v>
      </c>
      <c r="S403" s="88">
        <f>SUM(S$4:S17)/$BE17</f>
        <v>9671.0374367967961</v>
      </c>
      <c r="T403" s="88">
        <f>SUM(T$4:T17)/$BE17</f>
        <v>34558.064790661228</v>
      </c>
      <c r="U403" s="88">
        <f>SUM(U$4:U17)/$BE17</f>
        <v>78917.179890767846</v>
      </c>
      <c r="V403" s="88">
        <f>SUM(V$4:V17)/$BE17</f>
        <v>1915.960246912573</v>
      </c>
      <c r="W403" s="88">
        <f>SUM(W$4:W17)/$BE17</f>
        <v>6751.478965310971</v>
      </c>
      <c r="X403" s="88">
        <f>SUM(X$4:X17)/$BE17</f>
        <v>36494.480893572822</v>
      </c>
      <c r="Y403" s="88">
        <f>SUM(Y$4:Y17)/$BE17</f>
        <v>2463.3774603161651</v>
      </c>
      <c r="Z403" s="88">
        <f>SUM(Z$4:Z17)/$BE17</f>
        <v>56201.500576102138</v>
      </c>
      <c r="AA403" s="88">
        <f>SUM(AA$4:AA17)/$BE17</f>
        <v>32845.032804215538</v>
      </c>
      <c r="AB403" s="88">
        <f>SUM(AB$4:AB17)/$BE17</f>
        <v>77634.21181689178</v>
      </c>
      <c r="AC403" s="88">
        <f>SUM(AC$4:AC17)/$BE17</f>
        <v>98748.083566619986</v>
      </c>
      <c r="AD403" s="88">
        <f>SUM(AD$4:AD17)/$BE17</f>
        <v>5565.4083362698548</v>
      </c>
      <c r="AE403" s="88">
        <f>SUM(AE$4:AE17)/$BE17</f>
        <v>8401.0137809055705</v>
      </c>
      <c r="AF403" s="88">
        <f>SUM(AF$4:AF17)/$BE17</f>
        <v>5029.0941886185719</v>
      </c>
      <c r="AG403" s="88">
        <f>SUM(AG$4:AG17)/$BE17</f>
        <v>3110.2961445901028</v>
      </c>
      <c r="AH403" s="90">
        <f>SUM(AH$4:AH17)/$BE17</f>
        <v>20693.290656965026</v>
      </c>
      <c r="AI403" s="90">
        <f>SUM(AI$4:AI17)/$BE17</f>
        <v>246878.79731393891</v>
      </c>
      <c r="AJ403" s="90">
        <f>SUM(AJ$4:AJ17)/$BE17</f>
        <v>93981.34926055072</v>
      </c>
      <c r="AK403" s="88">
        <f>SUM(AK$4:AK17)/$BE17</f>
        <v>1263.4497224579295</v>
      </c>
      <c r="AL403" s="90">
        <f>SUM(AL$4:AL17)/$BE17</f>
        <v>12038.770907640333</v>
      </c>
      <c r="AM403" s="90">
        <f>SUM(AM$4:AM17)/$BE17</f>
        <v>71440.348075499016</v>
      </c>
      <c r="AN403" s="90">
        <f>SUM(AN$4:AN17)/$BE17</f>
        <v>41300.482412315701</v>
      </c>
      <c r="AO403" s="90">
        <f>SUM(AO$4:AO17)/$BE17</f>
        <v>35686.863033345762</v>
      </c>
      <c r="AP403" s="90">
        <f>SUM(AP$4:AP17)/$BE17</f>
        <v>3353.6959792450502</v>
      </c>
      <c r="AQ403" s="90">
        <f>SUM(AQ$4:AQ17)/$BE17</f>
        <v>73468.036861178698</v>
      </c>
      <c r="AR403" s="90">
        <f>SUM(AR$4:AR17)/$BE17</f>
        <v>11835.016064074289</v>
      </c>
      <c r="AS403" s="90">
        <f>SUM(AS$4:AS17)/$BE17</f>
        <v>330145.45637619385</v>
      </c>
      <c r="AT403" s="90">
        <f>SUM(AT$4:AT17)/$BE17</f>
        <v>411442.246801325</v>
      </c>
      <c r="AU403" s="90">
        <f>SUM(AU$4:AU17)/$BE17</f>
        <v>110760.7495119935</v>
      </c>
      <c r="AY403" s="63"/>
      <c r="AZ403" s="65"/>
      <c r="BA403" s="63"/>
      <c r="BB403" s="63"/>
    </row>
    <row r="404" spans="1:54" x14ac:dyDescent="0.25">
      <c r="A404" s="60">
        <v>19534</v>
      </c>
      <c r="B404" s="88">
        <f>SUM(B$4:B18)/$BE18</f>
        <v>13659.240073598481</v>
      </c>
      <c r="C404" s="88">
        <f>SUM(C$4:C18)/$BE18</f>
        <v>5357.2832587823505</v>
      </c>
      <c r="D404" s="88">
        <f>SUM(D$4:D18)/$BE18</f>
        <v>16719.859932196578</v>
      </c>
      <c r="E404" s="88">
        <f>SUM(E$4:E18)/$BE18</f>
        <v>841.51890141355568</v>
      </c>
      <c r="F404" s="88">
        <f>SUM(F$4:F18)/$BE18</f>
        <v>2794.3192468614006</v>
      </c>
      <c r="G404" s="88">
        <f>SUM(G$4:G18)/$BE18</f>
        <v>2565.4157059996232</v>
      </c>
      <c r="H404" s="88">
        <f>SUM(H$4:H18)/$BE18</f>
        <v>3349.6428239766392</v>
      </c>
      <c r="I404" s="90">
        <f>SUM(I$4:I18)/$BE18</f>
        <v>7964.0889248217636</v>
      </c>
      <c r="J404" s="90">
        <f>SUM(J$4:J18)/$BE18</f>
        <v>11583.701955403854</v>
      </c>
      <c r="K404" s="90">
        <f>SUM(K$4:K18)/$BE18</f>
        <v>2643.2956805308304</v>
      </c>
      <c r="L404" s="88">
        <f>SUM(L$4:L18)/$BE18</f>
        <v>10890.292484011499</v>
      </c>
      <c r="M404" s="88">
        <f>SUM(M$4:M18)/$BE18</f>
        <v>46625.549037407502</v>
      </c>
      <c r="N404" s="88">
        <f>SUM(N$4:N18)/$BE18</f>
        <v>1081.6580900658473</v>
      </c>
      <c r="O404" s="88">
        <f>SUM(O$4:O18)/$BE18</f>
        <v>1059.4427065027007</v>
      </c>
      <c r="P404" s="88">
        <f>SUM(P$4:P18)/$BE18</f>
        <v>28474.880068112441</v>
      </c>
      <c r="Q404" s="88">
        <f>SUM(Q$4:Q18)/$BE18</f>
        <v>47820.409274692647</v>
      </c>
      <c r="R404" s="88">
        <f>SUM(R$4:R18)/$BE18</f>
        <v>51278.771249980477</v>
      </c>
      <c r="S404" s="88">
        <f>SUM(S$4:S18)/$BE18</f>
        <v>7825.1578813133428</v>
      </c>
      <c r="T404" s="88">
        <f>SUM(T$4:T18)/$BE18</f>
        <v>38674.813409565919</v>
      </c>
      <c r="U404" s="88">
        <f>SUM(U$4:U18)/$BE18</f>
        <v>92451.095722640239</v>
      </c>
      <c r="V404" s="88">
        <f>SUM(V$4:V18)/$BE18</f>
        <v>2680.8411260054972</v>
      </c>
      <c r="W404" s="88">
        <f>SUM(W$4:W18)/$BE18</f>
        <v>7607.7923846101939</v>
      </c>
      <c r="X404" s="88">
        <f>SUM(X$4:X18)/$BE18</f>
        <v>32894.645167743125</v>
      </c>
      <c r="Y404" s="88">
        <f>SUM(Y$4:Y18)/$BE18</f>
        <v>2463.4756293023488</v>
      </c>
      <c r="Z404" s="88">
        <f>SUM(Z$4:Z18)/$BE18</f>
        <v>85279.729873201897</v>
      </c>
      <c r="AA404" s="88">
        <f>SUM(AA$4:AA18)/$BE18</f>
        <v>32532.369339904544</v>
      </c>
      <c r="AB404" s="88">
        <f>SUM(AB$4:AB18)/$BE18</f>
        <v>72014.243160730999</v>
      </c>
      <c r="AC404" s="88">
        <f>SUM(AC$4:AC18)/$BE18</f>
        <v>79507.54830625451</v>
      </c>
      <c r="AD404" s="88">
        <f>SUM(AD$4:AD18)/$BE18</f>
        <v>4564.6754307661167</v>
      </c>
      <c r="AE404" s="88">
        <f>SUM(AE$4:AE18)/$BE18</f>
        <v>7686.031478765166</v>
      </c>
      <c r="AF404" s="88">
        <f>SUM(AF$4:AF18)/$BE18</f>
        <v>4283.6722603208118</v>
      </c>
      <c r="AG404" s="88">
        <f>SUM(AG$4:AG18)/$BE18</f>
        <v>2470.0394865525382</v>
      </c>
      <c r="AH404" s="90">
        <f>SUM(AH$4:AH18)/$BE18</f>
        <v>21215.603087881616</v>
      </c>
      <c r="AI404" s="90">
        <f>SUM(AI$4:AI18)/$BE18</f>
        <v>218592.17901812741</v>
      </c>
      <c r="AJ404" s="90">
        <f>SUM(AJ$4:AJ18)/$BE18</f>
        <v>78257.980418507213</v>
      </c>
      <c r="AK404" s="88">
        <f>SUM(AK$4:AK18)/$BE18</f>
        <v>1003.3677047676142</v>
      </c>
      <c r="AL404" s="90">
        <f>SUM(AL$4:AL18)/$BE18</f>
        <v>28398.924461422153</v>
      </c>
      <c r="AM404" s="90">
        <f>SUM(AM$4:AM18)/$BE18</f>
        <v>133174.50164273116</v>
      </c>
      <c r="AN404" s="90">
        <f>SUM(AN$4:AN18)/$BE18</f>
        <v>71562.262517643889</v>
      </c>
      <c r="AO404" s="90">
        <f>SUM(AO$4:AO18)/$BE18</f>
        <v>29210.159060586866</v>
      </c>
      <c r="AP404" s="90">
        <f>SUM(AP$4:AP18)/$BE18</f>
        <v>2880.7007900436643</v>
      </c>
      <c r="AQ404" s="90">
        <f>SUM(AQ$4:AQ18)/$BE18</f>
        <v>60880.520380735397</v>
      </c>
      <c r="AR404" s="90">
        <f>SUM(AR$4:AR18)/$BE18</f>
        <v>10413.141966649639</v>
      </c>
      <c r="AS404" s="90">
        <f>SUM(AS$4:AS18)/$BE18</f>
        <v>265662.628960306</v>
      </c>
      <c r="AT404" s="90">
        <f>SUM(AT$4:AT18)/$BE18</f>
        <v>332180.70713018725</v>
      </c>
      <c r="AU404" s="90">
        <f>SUM(AU$4:AU18)/$BE18</f>
        <v>125419.89159771663</v>
      </c>
      <c r="AY404" s="63"/>
      <c r="AZ404" s="65"/>
      <c r="BA404" s="63"/>
      <c r="BB404" s="63"/>
    </row>
    <row r="405" spans="1:54" x14ac:dyDescent="0.25">
      <c r="A405" s="60">
        <v>19535</v>
      </c>
      <c r="B405" s="88">
        <f>SUM(B$4:B19)/$BE19</f>
        <v>13838.294979791208</v>
      </c>
      <c r="C405" s="88">
        <f>SUM(C$4:C19)/$BE19</f>
        <v>7105.9539861577568</v>
      </c>
      <c r="D405" s="88">
        <f>SUM(D$4:D19)/$BE19</f>
        <v>40821.664450465614</v>
      </c>
      <c r="E405" s="88">
        <f>SUM(E$4:E19)/$BE19</f>
        <v>682.41648604978241</v>
      </c>
      <c r="F405" s="88">
        <f>SUM(F$4:F19)/$BE19</f>
        <v>2971.0856297335081</v>
      </c>
      <c r="G405" s="88">
        <f>SUM(G$4:G19)/$BE19</f>
        <v>2080.3834214590393</v>
      </c>
      <c r="H405" s="88">
        <f>SUM(H$4:H19)/$BE19</f>
        <v>2716.3400389703788</v>
      </c>
      <c r="I405" s="90">
        <f>SUM(I$4:I19)/$BE19</f>
        <v>8056.9152389803348</v>
      </c>
      <c r="J405" s="90">
        <f>SUM(J$4:J19)/$BE19</f>
        <v>11718.717067236754</v>
      </c>
      <c r="K405" s="90">
        <f>SUM(K$4:K19)/$BE19</f>
        <v>2674.1049039801678</v>
      </c>
      <c r="L405" s="88">
        <f>SUM(L$4:L19)/$BE19</f>
        <v>9066.3364947706068</v>
      </c>
      <c r="M405" s="88">
        <f>SUM(M$4:M19)/$BE19</f>
        <v>39690.457887038312</v>
      </c>
      <c r="N405" s="88">
        <f>SUM(N$4:N19)/$BE19</f>
        <v>877.15357514863808</v>
      </c>
      <c r="O405" s="88">
        <f>SUM(O$4:O19)/$BE19</f>
        <v>917.89473430486794</v>
      </c>
      <c r="P405" s="88">
        <f>SUM(P$4:P19)/$BE19</f>
        <v>36487.708389304877</v>
      </c>
      <c r="Q405" s="88">
        <f>SUM(Q$4:Q19)/$BE19</f>
        <v>52528.198550786728</v>
      </c>
      <c r="R405" s="88">
        <f>SUM(R$4:R19)/$BE19</f>
        <v>43405.158705260015</v>
      </c>
      <c r="S405" s="88">
        <f>SUM(S$4:S19)/$BE19</f>
        <v>7285.7904030173986</v>
      </c>
      <c r="T405" s="88">
        <f>SUM(T$4:T19)/$BE19</f>
        <v>36768.316630841582</v>
      </c>
      <c r="U405" s="88">
        <f>SUM(U$4:U19)/$BE19</f>
        <v>78555.897356445028</v>
      </c>
      <c r="V405" s="88">
        <f>SUM(V$4:V19)/$BE19</f>
        <v>2702.7932140225835</v>
      </c>
      <c r="W405" s="88">
        <f>SUM(W$4:W19)/$BE19</f>
        <v>8460.9178873750443</v>
      </c>
      <c r="X405" s="88">
        <f>SUM(X$4:X19)/$BE19</f>
        <v>29143.161612069594</v>
      </c>
      <c r="Y405" s="88">
        <f>SUM(Y$4:Y19)/$BE19</f>
        <v>2644.0368398047012</v>
      </c>
      <c r="Z405" s="88">
        <f>SUM(Z$4:Z19)/$BE19</f>
        <v>89309.688811181011</v>
      </c>
      <c r="AA405" s="88">
        <f>SUM(AA$4:AA19)/$BE19</f>
        <v>26910.41939179007</v>
      </c>
      <c r="AB405" s="88">
        <f>SUM(AB$4:AB19)/$BE19</f>
        <v>62570.517712814195</v>
      </c>
      <c r="AC405" s="88">
        <f>SUM(AC$4:AC19)/$BE19</f>
        <v>68177.044390371593</v>
      </c>
      <c r="AD405" s="88">
        <f>SUM(AD$4:AD19)/$BE19</f>
        <v>3701.6515757265815</v>
      </c>
      <c r="AE405" s="88">
        <f>SUM(AE$4:AE19)/$BE19</f>
        <v>6232.8660527962411</v>
      </c>
      <c r="AF405" s="88">
        <f>SUM(AF$4:AF19)/$BE19</f>
        <v>3591.2892332736938</v>
      </c>
      <c r="AG405" s="88">
        <f>SUM(AG$4:AG19)/$BE19</f>
        <v>3119.4106901016435</v>
      </c>
      <c r="AH405" s="90">
        <f>SUM(AH$4:AH19)/$BE19</f>
        <v>19613.470190309774</v>
      </c>
      <c r="AI405" s="90">
        <f>SUM(AI$4:AI19)/$BE19</f>
        <v>189308.93805226046</v>
      </c>
      <c r="AJ405" s="90">
        <f>SUM(AJ$4:AJ19)/$BE19</f>
        <v>117929.23433624239</v>
      </c>
      <c r="AK405" s="88">
        <f>SUM(AK$4:AK19)/$BE19</f>
        <v>1577.4980863185106</v>
      </c>
      <c r="AL405" s="90">
        <f>SUM(AL$4:AL19)/$BE19</f>
        <v>27083.849886901924</v>
      </c>
      <c r="AM405" s="90">
        <f>SUM(AM$4:AM19)/$BE19</f>
        <v>119335.74275511927</v>
      </c>
      <c r="AN405" s="90">
        <f>SUM(AN$4:AN19)/$BE19</f>
        <v>58032.288566579708</v>
      </c>
      <c r="AO405" s="90">
        <f>SUM(AO$4:AO19)/$BE19</f>
        <v>86086.787393850318</v>
      </c>
      <c r="AP405" s="90">
        <f>SUM(AP$4:AP19)/$BE19</f>
        <v>2336.0588897056027</v>
      </c>
      <c r="AQ405" s="90">
        <f>SUM(AQ$4:AQ19)/$BE19</f>
        <v>78160.721551504481</v>
      </c>
      <c r="AR405" s="90">
        <f>SUM(AR$4:AR19)/$BE19</f>
        <v>10442.090031817321</v>
      </c>
      <c r="AS405" s="90">
        <f>SUM(AS$4:AS19)/$BE19</f>
        <v>234178.2039997589</v>
      </c>
      <c r="AT405" s="90">
        <f>SUM(AT$4:AT19)/$BE19</f>
        <v>318849.57451007253</v>
      </c>
      <c r="AU405" s="90">
        <f>SUM(AU$4:AU19)/$BE19</f>
        <v>144246.89870490093</v>
      </c>
      <c r="AY405" s="63"/>
      <c r="AZ405" s="65"/>
      <c r="BA405" s="63"/>
      <c r="BB405" s="63"/>
    </row>
    <row r="406" spans="1:54" x14ac:dyDescent="0.25">
      <c r="A406" s="60">
        <v>19536</v>
      </c>
      <c r="B406" s="88">
        <f>SUM(B$4:B20)/$BE20</f>
        <v>13009.984644984983</v>
      </c>
      <c r="C406" s="88">
        <f>SUM(C$4:C20)/$BE20</f>
        <v>7357.2300945270954</v>
      </c>
      <c r="D406" s="88">
        <f>SUM(D$4:D20)/$BE20</f>
        <v>45415.020883455538</v>
      </c>
      <c r="E406" s="88">
        <f>SUM(E$4:E20)/$BE20</f>
        <v>638.23298432938725</v>
      </c>
      <c r="F406" s="88">
        <f>SUM(F$4:F20)/$BE20</f>
        <v>2933.069351387488</v>
      </c>
      <c r="G406" s="88">
        <f>SUM(G$4:G20)/$BE20</f>
        <v>3394.3987505284931</v>
      </c>
      <c r="H406" s="88">
        <f>SUM(H$4:H20)/$BE20</f>
        <v>2167.2639713441959</v>
      </c>
      <c r="I406" s="88">
        <f>SUM(I$4:I20)/$BE20</f>
        <v>6428.3049497127067</v>
      </c>
      <c r="J406" s="90">
        <f>SUM(J$4:J20)/$BE20</f>
        <v>10908.472433668299</v>
      </c>
      <c r="K406" s="90">
        <f>SUM(K$4:K20)/$BE20</f>
        <v>2489.2144304225776</v>
      </c>
      <c r="L406" s="88">
        <f>SUM(L$4:L20)/$BE20</f>
        <v>7327.4425504556184</v>
      </c>
      <c r="M406" s="88">
        <f>SUM(M$4:M20)/$BE20</f>
        <v>38558.782075395255</v>
      </c>
      <c r="N406" s="88">
        <f>SUM(N$4:N20)/$BE20</f>
        <v>9138.1513771840619</v>
      </c>
      <c r="O406" s="88">
        <f>SUM(O$4:O20)/$BE20</f>
        <v>826.11208494152402</v>
      </c>
      <c r="P406" s="88">
        <f>SUM(P$4:P20)/$BE20</f>
        <v>30424.774014080482</v>
      </c>
      <c r="Q406" s="88">
        <f>SUM(Q$4:Q20)/$BE20</f>
        <v>49739.114374328805</v>
      </c>
      <c r="R406" s="88">
        <f>SUM(R$4:R20)/$BE20</f>
        <v>35475.148752598398</v>
      </c>
      <c r="S406" s="88">
        <f>SUM(S$4:S20)/$BE20</f>
        <v>6141.2101630886646</v>
      </c>
      <c r="T406" s="88">
        <f>SUM(T$4:T20)/$BE20</f>
        <v>33508.308093194835</v>
      </c>
      <c r="U406" s="88">
        <f>SUM(U$4:U20)/$BE20</f>
        <v>64833.205675801342</v>
      </c>
      <c r="V406" s="88">
        <f>SUM(V$4:V20)/$BE20</f>
        <v>2859.6474805222024</v>
      </c>
      <c r="W406" s="88">
        <f>SUM(W$4:W20)/$BE20</f>
        <v>9282.1344449737062</v>
      </c>
      <c r="X406" s="88">
        <f>SUM(X$4:X20)/$BE20</f>
        <v>23299.095046221879</v>
      </c>
      <c r="Y406" s="88">
        <f>SUM(Y$4:Y20)/$BE20</f>
        <v>4359.7904211240138</v>
      </c>
      <c r="Z406" s="88">
        <f>SUM(Z$4:Z20)/$BE20</f>
        <v>80679.562524241162</v>
      </c>
      <c r="AA406" s="88">
        <f>SUM(AA$4:AA20)/$BE20</f>
        <v>45566.841820780013</v>
      </c>
      <c r="AB406" s="88">
        <f>SUM(AB$4:AB20)/$BE20</f>
        <v>51985.322857350176</v>
      </c>
      <c r="AC406" s="88">
        <f>SUM(AC$4:AC20)/$BE20</f>
        <v>73194.526043201651</v>
      </c>
      <c r="AD406" s="88">
        <f>SUM(AD$4:AD20)/$BE20</f>
        <v>3047.1653480974292</v>
      </c>
      <c r="AE406" s="88">
        <f>SUM(AE$4:AE20)/$BE20</f>
        <v>5066.7247041408255</v>
      </c>
      <c r="AF406" s="88">
        <f>SUM(AF$4:AF20)/$BE20</f>
        <v>3005.9909170403903</v>
      </c>
      <c r="AG406" s="88">
        <f>SUM(AG$4:AG20)/$BE20</f>
        <v>4176.5194574961442</v>
      </c>
      <c r="AH406" s="90">
        <f>SUM(AH$4:AH20)/$BE20</f>
        <v>18414.727310162802</v>
      </c>
      <c r="AI406" s="90">
        <f>SUM(AI$4:AI20)/$BE20</f>
        <v>176216.64507751723</v>
      </c>
      <c r="AJ406" s="90">
        <f>SUM(AJ$4:AJ20)/$BE20</f>
        <v>99904.285875502348</v>
      </c>
      <c r="AK406" s="88">
        <f>SUM(AK$4:AK20)/$BE20</f>
        <v>1821.1790760807867</v>
      </c>
      <c r="AL406" s="90">
        <f>SUM(AL$4:AL20)/$BE20</f>
        <v>29109.884108554605</v>
      </c>
      <c r="AM406" s="90">
        <f>SUM(AM$4:AM20)/$BE20</f>
        <v>96713.574269620134</v>
      </c>
      <c r="AN406" s="90">
        <f>SUM(AN$4:AN20)/$BE20</f>
        <v>83758.440655940372</v>
      </c>
      <c r="AO406" s="90">
        <f>SUM(AO$4:AO20)/$BE20</f>
        <v>116596.17489612446</v>
      </c>
      <c r="AP406" s="90">
        <f>SUM(AP$4:AP20)/$BE20</f>
        <v>1863.8521665042861</v>
      </c>
      <c r="AQ406" s="90">
        <f>SUM(AQ$4:AQ20)/$BE20</f>
        <v>74596.995376240884</v>
      </c>
      <c r="AR406" s="90">
        <f>SUM(AR$4:AR20)/$BE20</f>
        <v>15691.421121759071</v>
      </c>
      <c r="AS406" s="90">
        <f>SUM(AS$4:AS20)/$BE20</f>
        <v>256973.52742681178</v>
      </c>
      <c r="AT406" s="90">
        <f>SUM(AT$4:AT20)/$BE20</f>
        <v>264101.94725929201</v>
      </c>
      <c r="AU406" s="90">
        <f>SUM(AU$4:AU20)/$BE20</f>
        <v>155967.98635569456</v>
      </c>
      <c r="AY406" s="63"/>
      <c r="AZ406" s="65"/>
      <c r="BA406" s="63"/>
      <c r="BB406" s="63"/>
    </row>
    <row r="407" spans="1:54" x14ac:dyDescent="0.25">
      <c r="A407" s="60">
        <v>19537</v>
      </c>
      <c r="B407" s="88">
        <f>SUM(B$4:B21)/$BE21</f>
        <v>14011.368888520372</v>
      </c>
      <c r="C407" s="88">
        <f>SUM(C$4:C21)/$BE21</f>
        <v>5701.3054292834013</v>
      </c>
      <c r="D407" s="88">
        <f>SUM(D$4:D21)/$BE21</f>
        <v>39419.790500832751</v>
      </c>
      <c r="E407" s="88">
        <f>SUM(E$4:E21)/$BE21</f>
        <v>553.1410085419401</v>
      </c>
      <c r="F407" s="88">
        <f>SUM(F$4:F21)/$BE21</f>
        <v>2216.4191967084084</v>
      </c>
      <c r="G407" s="88">
        <f>SUM(G$4:G21)/$BE21</f>
        <v>2848.4314395230163</v>
      </c>
      <c r="H407" s="88">
        <f>SUM(H$4:H21)/$BE21</f>
        <v>1637.7265229509326</v>
      </c>
      <c r="I407" s="88">
        <f>SUM(I$4:I21)/$BE21</f>
        <v>4857.6480082542184</v>
      </c>
      <c r="J407" s="88">
        <f>SUM(J$4:J21)/$BE21</f>
        <v>8243.1558249073205</v>
      </c>
      <c r="K407" s="90">
        <f>SUM(K$4:K21)/$BE21</f>
        <v>2404.2686539101496</v>
      </c>
      <c r="L407" s="88">
        <f>SUM(L$4:L21)/$BE21</f>
        <v>6139.3235312089482</v>
      </c>
      <c r="M407" s="88">
        <f>SUM(M$4:M21)/$BE21</f>
        <v>32148.681219951999</v>
      </c>
      <c r="N407" s="88">
        <f>SUM(N$4:N21)/$BE21</f>
        <v>8818.345819796863</v>
      </c>
      <c r="O407" s="88">
        <f>SUM(O$4:O21)/$BE21</f>
        <v>836.81553068817311</v>
      </c>
      <c r="P407" s="88">
        <f>SUM(P$4:P21)/$BE21</f>
        <v>24478.808951879852</v>
      </c>
      <c r="Q407" s="88">
        <f>SUM(Q$4:Q21)/$BE21</f>
        <v>46548.704721809154</v>
      </c>
      <c r="R407" s="88">
        <f>SUM(R$4:R21)/$BE21</f>
        <v>33431.855803656137</v>
      </c>
      <c r="S407" s="88">
        <f>SUM(S$4:S21)/$BE21</f>
        <v>4888.6767516055279</v>
      </c>
      <c r="T407" s="88">
        <f>SUM(T$4:T21)/$BE21</f>
        <v>40837.305911555413</v>
      </c>
      <c r="U407" s="88">
        <f>SUM(U$4:U21)/$BE21</f>
        <v>78040.873062452156</v>
      </c>
      <c r="V407" s="88">
        <f>SUM(V$4:V21)/$BE21</f>
        <v>2904.8658958815454</v>
      </c>
      <c r="W407" s="88">
        <f>SUM(W$4:W21)/$BE21</f>
        <v>9741.9283093588419</v>
      </c>
      <c r="X407" s="88">
        <f>SUM(X$4:X21)/$BE21</f>
        <v>18952.478710934472</v>
      </c>
      <c r="Y407" s="88">
        <f>SUM(Y$4:Y21)/$BE21</f>
        <v>4144.7476807090343</v>
      </c>
      <c r="Z407" s="88">
        <f>SUM(Z$4:Z21)/$BE21</f>
        <v>93912.188902219234</v>
      </c>
      <c r="AA407" s="88">
        <f>SUM(AA$4:AA21)/$BE21</f>
        <v>47469.759761966714</v>
      </c>
      <c r="AB407" s="88">
        <f>SUM(AB$4:AB21)/$BE21</f>
        <v>40275.418268637455</v>
      </c>
      <c r="AC407" s="88">
        <f>SUM(AC$4:AC21)/$BE21</f>
        <v>61793.385569056816</v>
      </c>
      <c r="AD407" s="88">
        <f>SUM(AD$4:AD21)/$BE21</f>
        <v>2408.9131819505496</v>
      </c>
      <c r="AE407" s="88">
        <f>SUM(AE$4:AE21)/$BE21</f>
        <v>3864.1740413290436</v>
      </c>
      <c r="AF407" s="88">
        <f>SUM(AF$4:AF21)/$BE21</f>
        <v>2590.3502497339032</v>
      </c>
      <c r="AG407" s="88">
        <f>SUM(AG$4:AG21)/$BE21</f>
        <v>3156.0514914663227</v>
      </c>
      <c r="AH407" s="90">
        <f>SUM(AH$4:AH21)/$BE21</f>
        <v>32407.324549855199</v>
      </c>
      <c r="AI407" s="90">
        <f>SUM(AI$4:AI21)/$BE21</f>
        <v>148216.5393138559</v>
      </c>
      <c r="AJ407" s="90">
        <f>SUM(AJ$4:AJ21)/$BE21</f>
        <v>80666.296310995313</v>
      </c>
      <c r="AK407" s="88">
        <f>SUM(AK$4:AK21)/$BE21</f>
        <v>4670.7451500910593</v>
      </c>
      <c r="AL407" s="90">
        <f>SUM(AL$4:AL21)/$BE21</f>
        <v>28232.168044525155</v>
      </c>
      <c r="AM407" s="90">
        <f>SUM(AM$4:AM21)/$BE21</f>
        <v>73189.383041006426</v>
      </c>
      <c r="AN407" s="90">
        <f>SUM(AN$4:AN21)/$BE21</f>
        <v>81076.807789031518</v>
      </c>
      <c r="AO407" s="90">
        <f>SUM(AO$4:AO21)/$BE21</f>
        <v>158320.43619639068</v>
      </c>
      <c r="AP407" s="90">
        <f>SUM(AP$4:AP21)/$BE21</f>
        <v>1408.4487022826279</v>
      </c>
      <c r="AQ407" s="90">
        <f>SUM(AQ$4:AQ21)/$BE21</f>
        <v>66360.277392238728</v>
      </c>
      <c r="AR407" s="90">
        <f>SUM(AR$4:AR21)/$BE21</f>
        <v>11857.464939057954</v>
      </c>
      <c r="AS407" s="90">
        <f>SUM(AS$4:AS21)/$BE21</f>
        <v>313214.66981082689</v>
      </c>
      <c r="AT407" s="90">
        <f>SUM(AT$4:AT21)/$BE21</f>
        <v>238859.25909175118</v>
      </c>
      <c r="AU407" s="90">
        <f>SUM(AU$4:AU21)/$BE21</f>
        <v>128912.28042820664</v>
      </c>
      <c r="AY407" s="63"/>
      <c r="AZ407" s="65"/>
      <c r="BA407" s="63"/>
      <c r="BB407" s="63"/>
    </row>
    <row r="408" spans="1:54" x14ac:dyDescent="0.25">
      <c r="A408" s="60">
        <v>19538</v>
      </c>
      <c r="B408" s="88">
        <f>SUM(B$4:B22)/$BE22</f>
        <v>17054.415129855381</v>
      </c>
      <c r="C408" s="88">
        <f>SUM(C$4:C22)/$BE22</f>
        <v>6440.3906228371279</v>
      </c>
      <c r="D408" s="88">
        <f>SUM(D$4:D22)/$BE22</f>
        <v>37953.741096168014</v>
      </c>
      <c r="E408" s="88">
        <f>SUM(E$4:E22)/$BE22</f>
        <v>680.77809924899168</v>
      </c>
      <c r="F408" s="88">
        <f>SUM(F$4:F22)/$BE22</f>
        <v>2124.3119800381178</v>
      </c>
      <c r="G408" s="88">
        <f>SUM(G$4:G22)/$BE22</f>
        <v>2510.8678406617119</v>
      </c>
      <c r="H408" s="88">
        <f>SUM(H$4:H22)/$BE22</f>
        <v>1391.7166165509173</v>
      </c>
      <c r="I408" s="88">
        <f>SUM(I$4:I22)/$BE22</f>
        <v>4127.9599223083551</v>
      </c>
      <c r="J408" s="88">
        <f>SUM(J$4:J22)/$BE22</f>
        <v>7004.9161282867717</v>
      </c>
      <c r="K408" s="90">
        <f>SUM(K$4:K22)/$BE22</f>
        <v>2428.1415606061673</v>
      </c>
      <c r="L408" s="88">
        <f>SUM(L$4:L22)/$BE22</f>
        <v>6090.1203771953678</v>
      </c>
      <c r="M408" s="88">
        <f>SUM(M$4:M22)/$BE22</f>
        <v>30600.807108459736</v>
      </c>
      <c r="N408" s="88">
        <f>SUM(N$4:N22)/$BE22</f>
        <v>10263.256177261201</v>
      </c>
      <c r="O408" s="88">
        <f>SUM(O$4:O22)/$BE22</f>
        <v>801.42536219517478</v>
      </c>
      <c r="P408" s="88">
        <f>SUM(P$4:P22)/$BE22</f>
        <v>26671.988021595142</v>
      </c>
      <c r="Q408" s="88">
        <f>SUM(Q$4:Q22)/$BE22</f>
        <v>45878.227703059812</v>
      </c>
      <c r="R408" s="88">
        <f>SUM(R$4:R22)/$BE22</f>
        <v>33828.602049758585</v>
      </c>
      <c r="S408" s="88">
        <f>SUM(S$4:S22)/$BE22</f>
        <v>4365.0544730601532</v>
      </c>
      <c r="T408" s="88">
        <f>SUM(T$4:T22)/$BE22</f>
        <v>42740.680503917698</v>
      </c>
      <c r="U408" s="88">
        <f>SUM(U$4:U22)/$BE22</f>
        <v>78660.587519694993</v>
      </c>
      <c r="V408" s="88">
        <f>SUM(V$4:V22)/$BE22</f>
        <v>3191.0053389267323</v>
      </c>
      <c r="W408" s="88">
        <f>SUM(W$4:W22)/$BE22</f>
        <v>11017.999566482869</v>
      </c>
      <c r="X408" s="88">
        <f>SUM(X$4:X22)/$BE22</f>
        <v>16346.37640601147</v>
      </c>
      <c r="Y408" s="88">
        <f>SUM(Y$4:Y22)/$BE22</f>
        <v>5749.8303748585458</v>
      </c>
      <c r="Z408" s="88">
        <f>SUM(Z$4:Z22)/$BE22</f>
        <v>85735.690615691827</v>
      </c>
      <c r="AA408" s="88">
        <f>SUM(AA$4:AA22)/$BE22</f>
        <v>53374.07986714242</v>
      </c>
      <c r="AB408" s="88">
        <f>SUM(AB$4:AB22)/$BE22</f>
        <v>38500.218413303708</v>
      </c>
      <c r="AC408" s="88">
        <f>SUM(AC$4:AC22)/$BE22</f>
        <v>54648.508301657763</v>
      </c>
      <c r="AD408" s="88">
        <f>SUM(AD$4:AD22)/$BE22</f>
        <v>2137.3715006018679</v>
      </c>
      <c r="AE408" s="88">
        <f>SUM(AE$4:AE22)/$BE22</f>
        <v>3795.4849367337606</v>
      </c>
      <c r="AF408" s="88">
        <f>SUM(AF$4:AF22)/$BE22</f>
        <v>2231.3464824307798</v>
      </c>
      <c r="AG408" s="88">
        <f>SUM(AG$4:AG22)/$BE22</f>
        <v>2681.9674968991048</v>
      </c>
      <c r="AH408" s="90">
        <f>SUM(AH$4:AH22)/$BE22</f>
        <v>33590.150321026173</v>
      </c>
      <c r="AI408" s="90">
        <f>SUM(AI$4:AI22)/$BE22</f>
        <v>156959.23761685981</v>
      </c>
      <c r="AJ408" s="90">
        <f>SUM(AJ$4:AJ22)/$BE22</f>
        <v>77700.629372880008</v>
      </c>
      <c r="AK408" s="88">
        <f>SUM(AK$4:AK22)/$BE22</f>
        <v>4029.3401898525476</v>
      </c>
      <c r="AL408" s="90">
        <f>SUM(AL$4:AL22)/$BE22</f>
        <v>37146.664386329998</v>
      </c>
      <c r="AM408" s="90">
        <f>SUM(AM$4:AM22)/$BE22</f>
        <v>75952.740292406321</v>
      </c>
      <c r="AN408" s="90">
        <f>SUM(AN$4:AN22)/$BE22</f>
        <v>95058.136698792965</v>
      </c>
      <c r="AO408" s="90">
        <f>SUM(AO$4:AO22)/$BE22</f>
        <v>157597.97540580924</v>
      </c>
      <c r="AP408" s="90">
        <f>SUM(AP$4:AP22)/$BE22</f>
        <v>1467.8140136320569</v>
      </c>
      <c r="AQ408" s="90">
        <f>SUM(AQ$4:AQ22)/$BE22</f>
        <v>60907.589861384287</v>
      </c>
      <c r="AR408" s="90">
        <f>SUM(AR$4:AR22)/$BE22</f>
        <v>13478.036516758044</v>
      </c>
      <c r="AS408" s="90">
        <f>SUM(AS$4:AS22)/$BE22</f>
        <v>293981.28781220625</v>
      </c>
      <c r="AT408" s="90">
        <f>SUM(AT$4:AT22)/$BE22</f>
        <v>243468.83127692365</v>
      </c>
      <c r="AU408" s="90">
        <f>SUM(AU$4:AU22)/$BE22</f>
        <v>208679.70763622745</v>
      </c>
      <c r="AY408" s="63"/>
      <c r="AZ408" s="65"/>
      <c r="BA408" s="63"/>
      <c r="BB408" s="63"/>
    </row>
    <row r="409" spans="1:54" x14ac:dyDescent="0.25">
      <c r="A409" s="60">
        <v>19539</v>
      </c>
      <c r="B409" s="88">
        <f>SUM(B$4:B23)/$BE23</f>
        <v>22969.602819540469</v>
      </c>
      <c r="C409" s="88">
        <f>SUM(C$4:C23)/$BE23</f>
        <v>13297.030271954078</v>
      </c>
      <c r="D409" s="88">
        <f>SUM(D$4:D23)/$BE23</f>
        <v>37513.115249908034</v>
      </c>
      <c r="E409" s="88">
        <f>SUM(E$4:E23)/$BE23</f>
        <v>622.3106498658359</v>
      </c>
      <c r="F409" s="88">
        <f>SUM(F$4:F23)/$BE23</f>
        <v>1859.9328864979334</v>
      </c>
      <c r="G409" s="88">
        <f>SUM(G$4:G23)/$BE23</f>
        <v>2310.9907932844922</v>
      </c>
      <c r="H409" s="88">
        <f>SUM(H$4:H23)/$BE23</f>
        <v>1168.8214994717555</v>
      </c>
      <c r="I409" s="88">
        <f>SUM(I$4:I23)/$BE23</f>
        <v>3466.8324346871377</v>
      </c>
      <c r="J409" s="88">
        <f>SUM(J$4:J23)/$BE23</f>
        <v>6009.4321333339549</v>
      </c>
      <c r="K409" s="90">
        <f>SUM(K$4:K23)/$BE23</f>
        <v>2605.1392666237452</v>
      </c>
      <c r="L409" s="88">
        <f>SUM(L$4:L23)/$BE23</f>
        <v>6227.1639073938713</v>
      </c>
      <c r="M409" s="88">
        <f>SUM(M$4:M23)/$BE23</f>
        <v>31236.685686765908</v>
      </c>
      <c r="N409" s="88">
        <f>SUM(N$4:N23)/$BE23</f>
        <v>25002.532764913161</v>
      </c>
      <c r="O409" s="88">
        <f>SUM(O$4:O23)/$BE23</f>
        <v>748.91768274884623</v>
      </c>
      <c r="P409" s="88">
        <f>SUM(P$4:P23)/$BE23</f>
        <v>33853.191774930798</v>
      </c>
      <c r="Q409" s="88">
        <f>SUM(Q$4:Q23)/$BE23</f>
        <v>40982.840826857973</v>
      </c>
      <c r="R409" s="88">
        <f>SUM(R$4:R23)/$BE23</f>
        <v>35211.644302669243</v>
      </c>
      <c r="S409" s="88">
        <f>SUM(S$4:S23)/$BE23</f>
        <v>3665.9542997497874</v>
      </c>
      <c r="T409" s="88">
        <f>SUM(T$4:T23)/$BE23</f>
        <v>38524.775294895182</v>
      </c>
      <c r="U409" s="88">
        <f>SUM(U$4:U23)/$BE23</f>
        <v>80700.967840496261</v>
      </c>
      <c r="V409" s="88">
        <f>SUM(V$4:V23)/$BE23</f>
        <v>3286.7176480515336</v>
      </c>
      <c r="W409" s="88">
        <f>SUM(W$4:W23)/$BE23</f>
        <v>10264.672039299405</v>
      </c>
      <c r="X409" s="88">
        <f>SUM(X$4:X23)/$BE23</f>
        <v>14360.427877640548</v>
      </c>
      <c r="Y409" s="88">
        <f>SUM(Y$4:Y23)/$BE23</f>
        <v>6775.6948436754692</v>
      </c>
      <c r="Z409" s="88">
        <f>SUM(Z$4:Z23)/$BE23</f>
        <v>99789.804283533871</v>
      </c>
      <c r="AA409" s="88">
        <f>SUM(AA$4:AA23)/$BE23</f>
        <v>52410.505264698688</v>
      </c>
      <c r="AB409" s="88">
        <f>SUM(AB$4:AB23)/$BE23</f>
        <v>37769.810082592165</v>
      </c>
      <c r="AC409" s="88">
        <f>SUM(AC$4:AC23)/$BE23</f>
        <v>49814.868970845302</v>
      </c>
      <c r="AD409" s="88">
        <f>SUM(AD$4:AD23)/$BE23</f>
        <v>1946.74814538437</v>
      </c>
      <c r="AE409" s="88">
        <f>SUM(AE$4:AE23)/$BE23</f>
        <v>3187.6061133551257</v>
      </c>
      <c r="AF409" s="88">
        <f>SUM(AF$4:AF23)/$BE23</f>
        <v>1949.8249134335963</v>
      </c>
      <c r="AG409" s="88">
        <f>SUM(AG$4:AG23)/$BE23</f>
        <v>3314.2904782278479</v>
      </c>
      <c r="AH409" s="90">
        <f>SUM(AH$4:AH23)/$BE23</f>
        <v>29600.939725528373</v>
      </c>
      <c r="AI409" s="90">
        <f>SUM(AI$4:AI23)/$BE23</f>
        <v>170958.1185238451</v>
      </c>
      <c r="AJ409" s="90">
        <f>SUM(AJ$4:AJ23)/$BE23</f>
        <v>67556.922659881209</v>
      </c>
      <c r="AK409" s="88">
        <f>SUM(AK$4:AK23)/$BE23</f>
        <v>3409.2899249818247</v>
      </c>
      <c r="AL409" s="90">
        <f>SUM(AL$4:AL23)/$BE23</f>
        <v>35647.023818707174</v>
      </c>
      <c r="AM409" s="90">
        <f>SUM(AM$4:AM23)/$BE23</f>
        <v>70235.293436358901</v>
      </c>
      <c r="AN409" s="90">
        <f>SUM(AN$4:AN23)/$BE23</f>
        <v>85016.677806201886</v>
      </c>
      <c r="AO409" s="90">
        <f>SUM(AO$4:AO23)/$BE23</f>
        <v>150535.41146847894</v>
      </c>
      <c r="AP409" s="90">
        <f>SUM(AP$4:AP23)/$BE23</f>
        <v>1258.0137020636016</v>
      </c>
      <c r="AQ409" s="90">
        <f>SUM(AQ$4:AQ23)/$BE23</f>
        <v>54237.185361452612</v>
      </c>
      <c r="AR409" s="90">
        <f>SUM(AR$4:AR23)/$BE23</f>
        <v>53161.859555262708</v>
      </c>
      <c r="AS409" s="90">
        <f>SUM(AS$4:AS23)/$BE23</f>
        <v>254431.88105134934</v>
      </c>
      <c r="AT409" s="90">
        <f>SUM(AT$4:AT23)/$BE23</f>
        <v>239617.8473602462</v>
      </c>
      <c r="AU409" s="90">
        <f>SUM(AU$4:AU23)/$BE23</f>
        <v>205065.89879496917</v>
      </c>
      <c r="AY409" s="63"/>
      <c r="AZ409" s="65"/>
      <c r="BA409" s="63"/>
      <c r="BB409" s="63"/>
    </row>
    <row r="410" spans="1:54" x14ac:dyDescent="0.25">
      <c r="A410" s="60">
        <v>19540</v>
      </c>
      <c r="B410" s="88">
        <f>SUM(B$4:B24)/$BE24</f>
        <v>29660.930343078988</v>
      </c>
      <c r="C410" s="88">
        <f>SUM(C$4:C24)/$BE24</f>
        <v>20316.801035256412</v>
      </c>
      <c r="D410" s="88">
        <f>SUM(D$4:D24)/$BE24</f>
        <v>37184.95001325522</v>
      </c>
      <c r="E410" s="88">
        <f>SUM(E$4:E24)/$BE24</f>
        <v>595.5444940364024</v>
      </c>
      <c r="F410" s="88">
        <f>SUM(F$4:F24)/$BE24</f>
        <v>2697.8887330678622</v>
      </c>
      <c r="G410" s="88">
        <f>SUM(G$4:G24)/$BE24</f>
        <v>2291.5424597401907</v>
      </c>
      <c r="H410" s="88">
        <f>SUM(H$4:H24)/$BE24</f>
        <v>1101.6237446576638</v>
      </c>
      <c r="I410" s="88">
        <f>SUM(I$4:I24)/$BE24</f>
        <v>3068.402483718799</v>
      </c>
      <c r="J410" s="88">
        <f>SUM(J$4:J24)/$BE24</f>
        <v>5743.9505346355618</v>
      </c>
      <c r="K410" s="90">
        <f>SUM(K$4:K24)/$BE24</f>
        <v>2745.4779535627999</v>
      </c>
      <c r="L410" s="88">
        <f>SUM(L$4:L24)/$BE24</f>
        <v>6026.1665297278487</v>
      </c>
      <c r="M410" s="88">
        <f>SUM(M$4:M24)/$BE24</f>
        <v>32166.890648173627</v>
      </c>
      <c r="N410" s="88">
        <f>SUM(N$4:N24)/$BE24</f>
        <v>23628.333615820178</v>
      </c>
      <c r="O410" s="88">
        <f>SUM(O$4:O24)/$BE24</f>
        <v>976.1229921904569</v>
      </c>
      <c r="P410" s="88">
        <f>SUM(P$4:P24)/$BE24</f>
        <v>33744.256262993178</v>
      </c>
      <c r="Q410" s="88">
        <f>SUM(Q$4:Q24)/$BE24</f>
        <v>38040.607193029442</v>
      </c>
      <c r="R410" s="88">
        <f>SUM(R$4:R24)/$BE24</f>
        <v>37877.951411789603</v>
      </c>
      <c r="S410" s="88">
        <f>SUM(S$4:S24)/$BE24</f>
        <v>3267.0168530484107</v>
      </c>
      <c r="T410" s="88">
        <f>SUM(T$4:T24)/$BE24</f>
        <v>45084.290881285335</v>
      </c>
      <c r="U410" s="88">
        <f>SUM(U$4:U24)/$BE24</f>
        <v>82659.47810183675</v>
      </c>
      <c r="V410" s="88">
        <f>SUM(V$4:V24)/$BE24</f>
        <v>3289.3936808090166</v>
      </c>
      <c r="W410" s="88">
        <f>SUM(W$4:W24)/$BE24</f>
        <v>10315.717597639161</v>
      </c>
      <c r="X410" s="88">
        <f>SUM(X$4:X24)/$BE24</f>
        <v>12956.183273390616</v>
      </c>
      <c r="Y410" s="88">
        <f>SUM(Y$4:Y24)/$BE24</f>
        <v>7451.4836442816495</v>
      </c>
      <c r="Z410" s="88">
        <f>SUM(Z$4:Z24)/$BE24</f>
        <v>90648.529258213093</v>
      </c>
      <c r="AA410" s="88">
        <f>SUM(AA$4:AA24)/$BE24</f>
        <v>46857.077330708031</v>
      </c>
      <c r="AB410" s="88">
        <f>SUM(AB$4:AB24)/$BE24</f>
        <v>33518.575848493041</v>
      </c>
      <c r="AC410" s="88">
        <f>SUM(AC$4:AC24)/$BE24</f>
        <v>69733.67893818552</v>
      </c>
      <c r="AD410" s="88">
        <f>SUM(AD$4:AD24)/$BE24</f>
        <v>1790.1462208484443</v>
      </c>
      <c r="AE410" s="88">
        <f>SUM(AE$4:AE24)/$BE24</f>
        <v>3067.4116937008507</v>
      </c>
      <c r="AF410" s="88">
        <f>SUM(AF$4:AF24)/$BE24</f>
        <v>1748.115732051305</v>
      </c>
      <c r="AG410" s="88">
        <f>SUM(AG$4:AG24)/$BE24</f>
        <v>3157.1598754833958</v>
      </c>
      <c r="AH410" s="90">
        <f>SUM(AH$4:AH24)/$BE24</f>
        <v>39088.068371436828</v>
      </c>
      <c r="AI410" s="90">
        <f>SUM(AI$4:AI24)/$BE24</f>
        <v>173664.99892528015</v>
      </c>
      <c r="AJ410" s="90">
        <f>SUM(AJ$4:AJ24)/$BE24</f>
        <v>65252.806801799437</v>
      </c>
      <c r="AK410" s="88">
        <f>SUM(AK$4:AK24)/$BE24</f>
        <v>3129.3572560105981</v>
      </c>
      <c r="AL410" s="90">
        <f>SUM(AL$4:AL24)/$BE24</f>
        <v>34257.842236148666</v>
      </c>
      <c r="AM410" s="90">
        <f>SUM(AM$4:AM24)/$BE24</f>
        <v>64311.592037613715</v>
      </c>
      <c r="AN410" s="90">
        <f>SUM(AN$4:AN24)/$BE24</f>
        <v>78759.19425233308</v>
      </c>
      <c r="AO410" s="90">
        <f>SUM(AO$4:AO24)/$BE24</f>
        <v>140753.55961150819</v>
      </c>
      <c r="AP410" s="90">
        <f>SUM(AP$4:AP24)/$BE24</f>
        <v>1426.7105298190879</v>
      </c>
      <c r="AQ410" s="90">
        <f>SUM(AQ$4:AQ24)/$BE24</f>
        <v>49368.897097174558</v>
      </c>
      <c r="AR410" s="90">
        <f>SUM(AR$4:AR24)/$BE24</f>
        <v>54749.796678612234</v>
      </c>
      <c r="AS410" s="90">
        <f>SUM(AS$4:AS24)/$BE24</f>
        <v>250722.94690499263</v>
      </c>
      <c r="AT410" s="90">
        <f>SUM(AT$4:AT24)/$BE24</f>
        <v>242064.42284988507</v>
      </c>
      <c r="AU410" s="90">
        <f>SUM(AU$4:AU24)/$BE24</f>
        <v>286468.14899127232</v>
      </c>
      <c r="AY410" s="63"/>
      <c r="AZ410" s="65"/>
      <c r="BA410" s="63"/>
      <c r="BB410" s="63"/>
    </row>
    <row r="411" spans="1:54" x14ac:dyDescent="0.25">
      <c r="A411" s="60">
        <v>19541</v>
      </c>
      <c r="B411" s="88">
        <f>SUM(B$4:B25)/$BE25</f>
        <v>28587.52046188384</v>
      </c>
      <c r="C411" s="88">
        <f>SUM(C$4:C25)/$BE25</f>
        <v>20769.512383742094</v>
      </c>
      <c r="D411" s="88">
        <f>SUM(D$4:D25)/$BE25</f>
        <v>35781.430339224084</v>
      </c>
      <c r="E411" s="88">
        <f>SUM(E$4:E25)/$BE25</f>
        <v>689.32388005635676</v>
      </c>
      <c r="F411" s="88">
        <f>SUM(F$4:F25)/$BE25</f>
        <v>2659.8907031325652</v>
      </c>
      <c r="G411" s="88">
        <f>SUM(G$4:G25)/$BE25</f>
        <v>4190.1284221224569</v>
      </c>
      <c r="H411" s="88">
        <f>SUM(H$4:H25)/$BE25</f>
        <v>1040.1403617453525</v>
      </c>
      <c r="I411" s="88">
        <f>SUM(I$4:I25)/$BE25</f>
        <v>2770.573380981637</v>
      </c>
      <c r="J411" s="88">
        <f>SUM(J$4:J25)/$BE25</f>
        <v>5370.7530456518407</v>
      </c>
      <c r="K411" s="90">
        <f>SUM(K$4:K25)/$BE25</f>
        <v>2832.1452059696467</v>
      </c>
      <c r="L411" s="88">
        <f>SUM(L$4:L25)/$BE25</f>
        <v>5542.2553816840118</v>
      </c>
      <c r="M411" s="88">
        <f>SUM(M$4:M25)/$BE25</f>
        <v>42168.925226146661</v>
      </c>
      <c r="N411" s="88">
        <f>SUM(N$4:N25)/$BE25</f>
        <v>28316.859056897691</v>
      </c>
      <c r="O411" s="88">
        <f>SUM(O$4:O25)/$BE25</f>
        <v>1127.5941794106309</v>
      </c>
      <c r="P411" s="88">
        <f>SUM(P$4:P25)/$BE25</f>
        <v>32719.362749221022</v>
      </c>
      <c r="Q411" s="88">
        <f>SUM(Q$4:Q25)/$BE25</f>
        <v>45205.692903671159</v>
      </c>
      <c r="R411" s="88">
        <f>SUM(R$4:R25)/$BE25</f>
        <v>41496.258355610647</v>
      </c>
      <c r="S411" s="88">
        <f>SUM(S$4:S25)/$BE25</f>
        <v>2907.5027153903038</v>
      </c>
      <c r="T411" s="88">
        <f>SUM(T$4:T25)/$BE25</f>
        <v>43289.445334654061</v>
      </c>
      <c r="U411" s="88">
        <f>SUM(U$4:U25)/$BE25</f>
        <v>74320.082839902476</v>
      </c>
      <c r="V411" s="88">
        <f>SUM(V$4:V25)/$BE25</f>
        <v>3226.1331499536245</v>
      </c>
      <c r="W411" s="88">
        <f>SUM(W$4:W25)/$BE25</f>
        <v>10056.773090904817</v>
      </c>
      <c r="X411" s="88">
        <f>SUM(X$4:X25)/$BE25</f>
        <v>11610.096459401007</v>
      </c>
      <c r="Y411" s="88">
        <f>SUM(Y$4:Y25)/$BE25</f>
        <v>9519.0842325792128</v>
      </c>
      <c r="Z411" s="88">
        <f>SUM(Z$4:Z25)/$BE25</f>
        <v>89296.179286370694</v>
      </c>
      <c r="AA411" s="88">
        <f>SUM(AA$4:AA25)/$BE25</f>
        <v>54326.489093046221</v>
      </c>
      <c r="AB411" s="88">
        <f>SUM(AB$4:AB25)/$BE25</f>
        <v>29830.072717431824</v>
      </c>
      <c r="AC411" s="88">
        <f>SUM(AC$4:AC25)/$BE25</f>
        <v>62916.256534334687</v>
      </c>
      <c r="AD411" s="88">
        <f>SUM(AD$4:AD25)/$BE25</f>
        <v>3982.880432041512</v>
      </c>
      <c r="AE411" s="88">
        <f>SUM(AE$4:AE25)/$BE25</f>
        <v>2769.6916210161571</v>
      </c>
      <c r="AF411" s="88">
        <f>SUM(AF$4:AF25)/$BE25</f>
        <v>1914.2061071660719</v>
      </c>
      <c r="AG411" s="88">
        <f>SUM(AG$4:AG25)/$BE25</f>
        <v>4641.8597885440704</v>
      </c>
      <c r="AH411" s="90">
        <f>SUM(AH$4:AH25)/$BE25</f>
        <v>49443.678492434214</v>
      </c>
      <c r="AI411" s="90">
        <f>SUM(AI$4:AI25)/$BE25</f>
        <v>179487.1171588951</v>
      </c>
      <c r="AJ411" s="90">
        <f>SUM(AJ$4:AJ25)/$BE25</f>
        <v>58948.389884278142</v>
      </c>
      <c r="AK411" s="88">
        <f>SUM(AK$4:AK25)/$BE25</f>
        <v>6708.1288948837346</v>
      </c>
      <c r="AL411" s="90">
        <f>SUM(AL$4:AL25)/$BE25</f>
        <v>30687.13162781077</v>
      </c>
      <c r="AM411" s="90">
        <f>SUM(AM$4:AM25)/$BE25</f>
        <v>80733.510589560901</v>
      </c>
      <c r="AN411" s="90">
        <f>SUM(AN$4:AN25)/$BE25</f>
        <v>76962.721540643877</v>
      </c>
      <c r="AO411" s="90">
        <f>SUM(AO$4:AO25)/$BE25</f>
        <v>125662.82605421968</v>
      </c>
      <c r="AP411" s="90">
        <f>SUM(AP$4:AP25)/$BE25</f>
        <v>5172.9330594082912</v>
      </c>
      <c r="AQ411" s="90">
        <f>SUM(AQ$4:AQ25)/$BE25</f>
        <v>49691.430546151161</v>
      </c>
      <c r="AR411" s="90">
        <f>SUM(AR$4:AR25)/$BE25</f>
        <v>52648.071828086271</v>
      </c>
      <c r="AS411" s="90">
        <f>SUM(AS$4:AS25)/$BE25</f>
        <v>226876.41096517743</v>
      </c>
      <c r="AT411" s="90">
        <f>SUM(AT$4:AT25)/$BE25</f>
        <v>287218.21383016795</v>
      </c>
      <c r="AU411" s="90">
        <f>SUM(AU$4:AU25)/$BE25</f>
        <v>344817.8734039939</v>
      </c>
      <c r="AY411" s="63"/>
      <c r="AZ411" s="65"/>
      <c r="BA411" s="63"/>
      <c r="BB411" s="63"/>
    </row>
    <row r="412" spans="1:54" x14ac:dyDescent="0.25">
      <c r="A412" s="60">
        <v>19542</v>
      </c>
      <c r="B412" s="88">
        <f>SUM(B$4:B26)/$BE26</f>
        <v>27112.941759919602</v>
      </c>
      <c r="C412" s="88">
        <f>SUM(C$4:C26)/$BE26</f>
        <v>18718.97105769526</v>
      </c>
      <c r="D412" s="88">
        <f>SUM(D$4:D26)/$BE26</f>
        <v>33770.024939331175</v>
      </c>
      <c r="E412" s="88">
        <f>SUM(E$4:E26)/$BE26</f>
        <v>875.99321332042121</v>
      </c>
      <c r="F412" s="88">
        <f>SUM(F$4:F26)/$BE26</f>
        <v>2266.8714069028156</v>
      </c>
      <c r="G412" s="88">
        <f>SUM(G$4:G26)/$BE26</f>
        <v>4742.0655768451361</v>
      </c>
      <c r="H412" s="88">
        <f>SUM(H$4:H26)/$BE26</f>
        <v>920.39542076220221</v>
      </c>
      <c r="I412" s="88">
        <f>SUM(I$4:I26)/$BE26</f>
        <v>2361.1998683542606</v>
      </c>
      <c r="J412" s="88">
        <f>SUM(J$4:J26)/$BE26</f>
        <v>4577.1830016872673</v>
      </c>
      <c r="K412" s="90">
        <f>SUM(K$4:K26)/$BE26</f>
        <v>2826.7051434711989</v>
      </c>
      <c r="L412" s="88">
        <f>SUM(L$4:L26)/$BE26</f>
        <v>14668.875706159241</v>
      </c>
      <c r="M412" s="88">
        <f>SUM(M$4:M26)/$BE26</f>
        <v>49956.928637112011</v>
      </c>
      <c r="N412" s="88">
        <f>SUM(N$4:N26)/$BE26</f>
        <v>30463.342750217798</v>
      </c>
      <c r="O412" s="88">
        <f>SUM(O$4:O26)/$BE26</f>
        <v>1673.8031115486472</v>
      </c>
      <c r="P412" s="88">
        <f>SUM(P$4:P26)/$BE26</f>
        <v>31907.164803433654</v>
      </c>
      <c r="Q412" s="88">
        <f>SUM(Q$4:Q26)/$BE26</f>
        <v>46027.782418570248</v>
      </c>
      <c r="R412" s="88">
        <f>SUM(R$4:R26)/$BE26</f>
        <v>40626.155042276201</v>
      </c>
      <c r="S412" s="88">
        <f>SUM(S$4:S26)/$BE26</f>
        <v>2477.8968411177198</v>
      </c>
      <c r="T412" s="88">
        <f>SUM(T$4:T26)/$BE26</f>
        <v>39761.347501851757</v>
      </c>
      <c r="U412" s="88">
        <f>SUM(U$4:U26)/$BE26</f>
        <v>65239.571721657805</v>
      </c>
      <c r="V412" s="88">
        <f>SUM(V$4:V26)/$BE26</f>
        <v>2800.3628683864645</v>
      </c>
      <c r="W412" s="88">
        <f>SUM(W$4:W26)/$BE26</f>
        <v>9606.0932333741748</v>
      </c>
      <c r="X412" s="88">
        <f>SUM(X$4:X26)/$BE26</f>
        <v>10081.306326191272</v>
      </c>
      <c r="Y412" s="88">
        <f>SUM(Y$4:Y26)/$BE26</f>
        <v>42769.178353538729</v>
      </c>
      <c r="Z412" s="88">
        <f>SUM(Z$4:Z26)/$BE26</f>
        <v>79513.333566003552</v>
      </c>
      <c r="AA412" s="88">
        <f>SUM(AA$4:AA26)/$BE26</f>
        <v>52595.906237149415</v>
      </c>
      <c r="AB412" s="88">
        <f>SUM(AB$4:AB26)/$BE26</f>
        <v>25439.422085324735</v>
      </c>
      <c r="AC412" s="88">
        <f>SUM(AC$4:AC26)/$BE26</f>
        <v>64532.825273852235</v>
      </c>
      <c r="AD412" s="88">
        <f>SUM(AD$4:AD26)/$BE26</f>
        <v>5719.5290099772028</v>
      </c>
      <c r="AE412" s="88">
        <f>SUM(AE$4:AE26)/$BE26</f>
        <v>3124.1837229429557</v>
      </c>
      <c r="AF412" s="88">
        <f>SUM(AF$4:AF26)/$BE26</f>
        <v>2836.3720697954263</v>
      </c>
      <c r="AG412" s="88">
        <f>SUM(AG$4:AG26)/$BE26</f>
        <v>4278.4553531121364</v>
      </c>
      <c r="AH412" s="90">
        <f>SUM(AH$4:AH26)/$BE26</f>
        <v>44157.650598398708</v>
      </c>
      <c r="AI412" s="90">
        <f>SUM(AI$4:AI26)/$BE26</f>
        <v>187911.65021670089</v>
      </c>
      <c r="AJ412" s="90">
        <f>SUM(AJ$4:AJ26)/$BE26</f>
        <v>52427.68678731181</v>
      </c>
      <c r="AK412" s="88">
        <f>SUM(AK$4:AK26)/$BE26</f>
        <v>5716.9512896608112</v>
      </c>
      <c r="AL412" s="90">
        <f>SUM(AL$4:AL26)/$BE26</f>
        <v>33926.000504665237</v>
      </c>
      <c r="AM412" s="90">
        <f>SUM(AM$4:AM26)/$BE26</f>
        <v>68804.513854207107</v>
      </c>
      <c r="AN412" s="90">
        <f>SUM(AN$4:AN26)/$BE26</f>
        <v>86313.573096919077</v>
      </c>
      <c r="AO412" s="90">
        <f>SUM(AO$4:AO26)/$BE26</f>
        <v>146537.86432048961</v>
      </c>
      <c r="AP412" s="90">
        <f>SUM(AP$4:AP26)/$BE26</f>
        <v>4883.8055317412818</v>
      </c>
      <c r="AQ412" s="90">
        <f>SUM(AQ$4:AQ26)/$BE26</f>
        <v>47542.539966042139</v>
      </c>
      <c r="AR412" s="90">
        <f>SUM(AR$4:AR26)/$BE26</f>
        <v>49943.511499597342</v>
      </c>
      <c r="AS412" s="90">
        <f>SUM(AS$4:AS26)/$BE26</f>
        <v>196459.53439382129</v>
      </c>
      <c r="AT412" s="90">
        <f>SUM(AT$4:AT26)/$BE26</f>
        <v>306065.03215524729</v>
      </c>
      <c r="AU412" s="90">
        <f>SUM(AU$4:AU26)/$BE26</f>
        <v>386059.72222537518</v>
      </c>
      <c r="AY412" s="63"/>
      <c r="AZ412" s="65"/>
      <c r="BA412" s="63"/>
      <c r="BB412" s="63"/>
    </row>
    <row r="413" spans="1:54" x14ac:dyDescent="0.25">
      <c r="A413" s="60">
        <v>19543</v>
      </c>
      <c r="B413" s="88">
        <f>SUM(B$4:B27)/$BE27</f>
        <v>25403.096473819118</v>
      </c>
      <c r="C413" s="88">
        <f>SUM(C$4:C27)/$BE27</f>
        <v>16584.464369865829</v>
      </c>
      <c r="D413" s="88">
        <f>SUM(D$4:D27)/$BE27</f>
        <v>31925.51276006746</v>
      </c>
      <c r="E413" s="88">
        <f>SUM(E$4:E27)/$BE27</f>
        <v>822.08907836765695</v>
      </c>
      <c r="F413" s="88">
        <f>SUM(F$4:F27)/$BE27</f>
        <v>2166.5358234452056</v>
      </c>
      <c r="G413" s="88">
        <f>SUM(G$4:G27)/$BE27</f>
        <v>6096.1838887954682</v>
      </c>
      <c r="H413" s="88">
        <f>SUM(H$4:H27)/$BE27</f>
        <v>816.41605094230431</v>
      </c>
      <c r="I413" s="88">
        <f>SUM(I$4:I27)/$BE27</f>
        <v>2337.3845801653642</v>
      </c>
      <c r="J413" s="88">
        <f>SUM(J$4:J27)/$BE27</f>
        <v>4223.086995203962</v>
      </c>
      <c r="K413" s="90">
        <f>SUM(K$4:K27)/$BE27</f>
        <v>2910.7383777905006</v>
      </c>
      <c r="L413" s="88">
        <f>SUM(L$4:L27)/$BE27</f>
        <v>13012.618864156739</v>
      </c>
      <c r="M413" s="88">
        <f>SUM(M$4:M27)/$BE27</f>
        <v>48551.488167241943</v>
      </c>
      <c r="N413" s="88">
        <f>SUM(N$4:N27)/$BE27</f>
        <v>27153.410324536606</v>
      </c>
      <c r="O413" s="88">
        <f>SUM(O$4:O27)/$BE27</f>
        <v>1783.0305389214634</v>
      </c>
      <c r="P413" s="88">
        <f>SUM(P$4:P27)/$BE27</f>
        <v>34471.536356277196</v>
      </c>
      <c r="Q413" s="88">
        <f>SUM(Q$4:Q27)/$BE27</f>
        <v>47642.264869760467</v>
      </c>
      <c r="R413" s="88">
        <f>SUM(R$4:R27)/$BE27</f>
        <v>36906.584718633931</v>
      </c>
      <c r="S413" s="88">
        <f>SUM(S$4:S27)/$BE27</f>
        <v>2158.1665128715572</v>
      </c>
      <c r="T413" s="88">
        <f>SUM(T$4:T27)/$BE27</f>
        <v>36877.682000937428</v>
      </c>
      <c r="U413" s="88">
        <f>SUM(U$4:U27)/$BE27</f>
        <v>91647.821068492776</v>
      </c>
      <c r="V413" s="88">
        <f>SUM(V$4:V27)/$BE27</f>
        <v>2616.4073477963398</v>
      </c>
      <c r="W413" s="88">
        <f>SUM(W$4:W27)/$BE27</f>
        <v>9623.057533420435</v>
      </c>
      <c r="X413" s="88">
        <f>SUM(X$4:X27)/$BE27</f>
        <v>10066.516405928291</v>
      </c>
      <c r="Y413" s="88">
        <f>SUM(Y$4:Y27)/$BE27</f>
        <v>38388.756396763245</v>
      </c>
      <c r="Z413" s="88">
        <f>SUM(Z$4:Z27)/$BE27</f>
        <v>86799.683312203997</v>
      </c>
      <c r="AA413" s="88">
        <f>SUM(AA$4:AA27)/$BE27</f>
        <v>60192.150961732739</v>
      </c>
      <c r="AB413" s="88">
        <f>SUM(AB$4:AB27)/$BE27</f>
        <v>32711.219685557415</v>
      </c>
      <c r="AC413" s="88">
        <f>SUM(AC$4:AC27)/$BE27</f>
        <v>66006.405824763948</v>
      </c>
      <c r="AD413" s="88">
        <f>SUM(AD$4:AD27)/$BE27</f>
        <v>5336.2884325111791</v>
      </c>
      <c r="AE413" s="88">
        <f>SUM(AE$4:AE27)/$BE27</f>
        <v>2765.406981897685</v>
      </c>
      <c r="AF413" s="88">
        <f>SUM(AF$4:AF27)/$BE27</f>
        <v>2573.8603637949741</v>
      </c>
      <c r="AG413" s="88">
        <f>SUM(AG$4:AG27)/$BE27</f>
        <v>4288.1082282222942</v>
      </c>
      <c r="AH413" s="90">
        <f>SUM(AH$4:AH27)/$BE27</f>
        <v>40588.461459950791</v>
      </c>
      <c r="AI413" s="90">
        <f>SUM(AI$4:AI27)/$BE27</f>
        <v>186281.25897884497</v>
      </c>
      <c r="AJ413" s="90">
        <f>SUM(AJ$4:AJ27)/$BE27</f>
        <v>47968.774068380524</v>
      </c>
      <c r="AK413" s="88">
        <f>SUM(AK$4:AK27)/$BE27</f>
        <v>5008.8401498676594</v>
      </c>
      <c r="AL413" s="90">
        <f>SUM(AL$4:AL27)/$BE27</f>
        <v>30420.564510489319</v>
      </c>
      <c r="AM413" s="90">
        <f>SUM(AM$4:AM27)/$BE27</f>
        <v>82365.483711480469</v>
      </c>
      <c r="AN413" s="90">
        <f>SUM(AN$4:AN27)/$BE27</f>
        <v>75368.444028340105</v>
      </c>
      <c r="AO413" s="90">
        <f>SUM(AO$4:AO27)/$BE27</f>
        <v>128605.26156812403</v>
      </c>
      <c r="AP413" s="90">
        <f>SUM(AP$4:AP27)/$BE27</f>
        <v>7062.2065775702904</v>
      </c>
      <c r="AQ413" s="90">
        <f>SUM(AQ$4:AQ27)/$BE27</f>
        <v>42649.670837018115</v>
      </c>
      <c r="AR413" s="90">
        <f>SUM(AR$4:AR27)/$BE27</f>
        <v>45051.25915210689</v>
      </c>
      <c r="AS413" s="90">
        <f>SUM(AS$4:AS27)/$BE27</f>
        <v>202669.27174437945</v>
      </c>
      <c r="AT413" s="90">
        <f>SUM(AT$4:AT27)/$BE27</f>
        <v>280999.75483695988</v>
      </c>
      <c r="AU413" s="90">
        <f>SUM(AU$4:AU27)/$BE27</f>
        <v>365824.00589414587</v>
      </c>
      <c r="AY413" s="63"/>
      <c r="AZ413" s="65"/>
      <c r="BA413" s="63"/>
      <c r="BB413" s="63"/>
    </row>
    <row r="414" spans="1:54" x14ac:dyDescent="0.25">
      <c r="A414" s="60">
        <v>19544</v>
      </c>
      <c r="B414" s="88">
        <f>SUM(B$4:B28)/$BE28</f>
        <v>22349.239272653635</v>
      </c>
      <c r="C414" s="88">
        <f>SUM(C$4:C28)/$BE28</f>
        <v>15004.881526324261</v>
      </c>
      <c r="D414" s="88">
        <f>SUM(D$4:D28)/$BE28</f>
        <v>28489.839222494003</v>
      </c>
      <c r="E414" s="88">
        <f>SUM(E$4:E28)/$BE28</f>
        <v>1105.1913304199227</v>
      </c>
      <c r="F414" s="88">
        <f>SUM(F$4:F28)/$BE28</f>
        <v>2074.3301620148372</v>
      </c>
      <c r="G414" s="88">
        <f>SUM(G$4:G28)/$BE28</f>
        <v>5542.9942208470329</v>
      </c>
      <c r="H414" s="88">
        <f>SUM(H$4:H28)/$BE28</f>
        <v>717.49697377964992</v>
      </c>
      <c r="I414" s="88">
        <f>SUM(I$4:I28)/$BE28</f>
        <v>2030.4095402104233</v>
      </c>
      <c r="J414" s="88">
        <f>SUM(J$4:J28)/$BE28</f>
        <v>4666.1964306746286</v>
      </c>
      <c r="K414" s="90">
        <f>SUM(K$4:K28)/$BE28</f>
        <v>2881.2385462968109</v>
      </c>
      <c r="L414" s="88">
        <f>SUM(L$4:L28)/$BE28</f>
        <v>14524.65705345202</v>
      </c>
      <c r="M414" s="88">
        <f>SUM(M$4:M28)/$BE28</f>
        <v>49744.630442513444</v>
      </c>
      <c r="N414" s="88">
        <f>SUM(N$4:N28)/$BE28</f>
        <v>27177.70166636035</v>
      </c>
      <c r="O414" s="88">
        <f>SUM(O$4:O28)/$BE28</f>
        <v>1717.7654170176181</v>
      </c>
      <c r="P414" s="88">
        <f>SUM(P$4:P28)/$BE28</f>
        <v>33673.407119145006</v>
      </c>
      <c r="Q414" s="88">
        <f>SUM(Q$4:Q28)/$BE28</f>
        <v>46369.519314502824</v>
      </c>
      <c r="R414" s="88">
        <f>SUM(R$4:R28)/$BE28</f>
        <v>35788.120840842807</v>
      </c>
      <c r="S414" s="88">
        <f>SUM(S$4:S28)/$BE28</f>
        <v>1862.9471161027552</v>
      </c>
      <c r="T414" s="88">
        <f>SUM(T$4:T28)/$BE28</f>
        <v>37677.15853990279</v>
      </c>
      <c r="U414" s="88">
        <f>SUM(U$4:U28)/$BE28</f>
        <v>95699.039558021759</v>
      </c>
      <c r="V414" s="88">
        <f>SUM(V$4:V28)/$BE28</f>
        <v>2437.1431450385357</v>
      </c>
      <c r="W414" s="88">
        <f>SUM(W$4:W28)/$BE28</f>
        <v>9544.413992088088</v>
      </c>
      <c r="X414" s="88">
        <f>SUM(X$4:X28)/$BE28</f>
        <v>9684.7730213835021</v>
      </c>
      <c r="Y414" s="88">
        <f>SUM(Y$4:Y28)/$BE28</f>
        <v>33877.565707211063</v>
      </c>
      <c r="Z414" s="88">
        <f>SUM(Z$4:Z28)/$BE28</f>
        <v>88757.946161717569</v>
      </c>
      <c r="AA414" s="88">
        <f>SUM(AA$4:AA28)/$BE28</f>
        <v>57942.759275497338</v>
      </c>
      <c r="AB414" s="88">
        <f>SUM(AB$4:AB28)/$BE28</f>
        <v>69642.507998496993</v>
      </c>
      <c r="AC414" s="88">
        <f>SUM(AC$4:AC28)/$BE28</f>
        <v>58636.06189511282</v>
      </c>
      <c r="AD414" s="88">
        <f>SUM(AD$4:AD28)/$BE28</f>
        <v>4836.0065548146868</v>
      </c>
      <c r="AE414" s="88">
        <f>SUM(AE$4:AE28)/$BE28</f>
        <v>2757.1595331877825</v>
      </c>
      <c r="AF414" s="88">
        <f>SUM(AF$4:AF28)/$BE28</f>
        <v>9826.6848787858598</v>
      </c>
      <c r="AG414" s="88">
        <f>SUM(AG$4:AG28)/$BE28</f>
        <v>3778.0898249523643</v>
      </c>
      <c r="AH414" s="90">
        <f>SUM(AH$4:AH28)/$BE28</f>
        <v>38341.111504782879</v>
      </c>
      <c r="AI414" s="90">
        <f>SUM(AI$4:AI28)/$BE28</f>
        <v>169744.21575280759</v>
      </c>
      <c r="AJ414" s="90">
        <f>SUM(AJ$4:AJ28)/$BE28</f>
        <v>47442.479273776989</v>
      </c>
      <c r="AK414" s="88">
        <f>SUM(AK$4:AK28)/$BE28</f>
        <v>4349.1919111637999</v>
      </c>
      <c r="AL414" s="90">
        <f>SUM(AL$4:AL28)/$BE28</f>
        <v>28658.145345176432</v>
      </c>
      <c r="AM414" s="90">
        <f>SUM(AM$4:AM28)/$BE28</f>
        <v>73165.669893522034</v>
      </c>
      <c r="AN414" s="90">
        <f>SUM(AN$4:AN28)/$BE28</f>
        <v>83943.331278936064</v>
      </c>
      <c r="AO414" s="90">
        <f>SUM(AO$4:AO28)/$BE28</f>
        <v>118196.95174498293</v>
      </c>
      <c r="AP414" s="90">
        <f>SUM(AP$4:AP28)/$BE28</f>
        <v>6415.152700594409</v>
      </c>
      <c r="AQ414" s="90">
        <f>SUM(AQ$4:AQ28)/$BE28</f>
        <v>60548.983140741722</v>
      </c>
      <c r="AR414" s="90">
        <f>SUM(AR$4:AR28)/$BE28</f>
        <v>48343.7127093202</v>
      </c>
      <c r="AS414" s="90">
        <f>SUM(AS$4:AS28)/$BE28</f>
        <v>188930.64854376976</v>
      </c>
      <c r="AT414" s="90">
        <f>SUM(AT$4:AT28)/$BE28</f>
        <v>253802.78592540245</v>
      </c>
      <c r="AU414" s="90">
        <f>SUM(AU$4:AU28)/$BE28</f>
        <v>362368.73390549415</v>
      </c>
      <c r="AY414" s="63"/>
      <c r="AZ414" s="65"/>
      <c r="BA414" s="63"/>
      <c r="BB414" s="63"/>
    </row>
    <row r="415" spans="1:54" x14ac:dyDescent="0.25">
      <c r="A415" s="60">
        <v>19545</v>
      </c>
      <c r="B415" s="88">
        <f>SUM(B$4:B29)/$BE29</f>
        <v>18992.973548140078</v>
      </c>
      <c r="C415" s="88">
        <f>SUM(C$4:C29)/$BE29</f>
        <v>14323.838216364289</v>
      </c>
      <c r="D415" s="88">
        <f>SUM(D$4:D29)/$BE29</f>
        <v>25670.479436379286</v>
      </c>
      <c r="E415" s="88">
        <f>SUM(E$4:E29)/$BE29</f>
        <v>960.00531409987923</v>
      </c>
      <c r="F415" s="88">
        <f>SUM(F$4:F29)/$BE29</f>
        <v>1734.9294564737338</v>
      </c>
      <c r="G415" s="88">
        <f>SUM(G$4:G29)/$BE29</f>
        <v>4824.4970260801756</v>
      </c>
      <c r="H415" s="88">
        <f>SUM(H$4:H29)/$BE29</f>
        <v>914.06870095677027</v>
      </c>
      <c r="I415" s="88">
        <f>SUM(I$4:I29)/$BE29</f>
        <v>1709.3394818075387</v>
      </c>
      <c r="J415" s="88">
        <f>SUM(J$4:J29)/$BE29</f>
        <v>5739.1358262538706</v>
      </c>
      <c r="K415" s="90">
        <f>SUM(K$4:K29)/$BE29</f>
        <v>2714.3108582924988</v>
      </c>
      <c r="L415" s="88">
        <f>SUM(L$4:L29)/$BE29</f>
        <v>16224.315518320578</v>
      </c>
      <c r="M415" s="88">
        <f>SUM(M$4:M29)/$BE29</f>
        <v>51602.78183716393</v>
      </c>
      <c r="N415" s="88">
        <f>SUM(N$4:N29)/$BE29</f>
        <v>23450.732809030771</v>
      </c>
      <c r="O415" s="88">
        <f>SUM(O$4:O29)/$BE29</f>
        <v>1672.6422113974083</v>
      </c>
      <c r="P415" s="88">
        <f>SUM(P$4:P29)/$BE29</f>
        <v>33961.683676376473</v>
      </c>
      <c r="Q415" s="88">
        <f>SUM(Q$4:Q29)/$BE29</f>
        <v>45593.114987940156</v>
      </c>
      <c r="R415" s="88">
        <f>SUM(R$4:R29)/$BE29</f>
        <v>34713.336754396449</v>
      </c>
      <c r="S415" s="88">
        <f>SUM(S$4:S29)/$BE29</f>
        <v>1582.2938090505547</v>
      </c>
      <c r="T415" s="88">
        <f>SUM(T$4:T29)/$BE29</f>
        <v>36746.686264488235</v>
      </c>
      <c r="U415" s="88">
        <f>SUM(U$4:U29)/$BE29</f>
        <v>81105.410956233492</v>
      </c>
      <c r="V415" s="88">
        <f>SUM(V$4:V29)/$BE29</f>
        <v>2231.9773597865442</v>
      </c>
      <c r="W415" s="88">
        <f>SUM(W$4:W29)/$BE29</f>
        <v>8162.9594519892862</v>
      </c>
      <c r="X415" s="88">
        <f>SUM(X$4:X29)/$BE29</f>
        <v>10887.438858301499</v>
      </c>
      <c r="Y415" s="88">
        <f>SUM(Y$4:Y29)/$BE29</f>
        <v>28250.755690068185</v>
      </c>
      <c r="Z415" s="88">
        <f>SUM(Z$4:Z29)/$BE29</f>
        <v>88199.781395884231</v>
      </c>
      <c r="AA415" s="88">
        <f>SUM(AA$4:AA29)/$BE29</f>
        <v>50455.262851512722</v>
      </c>
      <c r="AB415" s="88">
        <f>SUM(AB$4:AB29)/$BE29</f>
        <v>86532.762023310424</v>
      </c>
      <c r="AC415" s="88">
        <f>SUM(AC$4:AC29)/$BE29</f>
        <v>66920.910211780269</v>
      </c>
      <c r="AD415" s="88">
        <f>SUM(AD$4:AD29)/$BE29</f>
        <v>6350.1327700969287</v>
      </c>
      <c r="AE415" s="88">
        <f>SUM(AE$4:AE29)/$BE29</f>
        <v>2505.2617961904421</v>
      </c>
      <c r="AF415" s="88">
        <f>SUM(AF$4:AF29)/$BE29</f>
        <v>18297.202312367699</v>
      </c>
      <c r="AG415" s="88">
        <f>SUM(AG$4:AG29)/$BE29</f>
        <v>3333.1971815537017</v>
      </c>
      <c r="AH415" s="90">
        <f>SUM(AH$4:AH29)/$BE29</f>
        <v>35217.145620471965</v>
      </c>
      <c r="AI415" s="90">
        <f>SUM(AI$4:AI29)/$BE29</f>
        <v>140844.37539203622</v>
      </c>
      <c r="AJ415" s="90">
        <f>SUM(AJ$4:AJ29)/$BE29</f>
        <v>41538.75800606863</v>
      </c>
      <c r="AK415" s="88">
        <f>SUM(AK$4:AK29)/$BE29</f>
        <v>3634.5405978722683</v>
      </c>
      <c r="AL415" s="90">
        <f>SUM(AL$4:AL29)/$BE29</f>
        <v>23608.155684057747</v>
      </c>
      <c r="AM415" s="90">
        <f>SUM(AM$4:AM29)/$BE29</f>
        <v>62883.356296955273</v>
      </c>
      <c r="AN415" s="90">
        <f>SUM(AN$4:AN29)/$BE29</f>
        <v>82925.571477446574</v>
      </c>
      <c r="AO415" s="90">
        <f>SUM(AO$4:AO29)/$BE29</f>
        <v>99948.030575866578</v>
      </c>
      <c r="AP415" s="90">
        <f>SUM(AP$4:AP29)/$BE29</f>
        <v>5949.4078598765282</v>
      </c>
      <c r="AQ415" s="90">
        <f>SUM(AQ$4:AQ29)/$BE29</f>
        <v>56451.747001069052</v>
      </c>
      <c r="AR415" s="90">
        <f>SUM(AR$4:AR29)/$BE29</f>
        <v>96066.384769442375</v>
      </c>
      <c r="AS415" s="90">
        <f>SUM(AS$4:AS29)/$BE29</f>
        <v>223465.77820818673</v>
      </c>
      <c r="AT415" s="90">
        <f>SUM(AT$4:AT29)/$BE29</f>
        <v>239603.69196087174</v>
      </c>
      <c r="AU415" s="90">
        <f>SUM(AU$4:AU29)/$BE29</f>
        <v>362387.19734036643</v>
      </c>
      <c r="AY415" s="63"/>
      <c r="AZ415" s="65"/>
      <c r="BA415" s="63"/>
      <c r="BB415" s="63"/>
    </row>
    <row r="416" spans="1:54" x14ac:dyDescent="0.25">
      <c r="A416" s="60">
        <v>19546</v>
      </c>
      <c r="B416" s="88">
        <f>SUM(B$4:B30)/$BE30</f>
        <v>18037.570680490106</v>
      </c>
      <c r="C416" s="88">
        <f>SUM(C$4:C30)/$BE30</f>
        <v>19834.521612322387</v>
      </c>
      <c r="D416" s="88">
        <f>SUM(D$4:D30)/$BE30</f>
        <v>26512.69464496872</v>
      </c>
      <c r="E416" s="88">
        <f>SUM(E$4:E30)/$BE30</f>
        <v>990.49393906243733</v>
      </c>
      <c r="F416" s="88">
        <f>SUM(F$4:F30)/$BE30</f>
        <v>1556.7632853645257</v>
      </c>
      <c r="G416" s="88">
        <f>SUM(G$4:G30)/$BE30</f>
        <v>4593.2571476503326</v>
      </c>
      <c r="H416" s="88">
        <f>SUM(H$4:H30)/$BE30</f>
        <v>996.21888922017524</v>
      </c>
      <c r="I416" s="88">
        <f>SUM(I$4:I30)/$BE30</f>
        <v>1701.3031915373024</v>
      </c>
      <c r="J416" s="88">
        <f>SUM(J$4:J30)/$BE30</f>
        <v>11080.630491116322</v>
      </c>
      <c r="K416" s="90">
        <f>SUM(K$4:K30)/$BE30</f>
        <v>2789.4763210527267</v>
      </c>
      <c r="L416" s="88">
        <f>SUM(L$4:L30)/$BE30</f>
        <v>17422.394895322705</v>
      </c>
      <c r="M416" s="88">
        <f>SUM(M$4:M30)/$BE30</f>
        <v>52170.539342220232</v>
      </c>
      <c r="N416" s="88">
        <f>SUM(N$4:N30)/$BE30</f>
        <v>22965.300519631812</v>
      </c>
      <c r="O416" s="88">
        <f>SUM(O$4:O30)/$BE30</f>
        <v>1640.8962047505688</v>
      </c>
      <c r="P416" s="88">
        <f>SUM(P$4:P30)/$BE30</f>
        <v>43191.247428318631</v>
      </c>
      <c r="Q416" s="88">
        <f>SUM(Q$4:Q30)/$BE30</f>
        <v>42345.817547488994</v>
      </c>
      <c r="R416" s="88">
        <f>SUM(R$4:R30)/$BE30</f>
        <v>36267.372376374246</v>
      </c>
      <c r="S416" s="88">
        <f>SUM(S$4:S30)/$BE30</f>
        <v>1672.2788851575294</v>
      </c>
      <c r="T416" s="88">
        <f>SUM(T$4:T30)/$BE30</f>
        <v>35505.972007364304</v>
      </c>
      <c r="U416" s="88">
        <f>SUM(U$4:U30)/$BE30</f>
        <v>74156.060710576116</v>
      </c>
      <c r="V416" s="88">
        <f>SUM(V$4:V30)/$BE30</f>
        <v>2099.6390446977871</v>
      </c>
      <c r="W416" s="88">
        <f>SUM(W$4:W30)/$BE30</f>
        <v>7618.1593657176336</v>
      </c>
      <c r="X416" s="88">
        <f>SUM(X$4:X30)/$BE30</f>
        <v>12588.543829935847</v>
      </c>
      <c r="Y416" s="88">
        <f>SUM(Y$4:Y30)/$BE30</f>
        <v>25474.381683899697</v>
      </c>
      <c r="Z416" s="88">
        <f>SUM(Z$4:Z30)/$BE30</f>
        <v>87933.998044533422</v>
      </c>
      <c r="AA416" s="88">
        <f>SUM(AA$4:AA30)/$BE30</f>
        <v>45532.437867539178</v>
      </c>
      <c r="AB416" s="88">
        <f>SUM(AB$4:AB30)/$BE30</f>
        <v>79571.809735451345</v>
      </c>
      <c r="AC416" s="88">
        <f>SUM(AC$4:AC30)/$BE30</f>
        <v>64153.583187341792</v>
      </c>
      <c r="AD416" s="88">
        <f>SUM(AD$4:AD30)/$BE30</f>
        <v>6549.7589668669898</v>
      </c>
      <c r="AE416" s="88">
        <f>SUM(AE$4:AE30)/$BE30</f>
        <v>6048.8169355561076</v>
      </c>
      <c r="AF416" s="88">
        <f>SUM(AF$4:AF30)/$BE30</f>
        <v>22474.700736501287</v>
      </c>
      <c r="AG416" s="88">
        <f>SUM(AG$4:AG30)/$BE30</f>
        <v>2964.4914412690105</v>
      </c>
      <c r="AH416" s="90">
        <f>SUM(AH$4:AH30)/$BE30</f>
        <v>31576.435208233408</v>
      </c>
      <c r="AI416" s="90">
        <f>SUM(AI$4:AI30)/$BE30</f>
        <v>134404.12194271199</v>
      </c>
      <c r="AJ416" s="90">
        <f>SUM(AJ$4:AJ30)/$BE30</f>
        <v>40906.620453377036</v>
      </c>
      <c r="AK416" s="88">
        <f>SUM(AK$4:AK30)/$BE30</f>
        <v>8016.2371630191919</v>
      </c>
      <c r="AL416" s="90">
        <f>SUM(AL$4:AL30)/$BE30</f>
        <v>26161.425276457598</v>
      </c>
      <c r="AM416" s="90">
        <f>SUM(AM$4:AM30)/$BE30</f>
        <v>64828.922678602539</v>
      </c>
      <c r="AN416" s="90">
        <f>SUM(AN$4:AN30)/$BE30</f>
        <v>96496.776422059032</v>
      </c>
      <c r="AO416" s="90">
        <f>SUM(AO$4:AO30)/$BE30</f>
        <v>101564.44645276885</v>
      </c>
      <c r="AP416" s="90">
        <f>SUM(AP$4:AP30)/$BE30</f>
        <v>5785.6983751884463</v>
      </c>
      <c r="AQ416" s="90">
        <f>SUM(AQ$4:AQ30)/$BE30</f>
        <v>66531.159580748397</v>
      </c>
      <c r="AR416" s="90">
        <f>SUM(AR$4:AR30)/$BE30</f>
        <v>94193.137430485498</v>
      </c>
      <c r="AS416" s="90">
        <f>SUM(AS$4:AS30)/$BE30</f>
        <v>199991.35813848584</v>
      </c>
      <c r="AT416" s="90">
        <f>SUM(AT$4:AT30)/$BE30</f>
        <v>216742.56148150086</v>
      </c>
      <c r="AU416" s="90">
        <f>SUM(AU$4:AU30)/$BE30</f>
        <v>370883.58541318739</v>
      </c>
      <c r="AY416" s="63"/>
      <c r="AZ416" s="65"/>
      <c r="BA416" s="63"/>
      <c r="BB416" s="63"/>
    </row>
    <row r="417" spans="1:54" x14ac:dyDescent="0.25">
      <c r="A417" s="60">
        <v>19547</v>
      </c>
      <c r="B417" s="88">
        <f>SUM(B$4:B31)/$BE31</f>
        <v>19346.597284601397</v>
      </c>
      <c r="C417" s="88">
        <f>SUM(C$4:C31)/$BE31</f>
        <v>20926.334099618773</v>
      </c>
      <c r="D417" s="88">
        <f>SUM(D$4:D31)/$BE31</f>
        <v>34733.541360652096</v>
      </c>
      <c r="E417" s="88">
        <f>SUM(E$4:E31)/$BE31</f>
        <v>952.55988094335396</v>
      </c>
      <c r="F417" s="88">
        <f>SUM(F$4:F31)/$BE31</f>
        <v>1505.5101617944242</v>
      </c>
      <c r="G417" s="88">
        <f>SUM(G$4:G31)/$BE31</f>
        <v>4740.4576679996153</v>
      </c>
      <c r="H417" s="88">
        <f>SUM(H$4:H31)/$BE31</f>
        <v>924.18975210481551</v>
      </c>
      <c r="I417" s="88">
        <f>SUM(I$4:I31)/$BE31</f>
        <v>5501.0441597327726</v>
      </c>
      <c r="J417" s="88">
        <f>SUM(J$4:J31)/$BE31</f>
        <v>12146.052976042041</v>
      </c>
      <c r="K417" s="90">
        <f>SUM(K$4:K31)/$BE31</f>
        <v>2954.0602048839728</v>
      </c>
      <c r="L417" s="88">
        <f>SUM(L$4:L31)/$BE31</f>
        <v>16158.808474130385</v>
      </c>
      <c r="M417" s="88">
        <f>SUM(M$4:M31)/$BE31</f>
        <v>54803.08407410112</v>
      </c>
      <c r="N417" s="88">
        <f>SUM(N$4:N31)/$BE31</f>
        <v>24791.338976205858</v>
      </c>
      <c r="O417" s="88">
        <f>SUM(O$4:O31)/$BE31</f>
        <v>1564.6675739327086</v>
      </c>
      <c r="P417" s="88">
        <f>SUM(P$4:P31)/$BE31</f>
        <v>41040.423524743615</v>
      </c>
      <c r="Q417" s="88">
        <f>SUM(Q$4:Q31)/$BE31</f>
        <v>40042.709449269765</v>
      </c>
      <c r="R417" s="88">
        <f>SUM(R$4:R31)/$BE31</f>
        <v>37466.519997691052</v>
      </c>
      <c r="S417" s="88">
        <f>SUM(S$4:S31)/$BE31</f>
        <v>11276.684298422913</v>
      </c>
      <c r="T417" s="88">
        <f>SUM(T$4:T31)/$BE31</f>
        <v>41030.159581717358</v>
      </c>
      <c r="U417" s="88">
        <f>SUM(U$4:U31)/$BE31</f>
        <v>68037.196426128881</v>
      </c>
      <c r="V417" s="88">
        <f>SUM(V$4:V31)/$BE31</f>
        <v>1928.3549357897919</v>
      </c>
      <c r="W417" s="88">
        <f>SUM(W$4:W31)/$BE31</f>
        <v>7906.2552367381468</v>
      </c>
      <c r="X417" s="88">
        <f>SUM(X$4:X31)/$BE31</f>
        <v>12031.257968949354</v>
      </c>
      <c r="Y417" s="88">
        <f>SUM(Y$4:Y31)/$BE31</f>
        <v>30627.306871478737</v>
      </c>
      <c r="Z417" s="88">
        <f>SUM(Z$4:Z31)/$BE31</f>
        <v>81611.33454338189</v>
      </c>
      <c r="AA417" s="88">
        <f>SUM(AA$4:AA31)/$BE31</f>
        <v>42348.35122032278</v>
      </c>
      <c r="AB417" s="88">
        <f>SUM(AB$4:AB31)/$BE31</f>
        <v>77116.712688173895</v>
      </c>
      <c r="AC417" s="88">
        <f>SUM(AC$4:AC31)/$BE31</f>
        <v>63781.047432754174</v>
      </c>
      <c r="AD417" s="88">
        <f>SUM(AD$4:AD31)/$BE31</f>
        <v>7067.8400472643243</v>
      </c>
      <c r="AE417" s="88">
        <f>SUM(AE$4:AE31)/$BE31</f>
        <v>8242.2906000166204</v>
      </c>
      <c r="AF417" s="88">
        <f>SUM(AF$4:AF31)/$BE31</f>
        <v>22797.529318153247</v>
      </c>
      <c r="AG417" s="88">
        <f>SUM(AG$4:AG31)/$BE31</f>
        <v>2960.3651558027227</v>
      </c>
      <c r="AH417" s="90">
        <f>SUM(AH$4:AH31)/$BE31</f>
        <v>29519.006533514807</v>
      </c>
      <c r="AI417" s="90">
        <f>SUM(AI$4:AI31)/$BE31</f>
        <v>123632.11884249708</v>
      </c>
      <c r="AJ417" s="90">
        <f>SUM(AJ$4:AJ31)/$BE31</f>
        <v>37922.259781879846</v>
      </c>
      <c r="AK417" s="88">
        <f>SUM(AK$4:AK31)/$BE31</f>
        <v>10571.142140084534</v>
      </c>
      <c r="AL417" s="90">
        <f>SUM(AL$4:AL31)/$BE31</f>
        <v>33251.141360870817</v>
      </c>
      <c r="AM417" s="90">
        <f>SUM(AM$4:AM31)/$BE31</f>
        <v>61791.420170890538</v>
      </c>
      <c r="AN417" s="90">
        <f>SUM(AN$4:AN31)/$BE31</f>
        <v>87167.314766178213</v>
      </c>
      <c r="AO417" s="90">
        <f>SUM(AO$4:AO31)/$BE31</f>
        <v>98682.709115203383</v>
      </c>
      <c r="AP417" s="90">
        <f>SUM(AP$4:AP31)/$BE31</f>
        <v>5749.5025117810574</v>
      </c>
      <c r="AQ417" s="90">
        <f>SUM(AQ$4:AQ31)/$BE31</f>
        <v>63780.347313454149</v>
      </c>
      <c r="AR417" s="90">
        <f>SUM(AR$4:AR31)/$BE31</f>
        <v>90085.351305305958</v>
      </c>
      <c r="AS417" s="90">
        <f>SUM(AS$4:AS31)/$BE31</f>
        <v>208384.57029623515</v>
      </c>
      <c r="AT417" s="90">
        <f>SUM(AT$4:AT31)/$BE31</f>
        <v>197485.66302263673</v>
      </c>
      <c r="AU417" s="90">
        <f>SUM(AU$4:AU31)/$BE31</f>
        <v>401290.66213785566</v>
      </c>
      <c r="AY417" s="63"/>
      <c r="AZ417" s="65"/>
      <c r="BA417" s="63"/>
      <c r="BB417" s="63"/>
    </row>
    <row r="418" spans="1:54" x14ac:dyDescent="0.25">
      <c r="A418" s="60">
        <v>19548</v>
      </c>
      <c r="B418" s="88">
        <f>SUM(B$4:B32)/$BE32</f>
        <v>20519.677136857008</v>
      </c>
      <c r="C418" s="88">
        <f>SUM(C$4:C32)/$BE32</f>
        <v>23044.08192446196</v>
      </c>
      <c r="D418" s="88">
        <f>SUM(D$4:D32)/$BE32</f>
        <v>37912.552775454584</v>
      </c>
      <c r="E418" s="88">
        <f>SUM(E$4:E32)/$BE32</f>
        <v>959.81236355516398</v>
      </c>
      <c r="F418" s="88">
        <f>SUM(F$4:F32)/$BE32</f>
        <v>1548.509607024519</v>
      </c>
      <c r="G418" s="88">
        <f>SUM(G$4:G32)/$BE32</f>
        <v>7387.5131855920527</v>
      </c>
      <c r="H418" s="88">
        <f>SUM(H$4:H32)/$BE32</f>
        <v>827.75333633477135</v>
      </c>
      <c r="I418" s="88">
        <f>SUM(I$4:I32)/$BE32</f>
        <v>7960.1577151128831</v>
      </c>
      <c r="J418" s="88">
        <f>SUM(J$4:J32)/$BE32</f>
        <v>10859.168138413539</v>
      </c>
      <c r="K418" s="90">
        <f>SUM(K$4:K32)/$BE32</f>
        <v>2959.797033292245</v>
      </c>
      <c r="L418" s="88">
        <f>SUM(L$4:L32)/$BE32</f>
        <v>20819.830450458321</v>
      </c>
      <c r="M418" s="88">
        <f>SUM(M$4:M32)/$BE32</f>
        <v>57227.044832609266</v>
      </c>
      <c r="N418" s="88">
        <f>SUM(N$4:N32)/$BE32</f>
        <v>26362.760950125154</v>
      </c>
      <c r="O418" s="88">
        <f>SUM(O$4:O32)/$BE32</f>
        <v>1455.5259910498103</v>
      </c>
      <c r="P418" s="88">
        <f>SUM(P$4:P32)/$BE32</f>
        <v>38833.748319576858</v>
      </c>
      <c r="Q418" s="88">
        <f>SUM(Q$4:Q32)/$BE32</f>
        <v>42066.3022862453</v>
      </c>
      <c r="R418" s="88">
        <f>SUM(R$4:R32)/$BE32</f>
        <v>34600.762443874795</v>
      </c>
      <c r="S418" s="88">
        <f>SUM(S$4:S32)/$BE32</f>
        <v>10588.410104153956</v>
      </c>
      <c r="T418" s="88">
        <f>SUM(T$4:T32)/$BE32</f>
        <v>35161.393118801025</v>
      </c>
      <c r="U418" s="88">
        <f>SUM(U$4:U32)/$BE32</f>
        <v>59701.511935918919</v>
      </c>
      <c r="V418" s="88">
        <f>SUM(V$4:V32)/$BE32</f>
        <v>2018.5503658529592</v>
      </c>
      <c r="W418" s="88">
        <f>SUM(W$4:W32)/$BE32</f>
        <v>7463.6079363744648</v>
      </c>
      <c r="X418" s="88">
        <f>SUM(X$4:X32)/$BE32</f>
        <v>17901.165522083895</v>
      </c>
      <c r="Y418" s="88">
        <f>SUM(Y$4:Y32)/$BE32</f>
        <v>40471.575662688869</v>
      </c>
      <c r="Z418" s="88">
        <f>SUM(Z$4:Z32)/$BE32</f>
        <v>70548.694459223887</v>
      </c>
      <c r="AA418" s="88">
        <f>SUM(AA$4:AA32)/$BE32</f>
        <v>37849.615223057801</v>
      </c>
      <c r="AB418" s="88">
        <f>SUM(AB$4:AB32)/$BE32</f>
        <v>67200.591402460646</v>
      </c>
      <c r="AC418" s="88">
        <f>SUM(AC$4:AC32)/$BE32</f>
        <v>63698.082461479098</v>
      </c>
      <c r="AD418" s="88">
        <f>SUM(AD$4:AD32)/$BE32</f>
        <v>7492.3417494115174</v>
      </c>
      <c r="AE418" s="88">
        <f>SUM(AE$4:AE32)/$BE32</f>
        <v>9691.0518852350306</v>
      </c>
      <c r="AF418" s="88">
        <f>SUM(AF$4:AF32)/$BE32</f>
        <v>21055.575699238223</v>
      </c>
      <c r="AG418" s="88">
        <f>SUM(AG$4:AG32)/$BE32</f>
        <v>2550.7766703261568</v>
      </c>
      <c r="AH418" s="90">
        <f>SUM(AH$4:AH32)/$BE32</f>
        <v>30830.01713324913</v>
      </c>
      <c r="AI418" s="90">
        <f>SUM(AI$4:AI32)/$BE32</f>
        <v>112513.92718028789</v>
      </c>
      <c r="AJ418" s="90">
        <f>SUM(AJ$4:AJ32)/$BE32</f>
        <v>42605.695957771051</v>
      </c>
      <c r="AK418" s="88">
        <f>SUM(AK$4:AK32)/$BE32</f>
        <v>10314.347845262584</v>
      </c>
      <c r="AL418" s="90">
        <f>SUM(AL$4:AL32)/$BE32</f>
        <v>33359.609890297077</v>
      </c>
      <c r="AM418" s="90">
        <f>SUM(AM$4:AM32)/$BE32</f>
        <v>53366.063362222267</v>
      </c>
      <c r="AN418" s="90">
        <f>SUM(AN$4:AN32)/$BE32</f>
        <v>96270.316553352764</v>
      </c>
      <c r="AO418" s="90">
        <f>SUM(AO$4:AO32)/$BE32</f>
        <v>98292.254491407497</v>
      </c>
      <c r="AP418" s="90">
        <f>SUM(AP$4:AP32)/$BE32</f>
        <v>14077.832799951386</v>
      </c>
      <c r="AQ418" s="90">
        <f>SUM(AQ$4:AQ32)/$BE32</f>
        <v>56822.917837503424</v>
      </c>
      <c r="AR418" s="90">
        <f>SUM(AR$4:AR32)/$BE32</f>
        <v>105436.70422769523</v>
      </c>
      <c r="AS418" s="90">
        <f>SUM(AS$4:AS32)/$BE32</f>
        <v>206269.84011609323</v>
      </c>
      <c r="AT418" s="90">
        <f>SUM(AT$4:AT32)/$BE32</f>
        <v>192298.44351609246</v>
      </c>
      <c r="AU418" s="90">
        <f>SUM(AU$4:AU32)/$BE32</f>
        <v>382684.10548072844</v>
      </c>
      <c r="AY418" s="63"/>
      <c r="AZ418" s="65"/>
      <c r="BA418" s="63"/>
      <c r="BB418" s="63"/>
    </row>
    <row r="419" spans="1:54" x14ac:dyDescent="0.25">
      <c r="A419" s="60">
        <v>19549</v>
      </c>
      <c r="B419" s="88">
        <f>SUM(B$4:B33)/$BE33</f>
        <v>21368.732916039629</v>
      </c>
      <c r="C419" s="88">
        <f>SUM(C$4:C33)/$BE33</f>
        <v>21638.367217138733</v>
      </c>
      <c r="D419" s="88">
        <f>SUM(D$4:D33)/$BE33</f>
        <v>46166.348267755871</v>
      </c>
      <c r="E419" s="88">
        <f>SUM(E$4:E33)/$BE33</f>
        <v>915.37914945221769</v>
      </c>
      <c r="F419" s="88">
        <f>SUM(F$4:F33)/$BE33</f>
        <v>1728.7977048232658</v>
      </c>
      <c r="G419" s="88">
        <f>SUM(G$4:G33)/$BE33</f>
        <v>8328.7553718486615</v>
      </c>
      <c r="H419" s="88">
        <f>SUM(H$4:H33)/$BE33</f>
        <v>4258.9469495425983</v>
      </c>
      <c r="I419" s="88">
        <f>SUM(I$4:I33)/$BE33</f>
        <v>7708.4778056723344</v>
      </c>
      <c r="J419" s="88">
        <f>SUM(J$4:J33)/$BE33</f>
        <v>10778.316430631847</v>
      </c>
      <c r="K419" s="90">
        <f>SUM(K$4:K33)/$BE33</f>
        <v>3049.3610543546611</v>
      </c>
      <c r="L419" s="88">
        <f>SUM(L$4:L33)/$BE33</f>
        <v>21829.526498488234</v>
      </c>
      <c r="M419" s="88">
        <f>SUM(M$4:M33)/$BE33</f>
        <v>52915.425605580931</v>
      </c>
      <c r="N419" s="88">
        <f>SUM(N$4:N33)/$BE33</f>
        <v>27620.85596959243</v>
      </c>
      <c r="O419" s="88">
        <f>SUM(O$4:O33)/$BE33</f>
        <v>1559.9050886118264</v>
      </c>
      <c r="P419" s="88">
        <f>SUM(P$4:P33)/$BE33</f>
        <v>37731.127308159288</v>
      </c>
      <c r="Q419" s="88">
        <f>SUM(Q$4:Q33)/$BE33</f>
        <v>38343.053803495204</v>
      </c>
      <c r="R419" s="88">
        <f>SUM(R$4:R33)/$BE33</f>
        <v>33315.693964183789</v>
      </c>
      <c r="S419" s="88">
        <f>SUM(S$4:S33)/$BE33</f>
        <v>9940.5506210419644</v>
      </c>
      <c r="T419" s="88">
        <f>SUM(T$4:T33)/$BE33</f>
        <v>33387.593574110164</v>
      </c>
      <c r="U419" s="88">
        <f>SUM(U$4:U33)/$BE33</f>
        <v>71549.678621164247</v>
      </c>
      <c r="V419" s="88">
        <f>SUM(V$4:V33)/$BE33</f>
        <v>2206.8412970093163</v>
      </c>
      <c r="W419" s="88">
        <f>SUM(W$4:W33)/$BE33</f>
        <v>7089.2335470299276</v>
      </c>
      <c r="X419" s="88">
        <f>SUM(X$4:X33)/$BE33</f>
        <v>27517.162721116165</v>
      </c>
      <c r="Y419" s="88">
        <f>SUM(Y$4:Y33)/$BE33</f>
        <v>37672.538601159038</v>
      </c>
      <c r="Z419" s="88">
        <f>SUM(Z$4:Z33)/$BE33</f>
        <v>67709.015723285847</v>
      </c>
      <c r="AA419" s="88">
        <f>SUM(AA$4:AA33)/$BE33</f>
        <v>36207.820926152854</v>
      </c>
      <c r="AB419" s="88">
        <f>SUM(AB$4:AB33)/$BE33</f>
        <v>63665.838662292146</v>
      </c>
      <c r="AC419" s="88">
        <f>SUM(AC$4:AC33)/$BE33</f>
        <v>67893.468836567656</v>
      </c>
      <c r="AD419" s="88">
        <f>SUM(AD$4:AD33)/$BE33</f>
        <v>7291.0390933641129</v>
      </c>
      <c r="AE419" s="88">
        <f>SUM(AE$4:AE33)/$BE33</f>
        <v>17603.171192209185</v>
      </c>
      <c r="AF419" s="88">
        <f>SUM(AF$4:AF33)/$BE33</f>
        <v>20272.484844483461</v>
      </c>
      <c r="AG419" s="88">
        <f>SUM(AG$4:AG33)/$BE33</f>
        <v>3183.9094878187575</v>
      </c>
      <c r="AH419" s="90">
        <f>SUM(AH$4:AH33)/$BE33</f>
        <v>31180.975508386058</v>
      </c>
      <c r="AI419" s="90">
        <f>SUM(AI$4:AI33)/$BE33</f>
        <v>106806.75864157159</v>
      </c>
      <c r="AJ419" s="90">
        <f>SUM(AJ$4:AJ33)/$BE33</f>
        <v>43636.142165529869</v>
      </c>
      <c r="AK419" s="88">
        <f>SUM(AK$4:AK33)/$BE33</f>
        <v>11007.178331714971</v>
      </c>
      <c r="AL419" s="90">
        <f>SUM(AL$4:AL33)/$BE33</f>
        <v>32067.2377951095</v>
      </c>
      <c r="AM419" s="90">
        <f>SUM(AM$4:AM33)/$BE33</f>
        <v>53940.840945436998</v>
      </c>
      <c r="AN419" s="90">
        <f>SUM(AN$4:AN33)/$BE33</f>
        <v>90797.370035923566</v>
      </c>
      <c r="AO419" s="90">
        <f>SUM(AO$4:AO33)/$BE33</f>
        <v>99120.036347386485</v>
      </c>
      <c r="AP419" s="90">
        <f>SUM(AP$4:AP33)/$BE33</f>
        <v>17171.428166397851</v>
      </c>
      <c r="AQ419" s="90">
        <f>SUM(AQ$4:AQ33)/$BE33</f>
        <v>56240.282393758229</v>
      </c>
      <c r="AR419" s="90">
        <f>SUM(AR$4:AR33)/$BE33</f>
        <v>95751.643766587877</v>
      </c>
      <c r="AS419" s="90">
        <f>SUM(AS$4:AS33)/$BE33</f>
        <v>198730.15712945879</v>
      </c>
      <c r="AT419" s="90">
        <f>SUM(AT$4:AT33)/$BE33</f>
        <v>198437.59420106633</v>
      </c>
      <c r="AU419" s="90">
        <f>SUM(AU$4:AU33)/$BE33</f>
        <v>382167.62590628001</v>
      </c>
      <c r="AY419" s="63"/>
      <c r="AZ419" s="65"/>
      <c r="BA419" s="63"/>
      <c r="BB419" s="63"/>
    </row>
    <row r="420" spans="1:54" x14ac:dyDescent="0.25">
      <c r="A420" s="60">
        <v>19550</v>
      </c>
      <c r="B420" s="88">
        <f>SUM(B$4:B34)/$BE34</f>
        <v>21189.551942067515</v>
      </c>
      <c r="C420" s="88">
        <f>SUM(C$4:C34)/$BE34</f>
        <v>22285.339159512136</v>
      </c>
      <c r="D420" s="88">
        <f>SUM(D$4:D34)/$BE34</f>
        <v>45116.671315442414</v>
      </c>
      <c r="E420" s="88">
        <f>SUM(E$4:E34)/$BE34</f>
        <v>823.58392254364037</v>
      </c>
      <c r="F420" s="88">
        <f>SUM(F$4:F34)/$BE34</f>
        <v>1585.1581664943444</v>
      </c>
      <c r="G420" s="88">
        <f>SUM(G$4:G34)/$BE34</f>
        <v>8115.242596182673</v>
      </c>
      <c r="H420" s="88">
        <f>SUM(H$4:H34)/$BE34</f>
        <v>5857.7323243259989</v>
      </c>
      <c r="I420" s="88">
        <f>SUM(I$4:I34)/$BE34</f>
        <v>12690.539211131183</v>
      </c>
      <c r="J420" s="88">
        <f>SUM(J$4:J34)/$BE34</f>
        <v>10856.085936104078</v>
      </c>
      <c r="K420" s="90">
        <f>SUM(K$4:K34)/$BE34</f>
        <v>3123.3523775756639</v>
      </c>
      <c r="L420" s="88">
        <f>SUM(L$4:L34)/$BE34</f>
        <v>24724.230145522106</v>
      </c>
      <c r="M420" s="88">
        <f>SUM(M$4:M34)/$BE34</f>
        <v>53431.62772984794</v>
      </c>
      <c r="N420" s="88">
        <f>SUM(N$4:N34)/$BE34</f>
        <v>28339.401965368594</v>
      </c>
      <c r="O420" s="88">
        <f>SUM(O$4:O34)/$BE34</f>
        <v>2760.2507395661601</v>
      </c>
      <c r="P420" s="88">
        <f>SUM(P$4:P34)/$BE34</f>
        <v>34062.447677805074</v>
      </c>
      <c r="Q420" s="88">
        <f>SUM(Q$4:Q34)/$BE34</f>
        <v>36161.908769095433</v>
      </c>
      <c r="R420" s="88">
        <f>SUM(R$4:R34)/$BE34</f>
        <v>32525.543650985848</v>
      </c>
      <c r="S420" s="88">
        <f>SUM(S$4:S34)/$BE34</f>
        <v>13370.25221295439</v>
      </c>
      <c r="T420" s="88">
        <f>SUM(T$4:T34)/$BE34</f>
        <v>37428.423457819001</v>
      </c>
      <c r="U420" s="88">
        <f>SUM(U$4:U34)/$BE34</f>
        <v>70706.921933199395</v>
      </c>
      <c r="V420" s="88">
        <f>SUM(V$4:V34)/$BE34</f>
        <v>2209.9590434635356</v>
      </c>
      <c r="W420" s="88">
        <f>SUM(W$4:W34)/$BE34</f>
        <v>6722.9280374838081</v>
      </c>
      <c r="X420" s="88">
        <f>SUM(X$4:X34)/$BE34</f>
        <v>29049.330058158845</v>
      </c>
      <c r="Y420" s="88">
        <f>SUM(Y$4:Y34)/$BE34</f>
        <v>37290.151017600503</v>
      </c>
      <c r="Z420" s="88">
        <f>SUM(Z$4:Z34)/$BE34</f>
        <v>67520.064459504341</v>
      </c>
      <c r="AA420" s="88">
        <f>SUM(AA$4:AA34)/$BE34</f>
        <v>40785.375715288887</v>
      </c>
      <c r="AB420" s="88">
        <f>SUM(AB$4:AB34)/$BE34</f>
        <v>58208.661108883862</v>
      </c>
      <c r="AC420" s="88">
        <f>SUM(AC$4:AC34)/$BE34</f>
        <v>72157.107747441361</v>
      </c>
      <c r="AD420" s="88">
        <f>SUM(AD$4:AD34)/$BE34</f>
        <v>6577.5359951506807</v>
      </c>
      <c r="AE420" s="88">
        <f>SUM(AE$4:AE34)/$BE34</f>
        <v>18139.575453923659</v>
      </c>
      <c r="AF420" s="88">
        <f>SUM(AF$4:AF34)/$BE34</f>
        <v>18826.069385529219</v>
      </c>
      <c r="AG420" s="88">
        <f>SUM(AG$4:AG34)/$BE34</f>
        <v>3536.4613236886098</v>
      </c>
      <c r="AH420" s="90">
        <f>SUM(AH$4:AH34)/$BE34</f>
        <v>33113.387068522286</v>
      </c>
      <c r="AI420" s="90">
        <f>SUM(AI$4:AI34)/$BE34</f>
        <v>102082.25497852147</v>
      </c>
      <c r="AJ420" s="90">
        <f>SUM(AJ$4:AJ34)/$BE34</f>
        <v>39867.011838591723</v>
      </c>
      <c r="AK420" s="88">
        <f>SUM(AK$4:AK34)/$BE34</f>
        <v>10746.49647368586</v>
      </c>
      <c r="AL420" s="90">
        <f>SUM(AL$4:AL34)/$BE34</f>
        <v>32020.862437264317</v>
      </c>
      <c r="AM420" s="90">
        <f>SUM(AM$4:AM34)/$BE34</f>
        <v>52166.817882695417</v>
      </c>
      <c r="AN420" s="90">
        <f>SUM(AN$4:AN34)/$BE34</f>
        <v>88431.374309814448</v>
      </c>
      <c r="AO420" s="90">
        <f>SUM(AO$4:AO34)/$BE34</f>
        <v>90045.060697482884</v>
      </c>
      <c r="AP420" s="90">
        <f>SUM(AP$4:AP34)/$BE34</f>
        <v>15951.009762743761</v>
      </c>
      <c r="AQ420" s="90">
        <f>SUM(AQ$4:AQ34)/$BE34</f>
        <v>58524.664219304708</v>
      </c>
      <c r="AR420" s="90">
        <f>SUM(AR$4:AR34)/$BE34</f>
        <v>117760.10103253556</v>
      </c>
      <c r="AS420" s="90">
        <f>SUM(AS$4:AS34)/$BE34</f>
        <v>182010.94480061482</v>
      </c>
      <c r="AT420" s="90">
        <f>SUM(AT$4:AT34)/$BE34</f>
        <v>261279.02630148633</v>
      </c>
      <c r="AU420" s="90">
        <f>SUM(AU$4:AU34)/$BE34</f>
        <v>381008.57045650022</v>
      </c>
      <c r="AY420" s="63"/>
      <c r="AZ420" s="65"/>
      <c r="BA420" s="63"/>
      <c r="BB420" s="63"/>
    </row>
    <row r="421" spans="1:54" x14ac:dyDescent="0.25">
      <c r="A421" s="60">
        <v>19551</v>
      </c>
      <c r="B421" s="88">
        <f>SUM(B$4:B35)/$BE35</f>
        <v>22012.70396898223</v>
      </c>
      <c r="C421" s="88">
        <f>SUM(C$4:C35)/$BE35</f>
        <v>25081.212122507277</v>
      </c>
      <c r="D421" s="88">
        <f>SUM(D$4:D35)/$BE35</f>
        <v>43873.243598172987</v>
      </c>
      <c r="E421" s="88">
        <f>SUM(E$4:E35)/$BE35</f>
        <v>741.19053135091531</v>
      </c>
      <c r="F421" s="88">
        <f>SUM(F$4:F35)/$BE35</f>
        <v>1920.6971541730545</v>
      </c>
      <c r="G421" s="88">
        <f>SUM(G$4:G35)/$BE35</f>
        <v>8317.5820419684424</v>
      </c>
      <c r="H421" s="88">
        <f>SUM(H$4:H35)/$BE35</f>
        <v>5536.1810475670936</v>
      </c>
      <c r="I421" s="88">
        <f>SUM(I$4:I35)/$BE35</f>
        <v>12037.283631945094</v>
      </c>
      <c r="J421" s="88">
        <f>SUM(J$4:J35)/$BE35</f>
        <v>11000.801191455868</v>
      </c>
      <c r="K421" s="90">
        <f>SUM(K$4:K35)/$BE35</f>
        <v>3105.2647398778458</v>
      </c>
      <c r="L421" s="88">
        <f>SUM(L$4:L35)/$BE35</f>
        <v>25239.021981145459</v>
      </c>
      <c r="M421" s="88">
        <f>SUM(M$4:M35)/$BE35</f>
        <v>51397.429091815859</v>
      </c>
      <c r="N421" s="88">
        <f>SUM(N$4:N35)/$BE35</f>
        <v>26484.391936355103</v>
      </c>
      <c r="O421" s="88">
        <f>SUM(O$4:O35)/$BE35</f>
        <v>2918.8435269806459</v>
      </c>
      <c r="P421" s="88">
        <f>SUM(P$4:P35)/$BE35</f>
        <v>37258.489803698867</v>
      </c>
      <c r="Q421" s="88">
        <f>SUM(Q$4:Q35)/$BE35</f>
        <v>34426.033820574878</v>
      </c>
      <c r="R421" s="88">
        <f>SUM(R$4:R35)/$BE35</f>
        <v>31701.320625771943</v>
      </c>
      <c r="S421" s="88">
        <f>SUM(S$4:S35)/$BE35</f>
        <v>11984.666967126461</v>
      </c>
      <c r="T421" s="88">
        <f>SUM(T$4:T35)/$BE35</f>
        <v>35615.019805508979</v>
      </c>
      <c r="U421" s="88">
        <f>SUM(U$4:U35)/$BE35</f>
        <v>71809.134010644033</v>
      </c>
      <c r="V421" s="88">
        <f>SUM(V$4:V35)/$BE35</f>
        <v>2312.7392889727994</v>
      </c>
      <c r="W421" s="88">
        <f>SUM(W$4:W35)/$BE35</f>
        <v>6298.9663331124329</v>
      </c>
      <c r="X421" s="88">
        <f>SUM(X$4:X35)/$BE35</f>
        <v>27020.07092892041</v>
      </c>
      <c r="Y421" s="88">
        <f>SUM(Y$4:Y35)/$BE35</f>
        <v>38848.822887801514</v>
      </c>
      <c r="Z421" s="88">
        <f>SUM(Z$4:Z35)/$BE35</f>
        <v>80493.72159013644</v>
      </c>
      <c r="AA421" s="88">
        <f>SUM(AA$4:AA35)/$BE35</f>
        <v>39030.723730754435</v>
      </c>
      <c r="AB421" s="88">
        <f>SUM(AB$4:AB35)/$BE35</f>
        <v>54803.681291743269</v>
      </c>
      <c r="AC421" s="88">
        <f>SUM(AC$4:AC35)/$BE35</f>
        <v>66806.121990416053</v>
      </c>
      <c r="AD421" s="88">
        <f>SUM(AD$4:AD35)/$BE35</f>
        <v>6111.8683232180038</v>
      </c>
      <c r="AE421" s="88">
        <f>SUM(AE$4:AE35)/$BE35</f>
        <v>17234.220455891533</v>
      </c>
      <c r="AF421" s="88">
        <f>SUM(AF$4:AF35)/$BE35</f>
        <v>18331.040276279618</v>
      </c>
      <c r="AG421" s="88">
        <f>SUM(AG$4:AG35)/$BE35</f>
        <v>4547.9918954909426</v>
      </c>
      <c r="AH421" s="90">
        <f>SUM(AH$4:AH35)/$BE35</f>
        <v>40063.972924933143</v>
      </c>
      <c r="AI421" s="90">
        <f>SUM(AI$4:AI35)/$BE35</f>
        <v>95341.664913980887</v>
      </c>
      <c r="AJ421" s="90">
        <f>SUM(AJ$4:AJ35)/$BE35</f>
        <v>35876.502580691871</v>
      </c>
      <c r="AK421" s="88">
        <f>SUM(AK$4:AK35)/$BE35</f>
        <v>11167.922402797549</v>
      </c>
      <c r="AL421" s="90">
        <f>SUM(AL$4:AL35)/$BE35</f>
        <v>35688.694302753742</v>
      </c>
      <c r="AM421" s="90">
        <f>SUM(AM$4:AM35)/$BE35</f>
        <v>52527.903089481471</v>
      </c>
      <c r="AN421" s="90">
        <f>SUM(AN$4:AN35)/$BE35</f>
        <v>98240.365281547434</v>
      </c>
      <c r="AO421" s="90">
        <f>SUM(AO$4:AO35)/$BE35</f>
        <v>84932.871623825238</v>
      </c>
      <c r="AP421" s="90">
        <f>SUM(AP$4:AP35)/$BE35</f>
        <v>15392.752797549252</v>
      </c>
      <c r="AQ421" s="90">
        <f>SUM(AQ$4:AQ35)/$BE35</f>
        <v>54316.895840106015</v>
      </c>
      <c r="AR421" s="90">
        <f>SUM(AR$4:AR35)/$BE35</f>
        <v>138030.09338496393</v>
      </c>
      <c r="AS421" s="90">
        <f>SUM(AS$4:AS35)/$BE35</f>
        <v>163017.35034844719</v>
      </c>
      <c r="AT421" s="90">
        <f>SUM(AT$4:AT35)/$BE35</f>
        <v>251665.73072845468</v>
      </c>
      <c r="AU421" s="90">
        <f>SUM(AU$4:AU35)/$BE35</f>
        <v>367065.50674510305</v>
      </c>
      <c r="AY421" s="63"/>
      <c r="AZ421" s="65"/>
      <c r="BA421" s="63"/>
      <c r="BB421" s="63"/>
    </row>
    <row r="422" spans="1:54" x14ac:dyDescent="0.25">
      <c r="A422" s="60">
        <v>19552</v>
      </c>
      <c r="B422" s="88">
        <f>SUM(B$4:B36)/$BE36</f>
        <v>23699.642834452701</v>
      </c>
      <c r="C422" s="88">
        <f>SUM(C$4:C36)/$BE36</f>
        <v>24577.727199054931</v>
      </c>
      <c r="D422" s="88">
        <f>SUM(D$4:D36)/$BE36</f>
        <v>46296.873364928739</v>
      </c>
      <c r="E422" s="88">
        <f>SUM(E$4:E36)/$BE36</f>
        <v>697.10008553639852</v>
      </c>
      <c r="F422" s="88">
        <f>SUM(F$4:F36)/$BE36</f>
        <v>1826.6732532264461</v>
      </c>
      <c r="G422" s="88">
        <f>SUM(G$4:G36)/$BE36</f>
        <v>10198.905299121185</v>
      </c>
      <c r="H422" s="88">
        <f>SUM(H$4:H36)/$BE36</f>
        <v>5180.966498853235</v>
      </c>
      <c r="I422" s="88">
        <f>SUM(I$4:I36)/$BE36</f>
        <v>11126.288225165599</v>
      </c>
      <c r="J422" s="88">
        <f>SUM(J$4:J36)/$BE36</f>
        <v>11851.889330988848</v>
      </c>
      <c r="K422" s="90">
        <f>SUM(K$4:K36)/$BE36</f>
        <v>3199.4035559712261</v>
      </c>
      <c r="L422" s="88">
        <f>SUM(L$4:L36)/$BE36</f>
        <v>24354.469336340197</v>
      </c>
      <c r="M422" s="88">
        <f>SUM(M$4:M36)/$BE36</f>
        <v>52528.73419784219</v>
      </c>
      <c r="N422" s="88">
        <f>SUM(N$4:N36)/$BE36</f>
        <v>29589.983404430659</v>
      </c>
      <c r="O422" s="88">
        <f>SUM(O$4:O36)/$BE36</f>
        <v>2899.2967352504243</v>
      </c>
      <c r="P422" s="88">
        <f>SUM(P$4:P36)/$BE36</f>
        <v>42621.365979269205</v>
      </c>
      <c r="Q422" s="88">
        <f>SUM(Q$4:Q36)/$BE36</f>
        <v>35765.946897800764</v>
      </c>
      <c r="R422" s="88">
        <f>SUM(R$4:R36)/$BE36</f>
        <v>29316.1611521536</v>
      </c>
      <c r="S422" s="88">
        <f>SUM(S$4:S36)/$BE36</f>
        <v>12537.948725115808</v>
      </c>
      <c r="T422" s="88">
        <f>SUM(T$4:T36)/$BE36</f>
        <v>38809.598782087851</v>
      </c>
      <c r="U422" s="88">
        <f>SUM(U$4:U36)/$BE36</f>
        <v>69401.431563297258</v>
      </c>
      <c r="V422" s="88">
        <f>SUM(V$4:V36)/$BE36</f>
        <v>2384.0773062648618</v>
      </c>
      <c r="W422" s="88">
        <f>SUM(W$4:W36)/$BE36</f>
        <v>6041.5774307354523</v>
      </c>
      <c r="X422" s="88">
        <f>SUM(X$4:X36)/$BE36</f>
        <v>25482.818275598111</v>
      </c>
      <c r="Y422" s="88">
        <f>SUM(Y$4:Y36)/$BE36</f>
        <v>42693.175536686816</v>
      </c>
      <c r="Z422" s="88">
        <f>SUM(Z$4:Z36)/$BE36</f>
        <v>83428.34380778663</v>
      </c>
      <c r="AA422" s="88">
        <f>SUM(AA$4:AA36)/$BE36</f>
        <v>45656.516606120451</v>
      </c>
      <c r="AB422" s="88">
        <f>SUM(AB$4:AB36)/$BE36</f>
        <v>61281.867217174033</v>
      </c>
      <c r="AC422" s="88">
        <f>SUM(AC$4:AC36)/$BE36</f>
        <v>73165.965451782264</v>
      </c>
      <c r="AD422" s="88">
        <f>SUM(AD$4:AD36)/$BE36</f>
        <v>5759.1265048928281</v>
      </c>
      <c r="AE422" s="88">
        <f>SUM(AE$4:AE36)/$BE36</f>
        <v>18666.079784164347</v>
      </c>
      <c r="AF422" s="88">
        <f>SUM(AF$4:AF36)/$BE36</f>
        <v>19121.074083330845</v>
      </c>
      <c r="AG422" s="88">
        <f>SUM(AG$4:AG36)/$BE36</f>
        <v>5209.0202560462058</v>
      </c>
      <c r="AH422" s="90">
        <f>SUM(AH$4:AH36)/$BE36</f>
        <v>41323.097454464922</v>
      </c>
      <c r="AI422" s="90">
        <f>SUM(AI$4:AI36)/$BE36</f>
        <v>89096.177509757559</v>
      </c>
      <c r="AJ422" s="90">
        <f>SUM(AJ$4:AJ36)/$BE36</f>
        <v>35167.956890266461</v>
      </c>
      <c r="AK422" s="88">
        <f>SUM(AK$4:AK36)/$BE36</f>
        <v>10536.128621270111</v>
      </c>
      <c r="AL422" s="90">
        <f>SUM(AL$4:AL36)/$BE36</f>
        <v>32902.907925377396</v>
      </c>
      <c r="AM422" s="90">
        <f>SUM(AM$4:AM36)/$BE36</f>
        <v>50755.121205044969</v>
      </c>
      <c r="AN422" s="90">
        <f>SUM(AN$4:AN36)/$BE36</f>
        <v>91115.204942444019</v>
      </c>
      <c r="AO422" s="90">
        <f>SUM(AO$4:AO36)/$BE36</f>
        <v>78397.596268152061</v>
      </c>
      <c r="AP422" s="90">
        <f>SUM(AP$4:AP36)/$BE36</f>
        <v>22594.917410889033</v>
      </c>
      <c r="AQ422" s="90">
        <f>SUM(AQ$4:AQ36)/$BE36</f>
        <v>50497.682062751119</v>
      </c>
      <c r="AR422" s="90">
        <f>SUM(AR$4:AR36)/$BE36</f>
        <v>129557.45548718283</v>
      </c>
      <c r="AS422" s="90">
        <f>SUM(AS$4:AS36)/$BE36</f>
        <v>151583.17562236756</v>
      </c>
      <c r="AT422" s="90">
        <f>SUM(AT$4:AT36)/$BE36</f>
        <v>276488.99969006656</v>
      </c>
      <c r="AU422" s="90">
        <f>SUM(AU$4:AU36)/$BE36</f>
        <v>363442.53200203972</v>
      </c>
      <c r="AY422" s="63"/>
      <c r="AZ422" s="65"/>
      <c r="BA422" s="63"/>
      <c r="BB422" s="63"/>
    </row>
    <row r="423" spans="1:54" x14ac:dyDescent="0.25">
      <c r="A423" s="60">
        <v>19553</v>
      </c>
      <c r="B423" s="88">
        <f>SUM(B$4:B37)/$BE37</f>
        <v>25210.653215589424</v>
      </c>
      <c r="C423" s="88">
        <f>SUM(C$4:C37)/$BE37</f>
        <v>24018.637172245366</v>
      </c>
      <c r="D423" s="88">
        <f>SUM(D$4:D37)/$BE37</f>
        <v>46312.276906300991</v>
      </c>
      <c r="E423" s="88">
        <f>SUM(E$4:E37)/$BE37</f>
        <v>643.86912412810295</v>
      </c>
      <c r="F423" s="88">
        <f>SUM(F$4:F37)/$BE37</f>
        <v>1687.1874383979448</v>
      </c>
      <c r="G423" s="88">
        <f>SUM(G$4:G37)/$BE37</f>
        <v>11334.725586788982</v>
      </c>
      <c r="H423" s="88">
        <f>SUM(H$4:H37)/$BE37</f>
        <v>5192.1452487626593</v>
      </c>
      <c r="I423" s="88">
        <f>SUM(I$4:I37)/$BE37</f>
        <v>10281.100232460882</v>
      </c>
      <c r="J423" s="88">
        <f>SUM(J$4:J37)/$BE37</f>
        <v>11579.181467354212</v>
      </c>
      <c r="K423" s="90">
        <f>SUM(K$4:K37)/$BE37</f>
        <v>3244.1432102014901</v>
      </c>
      <c r="L423" s="88">
        <f>SUM(L$4:L37)/$BE37</f>
        <v>30661.706645938433</v>
      </c>
      <c r="M423" s="88">
        <f>SUM(M$4:M37)/$BE37</f>
        <v>49822.024055491878</v>
      </c>
      <c r="N423" s="88">
        <f>SUM(N$4:N37)/$BE37</f>
        <v>32163.439967575607</v>
      </c>
      <c r="O423" s="88">
        <f>SUM(O$4:O37)/$BE37</f>
        <v>2757.4961438144874</v>
      </c>
      <c r="P423" s="88">
        <f>SUM(P$4:P37)/$BE37</f>
        <v>40551.801093685797</v>
      </c>
      <c r="Q423" s="88">
        <f>SUM(Q$4:Q37)/$BE37</f>
        <v>35939.923594970904</v>
      </c>
      <c r="R423" s="88">
        <f>SUM(R$4:R37)/$BE37</f>
        <v>34143.506936142818</v>
      </c>
      <c r="S423" s="88">
        <f>SUM(S$4:S37)/$BE37</f>
        <v>13955.01954548821</v>
      </c>
      <c r="T423" s="88">
        <f>SUM(T$4:T37)/$BE37</f>
        <v>38866.125786588636</v>
      </c>
      <c r="U423" s="88">
        <f>SUM(U$4:U37)/$BE37</f>
        <v>64778.425150962947</v>
      </c>
      <c r="V423" s="88">
        <f>SUM(V$4:V37)/$BE37</f>
        <v>2573.45417473832</v>
      </c>
      <c r="W423" s="88">
        <f>SUM(W$4:W37)/$BE37</f>
        <v>6044.5220908372567</v>
      </c>
      <c r="X423" s="88">
        <f>SUM(X$4:X37)/$BE37</f>
        <v>27246.777705734585</v>
      </c>
      <c r="Y423" s="88">
        <f>SUM(Y$4:Y37)/$BE37</f>
        <v>47051.762669055781</v>
      </c>
      <c r="Z423" s="88">
        <f>SUM(Z$4:Z37)/$BE37</f>
        <v>78866.20044782247</v>
      </c>
      <c r="AA423" s="88">
        <f>SUM(AA$4:AA37)/$BE37</f>
        <v>44389.873642951883</v>
      </c>
      <c r="AB423" s="88">
        <f>SUM(AB$4:AB37)/$BE37</f>
        <v>64685.294186145766</v>
      </c>
      <c r="AC423" s="88">
        <f>SUM(AC$4:AC37)/$BE37</f>
        <v>71956.495607327626</v>
      </c>
      <c r="AD423" s="88">
        <f>SUM(AD$4:AD37)/$BE37</f>
        <v>5606.7695765776461</v>
      </c>
      <c r="AE423" s="88">
        <f>SUM(AE$4:AE37)/$BE37</f>
        <v>18408.067289245642</v>
      </c>
      <c r="AF423" s="88">
        <f>SUM(AF$4:AF37)/$BE37</f>
        <v>19213.009566822879</v>
      </c>
      <c r="AG423" s="88">
        <f>SUM(AG$4:AG37)/$BE37</f>
        <v>5412.6134780084449</v>
      </c>
      <c r="AH423" s="90">
        <f>SUM(AH$4:AH37)/$BE37</f>
        <v>41085.99218306283</v>
      </c>
      <c r="AI423" s="90">
        <f>SUM(AI$4:AI37)/$BE37</f>
        <v>83822.665343406858</v>
      </c>
      <c r="AJ423" s="90">
        <f>SUM(AJ$4:AJ37)/$BE37</f>
        <v>34198.147695711399</v>
      </c>
      <c r="AK423" s="88">
        <f>SUM(AK$4:AK37)/$BE37</f>
        <v>10806.067255128342</v>
      </c>
      <c r="AL423" s="90">
        <f>SUM(AL$4:AL37)/$BE37</f>
        <v>34502.643637836671</v>
      </c>
      <c r="AM423" s="90">
        <f>SUM(AM$4:AM37)/$BE37</f>
        <v>50651.177518775628</v>
      </c>
      <c r="AN423" s="90">
        <f>SUM(AN$4:AN37)/$BE37</f>
        <v>95287.121801790767</v>
      </c>
      <c r="AO423" s="90">
        <f>SUM(AO$4:AO37)/$BE37</f>
        <v>73538.655313364798</v>
      </c>
      <c r="AP423" s="90">
        <f>SUM(AP$4:AP37)/$BE37</f>
        <v>29527.328537399364</v>
      </c>
      <c r="AQ423" s="90">
        <f>SUM(AQ$4:AQ37)/$BE37</f>
        <v>52447.398158100856</v>
      </c>
      <c r="AR423" s="90">
        <f>SUM(AR$4:AR37)/$BE37</f>
        <v>127539.49756824118</v>
      </c>
      <c r="AS423" s="90">
        <f>SUM(AS$4:AS37)/$BE37</f>
        <v>140892.54611046147</v>
      </c>
      <c r="AT423" s="90">
        <f>SUM(AT$4:AT37)/$BE37</f>
        <v>295782.0250572199</v>
      </c>
      <c r="AU423" s="90">
        <f>SUM(AU$4:AU37)/$BE37</f>
        <v>364148.18746804056</v>
      </c>
      <c r="AY423" s="63"/>
      <c r="AZ423" s="65"/>
      <c r="BA423" s="63"/>
      <c r="BB423" s="63"/>
    </row>
    <row r="424" spans="1:54" x14ac:dyDescent="0.25">
      <c r="A424" s="60">
        <v>19554</v>
      </c>
      <c r="B424" s="88">
        <f>SUM(B$4:B38)/$BE38</f>
        <v>26790.864909813219</v>
      </c>
      <c r="C424" s="88">
        <f>SUM(C$4:C38)/$BE38</f>
        <v>23837.136858936152</v>
      </c>
      <c r="D424" s="88">
        <f>SUM(D$4:D38)/$BE38</f>
        <v>46206.367536957529</v>
      </c>
      <c r="E424" s="88">
        <f>SUM(E$4:E38)/$BE38</f>
        <v>616.70671490803193</v>
      </c>
      <c r="F424" s="88">
        <f>SUM(F$4:F38)/$BE38</f>
        <v>1572.8066468955462</v>
      </c>
      <c r="G424" s="88">
        <f>SUM(G$4:G38)/$BE38</f>
        <v>12445.922894141391</v>
      </c>
      <c r="H424" s="88">
        <f>SUM(H$4:H38)/$BE38</f>
        <v>4897.8578291094791</v>
      </c>
      <c r="I424" s="88">
        <f>SUM(I$4:I38)/$BE38</f>
        <v>10058.132960547797</v>
      </c>
      <c r="J424" s="88">
        <f>SUM(J$4:J38)/$BE38</f>
        <v>10901.356516492029</v>
      </c>
      <c r="K424" s="90">
        <f>SUM(K$4:K38)/$BE38</f>
        <v>3231.4129259248662</v>
      </c>
      <c r="L424" s="88">
        <f>SUM(L$4:L38)/$BE38</f>
        <v>34028.164335718749</v>
      </c>
      <c r="M424" s="88">
        <f>SUM(M$4:M38)/$BE38</f>
        <v>50644.694910481201</v>
      </c>
      <c r="N424" s="88">
        <f>SUM(N$4:N38)/$BE38</f>
        <v>31784.262728764857</v>
      </c>
      <c r="O424" s="88">
        <f>SUM(O$4:O38)/$BE38</f>
        <v>2652.994613375919</v>
      </c>
      <c r="P424" s="88">
        <f>SUM(P$4:P38)/$BE38</f>
        <v>39232.967419476074</v>
      </c>
      <c r="Q424" s="88">
        <f>SUM(Q$4:Q38)/$BE38</f>
        <v>38338.498630862254</v>
      </c>
      <c r="R424" s="88">
        <f>SUM(R$4:R38)/$BE38</f>
        <v>32010.156937435859</v>
      </c>
      <c r="S424" s="88">
        <f>SUM(S$4:S38)/$BE38</f>
        <v>14327.988521758649</v>
      </c>
      <c r="T424" s="88">
        <f>SUM(T$4:T38)/$BE38</f>
        <v>37117.469560864549</v>
      </c>
      <c r="U424" s="88">
        <f>SUM(U$4:U38)/$BE38</f>
        <v>60551.730751360599</v>
      </c>
      <c r="V424" s="88">
        <f>SUM(V$4:V38)/$BE38</f>
        <v>2683.4063658414502</v>
      </c>
      <c r="W424" s="88">
        <f>SUM(W$4:W38)/$BE38</f>
        <v>5886.1817057167291</v>
      </c>
      <c r="X424" s="88">
        <f>SUM(X$4:X38)/$BE38</f>
        <v>26537.281387538027</v>
      </c>
      <c r="Y424" s="88">
        <f>SUM(Y$4:Y38)/$BE38</f>
        <v>47526.383100079758</v>
      </c>
      <c r="Z424" s="88">
        <f>SUM(Z$4:Z38)/$BE38</f>
        <v>89929.150051555946</v>
      </c>
      <c r="AA424" s="88">
        <f>SUM(AA$4:AA38)/$BE38</f>
        <v>42876.79418968167</v>
      </c>
      <c r="AB424" s="88">
        <f>SUM(AB$4:AB38)/$BE38</f>
        <v>64088.130375724228</v>
      </c>
      <c r="AC424" s="88">
        <f>SUM(AC$4:AC38)/$BE38</f>
        <v>70173.897699076799</v>
      </c>
      <c r="AD424" s="88">
        <f>SUM(AD$4:AD38)/$BE38</f>
        <v>5391.5445875892729</v>
      </c>
      <c r="AE424" s="88">
        <f>SUM(AE$4:AE38)/$BE38</f>
        <v>17176.60297480219</v>
      </c>
      <c r="AF424" s="88">
        <f>SUM(AF$4:AF38)/$BE38</f>
        <v>18615.345172836463</v>
      </c>
      <c r="AG424" s="88">
        <f>SUM(AG$4:AG38)/$BE38</f>
        <v>6694.4624166435333</v>
      </c>
      <c r="AH424" s="90">
        <f>SUM(AH$4:AH38)/$BE38</f>
        <v>44578.387440439641</v>
      </c>
      <c r="AI424" s="90">
        <f>SUM(AI$4:AI38)/$BE38</f>
        <v>78919.064589746587</v>
      </c>
      <c r="AJ424" s="90">
        <f>SUM(AJ$4:AJ38)/$BE38</f>
        <v>34344.668089455474</v>
      </c>
      <c r="AK424" s="88">
        <f>SUM(AK$4:AK38)/$BE38</f>
        <v>11359.539760304751</v>
      </c>
      <c r="AL424" s="90">
        <f>SUM(AL$4:AL38)/$BE38</f>
        <v>33903.053331479234</v>
      </c>
      <c r="AM424" s="90">
        <f>SUM(AM$4:AM38)/$BE38</f>
        <v>48750.718475449845</v>
      </c>
      <c r="AN424" s="90">
        <f>SUM(AN$4:AN38)/$BE38</f>
        <v>96498.246208070908</v>
      </c>
      <c r="AO424" s="90">
        <f>SUM(AO$4:AO38)/$BE38</f>
        <v>73375.904776653289</v>
      </c>
      <c r="AP424" s="90">
        <f>SUM(AP$4:AP38)/$BE38</f>
        <v>28115.002282350921</v>
      </c>
      <c r="AQ424" s="90">
        <f>SUM(AQ$4:AQ38)/$BE38</f>
        <v>52214.104129118969</v>
      </c>
      <c r="AR424" s="90">
        <f>SUM(AR$4:AR38)/$BE38</f>
        <v>121790.86374780358</v>
      </c>
      <c r="AS424" s="90">
        <f>SUM(AS$4:AS38)/$BE38</f>
        <v>146221.24301965415</v>
      </c>
      <c r="AT424" s="90">
        <f>SUM(AT$4:AT38)/$BE38</f>
        <v>317753.39263058885</v>
      </c>
      <c r="AU424" s="90">
        <f>SUM(AU$4:AU38)/$BE38</f>
        <v>359955.67481331871</v>
      </c>
      <c r="AY424" s="63"/>
      <c r="AZ424" s="65"/>
      <c r="BA424" s="63"/>
      <c r="BB424" s="63"/>
    </row>
    <row r="425" spans="1:54" x14ac:dyDescent="0.25">
      <c r="A425" s="60">
        <v>19555</v>
      </c>
      <c r="B425" s="88">
        <f>SUM(B$4:B39)/$BE39</f>
        <v>28964.433420923571</v>
      </c>
      <c r="C425" s="88">
        <f>SUM(C$4:C39)/$BE39</f>
        <v>25003.067244220234</v>
      </c>
      <c r="D425" s="88">
        <f>SUM(D$4:D39)/$BE39</f>
        <v>44689.376403050388</v>
      </c>
      <c r="E425" s="88">
        <f>SUM(E$4:E39)/$BE39</f>
        <v>580.15704372198456</v>
      </c>
      <c r="F425" s="88">
        <f>SUM(F$4:F39)/$BE39</f>
        <v>1487.3482309152344</v>
      </c>
      <c r="G425" s="88">
        <f>SUM(G$4:G39)/$BE39</f>
        <v>12216.280747589604</v>
      </c>
      <c r="H425" s="88">
        <f>SUM(H$4:H39)/$BE39</f>
        <v>4886.7751408494905</v>
      </c>
      <c r="I425" s="88">
        <f>SUM(I$4:I39)/$BE39</f>
        <v>9764.4880840340375</v>
      </c>
      <c r="J425" s="88">
        <f>SUM(J$4:J39)/$BE39</f>
        <v>10286.299407854862</v>
      </c>
      <c r="K425" s="90">
        <f>SUM(K$4:K39)/$BE39</f>
        <v>3227.902417143046</v>
      </c>
      <c r="L425" s="88">
        <f>SUM(L$4:L39)/$BE39</f>
        <v>32821.890788407582</v>
      </c>
      <c r="M425" s="88">
        <f>SUM(M$4:M39)/$BE39</f>
        <v>54479.547950349464</v>
      </c>
      <c r="N425" s="88">
        <f>SUM(N$4:N39)/$BE39</f>
        <v>31048.334460364844</v>
      </c>
      <c r="O425" s="88">
        <f>SUM(O$4:O39)/$BE39</f>
        <v>2499.6402147782833</v>
      </c>
      <c r="P425" s="88">
        <f>SUM(P$4:P39)/$BE39</f>
        <v>38555.806212787924</v>
      </c>
      <c r="Q425" s="88">
        <f>SUM(Q$4:Q39)/$BE39</f>
        <v>41068.545066844708</v>
      </c>
      <c r="R425" s="88">
        <f>SUM(R$4:R39)/$BE39</f>
        <v>30163.456441189937</v>
      </c>
      <c r="S425" s="88">
        <f>SUM(S$4:S39)/$BE39</f>
        <v>13874.351265146857</v>
      </c>
      <c r="T425" s="88">
        <f>SUM(T$4:T39)/$BE39</f>
        <v>36906.92135431723</v>
      </c>
      <c r="U425" s="88">
        <f>SUM(U$4:U39)/$BE39</f>
        <v>58200.059659408864</v>
      </c>
      <c r="V425" s="88">
        <f>SUM(V$4:V39)/$BE39</f>
        <v>2671.7238741437072</v>
      </c>
      <c r="W425" s="88">
        <f>SUM(W$4:W39)/$BE39</f>
        <v>5824.280491964947</v>
      </c>
      <c r="X425" s="88">
        <f>SUM(X$4:X39)/$BE39</f>
        <v>26659.073490185758</v>
      </c>
      <c r="Y425" s="88">
        <f>SUM(Y$4:Y39)/$BE39</f>
        <v>47606.319307492442</v>
      </c>
      <c r="Z425" s="88">
        <f>SUM(Z$4:Z39)/$BE39</f>
        <v>85309.035168594419</v>
      </c>
      <c r="AA425" s="88">
        <f>SUM(AA$4:AA39)/$BE39</f>
        <v>44473.151106754973</v>
      </c>
      <c r="AB425" s="88">
        <f>SUM(AB$4:AB39)/$BE39</f>
        <v>64462.277765670253</v>
      </c>
      <c r="AC425" s="88">
        <f>SUM(AC$4:AC39)/$BE39</f>
        <v>67934.432618406179</v>
      </c>
      <c r="AD425" s="88">
        <f>SUM(AD$4:AD39)/$BE39</f>
        <v>5126.2974769491739</v>
      </c>
      <c r="AE425" s="88">
        <f>SUM(AE$4:AE39)/$BE39</f>
        <v>17585.603841495318</v>
      </c>
      <c r="AF425" s="88">
        <f>SUM(AF$4:AF39)/$BE39</f>
        <v>18760.704268175949</v>
      </c>
      <c r="AG425" s="88">
        <f>SUM(AG$4:AG39)/$BE39</f>
        <v>7112.0226733641148</v>
      </c>
      <c r="AH425" s="90">
        <f>SUM(AH$4:AH39)/$BE39</f>
        <v>43875.251424939932</v>
      </c>
      <c r="AI425" s="90">
        <f>SUM(AI$4:AI39)/$BE39</f>
        <v>80023.482109382545</v>
      </c>
      <c r="AJ425" s="90">
        <f>SUM(AJ$4:AJ39)/$BE39</f>
        <v>32929.630178655869</v>
      </c>
      <c r="AK425" s="88">
        <f>SUM(AK$4:AK39)/$BE39</f>
        <v>11019.787321295189</v>
      </c>
      <c r="AL425" s="90">
        <f>SUM(AL$4:AL39)/$BE39</f>
        <v>31901.514131683314</v>
      </c>
      <c r="AM425" s="90">
        <f>SUM(AM$4:AM39)/$BE39</f>
        <v>47998.067409765994</v>
      </c>
      <c r="AN425" s="90">
        <f>SUM(AN$4:AN39)/$BE39</f>
        <v>98150.668117045803</v>
      </c>
      <c r="AO425" s="90">
        <f>SUM(AO$4:AO39)/$BE39</f>
        <v>70058.68040023619</v>
      </c>
      <c r="AP425" s="90">
        <f>SUM(AP$4:AP39)/$BE39</f>
        <v>29345.371214111259</v>
      </c>
      <c r="AQ425" s="90">
        <f>SUM(AQ$4:AQ39)/$BE39</f>
        <v>57627.226290397623</v>
      </c>
      <c r="AR425" s="90">
        <f>SUM(AR$4:AR39)/$BE39</f>
        <v>116926.57387341079</v>
      </c>
      <c r="AS425" s="90">
        <f>SUM(AS$4:AS39)/$BE39</f>
        <v>154791.61397341819</v>
      </c>
      <c r="AT425" s="90">
        <f>SUM(AT$4:AT39)/$BE39</f>
        <v>323498.21309958899</v>
      </c>
      <c r="AU425" s="90">
        <f>SUM(AU$4:AU39)/$BE39</f>
        <v>360643.94617523294</v>
      </c>
      <c r="AY425" s="63"/>
      <c r="AZ425" s="65"/>
      <c r="BA425" s="63"/>
      <c r="BB425" s="63"/>
    </row>
    <row r="426" spans="1:54" x14ac:dyDescent="0.25">
      <c r="A426" s="60">
        <v>19556</v>
      </c>
      <c r="B426" s="88">
        <f>SUM(B$4:B40)/$BE40</f>
        <v>29440.052007828985</v>
      </c>
      <c r="C426" s="88">
        <f>SUM(C$4:C40)/$BE40</f>
        <v>26345.663880088272</v>
      </c>
      <c r="D426" s="88">
        <f>SUM(D$4:D40)/$BE40</f>
        <v>43963.130964589793</v>
      </c>
      <c r="E426" s="88">
        <f>SUM(E$4:E40)/$BE40</f>
        <v>544.09266437497956</v>
      </c>
      <c r="F426" s="88">
        <f>SUM(F$4:F40)/$BE40</f>
        <v>1385.6286693374</v>
      </c>
      <c r="G426" s="88">
        <f>SUM(G$4:G40)/$BE40</f>
        <v>11731.222263360714</v>
      </c>
      <c r="H426" s="88">
        <f>SUM(H$4:H40)/$BE40</f>
        <v>6235.9891266727136</v>
      </c>
      <c r="I426" s="88">
        <f>SUM(I$4:I40)/$BE40</f>
        <v>9465.1698424993356</v>
      </c>
      <c r="J426" s="88">
        <f>SUM(J$4:J40)/$BE40</f>
        <v>10218.618749843487</v>
      </c>
      <c r="K426" s="90">
        <f>SUM(K$4:K40)/$BE40</f>
        <v>3195.4294693506699</v>
      </c>
      <c r="L426" s="88">
        <f>SUM(L$4:L40)/$BE40</f>
        <v>31324.990985717468</v>
      </c>
      <c r="M426" s="88">
        <f>SUM(M$4:M40)/$BE40</f>
        <v>58047.313951556134</v>
      </c>
      <c r="N426" s="88">
        <f>SUM(N$4:N40)/$BE40</f>
        <v>31778.809116906868</v>
      </c>
      <c r="O426" s="88">
        <f>SUM(O$4:O40)/$BE40</f>
        <v>2444.2897816876375</v>
      </c>
      <c r="P426" s="88">
        <f>SUM(P$4:P40)/$BE40</f>
        <v>37140.000719007068</v>
      </c>
      <c r="Q426" s="88">
        <f>SUM(Q$4:Q40)/$BE40</f>
        <v>38722.270956817119</v>
      </c>
      <c r="R426" s="88">
        <f>SUM(R$4:R40)/$BE40</f>
        <v>30080.225427198289</v>
      </c>
      <c r="S426" s="88">
        <f>SUM(S$4:S40)/$BE40</f>
        <v>14247.657118545267</v>
      </c>
      <c r="T426" s="88">
        <f>SUM(T$4:T40)/$BE40</f>
        <v>34498.461219105549</v>
      </c>
      <c r="U426" s="88">
        <f>SUM(U$4:U40)/$BE40</f>
        <v>55079.537188998525</v>
      </c>
      <c r="V426" s="88">
        <f>SUM(V$4:V40)/$BE40</f>
        <v>2619.0546173796447</v>
      </c>
      <c r="W426" s="88">
        <f>SUM(W$4:W40)/$BE40</f>
        <v>6097.8816470852971</v>
      </c>
      <c r="X426" s="88">
        <f>SUM(X$4:X40)/$BE40</f>
        <v>26934.71893404501</v>
      </c>
      <c r="Y426" s="88">
        <f>SUM(Y$4:Y40)/$BE40</f>
        <v>50123.286642955267</v>
      </c>
      <c r="Z426" s="88">
        <f>SUM(Z$4:Z40)/$BE40</f>
        <v>80009.409194102584</v>
      </c>
      <c r="AA426" s="88">
        <f>SUM(AA$4:AA40)/$BE40</f>
        <v>41753.149334722664</v>
      </c>
      <c r="AB426" s="88">
        <f>SUM(AB$4:AB40)/$BE40</f>
        <v>70490.191650187335</v>
      </c>
      <c r="AC426" s="88">
        <f>SUM(AC$4:AC40)/$BE40</f>
        <v>65604.010703491658</v>
      </c>
      <c r="AD426" s="88">
        <f>SUM(AD$4:AD40)/$BE40</f>
        <v>4862.4103655075887</v>
      </c>
      <c r="AE426" s="88">
        <f>SUM(AE$4:AE40)/$BE40</f>
        <v>16509.363688977064</v>
      </c>
      <c r="AF426" s="88">
        <f>SUM(AF$4:AF40)/$BE40</f>
        <v>18138.747533655205</v>
      </c>
      <c r="AG426" s="88">
        <f>SUM(AG$4:AG40)/$BE40</f>
        <v>10884.757003476803</v>
      </c>
      <c r="AH426" s="90">
        <f>SUM(AH$4:AH40)/$BE40</f>
        <v>42641.135589175152</v>
      </c>
      <c r="AI426" s="90">
        <f>SUM(AI$4:AI40)/$BE40</f>
        <v>80663.017667703607</v>
      </c>
      <c r="AJ426" s="90">
        <f>SUM(AJ$4:AJ40)/$BE40</f>
        <v>32411.571624176093</v>
      </c>
      <c r="AK426" s="88">
        <f>SUM(AK$4:AK40)/$BE40</f>
        <v>10334.7827225862</v>
      </c>
      <c r="AL426" s="90">
        <f>SUM(AL$4:AL40)/$BE40</f>
        <v>31356.231100072608</v>
      </c>
      <c r="AM426" s="90">
        <f>SUM(AM$4:AM40)/$BE40</f>
        <v>52803.84867163661</v>
      </c>
      <c r="AN426" s="90">
        <f>SUM(AN$4:AN40)/$BE40</f>
        <v>106112.08689800586</v>
      </c>
      <c r="AO426" s="90">
        <f>SUM(AO$4:AO40)/$BE40</f>
        <v>66871.321084117837</v>
      </c>
      <c r="AP426" s="90">
        <f>SUM(AP$4:AP40)/$BE40</f>
        <v>31496.419891464546</v>
      </c>
      <c r="AQ426" s="90">
        <f>SUM(AQ$4:AQ40)/$BE40</f>
        <v>59220.440754135663</v>
      </c>
      <c r="AR426" s="90">
        <f>SUM(AR$4:AR40)/$BE40</f>
        <v>112773.6683776291</v>
      </c>
      <c r="AS426" s="90">
        <f>SUM(AS$4:AS40)/$BE40</f>
        <v>152297.41028166254</v>
      </c>
      <c r="AT426" s="90">
        <f>SUM(AT$4:AT40)/$BE40</f>
        <v>306355.83281816193</v>
      </c>
      <c r="AU426" s="90">
        <f>SUM(AU$4:AU40)/$BE40</f>
        <v>361552.36182872328</v>
      </c>
      <c r="AY426" s="63"/>
      <c r="AZ426" s="65"/>
      <c r="BA426" s="63"/>
      <c r="BB426" s="63"/>
    </row>
    <row r="427" spans="1:54" x14ac:dyDescent="0.25">
      <c r="A427" s="60">
        <v>19557</v>
      </c>
      <c r="B427" s="88">
        <f>SUM(B$4:B41)/$BE41</f>
        <v>30037.703566039847</v>
      </c>
      <c r="C427" s="88">
        <f>SUM(C$4:C41)/$BE41</f>
        <v>26891.017847585492</v>
      </c>
      <c r="D427" s="88">
        <f>SUM(D$4:D41)/$BE41</f>
        <v>43044.824565534786</v>
      </c>
      <c r="E427" s="88">
        <f>SUM(E$4:E41)/$BE41</f>
        <v>572.00024531202462</v>
      </c>
      <c r="F427" s="88">
        <f>SUM(F$4:F41)/$BE41</f>
        <v>1324.9404145410042</v>
      </c>
      <c r="G427" s="88">
        <f>SUM(G$4:G41)/$BE41</f>
        <v>12437.765813079484</v>
      </c>
      <c r="H427" s="88">
        <f>SUM(H$4:H41)/$BE41</f>
        <v>6446.2628052241716</v>
      </c>
      <c r="I427" s="88">
        <f>SUM(I$4:I41)/$BE41</f>
        <v>9973.9542498630472</v>
      </c>
      <c r="J427" s="88">
        <f>SUM(J$4:J41)/$BE41</f>
        <v>9809.6548745304553</v>
      </c>
      <c r="K427" s="90">
        <f>SUM(K$4:K41)/$BE41</f>
        <v>3254.2085679022571</v>
      </c>
      <c r="L427" s="88">
        <f>SUM(L$4:L41)/$BE41</f>
        <v>30233.727548885534</v>
      </c>
      <c r="M427" s="88">
        <f>SUM(M$4:M41)/$BE41</f>
        <v>58275.656546240527</v>
      </c>
      <c r="N427" s="88">
        <f>SUM(N$4:N41)/$BE41</f>
        <v>35151.374104183837</v>
      </c>
      <c r="O427" s="88">
        <f>SUM(O$4:O41)/$BE41</f>
        <v>2383.5456882503267</v>
      </c>
      <c r="P427" s="88">
        <f>SUM(P$4:P41)/$BE41</f>
        <v>36535.698299712902</v>
      </c>
      <c r="Q427" s="88">
        <f>SUM(Q$4:Q41)/$BE41</f>
        <v>41017.003541488273</v>
      </c>
      <c r="R427" s="88">
        <f>SUM(R$4:R41)/$BE41</f>
        <v>31201.998803222152</v>
      </c>
      <c r="S427" s="88">
        <f>SUM(S$4:S41)/$BE41</f>
        <v>13610.141279335949</v>
      </c>
      <c r="T427" s="88">
        <f>SUM(T$4:T41)/$BE41</f>
        <v>33373.25982255501</v>
      </c>
      <c r="U427" s="88">
        <f>SUM(U$4:U41)/$BE41</f>
        <v>59067.662378219946</v>
      </c>
      <c r="V427" s="88">
        <f>SUM(V$4:V41)/$BE41</f>
        <v>2669.7859388926699</v>
      </c>
      <c r="W427" s="88">
        <f>SUM(W$4:W41)/$BE41</f>
        <v>5841.6408980599463</v>
      </c>
      <c r="X427" s="88">
        <f>SUM(X$4:X41)/$BE41</f>
        <v>28546.694632505485</v>
      </c>
      <c r="Y427" s="88">
        <f>SUM(Y$4:Y41)/$BE41</f>
        <v>47496.407789626777</v>
      </c>
      <c r="Z427" s="88">
        <f>SUM(Z$4:Z41)/$BE41</f>
        <v>77508.6011840149</v>
      </c>
      <c r="AA427" s="88">
        <f>SUM(AA$4:AA41)/$BE41</f>
        <v>41373.201157223637</v>
      </c>
      <c r="AB427" s="88">
        <f>SUM(AB$4:AB41)/$BE41</f>
        <v>75265.962501389135</v>
      </c>
      <c r="AC427" s="88">
        <f>SUM(AC$4:AC41)/$BE41</f>
        <v>64323.639214974799</v>
      </c>
      <c r="AD427" s="88">
        <f>SUM(AD$4:AD41)/$BE41</f>
        <v>4718.7703189322792</v>
      </c>
      <c r="AE427" s="88">
        <f>SUM(AE$4:AE41)/$BE41</f>
        <v>16588.90262265924</v>
      </c>
      <c r="AF427" s="88">
        <f>SUM(AF$4:AF41)/$BE41</f>
        <v>17732.269382997856</v>
      </c>
      <c r="AG427" s="88">
        <f>SUM(AG$4:AG41)/$BE41</f>
        <v>11459.693472409599</v>
      </c>
      <c r="AH427" s="90">
        <f>SUM(AH$4:AH41)/$BE41</f>
        <v>42841.448012920919</v>
      </c>
      <c r="AI427" s="90">
        <f>SUM(AI$4:AI41)/$BE41</f>
        <v>77138.597436288634</v>
      </c>
      <c r="AJ427" s="90">
        <f>SUM(AJ$4:AJ41)/$BE41</f>
        <v>31888.467227744506</v>
      </c>
      <c r="AK427" s="88">
        <f>SUM(AK$4:AK41)/$BE41</f>
        <v>9976.4103617232486</v>
      </c>
      <c r="AL427" s="90">
        <f>SUM(AL$4:AL41)/$BE41</f>
        <v>30368.227119112948</v>
      </c>
      <c r="AM427" s="90">
        <f>SUM(AM$4:AM41)/$BE41</f>
        <v>56007.923927930387</v>
      </c>
      <c r="AN427" s="90">
        <f>SUM(AN$4:AN41)/$BE41</f>
        <v>101070.8240414967</v>
      </c>
      <c r="AO427" s="90">
        <f>SUM(AO$4:AO41)/$BE41</f>
        <v>64014.302340015754</v>
      </c>
      <c r="AP427" s="90">
        <f>SUM(AP$4:AP41)/$BE41</f>
        <v>33549.603419154409</v>
      </c>
      <c r="AQ427" s="90">
        <f>SUM(AQ$4:AQ41)/$BE41</f>
        <v>60890.289391778031</v>
      </c>
      <c r="AR427" s="90">
        <f>SUM(AR$4:AR41)/$BE41</f>
        <v>108456.13023617622</v>
      </c>
      <c r="AS427" s="90">
        <f>SUM(AS$4:AS41)/$BE41</f>
        <v>154527.27649170303</v>
      </c>
      <c r="AT427" s="90">
        <f>SUM(AT$4:AT41)/$BE41</f>
        <v>302023.81896866881</v>
      </c>
      <c r="AU427" s="90">
        <f>SUM(AU$4:AU41)/$BE41</f>
        <v>345348.85406753694</v>
      </c>
      <c r="AY427" s="63"/>
      <c r="AZ427" s="65"/>
      <c r="BA427" s="63"/>
      <c r="BB427" s="63"/>
    </row>
    <row r="428" spans="1:54" x14ac:dyDescent="0.25">
      <c r="A428" s="60">
        <v>19558</v>
      </c>
      <c r="B428" s="88">
        <f>SUM(B$4:B42)/$BE42</f>
        <v>29124.111260720703</v>
      </c>
      <c r="C428" s="88">
        <f>SUM(C$4:C42)/$BE42</f>
        <v>27063.081147415607</v>
      </c>
      <c r="D428" s="88">
        <f>SUM(D$4:D42)/$BE42</f>
        <v>41331.613581613863</v>
      </c>
      <c r="E428" s="88">
        <f>SUM(E$4:E42)/$BE42</f>
        <v>579.9048875473718</v>
      </c>
      <c r="F428" s="88">
        <f>SUM(F$4:F42)/$BE42</f>
        <v>1922.0203889984696</v>
      </c>
      <c r="G428" s="88">
        <f>SUM(G$4:G42)/$BE42</f>
        <v>12283.823249670013</v>
      </c>
      <c r="H428" s="88">
        <f>SUM(H$4:H42)/$BE42</f>
        <v>6857.3468487217951</v>
      </c>
      <c r="I428" s="88">
        <f>SUM(I$4:I42)/$BE42</f>
        <v>9756.3086324065862</v>
      </c>
      <c r="J428" s="88">
        <f>SUM(J$4:J42)/$BE42</f>
        <v>9230.6696936684184</v>
      </c>
      <c r="K428" s="90">
        <f>SUM(K$4:K42)/$BE42</f>
        <v>3214.1459974509548</v>
      </c>
      <c r="L428" s="88">
        <f>SUM(L$4:L42)/$BE42</f>
        <v>28697.061677932772</v>
      </c>
      <c r="M428" s="88">
        <f>SUM(M$4:M42)/$BE42</f>
        <v>60034.130662191674</v>
      </c>
      <c r="N428" s="88">
        <f>SUM(N$4:N42)/$BE42</f>
        <v>34879.782356629941</v>
      </c>
      <c r="O428" s="88">
        <f>SUM(O$4:O42)/$BE42</f>
        <v>3144.4498904890766</v>
      </c>
      <c r="P428" s="88">
        <f>SUM(P$4:P42)/$BE42</f>
        <v>34990.547371258283</v>
      </c>
      <c r="Q428" s="88">
        <f>SUM(Q$4:Q42)/$BE42</f>
        <v>39588.998221745875</v>
      </c>
      <c r="R428" s="88">
        <f>SUM(R$4:R42)/$BE42</f>
        <v>32551.50839027244</v>
      </c>
      <c r="S428" s="88">
        <f>SUM(S$4:S42)/$BE42</f>
        <v>13024.733040804147</v>
      </c>
      <c r="T428" s="88">
        <f>SUM(T$4:T42)/$BE42</f>
        <v>33300.161235993612</v>
      </c>
      <c r="U428" s="88">
        <f>SUM(U$4:U42)/$BE42</f>
        <v>57101.568521495392</v>
      </c>
      <c r="V428" s="88">
        <f>SUM(V$4:V42)/$BE42</f>
        <v>2649.7941370598155</v>
      </c>
      <c r="W428" s="88">
        <f>SUM(W$4:W42)/$BE42</f>
        <v>5827.0204801851723</v>
      </c>
      <c r="X428" s="88">
        <f>SUM(X$4:X42)/$BE42</f>
        <v>30354.197200574359</v>
      </c>
      <c r="Y428" s="88">
        <f>SUM(Y$4:Y42)/$BE42</f>
        <v>49493.353899719157</v>
      </c>
      <c r="Z428" s="88">
        <f>SUM(Z$4:Z42)/$BE42</f>
        <v>73771.026762149195</v>
      </c>
      <c r="AA428" s="88">
        <f>SUM(AA$4:AA42)/$BE42</f>
        <v>47175.178814377192</v>
      </c>
      <c r="AB428" s="88">
        <f>SUM(AB$4:AB42)/$BE42</f>
        <v>82190.722519140298</v>
      </c>
      <c r="AC428" s="88">
        <f>SUM(AC$4:AC42)/$BE42</f>
        <v>61322.156321810595</v>
      </c>
      <c r="AD428" s="88">
        <f>SUM(AD$4:AD42)/$BE42</f>
        <v>4759.5229613219808</v>
      </c>
      <c r="AE428" s="88">
        <f>SUM(AE$4:AE42)/$BE42</f>
        <v>17882.414697235945</v>
      </c>
      <c r="AF428" s="88">
        <f>SUM(AF$4:AF42)/$BE42</f>
        <v>17557.244430064169</v>
      </c>
      <c r="AG428" s="88">
        <f>SUM(AG$4:AG42)/$BE42</f>
        <v>11629.060861459058</v>
      </c>
      <c r="AH428" s="90">
        <f>SUM(AH$4:AH42)/$BE42</f>
        <v>43624.676014149336</v>
      </c>
      <c r="AI428" s="90">
        <f>SUM(AI$4:AI42)/$BE42</f>
        <v>75135.181923055177</v>
      </c>
      <c r="AJ428" s="90">
        <f>SUM(AJ$4:AJ42)/$BE42</f>
        <v>32761.083075133218</v>
      </c>
      <c r="AK428" s="88">
        <f>SUM(AK$4:AK42)/$BE42</f>
        <v>10317.610239041684</v>
      </c>
      <c r="AL428" s="90">
        <f>SUM(AL$4:AL42)/$BE42</f>
        <v>29949.785203043299</v>
      </c>
      <c r="AM428" s="90">
        <f>SUM(AM$4:AM42)/$BE42</f>
        <v>57487.035323785967</v>
      </c>
      <c r="AN428" s="90">
        <f>SUM(AN$4:AN42)/$BE42</f>
        <v>96073.754915969694</v>
      </c>
      <c r="AO428" s="90">
        <f>SUM(AO$4:AO42)/$BE42</f>
        <v>64353.513291461044</v>
      </c>
      <c r="AP428" s="90">
        <f>SUM(AP$4:AP42)/$BE42</f>
        <v>36578.397474202044</v>
      </c>
      <c r="AQ428" s="90">
        <f>SUM(AQ$4:AQ42)/$BE42</f>
        <v>59164.789615146408</v>
      </c>
      <c r="AR428" s="90">
        <f>SUM(AR$4:AR42)/$BE42</f>
        <v>104380.15506869808</v>
      </c>
      <c r="AS428" s="90">
        <f>SUM(AS$4:AS42)/$BE42</f>
        <v>155783.82779562808</v>
      </c>
      <c r="AT428" s="90">
        <f>SUM(AT$4:AT42)/$BE42</f>
        <v>289748.63451205124</v>
      </c>
      <c r="AU428" s="90">
        <f>SUM(AU$4:AU42)/$BE42</f>
        <v>325128.79313423444</v>
      </c>
      <c r="AY428" s="63"/>
      <c r="AZ428" s="65"/>
      <c r="BA428" s="63"/>
      <c r="BB428" s="63"/>
    </row>
    <row r="429" spans="1:54" x14ac:dyDescent="0.25">
      <c r="A429" s="60">
        <v>19559</v>
      </c>
      <c r="B429" s="88">
        <f>SUM(B$4:B43)/$BE43</f>
        <v>29180.472598304008</v>
      </c>
      <c r="C429" s="88">
        <f>SUM(C$4:C43)/$BE43</f>
        <v>27325.791282531896</v>
      </c>
      <c r="D429" s="88">
        <f>SUM(D$4:D43)/$BE43</f>
        <v>40731.800059921508</v>
      </c>
      <c r="E429" s="88">
        <f>SUM(E$4:E43)/$BE43</f>
        <v>559.19171403018356</v>
      </c>
      <c r="F429" s="88">
        <f>SUM(F$4:F43)/$BE43</f>
        <v>2088.8526971702827</v>
      </c>
      <c r="G429" s="88">
        <f>SUM(G$4:G43)/$BE43</f>
        <v>12135.870726713945</v>
      </c>
      <c r="H429" s="88">
        <f>SUM(H$4:H43)/$BE43</f>
        <v>6715.8104814689723</v>
      </c>
      <c r="I429" s="88">
        <f>SUM(I$4:I43)/$BE43</f>
        <v>9822.538152377012</v>
      </c>
      <c r="J429" s="88">
        <f>SUM(J$4:J43)/$BE43</f>
        <v>8825.1055111523692</v>
      </c>
      <c r="K429" s="90">
        <f>SUM(K$4:K43)/$BE43</f>
        <v>3193.208393073714</v>
      </c>
      <c r="L429" s="88">
        <f>SUM(L$4:L43)/$BE43</f>
        <v>29666.048871485757</v>
      </c>
      <c r="M429" s="88">
        <f>SUM(M$4:M43)/$BE43</f>
        <v>58741.822407135682</v>
      </c>
      <c r="N429" s="88">
        <f>SUM(N$4:N43)/$BE43</f>
        <v>35309.793681341878</v>
      </c>
      <c r="O429" s="88">
        <f>SUM(O$4:O43)/$BE43</f>
        <v>4048.7087760348159</v>
      </c>
      <c r="P429" s="88">
        <f>SUM(P$4:P43)/$BE43</f>
        <v>33468.904176694799</v>
      </c>
      <c r="Q429" s="88">
        <f>SUM(Q$4:Q43)/$BE43</f>
        <v>39288.68085300376</v>
      </c>
      <c r="R429" s="88">
        <f>SUM(R$4:R43)/$BE43</f>
        <v>30616.03085846324</v>
      </c>
      <c r="S429" s="88">
        <f>SUM(S$4:S43)/$BE43</f>
        <v>15306.931726838095</v>
      </c>
      <c r="T429" s="88">
        <f>SUM(T$4:T43)/$BE43</f>
        <v>33337.791078220282</v>
      </c>
      <c r="U429" s="88">
        <f>SUM(U$4:U43)/$BE43</f>
        <v>55194.419863866104</v>
      </c>
      <c r="V429" s="88">
        <f>SUM(V$4:V43)/$BE43</f>
        <v>2680.1213017744794</v>
      </c>
      <c r="W429" s="88">
        <f>SUM(W$4:W43)/$BE43</f>
        <v>5591.4920079056064</v>
      </c>
      <c r="X429" s="88">
        <f>SUM(X$4:X43)/$BE43</f>
        <v>30035.73994278457</v>
      </c>
      <c r="Y429" s="88">
        <f>SUM(Y$4:Y43)/$BE43</f>
        <v>47314.221078560753</v>
      </c>
      <c r="Z429" s="88">
        <f>SUM(Z$4:Z43)/$BE43</f>
        <v>73211.189630551991</v>
      </c>
      <c r="AA429" s="88">
        <f>SUM(AA$4:AA43)/$BE43</f>
        <v>45840.747309775441</v>
      </c>
      <c r="AB429" s="88">
        <f>SUM(AB$4:AB43)/$BE43</f>
        <v>99475.532099166885</v>
      </c>
      <c r="AC429" s="88">
        <f>SUM(AC$4:AC43)/$BE43</f>
        <v>57825.201549974634</v>
      </c>
      <c r="AD429" s="88">
        <f>SUM(AD$4:AD43)/$BE43</f>
        <v>7903.9860514720822</v>
      </c>
      <c r="AE429" s="88">
        <f>SUM(AE$4:AE43)/$BE43</f>
        <v>16854.76056248201</v>
      </c>
      <c r="AF429" s="88">
        <f>SUM(AF$4:AF43)/$BE43</f>
        <v>17693.904965252244</v>
      </c>
      <c r="AG429" s="88">
        <f>SUM(AG$4:AG43)/$BE43</f>
        <v>11206.97048475164</v>
      </c>
      <c r="AH429" s="90">
        <f>SUM(AH$4:AH43)/$BE43</f>
        <v>43993.153758926914</v>
      </c>
      <c r="AI429" s="90">
        <f>SUM(AI$4:AI43)/$BE43</f>
        <v>72116.995201771555</v>
      </c>
      <c r="AJ429" s="90">
        <f>SUM(AJ$4:AJ43)/$BE43</f>
        <v>31414.604103321726</v>
      </c>
      <c r="AK429" s="88">
        <f>SUM(AK$4:AK43)/$BE43</f>
        <v>10035.180912773296</v>
      </c>
      <c r="AL429" s="90">
        <f>SUM(AL$4:AL43)/$BE43</f>
        <v>28461.321919789261</v>
      </c>
      <c r="AM429" s="90">
        <f>SUM(AM$4:AM43)/$BE43</f>
        <v>56629.499488305795</v>
      </c>
      <c r="AN429" s="90">
        <f>SUM(AN$4:AN43)/$BE43</f>
        <v>93417.870721741638</v>
      </c>
      <c r="AO429" s="90">
        <f>SUM(AO$4:AO43)/$BE43</f>
        <v>67451.146616769067</v>
      </c>
      <c r="AP429" s="90">
        <f>SUM(AP$4:AP43)/$BE43</f>
        <v>34662.976458467638</v>
      </c>
      <c r="AQ429" s="90">
        <f>SUM(AQ$4:AQ43)/$BE43</f>
        <v>56063.900823198252</v>
      </c>
      <c r="AR429" s="90">
        <f>SUM(AR$4:AR43)/$BE43</f>
        <v>105792.8029489263</v>
      </c>
      <c r="AS429" s="90">
        <f>SUM(AS$4:AS43)/$BE43</f>
        <v>157666.37623316585</v>
      </c>
      <c r="AT429" s="90">
        <f>SUM(AT$4:AT43)/$BE43</f>
        <v>284032.49010712688</v>
      </c>
      <c r="AU429" s="90">
        <f>SUM(AU$4:AU43)/$BE43</f>
        <v>311836.85703898594</v>
      </c>
      <c r="AY429" s="63"/>
      <c r="AZ429" s="65"/>
      <c r="BA429" s="63"/>
      <c r="BB429" s="63"/>
    </row>
    <row r="430" spans="1:54" x14ac:dyDescent="0.25">
      <c r="A430" s="60">
        <v>19560</v>
      </c>
      <c r="B430" s="88">
        <f>SUM(B$4:B44)/$BE44</f>
        <v>28867.009882529383</v>
      </c>
      <c r="C430" s="88">
        <f>SUM(C$4:C44)/$BE44</f>
        <v>26627.978846984191</v>
      </c>
      <c r="D430" s="88">
        <f>SUM(D$4:D44)/$BE44</f>
        <v>40096.247254430942</v>
      </c>
      <c r="E430" s="88">
        <f>SUM(E$4:E44)/$BE44</f>
        <v>526.52557789615537</v>
      </c>
      <c r="F430" s="88">
        <f>SUM(F$4:F44)/$BE44</f>
        <v>2553.8883656796402</v>
      </c>
      <c r="G430" s="88">
        <f>SUM(G$4:G44)/$BE44</f>
        <v>11900.922345350784</v>
      </c>
      <c r="H430" s="88">
        <f>SUM(H$4:H44)/$BE44</f>
        <v>7428.3428885274661</v>
      </c>
      <c r="I430" s="88">
        <f>SUM(I$4:I44)/$BE44</f>
        <v>10422.334194456538</v>
      </c>
      <c r="J430" s="88">
        <f>SUM(J$4:J44)/$BE44</f>
        <v>9622.8484001628312</v>
      </c>
      <c r="K430" s="90">
        <f>SUM(K$4:K44)/$BE44</f>
        <v>3175.7284427068043</v>
      </c>
      <c r="L430" s="88">
        <f>SUM(L$4:L44)/$BE44</f>
        <v>30302.786248375396</v>
      </c>
      <c r="M430" s="88">
        <f>SUM(M$4:M44)/$BE44</f>
        <v>59519.73306275739</v>
      </c>
      <c r="N430" s="88">
        <f>SUM(N$4:N44)/$BE44</f>
        <v>36654.938271767111</v>
      </c>
      <c r="O430" s="88">
        <f>SUM(O$4:O44)/$BE44</f>
        <v>5523.46772508297</v>
      </c>
      <c r="P430" s="88">
        <f>SUM(P$4:P44)/$BE44</f>
        <v>31906.817513500984</v>
      </c>
      <c r="Q430" s="88">
        <f>SUM(Q$4:Q44)/$BE44</f>
        <v>40701.840192315562</v>
      </c>
      <c r="R430" s="88">
        <f>SUM(R$4:R44)/$BE44</f>
        <v>29768.088596351725</v>
      </c>
      <c r="S430" s="88">
        <f>SUM(S$4:S44)/$BE44</f>
        <v>14327.821179337687</v>
      </c>
      <c r="T430" s="88">
        <f>SUM(T$4:T44)/$BE44</f>
        <v>31491.859814589734</v>
      </c>
      <c r="U430" s="88">
        <f>SUM(U$4:U44)/$BE44</f>
        <v>51535.34306032661</v>
      </c>
      <c r="V430" s="88">
        <f>SUM(V$4:V44)/$BE44</f>
        <v>2803.6897044587913</v>
      </c>
      <c r="W430" s="88">
        <f>SUM(W$4:W44)/$BE44</f>
        <v>5339.4405898707819</v>
      </c>
      <c r="X430" s="88">
        <f>SUM(X$4:X44)/$BE44</f>
        <v>34381.798769850815</v>
      </c>
      <c r="Y430" s="88">
        <f>SUM(Y$4:Y44)/$BE44</f>
        <v>54140.214982652527</v>
      </c>
      <c r="Z430" s="88">
        <f>SUM(Z$4:Z44)/$BE44</f>
        <v>68716.639189971771</v>
      </c>
      <c r="AA430" s="88">
        <f>SUM(AA$4:AA44)/$BE44</f>
        <v>43193.394983864157</v>
      </c>
      <c r="AB430" s="88">
        <f>SUM(AB$4:AB44)/$BE44</f>
        <v>107208.43864979138</v>
      </c>
      <c r="AC430" s="88">
        <f>SUM(AC$4:AC44)/$BE44</f>
        <v>54964.291031052155</v>
      </c>
      <c r="AD430" s="88">
        <f>SUM(AD$4:AD44)/$BE44</f>
        <v>10678.881179741564</v>
      </c>
      <c r="AE430" s="88">
        <f>SUM(AE$4:AE44)/$BE44</f>
        <v>16117.983485313467</v>
      </c>
      <c r="AF430" s="88">
        <f>SUM(AF$4:AF44)/$BE44</f>
        <v>18090.349824491055</v>
      </c>
      <c r="AG430" s="88">
        <f>SUM(AG$4:AG44)/$BE44</f>
        <v>11778.509252834565</v>
      </c>
      <c r="AH430" s="90">
        <f>SUM(AH$4:AH44)/$BE44</f>
        <v>43756.370582960815</v>
      </c>
      <c r="AI430" s="90">
        <f>SUM(AI$4:AI44)/$BE44</f>
        <v>70376.562231580829</v>
      </c>
      <c r="AJ430" s="90">
        <f>SUM(AJ$4:AJ44)/$BE44</f>
        <v>30316.002187025279</v>
      </c>
      <c r="AK430" s="88">
        <f>SUM(AK$4:AK44)/$BE44</f>
        <v>10164.682052483404</v>
      </c>
      <c r="AL430" s="90">
        <f>SUM(AL$4:AL44)/$BE44</f>
        <v>29094.707591826758</v>
      </c>
      <c r="AM430" s="90">
        <f>SUM(AM$4:AM44)/$BE44</f>
        <v>54654.067288180908</v>
      </c>
      <c r="AN430" s="90">
        <f>SUM(AN$4:AN44)/$BE44</f>
        <v>87626.149192718643</v>
      </c>
      <c r="AO430" s="90">
        <f>SUM(AO$4:AO44)/$BE44</f>
        <v>66493.432182776567</v>
      </c>
      <c r="AP430" s="90">
        <f>SUM(AP$4:AP44)/$BE44</f>
        <v>32516.608673632301</v>
      </c>
      <c r="AQ430" s="90">
        <f>SUM(AQ$4:AQ44)/$BE44</f>
        <v>61159.800277120659</v>
      </c>
      <c r="AR430" s="90">
        <f>SUM(AR$4:AR44)/$BE44</f>
        <v>112591.5335787673</v>
      </c>
      <c r="AS430" s="90">
        <f>SUM(AS$4:AS44)/$BE44</f>
        <v>149779.40073534142</v>
      </c>
      <c r="AT430" s="90">
        <f>SUM(AT$4:AT44)/$BE44</f>
        <v>280622.09811653057</v>
      </c>
      <c r="AU430" s="90">
        <f>SUM(AU$4:AU44)/$BE44</f>
        <v>304088.46157118719</v>
      </c>
      <c r="AY430" s="63"/>
      <c r="AZ430" s="65"/>
      <c r="BA430" s="63"/>
      <c r="BB430" s="63"/>
    </row>
    <row r="431" spans="1:54" x14ac:dyDescent="0.25">
      <c r="A431" s="60">
        <v>19561</v>
      </c>
      <c r="B431" s="88">
        <f>SUM(B$4:B45)/$BE45</f>
        <v>28080.626564695856</v>
      </c>
      <c r="C431" s="88">
        <f>SUM(C$4:C45)/$BE45</f>
        <v>28159.671033927163</v>
      </c>
      <c r="D431" s="88">
        <f>SUM(D$4:D45)/$BE45</f>
        <v>42502.870022978153</v>
      </c>
      <c r="E431" s="88">
        <f>SUM(E$4:E45)/$BE45</f>
        <v>497.90781574385272</v>
      </c>
      <c r="F431" s="88">
        <f>SUM(F$4:F45)/$BE45</f>
        <v>2405.0738471443992</v>
      </c>
      <c r="G431" s="88">
        <f>SUM(G$4:G45)/$BE45</f>
        <v>11416.221026809892</v>
      </c>
      <c r="H431" s="88">
        <f>SUM(H$4:H45)/$BE45</f>
        <v>7221.8009352299478</v>
      </c>
      <c r="I431" s="88">
        <f>SUM(I$4:I45)/$BE45</f>
        <v>10360.499418096957</v>
      </c>
      <c r="J431" s="88">
        <f>SUM(J$4:J45)/$BE45</f>
        <v>10239.845840350614</v>
      </c>
      <c r="K431" s="90">
        <f>SUM(K$4:K45)/$BE45</f>
        <v>3271.5067329011799</v>
      </c>
      <c r="L431" s="88">
        <f>SUM(L$4:L45)/$BE45</f>
        <v>30429.099604057003</v>
      </c>
      <c r="M431" s="88">
        <f>SUM(M$4:M45)/$BE45</f>
        <v>65717.117542462918</v>
      </c>
      <c r="N431" s="88">
        <f>SUM(N$4:N45)/$BE45</f>
        <v>39785.284637284552</v>
      </c>
      <c r="O431" s="88">
        <f>SUM(O$4:O45)/$BE45</f>
        <v>7165.6514422272712</v>
      </c>
      <c r="P431" s="88">
        <f>SUM(P$4:P45)/$BE45</f>
        <v>32551.275753237634</v>
      </c>
      <c r="Q431" s="88">
        <f>SUM(Q$4:Q45)/$BE45</f>
        <v>40242.804150266726</v>
      </c>
      <c r="R431" s="88">
        <f>SUM(R$4:R45)/$BE45</f>
        <v>30796.596626590708</v>
      </c>
      <c r="S431" s="88">
        <f>SUM(S$4:S45)/$BE45</f>
        <v>13621.281032846784</v>
      </c>
      <c r="T431" s="88">
        <f>SUM(T$4:T45)/$BE45</f>
        <v>29832.673319816757</v>
      </c>
      <c r="U431" s="88">
        <f>SUM(U$4:U45)/$BE45</f>
        <v>52920.772750838281</v>
      </c>
      <c r="V431" s="88">
        <f>SUM(V$4:V45)/$BE45</f>
        <v>2829.7548730961748</v>
      </c>
      <c r="W431" s="88">
        <f>SUM(W$4:W45)/$BE45</f>
        <v>5337.2970701005906</v>
      </c>
      <c r="X431" s="88">
        <f>SUM(X$4:X45)/$BE45</f>
        <v>33886.899265424443</v>
      </c>
      <c r="Y431" s="88">
        <f>SUM(Y$4:Y45)/$BE45</f>
        <v>54633.238022816418</v>
      </c>
      <c r="Z431" s="88">
        <f>SUM(Z$4:Z45)/$BE45</f>
        <v>65224.680504671334</v>
      </c>
      <c r="AA431" s="88">
        <f>SUM(AA$4:AA45)/$BE45</f>
        <v>41175.661817338834</v>
      </c>
      <c r="AB431" s="88">
        <f>SUM(AB$4:AB45)/$BE45</f>
        <v>111487.96237186714</v>
      </c>
      <c r="AC431" s="88">
        <f>SUM(AC$4:AC45)/$BE45</f>
        <v>55385.070467880694</v>
      </c>
      <c r="AD431" s="88">
        <f>SUM(AD$4:AD45)/$BE45</f>
        <v>10264.03282711652</v>
      </c>
      <c r="AE431" s="88">
        <f>SUM(AE$4:AE45)/$BE45</f>
        <v>15825.007410426135</v>
      </c>
      <c r="AF431" s="88">
        <f>SUM(AF$4:AF45)/$BE45</f>
        <v>18649.67409879843</v>
      </c>
      <c r="AG431" s="88">
        <f>SUM(AG$4:AG45)/$BE45</f>
        <v>13759.236369287788</v>
      </c>
      <c r="AH431" s="90">
        <f>SUM(AH$4:AH45)/$BE45</f>
        <v>46385.139414885773</v>
      </c>
      <c r="AI431" s="90">
        <f>SUM(AI$4:AI45)/$BE45</f>
        <v>69246.960669713211</v>
      </c>
      <c r="AJ431" s="90">
        <f>SUM(AJ$4:AJ45)/$BE45</f>
        <v>29373.552894215904</v>
      </c>
      <c r="AK431" s="88">
        <f>SUM(AK$4:AK45)/$BE45</f>
        <v>10401.358098296016</v>
      </c>
      <c r="AL431" s="90">
        <f>SUM(AL$4:AL45)/$BE45</f>
        <v>27569.846182676138</v>
      </c>
      <c r="AM431" s="90">
        <f>SUM(AM$4:AM45)/$BE45</f>
        <v>55012.685867353175</v>
      </c>
      <c r="AN431" s="90">
        <f>SUM(AN$4:AN45)/$BE45</f>
        <v>85593.397633714805</v>
      </c>
      <c r="AO431" s="90">
        <f>SUM(AO$4:AO45)/$BE45</f>
        <v>66308.635271375882</v>
      </c>
      <c r="AP431" s="90">
        <f>SUM(AP$4:AP45)/$BE45</f>
        <v>30604.379431212848</v>
      </c>
      <c r="AQ431" s="90">
        <f>SUM(AQ$4:AQ45)/$BE45</f>
        <v>58344.532820076231</v>
      </c>
      <c r="AR431" s="90">
        <f>SUM(AR$4:AR45)/$BE45</f>
        <v>109528.19178647274</v>
      </c>
      <c r="AS431" s="90">
        <f>SUM(AS$4:AS45)/$BE45</f>
        <v>144851.69481511408</v>
      </c>
      <c r="AT431" s="90">
        <f>SUM(AT$4:AT45)/$BE45</f>
        <v>273432.89392480417</v>
      </c>
      <c r="AU431" s="90">
        <f>SUM(AU$4:AU45)/$BE45</f>
        <v>315711.25580481091</v>
      </c>
      <c r="AY431" s="63"/>
      <c r="AZ431" s="65"/>
      <c r="BA431" s="63"/>
      <c r="BB431" s="63"/>
    </row>
    <row r="432" spans="1:54" x14ac:dyDescent="0.25">
      <c r="A432" s="60">
        <v>19562</v>
      </c>
      <c r="B432" s="88">
        <f>SUM(B$4:B46)/$BE46</f>
        <v>27673.649686531626</v>
      </c>
      <c r="C432" s="88">
        <f>SUM(C$4:C46)/$BE46</f>
        <v>28409.982360721799</v>
      </c>
      <c r="D432" s="88">
        <f>SUM(D$4:D46)/$BE46</f>
        <v>42330.853792353606</v>
      </c>
      <c r="E432" s="88">
        <f>SUM(E$4:E46)/$BE46</f>
        <v>482.66712201959336</v>
      </c>
      <c r="F432" s="88">
        <f>SUM(F$4:F46)/$BE46</f>
        <v>2357.8045494183143</v>
      </c>
      <c r="G432" s="88">
        <f>SUM(G$4:G46)/$BE46</f>
        <v>13312.856024344235</v>
      </c>
      <c r="H432" s="88">
        <f>SUM(H$4:H46)/$BE46</f>
        <v>7220.3054490245377</v>
      </c>
      <c r="I432" s="88">
        <f>SUM(I$4:I46)/$BE46</f>
        <v>10412.913287393625</v>
      </c>
      <c r="J432" s="88">
        <f>SUM(J$4:J46)/$BE46</f>
        <v>10441.456166265942</v>
      </c>
      <c r="K432" s="90">
        <f>SUM(K$4:K46)/$BE46</f>
        <v>3362.5067699318574</v>
      </c>
      <c r="L432" s="88">
        <f>SUM(L$4:L46)/$BE46</f>
        <v>31073.252357443973</v>
      </c>
      <c r="M432" s="88">
        <f>SUM(M$4:M46)/$BE46</f>
        <v>66027.547906780208</v>
      </c>
      <c r="N432" s="88">
        <f>SUM(N$4:N46)/$BE46</f>
        <v>43907.962043209125</v>
      </c>
      <c r="O432" s="88">
        <f>SUM(O$4:O46)/$BE46</f>
        <v>7734.4994440672826</v>
      </c>
      <c r="P432" s="88">
        <f>SUM(P$4:P46)/$BE46</f>
        <v>31368.595643847304</v>
      </c>
      <c r="Q432" s="88">
        <f>SUM(Q$4:Q46)/$BE46</f>
        <v>45741.447812919163</v>
      </c>
      <c r="R432" s="88">
        <f>SUM(R$4:R46)/$BE46</f>
        <v>32369.713681553345</v>
      </c>
      <c r="S432" s="88">
        <f>SUM(S$4:S46)/$BE46</f>
        <v>15053.866280430457</v>
      </c>
      <c r="T432" s="88">
        <f>SUM(T$4:T46)/$BE46</f>
        <v>30107.17934135102</v>
      </c>
      <c r="U432" s="88">
        <f>SUM(U$4:U46)/$BE46</f>
        <v>51381.963472271527</v>
      </c>
      <c r="V432" s="88">
        <f>SUM(V$4:V46)/$BE46</f>
        <v>2785.7425062458587</v>
      </c>
      <c r="W432" s="88">
        <f>SUM(W$4:W46)/$BE46</f>
        <v>5973.6781289824839</v>
      </c>
      <c r="X432" s="88">
        <f>SUM(X$4:X46)/$BE46</f>
        <v>34127.196283336118</v>
      </c>
      <c r="Y432" s="88">
        <f>SUM(Y$4:Y46)/$BE46</f>
        <v>53390.519353541094</v>
      </c>
      <c r="Z432" s="88">
        <f>SUM(Z$4:Z46)/$BE46</f>
        <v>62167.212085796651</v>
      </c>
      <c r="AA432" s="88">
        <f>SUM(AA$4:AA46)/$BE46</f>
        <v>39587.646386367196</v>
      </c>
      <c r="AB432" s="88">
        <f>SUM(AB$4:AB46)/$BE46</f>
        <v>111841.5522890234</v>
      </c>
      <c r="AC432" s="88">
        <f>SUM(AC$4:AC46)/$BE46</f>
        <v>56450.973173503051</v>
      </c>
      <c r="AD432" s="88">
        <f>SUM(AD$4:AD46)/$BE46</f>
        <v>10888.823454440191</v>
      </c>
      <c r="AE432" s="88">
        <f>SUM(AE$4:AE46)/$BE46</f>
        <v>15841.177386617483</v>
      </c>
      <c r="AF432" s="88">
        <f>SUM(AF$4:AF46)/$BE46</f>
        <v>19885.418840650058</v>
      </c>
      <c r="AG432" s="88">
        <f>SUM(AG$4:AG46)/$BE46</f>
        <v>14012.829104439968</v>
      </c>
      <c r="AH432" s="90">
        <f>SUM(AH$4:AH46)/$BE46</f>
        <v>48339.19608653961</v>
      </c>
      <c r="AI432" s="90">
        <f>SUM(AI$4:AI46)/$BE46</f>
        <v>67723.720279924324</v>
      </c>
      <c r="AJ432" s="90">
        <f>SUM(AJ$4:AJ46)/$BE46</f>
        <v>29165.387556721947</v>
      </c>
      <c r="AK432" s="88">
        <f>SUM(AK$4:AK46)/$BE46</f>
        <v>10779.881228079097</v>
      </c>
      <c r="AL432" s="90">
        <f>SUM(AL$4:AL46)/$BE46</f>
        <v>26211.521753366989</v>
      </c>
      <c r="AM432" s="90">
        <f>SUM(AM$4:AM46)/$BE46</f>
        <v>52894.628378235233</v>
      </c>
      <c r="AN432" s="90">
        <f>SUM(AN$4:AN46)/$BE46</f>
        <v>81508.695034329183</v>
      </c>
      <c r="AO432" s="90">
        <f>SUM(AO$4:AO46)/$BE46</f>
        <v>69382.379075061312</v>
      </c>
      <c r="AP432" s="90">
        <f>SUM(AP$4:AP46)/$BE46</f>
        <v>29167.040837367509</v>
      </c>
      <c r="AQ432" s="90">
        <f>SUM(AQ$4:AQ46)/$BE46</f>
        <v>55972.083297620899</v>
      </c>
      <c r="AR432" s="90">
        <f>SUM(AR$4:AR46)/$BE46</f>
        <v>106321.39963392174</v>
      </c>
      <c r="AS432" s="90">
        <f>SUM(AS$4:AS46)/$BE46</f>
        <v>143707.74473544795</v>
      </c>
      <c r="AT432" s="90">
        <f>SUM(AT$4:AT46)/$BE46</f>
        <v>260973.09060004744</v>
      </c>
      <c r="AU432" s="90">
        <f>SUM(AU$4:AU46)/$BE46</f>
        <v>314993.70092767611</v>
      </c>
      <c r="AY432" s="63"/>
      <c r="AZ432" s="65"/>
      <c r="BA432" s="63"/>
      <c r="BB432" s="63"/>
    </row>
    <row r="433" spans="1:54" x14ac:dyDescent="0.25">
      <c r="A433" s="60">
        <v>19563</v>
      </c>
      <c r="B433" s="88">
        <f>SUM(B$4:B47)/$BE47</f>
        <v>27610.024966965044</v>
      </c>
      <c r="C433" s="88">
        <f>SUM(C$4:C47)/$BE47</f>
        <v>29329.192478611236</v>
      </c>
      <c r="D433" s="88">
        <f>SUM(D$4:D47)/$BE47</f>
        <v>41243.175039431437</v>
      </c>
      <c r="E433" s="88">
        <f>SUM(E$4:E47)/$BE47</f>
        <v>453.45343571217938</v>
      </c>
      <c r="F433" s="88">
        <f>SUM(F$4:F47)/$BE47</f>
        <v>2464.4438870139766</v>
      </c>
      <c r="G433" s="88">
        <f>SUM(G$4:G47)/$BE47</f>
        <v>13190.720127510433</v>
      </c>
      <c r="H433" s="88">
        <f>SUM(H$4:H47)/$BE47</f>
        <v>7350.7387617641616</v>
      </c>
      <c r="I433" s="88">
        <f>SUM(I$4:I47)/$BE47</f>
        <v>10643.902604424835</v>
      </c>
      <c r="J433" s="88">
        <f>SUM(J$4:J47)/$BE47</f>
        <v>9886.4364395717439</v>
      </c>
      <c r="K433" s="88">
        <f>SUM(K$4:K47)/$BE47</f>
        <v>3175.2106400598345</v>
      </c>
      <c r="L433" s="88">
        <f>SUM(L$4:L47)/$BE47</f>
        <v>34140.994072337722</v>
      </c>
      <c r="M433" s="88">
        <f>SUM(M$4:M47)/$BE47</f>
        <v>70574.231528594129</v>
      </c>
      <c r="N433" s="88">
        <f>SUM(N$4:N47)/$BE47</f>
        <v>43884.284526215539</v>
      </c>
      <c r="O433" s="88">
        <f>SUM(O$4:O47)/$BE47</f>
        <v>8290.3094427878932</v>
      </c>
      <c r="P433" s="88">
        <f>SUM(P$4:P47)/$BE47</f>
        <v>29751.387062938898</v>
      </c>
      <c r="Q433" s="88">
        <f>SUM(Q$4:Q47)/$BE47</f>
        <v>45491.946497400757</v>
      </c>
      <c r="R433" s="88">
        <f>SUM(R$4:R47)/$BE47</f>
        <v>32712.067659850516</v>
      </c>
      <c r="S433" s="88">
        <f>SUM(S$4:S47)/$BE47</f>
        <v>15302.360710279037</v>
      </c>
      <c r="T433" s="88">
        <f>SUM(T$4:T47)/$BE47</f>
        <v>29944.599933033445</v>
      </c>
      <c r="U433" s="88">
        <f>SUM(U$4:U47)/$BE47</f>
        <v>49417.230571923486</v>
      </c>
      <c r="V433" s="88">
        <f>SUM(V$4:V47)/$BE47</f>
        <v>2726.0573262320759</v>
      </c>
      <c r="W433" s="88">
        <f>SUM(W$4:W47)/$BE47</f>
        <v>5678.1329417795014</v>
      </c>
      <c r="X433" s="88">
        <f>SUM(X$4:X47)/$BE47</f>
        <v>32417.480353230167</v>
      </c>
      <c r="Y433" s="88">
        <f>SUM(Y$4:Y47)/$BE47</f>
        <v>53813.109638725065</v>
      </c>
      <c r="Z433" s="88">
        <f>SUM(Z$4:Z47)/$BE47</f>
        <v>58374.988988375691</v>
      </c>
      <c r="AA433" s="88">
        <f>SUM(AA$4:AA47)/$BE47</f>
        <v>38319.325275250369</v>
      </c>
      <c r="AB433" s="88">
        <f>SUM(AB$4:AB47)/$BE47</f>
        <v>109049.01489858699</v>
      </c>
      <c r="AC433" s="88">
        <f>SUM(AC$4:AC47)/$BE47</f>
        <v>58892.373535874547</v>
      </c>
      <c r="AD433" s="88">
        <f>SUM(AD$4:AD47)/$BE47</f>
        <v>10200.805037161143</v>
      </c>
      <c r="AE433" s="88">
        <f>SUM(AE$4:AE47)/$BE47</f>
        <v>15517.03156154992</v>
      </c>
      <c r="AF433" s="88">
        <f>SUM(AF$4:AF47)/$BE47</f>
        <v>18612.194900603728</v>
      </c>
      <c r="AG433" s="88">
        <f>SUM(AG$4:AG47)/$BE47</f>
        <v>14587.613830255039</v>
      </c>
      <c r="AH433" s="90">
        <f>SUM(AH$4:AH47)/$BE47</f>
        <v>46540.879120471909</v>
      </c>
      <c r="AI433" s="90">
        <f>SUM(AI$4:AI47)/$BE47</f>
        <v>64784.060985996533</v>
      </c>
      <c r="AJ433" s="90">
        <f>SUM(AJ$4:AJ47)/$BE47</f>
        <v>27911.156189873269</v>
      </c>
      <c r="AK433" s="88">
        <f>SUM(AK$4:AK47)/$BE47</f>
        <v>11328.239888537444</v>
      </c>
      <c r="AL433" s="90">
        <f>SUM(AL$4:AL47)/$BE47</f>
        <v>25565.324670460213</v>
      </c>
      <c r="AM433" s="90">
        <f>SUM(AM$4:AM47)/$BE47</f>
        <v>49548.804871604305</v>
      </c>
      <c r="AN433" s="90">
        <f>SUM(AN$4:AN47)/$BE47</f>
        <v>93942.141388744276</v>
      </c>
      <c r="AO433" s="90">
        <f>SUM(AO$4:AO47)/$BE47</f>
        <v>67660.530783086695</v>
      </c>
      <c r="AP433" s="90">
        <f>SUM(AP$4:AP47)/$BE47</f>
        <v>27753.566178865847</v>
      </c>
      <c r="AQ433" s="90">
        <f>SUM(AQ$4:AQ47)/$BE47</f>
        <v>54302.625888797411</v>
      </c>
      <c r="AR433" s="90">
        <f>SUM(AR$4:AR47)/$BE47</f>
        <v>100556.73255475446</v>
      </c>
      <c r="AS433" s="90">
        <f>SUM(AS$4:AS47)/$BE47</f>
        <v>155958.56888619505</v>
      </c>
      <c r="AT433" s="90">
        <f>SUM(AT$4:AT47)/$BE47</f>
        <v>244850.77439143628</v>
      </c>
      <c r="AU433" s="90">
        <f>SUM(AU$4:AU47)/$BE47</f>
        <v>299324.32325298642</v>
      </c>
      <c r="AY433" s="63"/>
      <c r="AZ433" s="65"/>
      <c r="BA433" s="63"/>
      <c r="BB433" s="63"/>
    </row>
    <row r="434" spans="1:54" x14ac:dyDescent="0.25">
      <c r="A434" s="60">
        <v>19564</v>
      </c>
      <c r="B434" s="88">
        <f>SUM(B$4:B48)/$BE48</f>
        <v>27531.831299612131</v>
      </c>
      <c r="C434" s="88">
        <f>SUM(C$4:C48)/$BE48</f>
        <v>29746.384386470752</v>
      </c>
      <c r="D434" s="88">
        <f>SUM(D$4:D48)/$BE48</f>
        <v>39714.984313057437</v>
      </c>
      <c r="E434" s="88">
        <f>SUM(E$4:E48)/$BE48</f>
        <v>426.28218686306371</v>
      </c>
      <c r="F434" s="88">
        <f>SUM(F$4:F48)/$BE48</f>
        <v>2412.1696658452165</v>
      </c>
      <c r="G434" s="88">
        <f>SUM(G$4:G48)/$BE48</f>
        <v>12599.789332426888</v>
      </c>
      <c r="H434" s="88">
        <f>SUM(H$4:H48)/$BE48</f>
        <v>7348.2362336211654</v>
      </c>
      <c r="I434" s="88">
        <f>SUM(I$4:I48)/$BE48</f>
        <v>10437.56704202013</v>
      </c>
      <c r="J434" s="88">
        <f>SUM(J$4:J48)/$BE48</f>
        <v>9575.8889571395284</v>
      </c>
      <c r="K434" s="88">
        <f>SUM(K$4:K48)/$BE48</f>
        <v>3253.7958480624734</v>
      </c>
      <c r="L434" s="88">
        <f>SUM(L$4:L48)/$BE48</f>
        <v>36232.002082179148</v>
      </c>
      <c r="M434" s="88">
        <f>SUM(M$4:M48)/$BE48</f>
        <v>69582.367254944969</v>
      </c>
      <c r="N434" s="88">
        <f>SUM(N$4:N48)/$BE48</f>
        <v>42848.270685265365</v>
      </c>
      <c r="O434" s="88">
        <f>SUM(O$4:O48)/$BE48</f>
        <v>8413.628705150124</v>
      </c>
      <c r="P434" s="88">
        <f>SUM(P$4:P48)/$BE48</f>
        <v>29503.687317618846</v>
      </c>
      <c r="Q434" s="88">
        <f>SUM(Q$4:Q48)/$BE48</f>
        <v>43453.329013794602</v>
      </c>
      <c r="R434" s="88">
        <f>SUM(R$4:R48)/$BE48</f>
        <v>33214.914391036553</v>
      </c>
      <c r="S434" s="88">
        <f>SUM(S$4:S48)/$BE48</f>
        <v>16419.122873039942</v>
      </c>
      <c r="T434" s="88">
        <f>SUM(T$4:T48)/$BE48</f>
        <v>28527.550174334472</v>
      </c>
      <c r="U434" s="88">
        <f>SUM(U$4:U48)/$BE48</f>
        <v>47715.789246242028</v>
      </c>
      <c r="V434" s="88">
        <f>SUM(V$4:V48)/$BE48</f>
        <v>3087.3934994333654</v>
      </c>
      <c r="W434" s="88">
        <f>SUM(W$4:W48)/$BE48</f>
        <v>5405.1067374209133</v>
      </c>
      <c r="X434" s="88">
        <f>SUM(X$4:X48)/$BE48</f>
        <v>31955.823587182847</v>
      </c>
      <c r="Y434" s="88">
        <f>SUM(Y$4:Y48)/$BE48</f>
        <v>52498.698170842355</v>
      </c>
      <c r="Z434" s="88">
        <f>SUM(Z$4:Z48)/$BE48</f>
        <v>58005.706238651866</v>
      </c>
      <c r="AA434" s="88">
        <f>SUM(AA$4:AA48)/$BE48</f>
        <v>37441.15052086713</v>
      </c>
      <c r="AB434" s="88">
        <f>SUM(AB$4:AB48)/$BE48</f>
        <v>116212.86175579604</v>
      </c>
      <c r="AC434" s="88">
        <f>SUM(AC$4:AC48)/$BE48</f>
        <v>58572.308936374458</v>
      </c>
      <c r="AD434" s="88">
        <f>SUM(AD$4:AD48)/$BE48</f>
        <v>9700.1394076298293</v>
      </c>
      <c r="AE434" s="88">
        <f>SUM(AE$4:AE48)/$BE48</f>
        <v>14951.483168249695</v>
      </c>
      <c r="AF434" s="88">
        <f>SUM(AF$4:AF48)/$BE48</f>
        <v>17496.939089434753</v>
      </c>
      <c r="AG434" s="88">
        <f>SUM(AG$4:AG48)/$BE48</f>
        <v>15801.406964167849</v>
      </c>
      <c r="AH434" s="90">
        <f>SUM(AH$4:AH48)/$BE48</f>
        <v>45820.497099998436</v>
      </c>
      <c r="AI434" s="90">
        <f>SUM(AI$4:AI48)/$BE48</f>
        <v>66318.101783933947</v>
      </c>
      <c r="AJ434" s="90">
        <f>SUM(AJ$4:AJ48)/$BE48</f>
        <v>27411.649433083963</v>
      </c>
      <c r="AK434" s="88">
        <f>SUM(AK$4:AK48)/$BE48</f>
        <v>11432.132727501315</v>
      </c>
      <c r="AL434" s="90">
        <f>SUM(AL$4:AL48)/$BE48</f>
        <v>27972.894502866227</v>
      </c>
      <c r="AM434" s="90">
        <f>SUM(AM$4:AM48)/$BE48</f>
        <v>47488.245148501403</v>
      </c>
      <c r="AN434" s="90">
        <f>SUM(AN$4:AN48)/$BE48</f>
        <v>92148.454820004947</v>
      </c>
      <c r="AO434" s="90">
        <f>SUM(AO$4:AO48)/$BE48</f>
        <v>64549.393517297627</v>
      </c>
      <c r="AP434" s="90">
        <f>SUM(AP$4:AP48)/$BE48</f>
        <v>34036.688627115793</v>
      </c>
      <c r="AQ434" s="90">
        <f>SUM(AQ$4:AQ48)/$BE48</f>
        <v>51599.475153208594</v>
      </c>
      <c r="AR434" s="90">
        <f>SUM(AR$4:AR48)/$BE48</f>
        <v>100122.86689446605</v>
      </c>
      <c r="AS434" s="90">
        <f>SUM(AS$4:AS48)/$BE48</f>
        <v>159910.46128868376</v>
      </c>
      <c r="AT434" s="90">
        <f>SUM(AT$4:AT48)/$BE48</f>
        <v>238192.49092262259</v>
      </c>
      <c r="AU434" s="90">
        <f>SUM(AU$4:AU48)/$BE48</f>
        <v>288469.65764965501</v>
      </c>
      <c r="AY434" s="63"/>
      <c r="AZ434" s="65"/>
      <c r="BA434" s="63"/>
      <c r="BB434" s="63"/>
    </row>
    <row r="435" spans="1:54" x14ac:dyDescent="0.25">
      <c r="A435" s="60">
        <v>19565</v>
      </c>
      <c r="B435" s="88">
        <f>SUM(B$4:B49)/$BE49</f>
        <v>27247.968906119993</v>
      </c>
      <c r="C435" s="88">
        <f>SUM(C$4:C49)/$BE49</f>
        <v>29283.904983455708</v>
      </c>
      <c r="D435" s="88">
        <f>SUM(D$4:D49)/$BE49</f>
        <v>38247.743438098398</v>
      </c>
      <c r="E435" s="88">
        <f>SUM(E$4:E49)/$BE49</f>
        <v>407.04397962365488</v>
      </c>
      <c r="F435" s="88">
        <f>SUM(F$4:F49)/$BE49</f>
        <v>2481.1530081938308</v>
      </c>
      <c r="G435" s="88">
        <f>SUM(G$4:G49)/$BE49</f>
        <v>12468.74521196054</v>
      </c>
      <c r="H435" s="88">
        <f>SUM(H$4:H49)/$BE49</f>
        <v>8048.0732271518827</v>
      </c>
      <c r="I435" s="88">
        <f>SUM(I$4:I49)/$BE49</f>
        <v>10929.49973222414</v>
      </c>
      <c r="J435" s="88">
        <f>SUM(J$4:J49)/$BE49</f>
        <v>9231.3427841346529</v>
      </c>
      <c r="K435" s="88">
        <f>SUM(K$4:K49)/$BE49</f>
        <v>3202.457684422212</v>
      </c>
      <c r="L435" s="88">
        <f>SUM(L$4:L49)/$BE49</f>
        <v>35591.732002766286</v>
      </c>
      <c r="M435" s="88">
        <f>SUM(M$4:M49)/$BE49</f>
        <v>69947.386707742058</v>
      </c>
      <c r="N435" s="88">
        <f>SUM(N$4:N49)/$BE49</f>
        <v>43457.295947458071</v>
      </c>
      <c r="O435" s="88">
        <f>SUM(O$4:O49)/$BE49</f>
        <v>8876.9150617864088</v>
      </c>
      <c r="P435" s="88">
        <f>SUM(P$4:P49)/$BE49</f>
        <v>28670.212712129916</v>
      </c>
      <c r="Q435" s="88">
        <f>SUM(Q$4:Q49)/$BE49</f>
        <v>42773.592727932308</v>
      </c>
      <c r="R435" s="88">
        <f>SUM(R$4:R49)/$BE49</f>
        <v>34914.941099496791</v>
      </c>
      <c r="S435" s="88">
        <f>SUM(S$4:S49)/$BE49</f>
        <v>17839.838515680523</v>
      </c>
      <c r="T435" s="88">
        <f>SUM(T$4:T49)/$BE49</f>
        <v>27730.486792292268</v>
      </c>
      <c r="U435" s="88">
        <f>SUM(U$4:U49)/$BE49</f>
        <v>45438.91238671192</v>
      </c>
      <c r="V435" s="88">
        <f>SUM(V$4:V49)/$BE49</f>
        <v>3159.7173863357489</v>
      </c>
      <c r="W435" s="88">
        <f>SUM(W$4:W49)/$BE49</f>
        <v>5231.865815705869</v>
      </c>
      <c r="X435" s="88">
        <f>SUM(X$4:X49)/$BE49</f>
        <v>30577.577966202214</v>
      </c>
      <c r="Y435" s="88">
        <f>SUM(Y$4:Y49)/$BE49</f>
        <v>52081.782342568069</v>
      </c>
      <c r="Z435" s="88">
        <f>SUM(Z$4:Z49)/$BE49</f>
        <v>60599.012715774275</v>
      </c>
      <c r="AA435" s="88">
        <f>SUM(AA$4:AA49)/$BE49</f>
        <v>36369.706577920675</v>
      </c>
      <c r="AB435" s="88">
        <f>SUM(AB$4:AB49)/$BE49</f>
        <v>116365.58280350844</v>
      </c>
      <c r="AC435" s="88">
        <f>SUM(AC$4:AC49)/$BE49</f>
        <v>58552.27063230698</v>
      </c>
      <c r="AD435" s="88">
        <f>SUM(AD$4:AD49)/$BE49</f>
        <v>9388.5214125934453</v>
      </c>
      <c r="AE435" s="88">
        <f>SUM(AE$4:AE49)/$BE49</f>
        <v>14338.360468857327</v>
      </c>
      <c r="AF435" s="88">
        <f>SUM(AF$4:AF49)/$BE49</f>
        <v>18956.495196148298</v>
      </c>
      <c r="AG435" s="88">
        <f>SUM(AG$4:AG49)/$BE49</f>
        <v>18387.929173981967</v>
      </c>
      <c r="AH435" s="90">
        <f>SUM(AH$4:AH49)/$BE49</f>
        <v>46517.89919875365</v>
      </c>
      <c r="AI435" s="90">
        <f>SUM(AI$4:AI49)/$BE49</f>
        <v>65264.292646259819</v>
      </c>
      <c r="AJ435" s="90">
        <f>SUM(AJ$4:AJ49)/$BE49</f>
        <v>26495.256786061811</v>
      </c>
      <c r="AK435" s="88">
        <f>SUM(AK$4:AK49)/$BE49</f>
        <v>11227.60076251079</v>
      </c>
      <c r="AL435" s="90">
        <f>SUM(AL$4:AL49)/$BE49</f>
        <v>27689.653306913227</v>
      </c>
      <c r="AM435" s="90">
        <f>SUM(AM$4:AM49)/$BE49</f>
        <v>47748.039054693247</v>
      </c>
      <c r="AN435" s="90">
        <f>SUM(AN$4:AN49)/$BE49</f>
        <v>87614.547912227019</v>
      </c>
      <c r="AO435" s="90">
        <f>SUM(AO$4:AO49)/$BE49</f>
        <v>64156.574474316556</v>
      </c>
      <c r="AP435" s="90">
        <f>SUM(AP$4:AP49)/$BE49</f>
        <v>35794.527589984747</v>
      </c>
      <c r="AQ435" s="90">
        <f>SUM(AQ$4:AQ49)/$BE49</f>
        <v>50642.506215102323</v>
      </c>
      <c r="AR435" s="90">
        <f>SUM(AR$4:AR49)/$BE49</f>
        <v>105110.48794895069</v>
      </c>
      <c r="AS435" s="90">
        <f>SUM(AS$4:AS49)/$BE49</f>
        <v>159838.01478437931</v>
      </c>
      <c r="AT435" s="90">
        <f>SUM(AT$4:AT49)/$BE49</f>
        <v>231892.43763406324</v>
      </c>
      <c r="AU435" s="90">
        <f>SUM(AU$4:AU49)/$BE49</f>
        <v>279233.32970092533</v>
      </c>
      <c r="AY435" s="63"/>
      <c r="AZ435" s="65"/>
      <c r="BA435" s="63"/>
      <c r="BB435" s="63"/>
    </row>
    <row r="436" spans="1:54" x14ac:dyDescent="0.25">
      <c r="A436" s="60">
        <v>19566</v>
      </c>
      <c r="B436" s="88">
        <f>SUM(B$4:B50)/$BE50</f>
        <v>27364.453072526441</v>
      </c>
      <c r="C436" s="88">
        <f>SUM(C$4:C50)/$BE50</f>
        <v>29241.887167709996</v>
      </c>
      <c r="D436" s="88">
        <f>SUM(D$4:D50)/$BE50</f>
        <v>37878.267068716385</v>
      </c>
      <c r="E436" s="88">
        <f>SUM(E$4:E50)/$BE50</f>
        <v>389.13399649989628</v>
      </c>
      <c r="F436" s="88">
        <f>SUM(F$4:F50)/$BE50</f>
        <v>2425.1492680723545</v>
      </c>
      <c r="G436" s="88">
        <f>SUM(G$4:G50)/$BE50</f>
        <v>13085.860903126189</v>
      </c>
      <c r="H436" s="88">
        <f>SUM(H$4:H50)/$BE50</f>
        <v>7875.119656265927</v>
      </c>
      <c r="I436" s="88">
        <f>SUM(I$4:I50)/$BE50</f>
        <v>11545.421851524736</v>
      </c>
      <c r="J436" s="88">
        <f>SUM(J$4:J50)/$BE50</f>
        <v>9744.7597263255575</v>
      </c>
      <c r="K436" s="88">
        <f>SUM(K$4:K50)/$BE50</f>
        <v>3160.0071035936035</v>
      </c>
      <c r="L436" s="88">
        <f>SUM(L$4:L50)/$BE50</f>
        <v>35211.125134259724</v>
      </c>
      <c r="M436" s="88">
        <f>SUM(M$4:M50)/$BE50</f>
        <v>80734.539860113859</v>
      </c>
      <c r="N436" s="88">
        <f>SUM(N$4:N50)/$BE50</f>
        <v>43587.187372745437</v>
      </c>
      <c r="O436" s="88">
        <f>SUM(O$4:O50)/$BE50</f>
        <v>9307.4689304831991</v>
      </c>
      <c r="P436" s="88">
        <f>SUM(P$4:P50)/$BE50</f>
        <v>28375.576893064983</v>
      </c>
      <c r="Q436" s="88">
        <f>SUM(Q$4:Q50)/$BE50</f>
        <v>42864.646620974228</v>
      </c>
      <c r="R436" s="88">
        <f>SUM(R$4:R50)/$BE50</f>
        <v>33922.167373787663</v>
      </c>
      <c r="S436" s="88">
        <f>SUM(S$4:S50)/$BE50</f>
        <v>18263.946959276735</v>
      </c>
      <c r="T436" s="88">
        <f>SUM(T$4:T50)/$BE50</f>
        <v>28190.034474617543</v>
      </c>
      <c r="U436" s="88">
        <f>SUM(U$4:U50)/$BE50</f>
        <v>43573.497672841571</v>
      </c>
      <c r="V436" s="88">
        <f>SUM(V$4:V50)/$BE50</f>
        <v>3087.6408444362178</v>
      </c>
      <c r="W436" s="88">
        <f>SUM(W$4:W50)/$BE50</f>
        <v>5074.5219745613094</v>
      </c>
      <c r="X436" s="88">
        <f>SUM(X$4:X50)/$BE50</f>
        <v>30504.237449720309</v>
      </c>
      <c r="Y436" s="88">
        <f>SUM(Y$4:Y50)/$BE50</f>
        <v>51263.108484188808</v>
      </c>
      <c r="Z436" s="88">
        <f>SUM(Z$4:Z50)/$BE50</f>
        <v>61065.580501793076</v>
      </c>
      <c r="AA436" s="88">
        <f>SUM(AA$4:AA50)/$BE50</f>
        <v>34978.166020229932</v>
      </c>
      <c r="AB436" s="88">
        <f>SUM(AB$4:AB50)/$BE50</f>
        <v>120022.0237660852</v>
      </c>
      <c r="AC436" s="88">
        <f>SUM(AC$4:AC50)/$BE50</f>
        <v>57358.31322555121</v>
      </c>
      <c r="AD436" s="88">
        <f>SUM(AD$4:AD50)/$BE50</f>
        <v>10023.017792206854</v>
      </c>
      <c r="AE436" s="88">
        <f>SUM(AE$4:AE50)/$BE50</f>
        <v>13725.193345000314</v>
      </c>
      <c r="AF436" s="88">
        <f>SUM(AF$4:AF50)/$BE50</f>
        <v>18490.639848395898</v>
      </c>
      <c r="AG436" s="88">
        <f>SUM(AG$4:AG50)/$BE50</f>
        <v>18368.490760467579</v>
      </c>
      <c r="AH436" s="90">
        <f>SUM(AH$4:AH50)/$BE50</f>
        <v>47737.94043243966</v>
      </c>
      <c r="AI436" s="90">
        <f>SUM(AI$4:AI50)/$BE50</f>
        <v>63003.095267941739</v>
      </c>
      <c r="AJ436" s="90">
        <f>SUM(AJ$4:AJ50)/$BE50</f>
        <v>25447.611883850986</v>
      </c>
      <c r="AK436" s="88">
        <f>SUM(AK$4:AK50)/$BE50</f>
        <v>10934.439191987803</v>
      </c>
      <c r="AL436" s="90">
        <f>SUM(AL$4:AL50)/$BE50</f>
        <v>27284.567838616564</v>
      </c>
      <c r="AM436" s="90">
        <f>SUM(AM$4:AM50)/$BE50</f>
        <v>49071.486685738972</v>
      </c>
      <c r="AN436" s="90">
        <f>SUM(AN$4:AN50)/$BE50</f>
        <v>86045.690720712519</v>
      </c>
      <c r="AO436" s="90">
        <f>SUM(AO$4:AO50)/$BE50</f>
        <v>63956.597019493747</v>
      </c>
      <c r="AP436" s="90">
        <f>SUM(AP$4:AP50)/$BE50</f>
        <v>36287.180790126462</v>
      </c>
      <c r="AQ436" s="90">
        <f>SUM(AQ$4:AQ50)/$BE50</f>
        <v>51868.134330147361</v>
      </c>
      <c r="AR436" s="90">
        <f>SUM(AR$4:AR50)/$BE50</f>
        <v>101930.97656609437</v>
      </c>
      <c r="AS436" s="90">
        <f>SUM(AS$4:AS50)/$BE50</f>
        <v>154628.564235125</v>
      </c>
      <c r="AT436" s="90">
        <f>SUM(AT$4:AT50)/$BE50</f>
        <v>224006.84281307945</v>
      </c>
      <c r="AU436" s="90">
        <f>SUM(AU$4:AU50)/$BE50</f>
        <v>273872.56140627142</v>
      </c>
      <c r="AY436" s="63"/>
      <c r="AZ436" s="65"/>
      <c r="BA436" s="63"/>
      <c r="BB436" s="63"/>
    </row>
    <row r="437" spans="1:54" x14ac:dyDescent="0.25">
      <c r="A437" s="60">
        <v>19567</v>
      </c>
      <c r="B437" s="88">
        <f>SUM(B$4:B51)/$BE51</f>
        <v>28177.063071285593</v>
      </c>
      <c r="C437" s="88">
        <f>SUM(C$4:C51)/$BE51</f>
        <v>29650.299055953939</v>
      </c>
      <c r="D437" s="88">
        <f>SUM(D$4:D51)/$BE51</f>
        <v>37111.074964414693</v>
      </c>
      <c r="E437" s="88">
        <f>SUM(E$4:E51)/$BE51</f>
        <v>377.83892640278532</v>
      </c>
      <c r="F437" s="88">
        <f>SUM(F$4:F51)/$BE51</f>
        <v>2413.288415663862</v>
      </c>
      <c r="G437" s="88">
        <f>SUM(G$4:G51)/$BE51</f>
        <v>13825.332254364983</v>
      </c>
      <c r="H437" s="88">
        <f>SUM(H$4:H51)/$BE51</f>
        <v>7777.3470344957559</v>
      </c>
      <c r="I437" s="88">
        <f>SUM(I$4:I51)/$BE51</f>
        <v>11764.522223869082</v>
      </c>
      <c r="J437" s="88">
        <f>SUM(J$4:J51)/$BE51</f>
        <v>9897.4702792741391</v>
      </c>
      <c r="K437" s="88">
        <f>SUM(K$4:K51)/$BE51</f>
        <v>3125.125987769999</v>
      </c>
      <c r="L437" s="88">
        <f>SUM(L$4:L51)/$BE51</f>
        <v>34519.169913087208</v>
      </c>
      <c r="M437" s="88">
        <f>SUM(M$4:M51)/$BE51</f>
        <v>79929.247962756112</v>
      </c>
      <c r="N437" s="88">
        <f>SUM(N$4:N51)/$BE51</f>
        <v>43324.549316314769</v>
      </c>
      <c r="O437" s="88">
        <f>SUM(O$4:O51)/$BE51</f>
        <v>9703.2951450675318</v>
      </c>
      <c r="P437" s="88">
        <f>SUM(P$4:P51)/$BE51</f>
        <v>28859.026614010651</v>
      </c>
      <c r="Q437" s="88">
        <f>SUM(Q$4:Q51)/$BE51</f>
        <v>41884.58727492897</v>
      </c>
      <c r="R437" s="88">
        <f>SUM(R$4:R51)/$BE51</f>
        <v>32920.085316858182</v>
      </c>
      <c r="S437" s="88">
        <f>SUM(S$4:S51)/$BE51</f>
        <v>17908.956924475693</v>
      </c>
      <c r="T437" s="88">
        <f>SUM(T$4:T51)/$BE51</f>
        <v>29298.048679457137</v>
      </c>
      <c r="U437" s="88">
        <f>SUM(U$4:U51)/$BE51</f>
        <v>42196.532233879065</v>
      </c>
      <c r="V437" s="88">
        <f>SUM(V$4:V51)/$BE51</f>
        <v>3148.4303919701802</v>
      </c>
      <c r="W437" s="88">
        <f>SUM(W$4:W51)/$BE51</f>
        <v>5054.6100008850563</v>
      </c>
      <c r="X437" s="88">
        <f>SUM(X$4:X51)/$BE51</f>
        <v>30462.728620313286</v>
      </c>
      <c r="Y437" s="88">
        <f>SUM(Y$4:Y51)/$BE51</f>
        <v>51693.23204894604</v>
      </c>
      <c r="Z437" s="88">
        <f>SUM(Z$4:Z51)/$BE51</f>
        <v>61343.9797096498</v>
      </c>
      <c r="AA437" s="88">
        <f>SUM(AA$4:AA51)/$BE51</f>
        <v>41770.444783377185</v>
      </c>
      <c r="AB437" s="88">
        <f>SUM(AB$4:AB51)/$BE51</f>
        <v>118812.65927004232</v>
      </c>
      <c r="AC437" s="88">
        <f>SUM(AC$4:AC51)/$BE51</f>
        <v>56936.813385176676</v>
      </c>
      <c r="AD437" s="88">
        <f>SUM(AD$4:AD51)/$BE51</f>
        <v>10425.014228396729</v>
      </c>
      <c r="AE437" s="88">
        <f>SUM(AE$4:AE51)/$BE51</f>
        <v>13546.963234531082</v>
      </c>
      <c r="AF437" s="88">
        <f>SUM(AF$4:AF51)/$BE51</f>
        <v>18223.08028733882</v>
      </c>
      <c r="AG437" s="88">
        <f>SUM(AG$4:AG51)/$BE51</f>
        <v>18344.773107145818</v>
      </c>
      <c r="AH437" s="90">
        <f>SUM(AH$4:AH51)/$BE51</f>
        <v>47104.342596399023</v>
      </c>
      <c r="AI437" s="90">
        <f>SUM(AI$4:AI51)/$BE51</f>
        <v>62226.548907673532</v>
      </c>
      <c r="AJ437" s="90">
        <f>SUM(AJ$4:AJ51)/$BE51</f>
        <v>25252.291960820825</v>
      </c>
      <c r="AK437" s="88">
        <f>SUM(AK$4:AK51)/$BE51</f>
        <v>10928.854630170317</v>
      </c>
      <c r="AL437" s="90">
        <f>SUM(AL$4:AL51)/$BE51</f>
        <v>26621.741872398423</v>
      </c>
      <c r="AM437" s="90">
        <f>SUM(AM$4:AM51)/$BE51</f>
        <v>48073.062770522673</v>
      </c>
      <c r="AN437" s="90">
        <f>SUM(AN$4:AN51)/$BE51</f>
        <v>84076.743811068678</v>
      </c>
      <c r="AO437" s="90">
        <f>SUM(AO$4:AO51)/$BE51</f>
        <v>64251.090150277276</v>
      </c>
      <c r="AP437" s="90">
        <f>SUM(AP$4:AP51)/$BE51</f>
        <v>35697.604601604689</v>
      </c>
      <c r="AQ437" s="90">
        <f>SUM(AQ$4:AQ51)/$BE51</f>
        <v>56664.614922341025</v>
      </c>
      <c r="AR437" s="90">
        <f>SUM(AR$4:AR51)/$BE51</f>
        <v>101466.43219557377</v>
      </c>
      <c r="AS437" s="90">
        <f>SUM(AS$4:AS51)/$BE51</f>
        <v>152108.55100048464</v>
      </c>
      <c r="AT437" s="90">
        <f>SUM(AT$4:AT51)/$BE51</f>
        <v>223229.68448952312</v>
      </c>
      <c r="AU437" s="90">
        <f>SUM(AU$4:AU51)/$BE51</f>
        <v>266751.00275653088</v>
      </c>
      <c r="AY437" s="63"/>
      <c r="AZ437" s="65"/>
      <c r="BA437" s="63"/>
      <c r="BB437" s="63"/>
    </row>
    <row r="438" spans="1:54" x14ac:dyDescent="0.25">
      <c r="A438" s="60">
        <v>19568</v>
      </c>
      <c r="B438" s="88">
        <f>SUM(B$4:B52)/$BE52</f>
        <v>28128.348247553309</v>
      </c>
      <c r="C438" s="88">
        <f>SUM(C$4:C52)/$BE52</f>
        <v>28965.012133353954</v>
      </c>
      <c r="D438" s="88">
        <f>SUM(D$4:D52)/$BE52</f>
        <v>36227.367280403174</v>
      </c>
      <c r="E438" s="88">
        <f>SUM(E$4:E52)/$BE52</f>
        <v>389.02015455321913</v>
      </c>
      <c r="F438" s="88">
        <f>SUM(F$4:F52)/$BE52</f>
        <v>2399.4634508246299</v>
      </c>
      <c r="G438" s="88">
        <f>SUM(G$4:G52)/$BE52</f>
        <v>13852.279806888602</v>
      </c>
      <c r="H438" s="88">
        <f>SUM(H$4:H52)/$BE52</f>
        <v>7569.0492373121006</v>
      </c>
      <c r="I438" s="88">
        <f>SUM(I$4:I52)/$BE52</f>
        <v>11870.371863138787</v>
      </c>
      <c r="J438" s="88">
        <f>SUM(J$4:J52)/$BE52</f>
        <v>9764.3548504003465</v>
      </c>
      <c r="K438" s="88">
        <f>SUM(K$4:K52)/$BE52</f>
        <v>3071.7960365775207</v>
      </c>
      <c r="L438" s="88">
        <f>SUM(L$4:L52)/$BE52</f>
        <v>33143.355544483849</v>
      </c>
      <c r="M438" s="88">
        <f>SUM(M$4:M52)/$BE52</f>
        <v>78761.293238185346</v>
      </c>
      <c r="N438" s="88">
        <f>SUM(N$4:N52)/$BE52</f>
        <v>42261.085874665689</v>
      </c>
      <c r="O438" s="88">
        <f>SUM(O$4:O52)/$BE52</f>
        <v>9928.1296105356123</v>
      </c>
      <c r="P438" s="88">
        <f>SUM(P$4:P52)/$BE52</f>
        <v>27841.483548786684</v>
      </c>
      <c r="Q438" s="88">
        <f>SUM(Q$4:Q52)/$BE52</f>
        <v>42099.134955344176</v>
      </c>
      <c r="R438" s="88">
        <f>SUM(R$4:R52)/$BE52</f>
        <v>32218.997861248121</v>
      </c>
      <c r="S438" s="88">
        <f>SUM(S$4:S52)/$BE52</f>
        <v>18712.143083711617</v>
      </c>
      <c r="T438" s="88">
        <f>SUM(T$4:T52)/$BE52</f>
        <v>29137.722037318803</v>
      </c>
      <c r="U438" s="88">
        <f>SUM(U$4:U52)/$BE52</f>
        <v>42319.44944931085</v>
      </c>
      <c r="V438" s="88">
        <f>SUM(V$4:V52)/$BE52</f>
        <v>3115.9588142316861</v>
      </c>
      <c r="W438" s="88">
        <f>SUM(W$4:W52)/$BE52</f>
        <v>4866.0677683384365</v>
      </c>
      <c r="X438" s="88">
        <f>SUM(X$4:X52)/$BE52</f>
        <v>30258.127234634405</v>
      </c>
      <c r="Y438" s="88">
        <f>SUM(Y$4:Y52)/$BE52</f>
        <v>54142.288455352442</v>
      </c>
      <c r="Z438" s="88">
        <f>SUM(Z$4:Z52)/$BE52</f>
        <v>69933.333971543529</v>
      </c>
      <c r="AA438" s="88">
        <f>SUM(AA$4:AA52)/$BE52</f>
        <v>41842.355181640691</v>
      </c>
      <c r="AB438" s="88">
        <f>SUM(AB$4:AB52)/$BE52</f>
        <v>114341.51013823673</v>
      </c>
      <c r="AC438" s="88">
        <f>SUM(AC$4:AC52)/$BE52</f>
        <v>58502.690262932723</v>
      </c>
      <c r="AD438" s="88">
        <f>SUM(AD$4:AD52)/$BE52</f>
        <v>10413.239333592508</v>
      </c>
      <c r="AE438" s="88">
        <f>SUM(AE$4:AE52)/$BE52</f>
        <v>13503.847660623122</v>
      </c>
      <c r="AF438" s="88">
        <f>SUM(AF$4:AF52)/$BE52</f>
        <v>19134.867598094668</v>
      </c>
      <c r="AG438" s="88">
        <f>SUM(AG$4:AG52)/$BE52</f>
        <v>19828.662682786562</v>
      </c>
      <c r="AH438" s="90">
        <f>SUM(AH$4:AH52)/$BE52</f>
        <v>47899.098164975672</v>
      </c>
      <c r="AI438" s="90">
        <f>SUM(AI$4:AI52)/$BE52</f>
        <v>61678.010348878743</v>
      </c>
      <c r="AJ438" s="90">
        <f>SUM(AJ$4:AJ52)/$BE52</f>
        <v>24660.124843195703</v>
      </c>
      <c r="AK438" s="88">
        <f>SUM(AK$4:AK52)/$BE52</f>
        <v>11155.084338394703</v>
      </c>
      <c r="AL438" s="90">
        <f>SUM(AL$4:AL52)/$BE52</f>
        <v>25838.14910500816</v>
      </c>
      <c r="AM438" s="90">
        <f>SUM(AM$4:AM52)/$BE52</f>
        <v>48362.059787302562</v>
      </c>
      <c r="AN438" s="90">
        <f>SUM(AN$4:AN52)/$BE52</f>
        <v>84521.842428577089</v>
      </c>
      <c r="AO438" s="90">
        <f>SUM(AO$4:AO52)/$BE52</f>
        <v>63306.500077765158</v>
      </c>
      <c r="AP438" s="90">
        <f>SUM(AP$4:AP52)/$BE52</f>
        <v>35631.851148464972</v>
      </c>
      <c r="AQ438" s="90">
        <f>SUM(AQ$4:AQ52)/$BE52</f>
        <v>56178.772293698879</v>
      </c>
      <c r="AR438" s="90">
        <f>SUM(AR$4:AR52)/$BE52</f>
        <v>98706.724898104614</v>
      </c>
      <c r="AS438" s="90">
        <f>SUM(AS$4:AS52)/$BE52</f>
        <v>152416.44528046789</v>
      </c>
      <c r="AT438" s="90">
        <f>SUM(AT$4:AT52)/$BE52</f>
        <v>226120.33797089316</v>
      </c>
      <c r="AU438" s="90">
        <f>SUM(AU$4:AU52)/$BE52</f>
        <v>262177.61235070159</v>
      </c>
      <c r="AY438" s="63"/>
      <c r="AZ438" s="65"/>
      <c r="BA438" s="63"/>
      <c r="BB438" s="63"/>
    </row>
    <row r="439" spans="1:54" x14ac:dyDescent="0.25">
      <c r="A439" s="60">
        <v>19569</v>
      </c>
      <c r="B439" s="88">
        <f>SUM(B$4:B53)/$BE53</f>
        <v>28222.206178733999</v>
      </c>
      <c r="C439" s="88">
        <f>SUM(C$4:C53)/$BE53</f>
        <v>28360.713068435845</v>
      </c>
      <c r="D439" s="88">
        <f>SUM(D$4:D53)/$BE53</f>
        <v>34868.985917648199</v>
      </c>
      <c r="E439" s="88">
        <f>SUM(E$4:E53)/$BE53</f>
        <v>445.78969425740718</v>
      </c>
      <c r="F439" s="88">
        <f>SUM(F$4:F53)/$BE53</f>
        <v>2416.4181337127593</v>
      </c>
      <c r="G439" s="88">
        <f>SUM(G$4:G53)/$BE53</f>
        <v>13535.841657906956</v>
      </c>
      <c r="H439" s="88">
        <f>SUM(H$4:H53)/$BE53</f>
        <v>7497.8292660006373</v>
      </c>
      <c r="I439" s="88">
        <f>SUM(I$4:I53)/$BE53</f>
        <v>11822.746980742328</v>
      </c>
      <c r="J439" s="88">
        <f>SUM(J$4:J53)/$BE53</f>
        <v>9856.5127829545218</v>
      </c>
      <c r="K439" s="88">
        <f>SUM(K$4:K53)/$BE53</f>
        <v>2950.4003694617968</v>
      </c>
      <c r="L439" s="88">
        <f>SUM(L$4:L53)/$BE53</f>
        <v>32782.371917157012</v>
      </c>
      <c r="M439" s="88">
        <f>SUM(M$4:M53)/$BE53</f>
        <v>85020.560739544599</v>
      </c>
      <c r="N439" s="88">
        <f>SUM(N$4:N53)/$BE53</f>
        <v>43446.236520700062</v>
      </c>
      <c r="O439" s="88">
        <f>SUM(O$4:O53)/$BE53</f>
        <v>9903.4787677569293</v>
      </c>
      <c r="P439" s="88">
        <f>SUM(P$4:P53)/$BE53</f>
        <v>27846.340930227514</v>
      </c>
      <c r="Q439" s="88">
        <f>SUM(Q$4:Q53)/$BE53</f>
        <v>42616.220139728161</v>
      </c>
      <c r="R439" s="88">
        <f>SUM(R$4:R53)/$BE53</f>
        <v>31157.715169457999</v>
      </c>
      <c r="S439" s="88">
        <f>SUM(S$4:S53)/$BE53</f>
        <v>18114.858347984791</v>
      </c>
      <c r="T439" s="88">
        <f>SUM(T$4:T53)/$BE53</f>
        <v>29649.23897987591</v>
      </c>
      <c r="U439" s="88">
        <f>SUM(U$4:U53)/$BE53</f>
        <v>43158.561242627344</v>
      </c>
      <c r="V439" s="88">
        <f>SUM(V$4:V53)/$BE53</f>
        <v>3519.3784679150199</v>
      </c>
      <c r="W439" s="88">
        <f>SUM(W$4:W53)/$BE53</f>
        <v>4722.7338409880449</v>
      </c>
      <c r="X439" s="88">
        <f>SUM(X$4:X53)/$BE53</f>
        <v>31177.368122357191</v>
      </c>
      <c r="Y439" s="88">
        <f>SUM(Y$4:Y53)/$BE53</f>
        <v>53727.201417769087</v>
      </c>
      <c r="Z439" s="88">
        <f>SUM(Z$4:Z53)/$BE53</f>
        <v>74234.818565545458</v>
      </c>
      <c r="AA439" s="88">
        <f>SUM(AA$4:AA53)/$BE53</f>
        <v>41723.295573042087</v>
      </c>
      <c r="AB439" s="88">
        <f>SUM(AB$4:AB53)/$BE53</f>
        <v>112607.75399311275</v>
      </c>
      <c r="AC439" s="88">
        <f>SUM(AC$4:AC53)/$BE53</f>
        <v>57836.632874811454</v>
      </c>
      <c r="AD439" s="88">
        <f>SUM(AD$4:AD53)/$BE53</f>
        <v>10167.480905819904</v>
      </c>
      <c r="AE439" s="88">
        <f>SUM(AE$4:AE53)/$BE53</f>
        <v>13601.542921272057</v>
      </c>
      <c r="AF439" s="88">
        <f>SUM(AF$4:AF53)/$BE53</f>
        <v>19318.425957776843</v>
      </c>
      <c r="AG439" s="88">
        <f>SUM(AG$4:AG53)/$BE53</f>
        <v>20000.273090946357</v>
      </c>
      <c r="AH439" s="90">
        <f>SUM(AH$4:AH53)/$BE53</f>
        <v>49004.136363870937</v>
      </c>
      <c r="AI439" s="90">
        <f>SUM(AI$4:AI53)/$BE53</f>
        <v>62234.279021707262</v>
      </c>
      <c r="AJ439" s="90">
        <f>SUM(AJ$4:AJ53)/$BE53</f>
        <v>24579.995576404111</v>
      </c>
      <c r="AK439" s="88">
        <f>SUM(AK$4:AK53)/$BE53</f>
        <v>11450.754927863232</v>
      </c>
      <c r="AL439" s="90">
        <f>SUM(AL$4:AL53)/$BE53</f>
        <v>24827.404282284038</v>
      </c>
      <c r="AM439" s="90">
        <f>SUM(AM$4:AM53)/$BE53</f>
        <v>46594.314753394996</v>
      </c>
      <c r="AN439" s="90">
        <f>SUM(AN$4:AN53)/$BE53</f>
        <v>87746.714384278908</v>
      </c>
      <c r="AO439" s="90">
        <f>SUM(AO$4:AO53)/$BE53</f>
        <v>62527.649787471455</v>
      </c>
      <c r="AP439" s="90">
        <f>SUM(AP$4:AP53)/$BE53</f>
        <v>35331.13878462225</v>
      </c>
      <c r="AQ439" s="90">
        <f>SUM(AQ$4:AQ53)/$BE53</f>
        <v>55511.744181193084</v>
      </c>
      <c r="AR439" s="90">
        <f>SUM(AR$4:AR53)/$BE53</f>
        <v>96541.745720630206</v>
      </c>
      <c r="AS439" s="90">
        <f>SUM(AS$4:AS53)/$BE53</f>
        <v>146237.65976144653</v>
      </c>
      <c r="AT439" s="90">
        <f>SUM(AT$4:AT53)/$BE53</f>
        <v>231488.31863715235</v>
      </c>
      <c r="AU439" s="90">
        <f>SUM(AU$4:AU53)/$BE53</f>
        <v>256314.69446455425</v>
      </c>
      <c r="AY439" s="63"/>
      <c r="AZ439" s="65"/>
      <c r="BA439" s="63"/>
      <c r="BB439" s="63"/>
    </row>
    <row r="440" spans="1:54" x14ac:dyDescent="0.25">
      <c r="A440" s="60">
        <v>19570</v>
      </c>
      <c r="B440" s="88">
        <f>SUM(B$4:B54)/$BE54</f>
        <v>27792.994315458076</v>
      </c>
      <c r="C440" s="88">
        <f>SUM(C$4:C54)/$BE54</f>
        <v>27901.107336600842</v>
      </c>
      <c r="D440" s="88">
        <f>SUM(D$4:D54)/$BE54</f>
        <v>33910.687410395331</v>
      </c>
      <c r="E440" s="88">
        <f>SUM(E$4:E54)/$BE54</f>
        <v>506.18976222250603</v>
      </c>
      <c r="F440" s="88">
        <f>SUM(F$4:F54)/$BE54</f>
        <v>2405.9085741065555</v>
      </c>
      <c r="G440" s="88">
        <f>SUM(G$4:G54)/$BE54</f>
        <v>13104.601250339998</v>
      </c>
      <c r="H440" s="88">
        <f>SUM(H$4:H54)/$BE54</f>
        <v>7537.4895358032809</v>
      </c>
      <c r="I440" s="88">
        <f>SUM(I$4:I54)/$BE54</f>
        <v>11637.320149447225</v>
      </c>
      <c r="J440" s="88">
        <f>SUM(J$4:J54)/$BE54</f>
        <v>9552.1856661225247</v>
      </c>
      <c r="K440" s="88">
        <f>SUM(K$4:K54)/$BE54</f>
        <v>2879.4884305296623</v>
      </c>
      <c r="L440" s="88">
        <f>SUM(L$4:L54)/$BE54</f>
        <v>32787.158022436917</v>
      </c>
      <c r="M440" s="88">
        <f>SUM(M$4:M54)/$BE54</f>
        <v>85073.948750390307</v>
      </c>
      <c r="N440" s="88">
        <f>SUM(N$4:N54)/$BE54</f>
        <v>45232.565444802523</v>
      </c>
      <c r="O440" s="88">
        <f>SUM(O$4:O54)/$BE54</f>
        <v>9743.3910010616728</v>
      </c>
      <c r="P440" s="88">
        <f>SUM(P$4:P54)/$BE54</f>
        <v>27827.365427955348</v>
      </c>
      <c r="Q440" s="88">
        <f>SUM(Q$4:Q54)/$BE54</f>
        <v>43838.044288258949</v>
      </c>
      <c r="R440" s="88">
        <f>SUM(R$4:R54)/$BE54</f>
        <v>34363.768811129899</v>
      </c>
      <c r="S440" s="88">
        <f>SUM(S$4:S54)/$BE54</f>
        <v>17858.452175313483</v>
      </c>
      <c r="T440" s="88">
        <f>SUM(T$4:T54)/$BE54</f>
        <v>28743.323597848444</v>
      </c>
      <c r="U440" s="88">
        <f>SUM(U$4:U54)/$BE54</f>
        <v>45867.031297916932</v>
      </c>
      <c r="V440" s="88">
        <f>SUM(V$4:V54)/$BE54</f>
        <v>3455.5542739376433</v>
      </c>
      <c r="W440" s="88">
        <f>SUM(W$4:W54)/$BE54</f>
        <v>4628.6637627586306</v>
      </c>
      <c r="X440" s="88">
        <f>SUM(X$4:X54)/$BE54</f>
        <v>30920.413765433288</v>
      </c>
      <c r="Y440" s="88">
        <f>SUM(Y$4:Y54)/$BE54</f>
        <v>52314.977089453234</v>
      </c>
      <c r="Z440" s="88">
        <f>SUM(Z$4:Z54)/$BE54</f>
        <v>73442.695765801458</v>
      </c>
      <c r="AA440" s="88">
        <f>SUM(AA$4:AA54)/$BE54</f>
        <v>41090.719204997207</v>
      </c>
      <c r="AB440" s="88">
        <f>SUM(AB$4:AB54)/$BE54</f>
        <v>113194.01351697504</v>
      </c>
      <c r="AC440" s="88">
        <f>SUM(AC$4:AC54)/$BE54</f>
        <v>61960.545849560061</v>
      </c>
      <c r="AD440" s="88">
        <f>SUM(AD$4:AD54)/$BE54</f>
        <v>9928.6348152574537</v>
      </c>
      <c r="AE440" s="88">
        <f>SUM(AE$4:AE54)/$BE54</f>
        <v>13646.13290447144</v>
      </c>
      <c r="AF440" s="88">
        <f>SUM(AF$4:AF54)/$BE54</f>
        <v>18791.77354630415</v>
      </c>
      <c r="AG440" s="88">
        <f>SUM(AG$4:AG54)/$BE54</f>
        <v>20298.806211168379</v>
      </c>
      <c r="AH440" s="90">
        <f>SUM(AH$4:AH54)/$BE54</f>
        <v>49015.18302973808</v>
      </c>
      <c r="AI440" s="90">
        <f>SUM(AI$4:AI54)/$BE54</f>
        <v>61473.169689946779</v>
      </c>
      <c r="AJ440" s="90">
        <f>SUM(AJ$4:AJ54)/$BE54</f>
        <v>24205.81087924022</v>
      </c>
      <c r="AK440" s="88">
        <f>SUM(AK$4:AK54)/$BE54</f>
        <v>11035.998296759271</v>
      </c>
      <c r="AL440" s="90">
        <f>SUM(AL$4:AL54)/$BE54</f>
        <v>24485.852313076412</v>
      </c>
      <c r="AM440" s="90">
        <f>SUM(AM$4:AM54)/$BE54</f>
        <v>48909.815041430302</v>
      </c>
      <c r="AN440" s="90">
        <f>SUM(AN$4:AN54)/$BE54</f>
        <v>84990.316455695065</v>
      </c>
      <c r="AO440" s="90">
        <f>SUM(AO$4:AO54)/$BE54</f>
        <v>62366.373960795114</v>
      </c>
      <c r="AP440" s="90">
        <f>SUM(AP$4:AP54)/$BE54</f>
        <v>35797.055740397278</v>
      </c>
      <c r="AQ440" s="90">
        <f>SUM(AQ$4:AQ54)/$BE54</f>
        <v>55678.647741888803</v>
      </c>
      <c r="AR440" s="90">
        <f>SUM(AR$4:AR54)/$BE54</f>
        <v>95336.91045507908</v>
      </c>
      <c r="AS440" s="90">
        <f>SUM(AS$4:AS54)/$BE54</f>
        <v>143366.38452313305</v>
      </c>
      <c r="AT440" s="90">
        <f>SUM(AT$4:AT54)/$BE54</f>
        <v>229658.65113274375</v>
      </c>
      <c r="AU440" s="90">
        <f>SUM(AU$4:AU54)/$BE54</f>
        <v>256541.75904243908</v>
      </c>
      <c r="AY440" s="63"/>
      <c r="AZ440" s="65"/>
      <c r="BA440" s="63"/>
      <c r="BB440" s="63"/>
    </row>
    <row r="441" spans="1:54" x14ac:dyDescent="0.25">
      <c r="A441" s="60">
        <v>19571</v>
      </c>
      <c r="B441" s="88">
        <f>SUM(B$4:B55)/$BE55</f>
        <v>27493.757124259657</v>
      </c>
      <c r="C441" s="88">
        <f>SUM(C$4:C55)/$BE55</f>
        <v>27596.532483507777</v>
      </c>
      <c r="D441" s="88">
        <f>SUM(D$4:D55)/$BE55</f>
        <v>33172.614430307418</v>
      </c>
      <c r="E441" s="88">
        <f>SUM(E$4:E55)/$BE55</f>
        <v>492.027298072706</v>
      </c>
      <c r="F441" s="88">
        <f>SUM(F$4:F55)/$BE55</f>
        <v>2378.288934299761</v>
      </c>
      <c r="G441" s="88">
        <f>SUM(G$4:G55)/$BE55</f>
        <v>13192.072669295905</v>
      </c>
      <c r="H441" s="88">
        <f>SUM(H$4:H55)/$BE55</f>
        <v>7558.6968731080333</v>
      </c>
      <c r="I441" s="88">
        <f>SUM(I$4:I55)/$BE55</f>
        <v>11446.26394648008</v>
      </c>
      <c r="J441" s="88">
        <f>SUM(J$4:J55)/$BE55</f>
        <v>10254.446988651405</v>
      </c>
      <c r="K441" s="88">
        <f>SUM(K$4:K55)/$BE55</f>
        <v>2833.9658060642168</v>
      </c>
      <c r="L441" s="88">
        <f>SUM(L$4:L55)/$BE55</f>
        <v>32799.14253933994</v>
      </c>
      <c r="M441" s="88">
        <f>SUM(M$4:M55)/$BE55</f>
        <v>82806.923109225318</v>
      </c>
      <c r="N441" s="88">
        <f>SUM(N$4:N55)/$BE55</f>
        <v>45482.710269731302</v>
      </c>
      <c r="O441" s="88">
        <f>SUM(O$4:O55)/$BE55</f>
        <v>9682.2737207233149</v>
      </c>
      <c r="P441" s="88">
        <f>SUM(P$4:P55)/$BE55</f>
        <v>27125.045954570993</v>
      </c>
      <c r="Q441" s="88">
        <f>SUM(Q$4:Q55)/$BE55</f>
        <v>43880.085393232097</v>
      </c>
      <c r="R441" s="88">
        <f>SUM(R$4:R55)/$BE55</f>
        <v>34290.756209456733</v>
      </c>
      <c r="S441" s="88">
        <f>SUM(S$4:S55)/$BE55</f>
        <v>19083.793832060463</v>
      </c>
      <c r="T441" s="88">
        <f>SUM(T$4:T55)/$BE55</f>
        <v>28714.458574846904</v>
      </c>
      <c r="U441" s="88">
        <f>SUM(U$4:U55)/$BE55</f>
        <v>45510.337601990381</v>
      </c>
      <c r="V441" s="88">
        <f>SUM(V$4:V55)/$BE55</f>
        <v>3383.7433357118075</v>
      </c>
      <c r="W441" s="88">
        <f>SUM(W$4:W55)/$BE55</f>
        <v>4511.6577809490764</v>
      </c>
      <c r="X441" s="88">
        <f>SUM(X$4:X55)/$BE55</f>
        <v>30207.36387819353</v>
      </c>
      <c r="Y441" s="88">
        <f>SUM(Y$4:Y55)/$BE55</f>
        <v>54780.017230395701</v>
      </c>
      <c r="Z441" s="88">
        <f>SUM(Z$4:Z55)/$BE55</f>
        <v>71616.085005639936</v>
      </c>
      <c r="AA441" s="88">
        <f>SUM(AA$4:AA55)/$BE55</f>
        <v>42974.188590232618</v>
      </c>
      <c r="AB441" s="88">
        <f>SUM(AB$4:AB55)/$BE55</f>
        <v>113893.29142115351</v>
      </c>
      <c r="AC441" s="88">
        <f>SUM(AC$4:AC55)/$BE55</f>
        <v>61687.414618000563</v>
      </c>
      <c r="AD441" s="88">
        <f>SUM(AD$4:AD55)/$BE55</f>
        <v>9943.7974654825921</v>
      </c>
      <c r="AE441" s="88">
        <f>SUM(AE$4:AE55)/$BE55</f>
        <v>13471.900606413106</v>
      </c>
      <c r="AF441" s="88">
        <f>SUM(AF$4:AF55)/$BE55</f>
        <v>18411.455854640928</v>
      </c>
      <c r="AG441" s="88">
        <f>SUM(AG$4:AG55)/$BE55</f>
        <v>20181.064319752692</v>
      </c>
      <c r="AH441" s="90">
        <f>SUM(AH$4:AH55)/$BE55</f>
        <v>48020.325620447467</v>
      </c>
      <c r="AI441" s="90">
        <f>SUM(AI$4:AI55)/$BE55</f>
        <v>60286.589910872928</v>
      </c>
      <c r="AJ441" s="90">
        <f>SUM(AJ$4:AJ55)/$BE55</f>
        <v>23963.463442450811</v>
      </c>
      <c r="AK441" s="88">
        <f>SUM(AK$4:AK55)/$BE55</f>
        <v>10826.722880260557</v>
      </c>
      <c r="AL441" s="90">
        <f>SUM(AL$4:AL55)/$BE55</f>
        <v>23906.52213295595</v>
      </c>
      <c r="AM441" s="90">
        <f>SUM(AM$4:AM55)/$BE55</f>
        <v>48579.771575288629</v>
      </c>
      <c r="AN441" s="90">
        <f>SUM(AN$4:AN55)/$BE55</f>
        <v>88518.071722900335</v>
      </c>
      <c r="AO441" s="90">
        <f>SUM(AO$4:AO55)/$BE55</f>
        <v>60528.407360325938</v>
      </c>
      <c r="AP441" s="90">
        <f>SUM(AP$4:AP55)/$BE55</f>
        <v>35622.906351621859</v>
      </c>
      <c r="AQ441" s="90">
        <f>SUM(AQ$4:AQ55)/$BE55</f>
        <v>57768.748935280586</v>
      </c>
      <c r="AR441" s="90">
        <f>SUM(AR$4:AR55)/$BE55</f>
        <v>95090.552498148376</v>
      </c>
      <c r="AS441" s="90">
        <f>SUM(AS$4:AS55)/$BE55</f>
        <v>144929.21378509409</v>
      </c>
      <c r="AT441" s="90">
        <f>SUM(AT$4:AT55)/$BE55</f>
        <v>230811.87128500926</v>
      </c>
      <c r="AU441" s="90">
        <f>SUM(AU$4:AU55)/$BE55</f>
        <v>254967.00502596269</v>
      </c>
      <c r="AY441" s="63"/>
      <c r="AZ441" s="65"/>
      <c r="BA441" s="63"/>
      <c r="BB441" s="63"/>
    </row>
    <row r="442" spans="1:54" x14ac:dyDescent="0.25">
      <c r="A442" s="60">
        <v>19572</v>
      </c>
      <c r="B442" s="88">
        <f>SUM(B$4:B56)/$BE56</f>
        <v>26963.267500914364</v>
      </c>
      <c r="C442" s="88">
        <f>SUM(C$4:C56)/$BE56</f>
        <v>27185.083301742212</v>
      </c>
      <c r="D442" s="88">
        <f>SUM(D$4:D56)/$BE56</f>
        <v>32343.588840002398</v>
      </c>
      <c r="E442" s="88">
        <f>SUM(E$4:E56)/$BE56</f>
        <v>477.78647622652397</v>
      </c>
      <c r="F442" s="88">
        <f>SUM(F$4:F56)/$BE56</f>
        <v>2375.5915132708583</v>
      </c>
      <c r="G442" s="88">
        <f>SUM(G$4:G56)/$BE56</f>
        <v>12954.849539638171</v>
      </c>
      <c r="H442" s="88">
        <f>SUM(H$4:H56)/$BE56</f>
        <v>7673.4457168573472</v>
      </c>
      <c r="I442" s="88">
        <f>SUM(I$4:I56)/$BE56</f>
        <v>11153.772118114157</v>
      </c>
      <c r="J442" s="88">
        <f>SUM(J$4:J56)/$BE56</f>
        <v>10324.928146449391</v>
      </c>
      <c r="K442" s="88">
        <f>SUM(K$4:K56)/$BE56</f>
        <v>2921.7162962378547</v>
      </c>
      <c r="L442" s="88">
        <f>SUM(L$4:L56)/$BE56</f>
        <v>33285.537422951653</v>
      </c>
      <c r="M442" s="88">
        <f>SUM(M$4:M56)/$BE56</f>
        <v>81924.93054962554</v>
      </c>
      <c r="N442" s="88">
        <f>SUM(N$4:N56)/$BE56</f>
        <v>44556.163567694981</v>
      </c>
      <c r="O442" s="88">
        <f>SUM(O$4:O56)/$BE56</f>
        <v>9899.7560647991504</v>
      </c>
      <c r="P442" s="88">
        <f>SUM(P$4:P56)/$BE56</f>
        <v>27103.616720776707</v>
      </c>
      <c r="Q442" s="88">
        <f>SUM(Q$4:Q56)/$BE56</f>
        <v>43519.499394367507</v>
      </c>
      <c r="R442" s="88">
        <f>SUM(R$4:R56)/$BE56</f>
        <v>35670.321890174251</v>
      </c>
      <c r="S442" s="88">
        <f>SUM(S$4:S56)/$BE56</f>
        <v>19187.41570285078</v>
      </c>
      <c r="T442" s="88">
        <f>SUM(T$4:T56)/$BE56</f>
        <v>28858.412454103775</v>
      </c>
      <c r="U442" s="88">
        <f>SUM(U$4:U56)/$BE56</f>
        <v>48005.362216288231</v>
      </c>
      <c r="V442" s="88">
        <f>SUM(V$4:V56)/$BE56</f>
        <v>3318.9382512247403</v>
      </c>
      <c r="W442" s="88">
        <f>SUM(W$4:W56)/$BE56</f>
        <v>4394.9267390981677</v>
      </c>
      <c r="X442" s="88">
        <f>SUM(X$4:X56)/$BE56</f>
        <v>29889.266217078759</v>
      </c>
      <c r="Y442" s="88">
        <f>SUM(Y$4:Y56)/$BE56</f>
        <v>55821.216173363558</v>
      </c>
      <c r="Z442" s="88">
        <f>SUM(Z$4:Z56)/$BE56</f>
        <v>72859.791893143498</v>
      </c>
      <c r="AA442" s="88">
        <f>SUM(AA$4:AA56)/$BE56</f>
        <v>42176.866529032734</v>
      </c>
      <c r="AB442" s="88">
        <f>SUM(AB$4:AB56)/$BE56</f>
        <v>113121.39036286564</v>
      </c>
      <c r="AC442" s="88">
        <f>SUM(AC$4:AC56)/$BE56</f>
        <v>61407.156196008735</v>
      </c>
      <c r="AD442" s="88">
        <f>SUM(AD$4:AD56)/$BE56</f>
        <v>9781.1431638173344</v>
      </c>
      <c r="AE442" s="88">
        <f>SUM(AE$4:AE56)/$BE56</f>
        <v>13098.638128145481</v>
      </c>
      <c r="AF442" s="88">
        <f>SUM(AF$4:AF56)/$BE56</f>
        <v>18229.255319798449</v>
      </c>
      <c r="AG442" s="88">
        <f>SUM(AG$4:AG56)/$BE56</f>
        <v>19885.538666460547</v>
      </c>
      <c r="AH442" s="90">
        <f>SUM(AH$4:AH56)/$BE56</f>
        <v>47606.702968054364</v>
      </c>
      <c r="AI442" s="90">
        <f>SUM(AI$4:AI56)/$BE56</f>
        <v>60016.834436990895</v>
      </c>
      <c r="AJ442" s="90">
        <f>SUM(AJ$4:AJ56)/$BE56</f>
        <v>23524.446658239587</v>
      </c>
      <c r="AK442" s="88">
        <f>SUM(AK$4:AK56)/$BE56</f>
        <v>11088.994763391182</v>
      </c>
      <c r="AL442" s="90">
        <f>SUM(AL$4:AL56)/$BE56</f>
        <v>23354.8346960206</v>
      </c>
      <c r="AM442" s="90">
        <f>SUM(AM$4:AM56)/$BE56</f>
        <v>48447.756177907897</v>
      </c>
      <c r="AN442" s="90">
        <f>SUM(AN$4:AN56)/$BE56</f>
        <v>89585.729393756148</v>
      </c>
      <c r="AO442" s="90">
        <f>SUM(AO$4:AO56)/$BE56</f>
        <v>60123.833851968768</v>
      </c>
      <c r="AP442" s="90">
        <f>SUM(AP$4:AP56)/$BE56</f>
        <v>37096.127927121328</v>
      </c>
      <c r="AQ442" s="90">
        <f>SUM(AQ$4:AQ56)/$BE56</f>
        <v>60106.741754383256</v>
      </c>
      <c r="AR442" s="90">
        <f>SUM(AR$4:AR56)/$BE56</f>
        <v>95101.629085409193</v>
      </c>
      <c r="AS442" s="90">
        <f>SUM(AS$4:AS56)/$BE56</f>
        <v>142474.66529507126</v>
      </c>
      <c r="AT442" s="90">
        <f>SUM(AT$4:AT56)/$BE56</f>
        <v>231056.19629097212</v>
      </c>
      <c r="AU442" s="90">
        <f>SUM(AU$4:AU56)/$BE56</f>
        <v>257371.42711104217</v>
      </c>
      <c r="AY442" s="63"/>
      <c r="AZ442" s="65"/>
      <c r="BA442" s="63"/>
      <c r="BB442" s="63"/>
    </row>
    <row r="443" spans="1:54" x14ac:dyDescent="0.25">
      <c r="A443" s="60">
        <v>19573</v>
      </c>
      <c r="B443" s="88">
        <f>SUM(B$4:B57)/$BE57</f>
        <v>26614.565361525219</v>
      </c>
      <c r="C443" s="88">
        <f>SUM(C$4:C57)/$BE57</f>
        <v>26674.326053956847</v>
      </c>
      <c r="D443" s="88">
        <f>SUM(D$4:D57)/$BE57</f>
        <v>31742.120104877624</v>
      </c>
      <c r="E443" s="88">
        <f>SUM(E$4:E57)/$BE57</f>
        <v>461.80223096062923</v>
      </c>
      <c r="F443" s="88">
        <f>SUM(F$4:F57)/$BE57</f>
        <v>2449.2348880287641</v>
      </c>
      <c r="G443" s="88">
        <f>SUM(G$4:G57)/$BE57</f>
        <v>12565.412451008857</v>
      </c>
      <c r="H443" s="88">
        <f>SUM(H$4:H57)/$BE57</f>
        <v>7574.3985703173612</v>
      </c>
      <c r="I443" s="88">
        <f>SUM(I$4:I57)/$BE57</f>
        <v>11047.445018729873</v>
      </c>
      <c r="J443" s="88">
        <f>SUM(J$4:J57)/$BE57</f>
        <v>11128.655014488111</v>
      </c>
      <c r="K443" s="88">
        <f>SUM(K$4:K57)/$BE57</f>
        <v>3030.1499740609488</v>
      </c>
      <c r="L443" s="88">
        <f>SUM(L$4:L57)/$BE57</f>
        <v>32453.957033740051</v>
      </c>
      <c r="M443" s="88">
        <f>SUM(M$4:M57)/$BE57</f>
        <v>82073.688491437322</v>
      </c>
      <c r="N443" s="88">
        <f>SUM(N$4:N57)/$BE57</f>
        <v>45236.49096176101</v>
      </c>
      <c r="O443" s="88">
        <f>SUM(O$4:O57)/$BE57</f>
        <v>10864.761169367323</v>
      </c>
      <c r="P443" s="88">
        <f>SUM(P$4:P57)/$BE57</f>
        <v>27552.195196913563</v>
      </c>
      <c r="Q443" s="88">
        <f>SUM(Q$4:Q57)/$BE57</f>
        <v>43038.366317001164</v>
      </c>
      <c r="R443" s="88">
        <f>SUM(R$4:R57)/$BE57</f>
        <v>35256.21446339706</v>
      </c>
      <c r="S443" s="88">
        <f>SUM(S$4:S57)/$BE57</f>
        <v>19036.696109147331</v>
      </c>
      <c r="T443" s="88">
        <f>SUM(T$4:T57)/$BE57</f>
        <v>28044.562646325146</v>
      </c>
      <c r="U443" s="88">
        <f>SUM(U$4:U57)/$BE57</f>
        <v>49918.041514957775</v>
      </c>
      <c r="V443" s="88">
        <f>SUM(V$4:V57)/$BE57</f>
        <v>3235.1922829434106</v>
      </c>
      <c r="W443" s="88">
        <f>SUM(W$4:W57)/$BE57</f>
        <v>4272.1517588259285</v>
      </c>
      <c r="X443" s="88">
        <f>SUM(X$4:X57)/$BE57</f>
        <v>29133.406795371848</v>
      </c>
      <c r="Y443" s="88">
        <f>SUM(Y$4:Y57)/$BE57</f>
        <v>55886.658068615696</v>
      </c>
      <c r="Z443" s="88">
        <f>SUM(Z$4:Z57)/$BE57</f>
        <v>71947.401763790243</v>
      </c>
      <c r="AA443" s="88">
        <f>SUM(AA$4:AA57)/$BE57</f>
        <v>41273.715980850211</v>
      </c>
      <c r="AB443" s="88">
        <f>SUM(AB$4:AB57)/$BE57</f>
        <v>114298.88028477556</v>
      </c>
      <c r="AC443" s="88">
        <f>SUM(AC$4:AC57)/$BE57</f>
        <v>62353.001580480923</v>
      </c>
      <c r="AD443" s="88">
        <f>SUM(AD$4:AD57)/$BE57</f>
        <v>9535.7823147675972</v>
      </c>
      <c r="AE443" s="88">
        <f>SUM(AE$4:AE57)/$BE57</f>
        <v>13551.847270460112</v>
      </c>
      <c r="AF443" s="88">
        <f>SUM(AF$4:AF57)/$BE57</f>
        <v>17784.645914073688</v>
      </c>
      <c r="AG443" s="88">
        <f>SUM(AG$4:AG57)/$BE57</f>
        <v>19406.742969282277</v>
      </c>
      <c r="AH443" s="90">
        <f>SUM(AH$4:AH57)/$BE57</f>
        <v>47951.507728894911</v>
      </c>
      <c r="AI443" s="90">
        <f>SUM(AI$4:AI57)/$BE57</f>
        <v>59333.987739903765</v>
      </c>
      <c r="AJ443" s="90">
        <f>SUM(AJ$4:AJ57)/$BE57</f>
        <v>22846.594911783446</v>
      </c>
      <c r="AK443" s="88">
        <f>SUM(AK$4:AK57)/$BE57</f>
        <v>11289.555324413013</v>
      </c>
      <c r="AL443" s="90">
        <f>SUM(AL$4:AL57)/$BE57</f>
        <v>22623.532399403983</v>
      </c>
      <c r="AM443" s="90">
        <f>SUM(AM$4:AM57)/$BE57</f>
        <v>48612.821419369888</v>
      </c>
      <c r="AN443" s="90">
        <f>SUM(AN$4:AN57)/$BE57</f>
        <v>86588.657810099656</v>
      </c>
      <c r="AO443" s="90">
        <f>SUM(AO$4:AO57)/$BE57</f>
        <v>63165.307148388827</v>
      </c>
      <c r="AP443" s="90">
        <f>SUM(AP$4:AP57)/$BE57</f>
        <v>38312.557508159531</v>
      </c>
      <c r="AQ443" s="90">
        <f>SUM(AQ$4:AQ57)/$BE57</f>
        <v>58970.628507263056</v>
      </c>
      <c r="AR443" s="90">
        <f>SUM(AR$4:AR57)/$BE57</f>
        <v>95255.27402323336</v>
      </c>
      <c r="AS443" s="90">
        <f>SUM(AS$4:AS57)/$BE57</f>
        <v>144504.53500428496</v>
      </c>
      <c r="AT443" s="90">
        <f>SUM(AT$4:AT57)/$BE57</f>
        <v>228824.87429354919</v>
      </c>
      <c r="AU443" s="90">
        <f>SUM(AU$4:AU57)/$BE57</f>
        <v>254744.8618858463</v>
      </c>
      <c r="AY443" s="63"/>
      <c r="AZ443" s="65"/>
      <c r="BA443" s="63"/>
      <c r="BB443" s="63"/>
    </row>
    <row r="444" spans="1:54" x14ac:dyDescent="0.25">
      <c r="A444" s="60">
        <v>19574</v>
      </c>
      <c r="B444" s="88">
        <f>SUM(B$4:B58)/$BE58</f>
        <v>28121.069956524349</v>
      </c>
      <c r="C444" s="88">
        <f>SUM(C$4:C58)/$BE58</f>
        <v>26090.097663288361</v>
      </c>
      <c r="D444" s="88">
        <f>SUM(D$4:D58)/$BE58</f>
        <v>30945.362926774233</v>
      </c>
      <c r="E444" s="88">
        <f>SUM(E$4:E58)/$BE58</f>
        <v>450.73390983002463</v>
      </c>
      <c r="F444" s="88">
        <f>SUM(F$4:F58)/$BE58</f>
        <v>2621.9052915255606</v>
      </c>
      <c r="G444" s="88">
        <f>SUM(G$4:G58)/$BE58</f>
        <v>12703.17344302217</v>
      </c>
      <c r="H444" s="88">
        <f>SUM(H$4:H58)/$BE58</f>
        <v>7816.5167430365718</v>
      </c>
      <c r="I444" s="88">
        <f>SUM(I$4:I58)/$BE58</f>
        <v>10981.346302416252</v>
      </c>
      <c r="J444" s="88">
        <f>SUM(J$4:J58)/$BE58</f>
        <v>11314.408970476981</v>
      </c>
      <c r="K444" s="88">
        <f>SUM(K$4:K58)/$BE58</f>
        <v>3057.3057219442194</v>
      </c>
      <c r="L444" s="88">
        <f>SUM(L$4:L58)/$BE58</f>
        <v>33698.066424727214</v>
      </c>
      <c r="M444" s="88">
        <f>SUM(M$4:M58)/$BE58</f>
        <v>80596.904828459112</v>
      </c>
      <c r="N444" s="88">
        <f>SUM(N$4:N58)/$BE58</f>
        <v>44178.866683204498</v>
      </c>
      <c r="O444" s="88">
        <f>SUM(O$4:O58)/$BE58</f>
        <v>10645.440202843172</v>
      </c>
      <c r="P444" s="88">
        <f>SUM(P$4:P58)/$BE58</f>
        <v>27536.701671914398</v>
      </c>
      <c r="Q444" s="88">
        <f>SUM(Q$4:Q58)/$BE58</f>
        <v>43335.171289043588</v>
      </c>
      <c r="R444" s="88">
        <f>SUM(R$4:R58)/$BE58</f>
        <v>35030.546400111009</v>
      </c>
      <c r="S444" s="88">
        <f>SUM(S$4:S58)/$BE58</f>
        <v>19629.381669072867</v>
      </c>
      <c r="T444" s="88">
        <f>SUM(T$4:T58)/$BE58</f>
        <v>28530.115957126356</v>
      </c>
      <c r="U444" s="88">
        <f>SUM(U$4:U58)/$BE58</f>
        <v>53349.017509186575</v>
      </c>
      <c r="V444" s="88">
        <f>SUM(V$4:V58)/$BE58</f>
        <v>3207.6170749582111</v>
      </c>
      <c r="W444" s="88">
        <f>SUM(W$4:W58)/$BE58</f>
        <v>4191.0707060980112</v>
      </c>
      <c r="X444" s="88">
        <f>SUM(X$4:X58)/$BE58</f>
        <v>29214.011975547448</v>
      </c>
      <c r="Y444" s="88">
        <f>SUM(Y$4:Y58)/$BE58</f>
        <v>56112.718317245592</v>
      </c>
      <c r="Z444" s="88">
        <f>SUM(Z$4:Z58)/$BE58</f>
        <v>72837.310187914511</v>
      </c>
      <c r="AA444" s="88">
        <f>SUM(AA$4:AA58)/$BE58</f>
        <v>41669.621267995164</v>
      </c>
      <c r="AB444" s="88">
        <f>SUM(AB$4:AB58)/$BE58</f>
        <v>111907.78338775957</v>
      </c>
      <c r="AC444" s="88">
        <f>SUM(AC$4:AC58)/$BE58</f>
        <v>63328.143316922738</v>
      </c>
      <c r="AD444" s="88">
        <f>SUM(AD$4:AD58)/$BE58</f>
        <v>9255.3423941049023</v>
      </c>
      <c r="AE444" s="88">
        <f>SUM(AE$4:AE58)/$BE58</f>
        <v>13220.145009974673</v>
      </c>
      <c r="AF444" s="88">
        <f>SUM(AF$4:AF58)/$BE58</f>
        <v>17433.327793568096</v>
      </c>
      <c r="AG444" s="88">
        <f>SUM(AG$4:AG58)/$BE58</f>
        <v>19382.548908213099</v>
      </c>
      <c r="AH444" s="90">
        <f>SUM(AH$4:AH58)/$BE58</f>
        <v>47614.164930725055</v>
      </c>
      <c r="AI444" s="90">
        <f>SUM(AI$4:AI58)/$BE58</f>
        <v>58707.228091972516</v>
      </c>
      <c r="AJ444" s="90">
        <f>SUM(AJ$4:AJ58)/$BE58</f>
        <v>22474.029900736619</v>
      </c>
      <c r="AK444" s="88">
        <f>SUM(AK$4:AK58)/$BE58</f>
        <v>11455.728148284987</v>
      </c>
      <c r="AL444" s="90">
        <f>SUM(AL$4:AL58)/$BE58</f>
        <v>22315.065184251969</v>
      </c>
      <c r="AM444" s="90">
        <f>SUM(AM$4:AM58)/$BE58</f>
        <v>51430.6945108445</v>
      </c>
      <c r="AN444" s="90">
        <f>SUM(AN$4:AN58)/$BE58</f>
        <v>84019.393297279923</v>
      </c>
      <c r="AO444" s="90">
        <f>SUM(AO$4:AO58)/$BE58</f>
        <v>62985.351098460815</v>
      </c>
      <c r="AP444" s="90">
        <f>SUM(AP$4:AP58)/$BE58</f>
        <v>40225.691406712314</v>
      </c>
      <c r="AQ444" s="90">
        <f>SUM(AQ$4:AQ58)/$BE58</f>
        <v>58619.497421679247</v>
      </c>
      <c r="AR444" s="90">
        <f>SUM(AR$4:AR58)/$BE58</f>
        <v>94154.81642895921</v>
      </c>
      <c r="AS444" s="90">
        <f>SUM(AS$4:AS58)/$BE58</f>
        <v>142504.03575670108</v>
      </c>
      <c r="AT444" s="90">
        <f>SUM(AT$4:AT58)/$BE58</f>
        <v>236076.85052238146</v>
      </c>
      <c r="AU444" s="90">
        <f>SUM(AU$4:AU58)/$BE58</f>
        <v>251008.5314157262</v>
      </c>
      <c r="AY444" s="63"/>
      <c r="AZ444" s="65"/>
      <c r="BA444" s="63"/>
      <c r="BB444" s="63"/>
    </row>
    <row r="445" spans="1:54" x14ac:dyDescent="0.25">
      <c r="A445" s="60">
        <v>19575</v>
      </c>
      <c r="B445" s="88">
        <f>SUM(B$4:B59)/$BE59</f>
        <v>27648.815604961252</v>
      </c>
      <c r="C445" s="88">
        <f>SUM(C$4:C59)/$BE59</f>
        <v>25420.257148931309</v>
      </c>
      <c r="D445" s="88">
        <f>SUM(D$4:D59)/$BE59</f>
        <v>30200.019347989924</v>
      </c>
      <c r="E445" s="88">
        <f>SUM(E$4:E59)/$BE59</f>
        <v>437.88006503754548</v>
      </c>
      <c r="F445" s="88">
        <f>SUM(F$4:F59)/$BE59</f>
        <v>2584.4056543820921</v>
      </c>
      <c r="G445" s="88">
        <f>SUM(G$4:G59)/$BE59</f>
        <v>12329.260848849208</v>
      </c>
      <c r="H445" s="88">
        <f>SUM(H$4:H59)/$BE59</f>
        <v>8051.4796809006339</v>
      </c>
      <c r="I445" s="88">
        <f>SUM(I$4:I59)/$BE59</f>
        <v>10686.172807475632</v>
      </c>
      <c r="J445" s="88">
        <f>SUM(J$4:J59)/$BE59</f>
        <v>12255.645999913668</v>
      </c>
      <c r="K445" s="88">
        <f>SUM(K$4:K59)/$BE59</f>
        <v>3064.3767753628726</v>
      </c>
      <c r="L445" s="88">
        <f>SUM(L$4:L59)/$BE59</f>
        <v>33440.611262815008</v>
      </c>
      <c r="M445" s="88">
        <f>SUM(M$4:M59)/$BE59</f>
        <v>82406.879156511219</v>
      </c>
      <c r="N445" s="88">
        <f>SUM(N$4:N59)/$BE59</f>
        <v>46953.086521379555</v>
      </c>
      <c r="O445" s="88">
        <f>SUM(O$4:O59)/$BE59</f>
        <v>10523.182455556869</v>
      </c>
      <c r="P445" s="88">
        <f>SUM(P$4:P59)/$BE59</f>
        <v>27463.024333383106</v>
      </c>
      <c r="Q445" s="88">
        <f>SUM(Q$4:Q59)/$BE59</f>
        <v>42530.463952356833</v>
      </c>
      <c r="R445" s="88">
        <f>SUM(R$4:R59)/$BE59</f>
        <v>34850.455548335616</v>
      </c>
      <c r="S445" s="88">
        <f>SUM(S$4:S59)/$BE59</f>
        <v>19229.668569930669</v>
      </c>
      <c r="T445" s="88">
        <f>SUM(T$4:T59)/$BE59</f>
        <v>28202.910055290515</v>
      </c>
      <c r="U445" s="88">
        <f>SUM(U$4:U59)/$BE59</f>
        <v>53384.396356484023</v>
      </c>
      <c r="V445" s="88">
        <f>SUM(V$4:V59)/$BE59</f>
        <v>3157.2584860542024</v>
      </c>
      <c r="W445" s="88">
        <f>SUM(W$4:W59)/$BE59</f>
        <v>4096.7492889377791</v>
      </c>
      <c r="X445" s="88">
        <f>SUM(X$4:X59)/$BE59</f>
        <v>28604.648005977997</v>
      </c>
      <c r="Y445" s="88">
        <f>SUM(Y$4:Y59)/$BE59</f>
        <v>60844.840724932743</v>
      </c>
      <c r="Z445" s="88">
        <f>SUM(Z$4:Z59)/$BE59</f>
        <v>71352.903008094203</v>
      </c>
      <c r="AA445" s="88">
        <f>SUM(AA$4:AA59)/$BE59</f>
        <v>42472.101644904978</v>
      </c>
      <c r="AB445" s="88">
        <f>SUM(AB$4:AB59)/$BE59</f>
        <v>109553.04680376498</v>
      </c>
      <c r="AC445" s="88">
        <f>SUM(AC$4:AC59)/$BE59</f>
        <v>62327.150006995151</v>
      </c>
      <c r="AD445" s="88">
        <f>SUM(AD$4:AD59)/$BE59</f>
        <v>9123.0250843649155</v>
      </c>
      <c r="AE445" s="88">
        <f>SUM(AE$4:AE59)/$BE59</f>
        <v>13212.770651131994</v>
      </c>
      <c r="AF445" s="88">
        <f>SUM(AF$4:AF59)/$BE59</f>
        <v>17258.33458526908</v>
      </c>
      <c r="AG445" s="88">
        <f>SUM(AG$4:AG59)/$BE59</f>
        <v>19261.113885081992</v>
      </c>
      <c r="AH445" s="90">
        <f>SUM(AH$4:AH59)/$BE59</f>
        <v>48477.455088335861</v>
      </c>
      <c r="AI445" s="90">
        <f>SUM(AI$4:AI59)/$BE59</f>
        <v>57421.2938565476</v>
      </c>
      <c r="AJ445" s="90">
        <f>SUM(AJ$4:AJ59)/$BE59</f>
        <v>22227.624081094731</v>
      </c>
      <c r="AK445" s="88">
        <f>SUM(AK$4:AK59)/$BE59</f>
        <v>11648.013504973425</v>
      </c>
      <c r="AL445" s="90">
        <f>SUM(AL$4:AL59)/$BE59</f>
        <v>21798.96479825132</v>
      </c>
      <c r="AM445" s="90">
        <f>SUM(AM$4:AM59)/$BE59</f>
        <v>51152.464747015081</v>
      </c>
      <c r="AN445" s="90">
        <f>SUM(AN$4:AN59)/$BE59</f>
        <v>81609.973881945116</v>
      </c>
      <c r="AO445" s="90">
        <f>SUM(AO$4:AO59)/$BE59</f>
        <v>62170.302897099747</v>
      </c>
      <c r="AP445" s="90">
        <f>SUM(AP$4:AP59)/$BE59</f>
        <v>39646.167958056118</v>
      </c>
      <c r="AQ445" s="90">
        <f>SUM(AQ$4:AQ59)/$BE59</f>
        <v>57445.949377684126</v>
      </c>
      <c r="AR445" s="90">
        <f>SUM(AR$4:AR59)/$BE59</f>
        <v>100565.88051645822</v>
      </c>
      <c r="AS445" s="90">
        <f>SUM(AS$4:AS59)/$BE59</f>
        <v>141806.44505261871</v>
      </c>
      <c r="AT445" s="90">
        <f>SUM(AT$4:AT59)/$BE59</f>
        <v>231457.27873784903</v>
      </c>
      <c r="AU445" s="90">
        <f>SUM(AU$4:AU59)/$BE59</f>
        <v>251850.43830573122</v>
      </c>
      <c r="AY445" s="63"/>
      <c r="AZ445" s="65"/>
      <c r="BA445" s="63"/>
      <c r="BB445" s="63"/>
    </row>
    <row r="446" spans="1:54" x14ac:dyDescent="0.25">
      <c r="A446" s="60">
        <v>19576</v>
      </c>
      <c r="B446" s="88">
        <f>SUM(B$4:B60)/$BE60</f>
        <v>26915.804276242754</v>
      </c>
      <c r="C446" s="88">
        <f>SUM(C$4:C60)/$BE60</f>
        <v>24817.559324533799</v>
      </c>
      <c r="D446" s="88">
        <f>SUM(D$4:D60)/$BE60</f>
        <v>29619.96876841733</v>
      </c>
      <c r="E446" s="88">
        <f>SUM(E$4:E60)/$BE60</f>
        <v>427.26099647400542</v>
      </c>
      <c r="F446" s="88">
        <f>SUM(F$4:F60)/$BE60</f>
        <v>2575.860093583904</v>
      </c>
      <c r="G446" s="88">
        <f>SUM(G$4:G60)/$BE60</f>
        <v>12695.966143022466</v>
      </c>
      <c r="H446" s="88">
        <f>SUM(H$4:H60)/$BE60</f>
        <v>8366.5480796954416</v>
      </c>
      <c r="I446" s="88">
        <f>SUM(I$4:I60)/$BE60</f>
        <v>10688.122664550163</v>
      </c>
      <c r="J446" s="88">
        <f>SUM(J$4:J60)/$BE60</f>
        <v>13153.22902712711</v>
      </c>
      <c r="K446" s="88">
        <f>SUM(K$4:K60)/$BE60</f>
        <v>3067.5939554072834</v>
      </c>
      <c r="L446" s="88">
        <f>SUM(L$4:L60)/$BE60</f>
        <v>32872.791809025679</v>
      </c>
      <c r="M446" s="88">
        <f>SUM(M$4:M60)/$BE60</f>
        <v>81964.273816290515</v>
      </c>
      <c r="N446" s="88">
        <f>SUM(N$4:N60)/$BE60</f>
        <v>46089.612578942637</v>
      </c>
      <c r="O446" s="88">
        <f>SUM(O$4:O60)/$BE60</f>
        <v>10317.779546852347</v>
      </c>
      <c r="P446" s="88">
        <f>SUM(P$4:P60)/$BE60</f>
        <v>27035.531624803116</v>
      </c>
      <c r="Q446" s="88">
        <f>SUM(Q$4:Q60)/$BE60</f>
        <v>42768.416783767811</v>
      </c>
      <c r="R446" s="88">
        <f>SUM(R$4:R60)/$BE60</f>
        <v>35510.759693015149</v>
      </c>
      <c r="S446" s="88">
        <f>SUM(S$4:S60)/$BE60</f>
        <v>19632.879658507423</v>
      </c>
      <c r="T446" s="88">
        <f>SUM(T$4:T60)/$BE60</f>
        <v>27710.832621292615</v>
      </c>
      <c r="U446" s="88">
        <f>SUM(U$4:U60)/$BE60</f>
        <v>55492.860582324283</v>
      </c>
      <c r="V446" s="88">
        <f>SUM(V$4:V60)/$BE60</f>
        <v>3138.547224161648</v>
      </c>
      <c r="W446" s="88">
        <f>SUM(W$4:W60)/$BE60</f>
        <v>3994.1370717716604</v>
      </c>
      <c r="X446" s="88">
        <f>SUM(X$4:X60)/$BE60</f>
        <v>28101.557810336624</v>
      </c>
      <c r="Y446" s="88">
        <f>SUM(Y$4:Y60)/$BE60</f>
        <v>60788.412668058947</v>
      </c>
      <c r="Z446" s="88">
        <f>SUM(Z$4:Z60)/$BE60</f>
        <v>73728.863000762489</v>
      </c>
      <c r="AA446" s="88">
        <f>SUM(AA$4:AA60)/$BE60</f>
        <v>43239.129644912478</v>
      </c>
      <c r="AB446" s="88">
        <f>SUM(AB$4:AB60)/$BE60</f>
        <v>106837.85668041898</v>
      </c>
      <c r="AC446" s="88">
        <f>SUM(AC$4:AC60)/$BE60</f>
        <v>63368.105268195417</v>
      </c>
      <c r="AD446" s="88">
        <f>SUM(AD$4:AD60)/$BE60</f>
        <v>8920.0087186914407</v>
      </c>
      <c r="AE446" s="88">
        <f>SUM(AE$4:AE60)/$BE60</f>
        <v>13015.32112806461</v>
      </c>
      <c r="AF446" s="88">
        <f>SUM(AF$4:AF60)/$BE60</f>
        <v>17003.978365803439</v>
      </c>
      <c r="AG446" s="88">
        <f>SUM(AG$4:AG60)/$BE60</f>
        <v>19061.227397212027</v>
      </c>
      <c r="AH446" s="90">
        <f>SUM(AH$4:AH60)/$BE60</f>
        <v>47407.444435557845</v>
      </c>
      <c r="AI446" s="90">
        <f>SUM(AI$4:AI60)/$BE60</f>
        <v>57829.747291972308</v>
      </c>
      <c r="AJ446" s="90">
        <f>SUM(AJ$4:AJ60)/$BE60</f>
        <v>22079.324406648549</v>
      </c>
      <c r="AK446" s="88">
        <f>SUM(AK$4:AK60)/$BE60</f>
        <v>11867.259744577637</v>
      </c>
      <c r="AL446" s="90">
        <f>SUM(AL$4:AL60)/$BE60</f>
        <v>21749.636198783428</v>
      </c>
      <c r="AM446" s="90">
        <f>SUM(AM$4:AM60)/$BE60</f>
        <v>50460.455159331774</v>
      </c>
      <c r="AN446" s="90">
        <f>SUM(AN$4:AN60)/$BE60</f>
        <v>79515.41438949338</v>
      </c>
      <c r="AO446" s="90">
        <f>SUM(AO$4:AO60)/$BE60</f>
        <v>61788.190247636398</v>
      </c>
      <c r="AP446" s="90">
        <f>SUM(AP$4:AP60)/$BE60</f>
        <v>42254.451489561972</v>
      </c>
      <c r="AQ446" s="90">
        <f>SUM(AQ$4:AQ60)/$BE60</f>
        <v>59379.390386212079</v>
      </c>
      <c r="AR446" s="90">
        <f>SUM(AR$4:AR60)/$BE60</f>
        <v>98771.280726130877</v>
      </c>
      <c r="AS446" s="90">
        <f>SUM(AS$4:AS60)/$BE60</f>
        <v>142874.07858326583</v>
      </c>
      <c r="AT446" s="90">
        <f>SUM(AT$4:AT60)/$BE60</f>
        <v>228206.63174441041</v>
      </c>
      <c r="AU446" s="90">
        <f>SUM(AU$4:AU60)/$BE60</f>
        <v>253892.82615429221</v>
      </c>
      <c r="AY446" s="63"/>
      <c r="AZ446" s="65"/>
      <c r="BA446" s="63"/>
      <c r="BB446" s="63"/>
    </row>
    <row r="447" spans="1:54" x14ac:dyDescent="0.25">
      <c r="A447" s="60">
        <v>19577</v>
      </c>
      <c r="B447" s="88">
        <f>SUM(B$4:B61)/$BE61</f>
        <v>26568.893976033643</v>
      </c>
      <c r="C447" s="88">
        <f>SUM(C$4:C61)/$BE61</f>
        <v>24247.064028549252</v>
      </c>
      <c r="D447" s="88">
        <f>SUM(D$4:D61)/$BE61</f>
        <v>29090.868511079752</v>
      </c>
      <c r="E447" s="88">
        <f>SUM(E$4:E61)/$BE61</f>
        <v>420.87759368756031</v>
      </c>
      <c r="F447" s="88">
        <f>SUM(F$4:F61)/$BE61</f>
        <v>2591.0736703631501</v>
      </c>
      <c r="G447" s="88">
        <f>SUM(G$4:G61)/$BE61</f>
        <v>12739.387028917339</v>
      </c>
      <c r="H447" s="88">
        <f>SUM(H$4:H61)/$BE61</f>
        <v>8339.3898550510548</v>
      </c>
      <c r="I447" s="88">
        <f>SUM(I$4:I61)/$BE61</f>
        <v>10693.952694648748</v>
      </c>
      <c r="J447" s="88">
        <f>SUM(J$4:J61)/$BE61</f>
        <v>13112.700130057858</v>
      </c>
      <c r="K447" s="88">
        <f>SUM(K$4:K61)/$BE61</f>
        <v>3061.1851033161179</v>
      </c>
      <c r="L447" s="88">
        <f>SUM(L$4:L61)/$BE61</f>
        <v>32597.404860885341</v>
      </c>
      <c r="M447" s="88">
        <f>SUM(M$4:M61)/$BE61</f>
        <v>82830.066083756086</v>
      </c>
      <c r="N447" s="88">
        <f>SUM(N$4:N61)/$BE61</f>
        <v>45499.98936316248</v>
      </c>
      <c r="O447" s="88">
        <f>SUM(O$4:O61)/$BE61</f>
        <v>10837.332543373755</v>
      </c>
      <c r="P447" s="88">
        <f>SUM(P$4:P61)/$BE61</f>
        <v>26647.626662010225</v>
      </c>
      <c r="Q447" s="88">
        <f>SUM(Q$4:Q61)/$BE61</f>
        <v>42130.257218930223</v>
      </c>
      <c r="R447" s="88">
        <f>SUM(R$4:R61)/$BE61</f>
        <v>34882.677726681235</v>
      </c>
      <c r="S447" s="88">
        <f>SUM(S$4:S61)/$BE61</f>
        <v>19431.374506784901</v>
      </c>
      <c r="T447" s="88">
        <f>SUM(T$4:T61)/$BE61</f>
        <v>27122.574250021094</v>
      </c>
      <c r="U447" s="88">
        <f>SUM(U$4:U61)/$BE61</f>
        <v>56345.973196107712</v>
      </c>
      <c r="V447" s="88">
        <f>SUM(V$4:V61)/$BE61</f>
        <v>3132.876635300247</v>
      </c>
      <c r="W447" s="88">
        <f>SUM(W$4:W61)/$BE61</f>
        <v>3979.7092109787413</v>
      </c>
      <c r="X447" s="88">
        <f>SUM(X$4:X61)/$BE61</f>
        <v>27572.545548323618</v>
      </c>
      <c r="Y447" s="88">
        <f>SUM(Y$4:Y61)/$BE61</f>
        <v>61585.865408325961</v>
      </c>
      <c r="Z447" s="88">
        <f>SUM(Z$4:Z61)/$BE61</f>
        <v>75860.850781806206</v>
      </c>
      <c r="AA447" s="88">
        <f>SUM(AA$4:AA61)/$BE61</f>
        <v>43098.258207662875</v>
      </c>
      <c r="AB447" s="88">
        <f>SUM(AB$4:AB61)/$BE61</f>
        <v>106439.60424467304</v>
      </c>
      <c r="AC447" s="88">
        <f>SUM(AC$4:AC61)/$BE61</f>
        <v>64331.453379455939</v>
      </c>
      <c r="AD447" s="88">
        <f>SUM(AD$4:AD61)/$BE61</f>
        <v>8868.1815198636559</v>
      </c>
      <c r="AE447" s="88">
        <f>SUM(AE$4:AE61)/$BE61</f>
        <v>12783.375050487601</v>
      </c>
      <c r="AF447" s="88">
        <f>SUM(AF$4:AF61)/$BE61</f>
        <v>17867.119503698144</v>
      </c>
      <c r="AG447" s="88">
        <f>SUM(AG$4:AG61)/$BE61</f>
        <v>19194.544908890341</v>
      </c>
      <c r="AH447" s="90">
        <f>SUM(AH$4:AH61)/$BE61</f>
        <v>47369.862238254958</v>
      </c>
      <c r="AI447" s="90">
        <f>SUM(AI$4:AI61)/$BE61</f>
        <v>57286.985438232288</v>
      </c>
      <c r="AJ447" s="90">
        <f>SUM(AJ$4:AJ61)/$BE61</f>
        <v>21631.373312118547</v>
      </c>
      <c r="AK447" s="88">
        <f>SUM(AK$4:AK61)/$BE61</f>
        <v>11911.965834304005</v>
      </c>
      <c r="AL447" s="90">
        <f>SUM(AL$4:AL61)/$BE61</f>
        <v>21488.479854338751</v>
      </c>
      <c r="AM447" s="90">
        <f>SUM(AM$4:AM61)/$BE61</f>
        <v>50155.680550993849</v>
      </c>
      <c r="AN447" s="90">
        <f>SUM(AN$4:AN61)/$BE61</f>
        <v>77414.063533405439</v>
      </c>
      <c r="AO447" s="90">
        <f>SUM(AO$4:AO61)/$BE61</f>
        <v>62276.724691268959</v>
      </c>
      <c r="AP447" s="90">
        <f>SUM(AP$4:AP61)/$BE61</f>
        <v>42777.509788696036</v>
      </c>
      <c r="AQ447" s="90">
        <f>SUM(AQ$4:AQ61)/$BE61</f>
        <v>58408.898188304534</v>
      </c>
      <c r="AR447" s="90">
        <f>SUM(AR$4:AR61)/$BE61</f>
        <v>100575.64801669892</v>
      </c>
      <c r="AS447" s="90">
        <f>SUM(AS$4:AS61)/$BE61</f>
        <v>143695.22523193754</v>
      </c>
      <c r="AT447" s="90">
        <f>SUM(AT$4:AT61)/$BE61</f>
        <v>225597.59566937687</v>
      </c>
      <c r="AU447" s="90">
        <f>SUM(AU$4:AU61)/$BE61</f>
        <v>248742.59621177614</v>
      </c>
      <c r="AY447" s="63"/>
      <c r="AZ447" s="65"/>
      <c r="BA447" s="63"/>
      <c r="BB447" s="63"/>
    </row>
    <row r="448" spans="1:54" x14ac:dyDescent="0.25">
      <c r="A448" s="60">
        <v>19578</v>
      </c>
      <c r="B448" s="88">
        <f>SUM(B$4:B62)/$BE62</f>
        <v>26228.217840009213</v>
      </c>
      <c r="C448" s="88">
        <f>SUM(C$4:C62)/$BE62</f>
        <v>23847.801072174108</v>
      </c>
      <c r="D448" s="88">
        <f>SUM(D$4:D62)/$BE62</f>
        <v>28859.717491734082</v>
      </c>
      <c r="E448" s="88">
        <f>SUM(E$4:E62)/$BE62</f>
        <v>420.90257583996322</v>
      </c>
      <c r="F448" s="88">
        <f>SUM(F$4:F62)/$BE62</f>
        <v>2751.7657381376407</v>
      </c>
      <c r="G448" s="88">
        <f>SUM(G$4:G62)/$BE62</f>
        <v>12712.64565700518</v>
      </c>
      <c r="H448" s="88">
        <f>SUM(H$4:H62)/$BE62</f>
        <v>8365.3011555846679</v>
      </c>
      <c r="I448" s="88">
        <f>SUM(I$4:I62)/$BE62</f>
        <v>10615.756176292281</v>
      </c>
      <c r="J448" s="88">
        <f>SUM(J$4:J62)/$BE62</f>
        <v>13791.568311922656</v>
      </c>
      <c r="K448" s="88">
        <f>SUM(K$4:K62)/$BE62</f>
        <v>3000.9031406828926</v>
      </c>
      <c r="L448" s="88">
        <f>SUM(L$4:L62)/$BE62</f>
        <v>32366.040027683946</v>
      </c>
      <c r="M448" s="88">
        <f>SUM(M$4:M62)/$BE62</f>
        <v>82968.487397420016</v>
      </c>
      <c r="N448" s="88">
        <f>SUM(N$4:N62)/$BE62</f>
        <v>45612.320159222356</v>
      </c>
      <c r="O448" s="88">
        <f>SUM(O$4:O62)/$BE62</f>
        <v>10753.370315171242</v>
      </c>
      <c r="P448" s="88">
        <f>SUM(P$4:P62)/$BE62</f>
        <v>26272.308049520427</v>
      </c>
      <c r="Q448" s="88">
        <f>SUM(Q$4:Q62)/$BE62</f>
        <v>41923.755727141994</v>
      </c>
      <c r="R448" s="88">
        <f>SUM(R$4:R62)/$BE62</f>
        <v>34312.992125683493</v>
      </c>
      <c r="S448" s="88">
        <f>SUM(S$4:S62)/$BE62</f>
        <v>19151.78826888098</v>
      </c>
      <c r="T448" s="88">
        <f>SUM(T$4:T62)/$BE62</f>
        <v>26779.022242311665</v>
      </c>
      <c r="U448" s="88">
        <f>SUM(U$4:U62)/$BE62</f>
        <v>55790.762692379321</v>
      </c>
      <c r="V448" s="88">
        <f>SUM(V$4:V62)/$BE62</f>
        <v>3126.3388125093484</v>
      </c>
      <c r="W448" s="88">
        <f>SUM(W$4:W62)/$BE62</f>
        <v>3907.2650618008579</v>
      </c>
      <c r="X448" s="88">
        <f>SUM(X$4:X62)/$BE62</f>
        <v>27271.840972306694</v>
      </c>
      <c r="Y448" s="88">
        <f>SUM(Y$4:Y62)/$BE62</f>
        <v>61487.736097251043</v>
      </c>
      <c r="Z448" s="88">
        <f>SUM(Z$4:Z62)/$BE62</f>
        <v>75241.519820017522</v>
      </c>
      <c r="AA448" s="88">
        <f>SUM(AA$4:AA62)/$BE62</f>
        <v>43446.100995575362</v>
      </c>
      <c r="AB448" s="88">
        <f>SUM(AB$4:AB62)/$BE62</f>
        <v>104782.28017865025</v>
      </c>
      <c r="AC448" s="88">
        <f>SUM(AC$4:AC62)/$BE62</f>
        <v>64115.407324677093</v>
      </c>
      <c r="AD448" s="88">
        <f>SUM(AD$4:AD62)/$BE62</f>
        <v>9055.0571503008759</v>
      </c>
      <c r="AE448" s="88">
        <f>SUM(AE$4:AE62)/$BE62</f>
        <v>12699.045803469733</v>
      </c>
      <c r="AF448" s="88">
        <f>SUM(AF$4:AF62)/$BE62</f>
        <v>17530.835187251323</v>
      </c>
      <c r="AG448" s="88">
        <f>SUM(AG$4:AG62)/$BE62</f>
        <v>19084.745278906204</v>
      </c>
      <c r="AH448" s="90">
        <f>SUM(AH$4:AH62)/$BE62</f>
        <v>47126.607835500974</v>
      </c>
      <c r="AI448" s="90">
        <f>SUM(AI$4:AI62)/$BE62</f>
        <v>56778.382377260939</v>
      </c>
      <c r="AJ448" s="90">
        <f>SUM(AJ$4:AJ62)/$BE62</f>
        <v>21499.950999715453</v>
      </c>
      <c r="AK448" s="88">
        <f>SUM(AK$4:AK62)/$BE62</f>
        <v>11786.093320463653</v>
      </c>
      <c r="AL448" s="90">
        <f>SUM(AL$4:AL62)/$BE62</f>
        <v>22262.260567120342</v>
      </c>
      <c r="AM448" s="90">
        <f>SUM(AM$4:AM62)/$BE62</f>
        <v>50421.795598964534</v>
      </c>
      <c r="AN448" s="90">
        <f>SUM(AN$4:AN62)/$BE62</f>
        <v>79850.270618150345</v>
      </c>
      <c r="AO448" s="90">
        <f>SUM(AO$4:AO62)/$BE62</f>
        <v>63203.861767951465</v>
      </c>
      <c r="AP448" s="90">
        <f>SUM(AP$4:AP62)/$BE62</f>
        <v>42995.400394895238</v>
      </c>
      <c r="AQ448" s="90">
        <f>SUM(AQ$4:AQ62)/$BE62</f>
        <v>57305.56778606381</v>
      </c>
      <c r="AR448" s="90">
        <f>SUM(AR$4:AR62)/$BE62</f>
        <v>100568.75759720437</v>
      </c>
      <c r="AS448" s="90">
        <f>SUM(AS$4:AS62)/$BE62</f>
        <v>146824.92237063212</v>
      </c>
      <c r="AT448" s="90">
        <f>SUM(AT$4:AT62)/$BE62</f>
        <v>228656.83615646104</v>
      </c>
      <c r="AU448" s="90">
        <f>SUM(AU$4:AU62)/$BE62</f>
        <v>249634.33514662366</v>
      </c>
      <c r="AY448" s="63"/>
      <c r="AZ448" s="65"/>
      <c r="BA448" s="63"/>
      <c r="BB448" s="63"/>
    </row>
    <row r="449" spans="1:54" x14ac:dyDescent="0.25">
      <c r="A449" s="60">
        <v>19579</v>
      </c>
      <c r="B449" s="88">
        <f>SUM(B$4:B63)/$BE63</f>
        <v>25890.045242400596</v>
      </c>
      <c r="C449" s="88">
        <f>SUM(C$4:C63)/$BE63</f>
        <v>23437.946119263775</v>
      </c>
      <c r="D449" s="88">
        <f>SUM(D$4:D63)/$BE63</f>
        <v>28281.387958543</v>
      </c>
      <c r="E449" s="88">
        <f>SUM(E$4:E63)/$BE63</f>
        <v>414.05337029263035</v>
      </c>
      <c r="F449" s="88">
        <f>SUM(F$4:F63)/$BE63</f>
        <v>2701.0663024667265</v>
      </c>
      <c r="G449" s="88">
        <f>SUM(G$4:G63)/$BE63</f>
        <v>12498.577153607692</v>
      </c>
      <c r="H449" s="88">
        <f>SUM(H$4:H63)/$BE63</f>
        <v>8476.0768052437525</v>
      </c>
      <c r="I449" s="88">
        <f>SUM(I$4:I63)/$BE63</f>
        <v>10431.889616842698</v>
      </c>
      <c r="J449" s="88">
        <f>SUM(J$4:J63)/$BE63</f>
        <v>13728.47015732446</v>
      </c>
      <c r="K449" s="88">
        <f>SUM(K$4:K63)/$BE63</f>
        <v>2932.3196572513016</v>
      </c>
      <c r="L449" s="88">
        <f>SUM(L$4:L63)/$BE63</f>
        <v>32111.84338160076</v>
      </c>
      <c r="M449" s="88">
        <f>SUM(M$4:M63)/$BE63</f>
        <v>81525.498541211433</v>
      </c>
      <c r="N449" s="88">
        <f>SUM(N$4:N63)/$BE63</f>
        <v>45378.192081546666</v>
      </c>
      <c r="O449" s="88">
        <f>SUM(O$4:O63)/$BE63</f>
        <v>10599.374769363989</v>
      </c>
      <c r="P449" s="88">
        <f>SUM(P$4:P63)/$BE63</f>
        <v>25997.186231910066</v>
      </c>
      <c r="Q449" s="88">
        <f>SUM(Q$4:Q63)/$BE63</f>
        <v>42050.346055603346</v>
      </c>
      <c r="R449" s="88">
        <f>SUM(R$4:R63)/$BE63</f>
        <v>34264.706081132565</v>
      </c>
      <c r="S449" s="88">
        <f>SUM(S$4:S63)/$BE63</f>
        <v>19694.254676572866</v>
      </c>
      <c r="T449" s="88">
        <f>SUM(T$4:T63)/$BE63</f>
        <v>26719.470349213872</v>
      </c>
      <c r="U449" s="88">
        <f>SUM(U$4:U63)/$BE63</f>
        <v>55627.736694456362</v>
      </c>
      <c r="V449" s="88">
        <f>SUM(V$4:V63)/$BE63</f>
        <v>3067.4010216363081</v>
      </c>
      <c r="W449" s="88">
        <f>SUM(W$4:W63)/$BE63</f>
        <v>3866.9787774854376</v>
      </c>
      <c r="X449" s="88">
        <f>SUM(X$4:X63)/$BE63</f>
        <v>27099.653795753409</v>
      </c>
      <c r="Y449" s="88">
        <f>SUM(Y$4:Y63)/$BE63</f>
        <v>62925.357610797721</v>
      </c>
      <c r="Z449" s="88">
        <f>SUM(Z$4:Z63)/$BE63</f>
        <v>77593.694964890339</v>
      </c>
      <c r="AA449" s="88">
        <f>SUM(AA$4:AA63)/$BE63</f>
        <v>45984.063265358694</v>
      </c>
      <c r="AB449" s="88">
        <f>SUM(AB$4:AB63)/$BE63</f>
        <v>103456.01122953855</v>
      </c>
      <c r="AC449" s="88">
        <f>SUM(AC$4:AC63)/$BE63</f>
        <v>63272.313312816565</v>
      </c>
      <c r="AD449" s="88">
        <f>SUM(AD$4:AD63)/$BE63</f>
        <v>9225.3048299254315</v>
      </c>
      <c r="AE449" s="88">
        <f>SUM(AE$4:AE63)/$BE63</f>
        <v>13390.142143210598</v>
      </c>
      <c r="AF449" s="88">
        <f>SUM(AF$4:AF63)/$BE63</f>
        <v>17167.334458298668</v>
      </c>
      <c r="AG449" s="88">
        <f>SUM(AG$4:AG63)/$BE63</f>
        <v>19518.540844766267</v>
      </c>
      <c r="AH449" s="90">
        <f>SUM(AH$4:AH63)/$BE63</f>
        <v>46321.361976221706</v>
      </c>
      <c r="AI449" s="90">
        <f>SUM(AI$4:AI63)/$BE63</f>
        <v>55871.529142052837</v>
      </c>
      <c r="AJ449" s="90">
        <f>SUM(AJ$4:AJ63)/$BE63</f>
        <v>21097.158580186151</v>
      </c>
      <c r="AK449" s="88">
        <f>SUM(AK$4:AK63)/$BE63</f>
        <v>11949.805184983428</v>
      </c>
      <c r="AL449" s="90">
        <f>SUM(AL$4:AL63)/$BE63</f>
        <v>22065.973880024401</v>
      </c>
      <c r="AM449" s="90">
        <f>SUM(AM$4:AM63)/$BE63</f>
        <v>51353.97398570009</v>
      </c>
      <c r="AN449" s="90">
        <f>SUM(AN$4:AN63)/$BE63</f>
        <v>77867.934060065352</v>
      </c>
      <c r="AO449" s="90">
        <f>SUM(AO$4:AO63)/$BE63</f>
        <v>62824.156549211773</v>
      </c>
      <c r="AP449" s="90">
        <f>SUM(AP$4:AP63)/$BE63</f>
        <v>42211.74832192163</v>
      </c>
      <c r="AQ449" s="90">
        <f>SUM(AQ$4:AQ63)/$BE63</f>
        <v>59201.161771307219</v>
      </c>
      <c r="AR449" s="90">
        <f>SUM(AR$4:AR63)/$BE63</f>
        <v>99006.921775093026</v>
      </c>
      <c r="AS449" s="90">
        <f>SUM(AS$4:AS63)/$BE63</f>
        <v>149798.5073543436</v>
      </c>
      <c r="AT449" s="90">
        <f>SUM(AT$4:AT63)/$BE63</f>
        <v>228040.90820134518</v>
      </c>
      <c r="AU449" s="90">
        <f>SUM(AU$4:AU63)/$BE63</f>
        <v>248052.63500197246</v>
      </c>
      <c r="AY449" s="63"/>
      <c r="AZ449" s="65"/>
      <c r="BA449" s="63"/>
      <c r="BB449" s="63"/>
    </row>
    <row r="450" spans="1:54" x14ac:dyDescent="0.25">
      <c r="A450" s="60">
        <v>19580</v>
      </c>
      <c r="B450" s="88">
        <f>SUM(B$4:B64)/$BE64</f>
        <v>25531.835570218511</v>
      </c>
      <c r="C450" s="88">
        <f>SUM(C$4:C64)/$BE64</f>
        <v>23049.570910899187</v>
      </c>
      <c r="D450" s="88">
        <f>SUM(D$4:D64)/$BE64</f>
        <v>27836.601321978935</v>
      </c>
      <c r="E450" s="88">
        <f>SUM(E$4:E64)/$BE64</f>
        <v>405.15128562878573</v>
      </c>
      <c r="F450" s="88">
        <f>SUM(F$4:F64)/$BE64</f>
        <v>2694.4831368138434</v>
      </c>
      <c r="G450" s="88">
        <f>SUM(G$4:G64)/$BE64</f>
        <v>12571.447524608035</v>
      </c>
      <c r="H450" s="88">
        <f>SUM(H$4:H64)/$BE64</f>
        <v>8494.7764889883783</v>
      </c>
      <c r="I450" s="88">
        <f>SUM(I$4:I64)/$BE64</f>
        <v>10524.076700247573</v>
      </c>
      <c r="J450" s="88">
        <f>SUM(J$4:J64)/$BE64</f>
        <v>13501.125372788974</v>
      </c>
      <c r="K450" s="88">
        <f>SUM(K$4:K64)/$BE64</f>
        <v>2874.2985805892686</v>
      </c>
      <c r="L450" s="88">
        <f>SUM(L$4:L64)/$BE64</f>
        <v>31970.244741927483</v>
      </c>
      <c r="M450" s="88">
        <f>SUM(M$4:M64)/$BE64</f>
        <v>80051.508680874569</v>
      </c>
      <c r="N450" s="88">
        <f>SUM(N$4:N64)/$BE64</f>
        <v>45483.844188127296</v>
      </c>
      <c r="O450" s="88">
        <f>SUM(O$4:O64)/$BE64</f>
        <v>10402.885764617351</v>
      </c>
      <c r="P450" s="88">
        <f>SUM(P$4:P64)/$BE64</f>
        <v>26095.053845198647</v>
      </c>
      <c r="Q450" s="88">
        <f>SUM(Q$4:Q64)/$BE64</f>
        <v>41280.644638602658</v>
      </c>
      <c r="R450" s="88">
        <f>SUM(R$4:R64)/$BE64</f>
        <v>34801.439636059375</v>
      </c>
      <c r="S450" s="88">
        <f>SUM(S$4:S64)/$BE64</f>
        <v>19692.792691975552</v>
      </c>
      <c r="T450" s="88">
        <f>SUM(T$4:T64)/$BE64</f>
        <v>26334.637298363104</v>
      </c>
      <c r="U450" s="88">
        <f>SUM(U$4:U64)/$BE64</f>
        <v>55541.909415977942</v>
      </c>
      <c r="V450" s="88">
        <f>SUM(V$4:V64)/$BE64</f>
        <v>3016.5224186037417</v>
      </c>
      <c r="W450" s="88">
        <f>SUM(W$4:W64)/$BE64</f>
        <v>3788.8626714935422</v>
      </c>
      <c r="X450" s="88">
        <f>SUM(X$4:X64)/$BE64</f>
        <v>26689.065129128525</v>
      </c>
      <c r="Y450" s="88">
        <f>SUM(Y$4:Y64)/$BE64</f>
        <v>62259.41524758497</v>
      </c>
      <c r="Z450" s="88">
        <f>SUM(Z$4:Z64)/$BE64</f>
        <v>76156.516448363065</v>
      </c>
      <c r="AA450" s="88">
        <f>SUM(AA$4:AA64)/$BE64</f>
        <v>47770.814438496142</v>
      </c>
      <c r="AB450" s="88">
        <f>SUM(AB$4:AB64)/$BE64</f>
        <v>103160.68955428018</v>
      </c>
      <c r="AC450" s="88">
        <f>SUM(AC$4:AC64)/$BE64</f>
        <v>64340.75849651466</v>
      </c>
      <c r="AD450" s="88">
        <f>SUM(AD$4:AD64)/$BE64</f>
        <v>9207.8028198179163</v>
      </c>
      <c r="AE450" s="88">
        <f>SUM(AE$4:AE64)/$BE64</f>
        <v>13111.046982615893</v>
      </c>
      <c r="AF450" s="88">
        <f>SUM(AF$4:AF64)/$BE64</f>
        <v>16951.451583899176</v>
      </c>
      <c r="AG450" s="88">
        <f>SUM(AG$4:AG64)/$BE64</f>
        <v>19362.621116896447</v>
      </c>
      <c r="AH450" s="90">
        <f>SUM(AH$4:AH64)/$BE64</f>
        <v>46124.172565957982</v>
      </c>
      <c r="AI450" s="90">
        <f>SUM(AI$4:AI64)/$BE64</f>
        <v>55156.308971566177</v>
      </c>
      <c r="AJ450" s="90">
        <f>SUM(AJ$4:AJ64)/$BE64</f>
        <v>20676.224653463873</v>
      </c>
      <c r="AK450" s="88">
        <f>SUM(AK$4:AK64)/$BE64</f>
        <v>12119.871041130866</v>
      </c>
      <c r="AL450" s="90">
        <f>SUM(AL$4:AL64)/$BE64</f>
        <v>22390.271635132987</v>
      </c>
      <c r="AM450" s="90">
        <f>SUM(AM$4:AM64)/$BE64</f>
        <v>51198.028879843849</v>
      </c>
      <c r="AN450" s="90">
        <f>SUM(AN$4:AN64)/$BE64</f>
        <v>81155.600473260551</v>
      </c>
      <c r="AO450" s="90">
        <f>SUM(AO$4:AO64)/$BE64</f>
        <v>62866.170842456675</v>
      </c>
      <c r="AP450" s="90">
        <f>SUM(AP$4:AP64)/$BE64</f>
        <v>42233.52211413638</v>
      </c>
      <c r="AQ450" s="90">
        <f>SUM(AQ$4:AQ64)/$BE64</f>
        <v>59258.278012316354</v>
      </c>
      <c r="AR450" s="90">
        <f>SUM(AR$4:AR64)/$BE64</f>
        <v>97265.086018173184</v>
      </c>
      <c r="AS450" s="90">
        <f>SUM(AS$4:AS64)/$BE64</f>
        <v>153500.04017181916</v>
      </c>
      <c r="AT450" s="90">
        <f>SUM(AT$4:AT64)/$BE64</f>
        <v>232956.20325613636</v>
      </c>
      <c r="AU450" s="90">
        <f>SUM(AU$4:AU64)/$BE64</f>
        <v>242719.54097035844</v>
      </c>
      <c r="AY450" s="63"/>
      <c r="AZ450" s="65"/>
      <c r="BA450" s="63"/>
      <c r="BB450" s="63"/>
    </row>
    <row r="451" spans="1:54" x14ac:dyDescent="0.25">
      <c r="A451" s="60">
        <v>19581</v>
      </c>
      <c r="B451" s="88">
        <f>SUM(B$4:B65)/$BE65</f>
        <v>25782.787157740167</v>
      </c>
      <c r="C451" s="88">
        <f>SUM(C$4:C65)/$BE65</f>
        <v>22681.210625435317</v>
      </c>
      <c r="D451" s="88">
        <f>SUM(D$4:D65)/$BE65</f>
        <v>27431.534590830674</v>
      </c>
      <c r="E451" s="88">
        <f>SUM(E$4:E65)/$BE65</f>
        <v>408.86276946903854</v>
      </c>
      <c r="F451" s="88">
        <f>SUM(F$4:F65)/$BE65</f>
        <v>2837.7081797291385</v>
      </c>
      <c r="G451" s="88">
        <f>SUM(G$4:G65)/$BE65</f>
        <v>12436.001048745697</v>
      </c>
      <c r="H451" s="88">
        <f>SUM(H$4:H65)/$BE65</f>
        <v>8919.41990403411</v>
      </c>
      <c r="I451" s="88">
        <f>SUM(I$4:I65)/$BE65</f>
        <v>10419.784652708342</v>
      </c>
      <c r="J451" s="88">
        <f>SUM(J$4:J65)/$BE65</f>
        <v>13845.610347776665</v>
      </c>
      <c r="K451" s="88">
        <f>SUM(K$4:K65)/$BE65</f>
        <v>2867.5253308948513</v>
      </c>
      <c r="L451" s="88">
        <f>SUM(L$4:L65)/$BE65</f>
        <v>33606.799888865331</v>
      </c>
      <c r="M451" s="88">
        <f>SUM(M$4:M65)/$BE65</f>
        <v>79673.636222242159</v>
      </c>
      <c r="N451" s="88">
        <f>SUM(N$4:N65)/$BE65</f>
        <v>45255.216644100816</v>
      </c>
      <c r="O451" s="88">
        <f>SUM(O$4:O65)/$BE65</f>
        <v>10230.524811192136</v>
      </c>
      <c r="P451" s="88">
        <f>SUM(P$4:P65)/$BE65</f>
        <v>25874.61715150821</v>
      </c>
      <c r="Q451" s="88">
        <f>SUM(Q$4:Q65)/$BE65</f>
        <v>40960.95163477584</v>
      </c>
      <c r="R451" s="88">
        <f>SUM(R$4:R65)/$BE65</f>
        <v>34941.374792583345</v>
      </c>
      <c r="S451" s="88">
        <f>SUM(S$4:S65)/$BE65</f>
        <v>19450.965414190105</v>
      </c>
      <c r="T451" s="88">
        <f>SUM(T$4:T65)/$BE65</f>
        <v>26509.308209618132</v>
      </c>
      <c r="U451" s="88">
        <f>SUM(U$4:U65)/$BE65</f>
        <v>55333.38118955672</v>
      </c>
      <c r="V451" s="88">
        <f>SUM(V$4:V65)/$BE65</f>
        <v>2988.6625357503053</v>
      </c>
      <c r="W451" s="88">
        <f>SUM(W$4:W65)/$BE65</f>
        <v>3734.5952230972252</v>
      </c>
      <c r="X451" s="88">
        <f>SUM(X$4:X65)/$BE65</f>
        <v>26651.373503621533</v>
      </c>
      <c r="Y451" s="88">
        <f>SUM(Y$4:Y65)/$BE65</f>
        <v>62435.182404232553</v>
      </c>
      <c r="Z451" s="88">
        <f>SUM(Z$4:Z65)/$BE65</f>
        <v>75268.923466371547</v>
      </c>
      <c r="AA451" s="88">
        <f>SUM(AA$4:AA65)/$BE65</f>
        <v>50658.076570285804</v>
      </c>
      <c r="AB451" s="88">
        <f>SUM(AB$4:AB65)/$BE65</f>
        <v>102451.59159324309</v>
      </c>
      <c r="AC451" s="88">
        <f>SUM(AC$4:AC65)/$BE65</f>
        <v>64070.481926235741</v>
      </c>
      <c r="AD451" s="88">
        <f>SUM(AD$4:AD65)/$BE65</f>
        <v>9154.6284356212946</v>
      </c>
      <c r="AE451" s="88">
        <f>SUM(AE$4:AE65)/$BE65</f>
        <v>12873.29377631977</v>
      </c>
      <c r="AF451" s="88">
        <f>SUM(AF$4:AF65)/$BE65</f>
        <v>16885.353603498868</v>
      </c>
      <c r="AG451" s="88">
        <f>SUM(AG$4:AG65)/$BE65</f>
        <v>19120.64742297295</v>
      </c>
      <c r="AH451" s="90">
        <f>SUM(AH$4:AH65)/$BE65</f>
        <v>45391.92752482857</v>
      </c>
      <c r="AI451" s="90">
        <f>SUM(AI$4:AI65)/$BE65</f>
        <v>54817.952339323594</v>
      </c>
      <c r="AJ451" s="90">
        <f>SUM(AJ$4:AJ65)/$BE65</f>
        <v>20655.974235771322</v>
      </c>
      <c r="AK451" s="88">
        <f>SUM(AK$4:AK65)/$BE65</f>
        <v>12157.870675275864</v>
      </c>
      <c r="AL451" s="90">
        <f>SUM(AL$4:AL65)/$BE65</f>
        <v>22698.48716808093</v>
      </c>
      <c r="AM451" s="90">
        <f>SUM(AM$4:AM65)/$BE65</f>
        <v>51318.968399295169</v>
      </c>
      <c r="AN451" s="90">
        <f>SUM(AN$4:AN65)/$BE65</f>
        <v>80501.149907971136</v>
      </c>
      <c r="AO451" s="90">
        <f>SUM(AO$4:AO65)/$BE65</f>
        <v>62156.719018434946</v>
      </c>
      <c r="AP451" s="90">
        <f>SUM(AP$4:AP65)/$BE65</f>
        <v>41969.204054725829</v>
      </c>
      <c r="AQ451" s="90">
        <f>SUM(AQ$4:AQ65)/$BE65</f>
        <v>59440.664521014798</v>
      </c>
      <c r="AR451" s="90">
        <f>SUM(AR$4:AR65)/$BE65</f>
        <v>96357.681459399086</v>
      </c>
      <c r="AS451" s="90">
        <f>SUM(AS$4:AS65)/$BE65</f>
        <v>155670.83975006899</v>
      </c>
      <c r="AT451" s="90">
        <f>SUM(AT$4:AT65)/$BE65</f>
        <v>232777.18971178337</v>
      </c>
      <c r="AU451" s="90">
        <f>SUM(AU$4:AU65)/$BE65</f>
        <v>244118.49316353854</v>
      </c>
      <c r="AY451" s="63"/>
      <c r="AZ451" s="65"/>
      <c r="BA451" s="63"/>
      <c r="BB451" s="63"/>
    </row>
    <row r="452" spans="1:54" x14ac:dyDescent="0.25">
      <c r="A452" s="60">
        <v>19582</v>
      </c>
      <c r="B452" s="88">
        <f>SUM(B$4:B66)/$BE66</f>
        <v>26072.39571393497</v>
      </c>
      <c r="C452" s="88">
        <f>SUM(C$4:C66)/$BE66</f>
        <v>22397.204674011995</v>
      </c>
      <c r="D452" s="88">
        <f>SUM(D$4:D66)/$BE66</f>
        <v>27009.797965131027</v>
      </c>
      <c r="E452" s="88">
        <f>SUM(E$4:E66)/$BE66</f>
        <v>452.93338744789025</v>
      </c>
      <c r="F452" s="88">
        <f>SUM(F$4:F66)/$BE66</f>
        <v>2848.3836348006544</v>
      </c>
      <c r="G452" s="88">
        <f>SUM(G$4:G66)/$BE66</f>
        <v>12389.006823368502</v>
      </c>
      <c r="H452" s="88">
        <f>SUM(H$4:H66)/$BE66</f>
        <v>9122.8515795923013</v>
      </c>
      <c r="I452" s="88">
        <f>SUM(I$4:I66)/$BE66</f>
        <v>10268.347855139773</v>
      </c>
      <c r="J452" s="88">
        <f>SUM(J$4:J66)/$BE66</f>
        <v>14033.233712184814</v>
      </c>
      <c r="K452" s="88">
        <f>SUM(K$4:K66)/$BE66</f>
        <v>2870.4277112176023</v>
      </c>
      <c r="L452" s="88">
        <f>SUM(L$4:L66)/$BE66</f>
        <v>33096.211260376323</v>
      </c>
      <c r="M452" s="88">
        <f>SUM(M$4:M66)/$BE66</f>
        <v>79371.23711126027</v>
      </c>
      <c r="N452" s="88">
        <f>SUM(N$4:N66)/$BE66</f>
        <v>44909.638744713775</v>
      </c>
      <c r="O452" s="88">
        <f>SUM(O$4:O66)/$BE66</f>
        <v>10077.407802817817</v>
      </c>
      <c r="P452" s="88">
        <f>SUM(P$4:P66)/$BE66</f>
        <v>25664.43199575405</v>
      </c>
      <c r="Q452" s="88">
        <f>SUM(Q$4:Q66)/$BE66</f>
        <v>40544.225964383491</v>
      </c>
      <c r="R452" s="88">
        <f>SUM(R$4:R66)/$BE66</f>
        <v>35124.910273747577</v>
      </c>
      <c r="S452" s="88">
        <f>SUM(S$4:S66)/$BE66</f>
        <v>19207.711881942709</v>
      </c>
      <c r="T452" s="88">
        <f>SUM(T$4:T66)/$BE66</f>
        <v>26339.412366997618</v>
      </c>
      <c r="U452" s="88">
        <f>SUM(U$4:U66)/$BE66</f>
        <v>55729.491651625431</v>
      </c>
      <c r="V452" s="88">
        <f>SUM(V$4:V66)/$BE66</f>
        <v>2943.4691018276258</v>
      </c>
      <c r="W452" s="88">
        <f>SUM(W$4:W66)/$BE66</f>
        <v>3678.1240753480297</v>
      </c>
      <c r="X452" s="88">
        <f>SUM(X$4:X66)/$BE66</f>
        <v>26329.985758893821</v>
      </c>
      <c r="Y452" s="88">
        <f>SUM(Y$4:Y66)/$BE66</f>
        <v>63289.434897039959</v>
      </c>
      <c r="Z452" s="88">
        <f>SUM(Z$4:Z66)/$BE66</f>
        <v>78177.714979224911</v>
      </c>
      <c r="AA452" s="88">
        <f>SUM(AA$4:AA66)/$BE66</f>
        <v>52090.189607631553</v>
      </c>
      <c r="AB452" s="88">
        <f>SUM(AB$4:AB66)/$BE66</f>
        <v>101193.16365051844</v>
      </c>
      <c r="AC452" s="88">
        <f>SUM(AC$4:AC66)/$BE66</f>
        <v>64508.203781684606</v>
      </c>
      <c r="AD452" s="88">
        <f>SUM(AD$4:AD66)/$BE66</f>
        <v>9121.3597702434326</v>
      </c>
      <c r="AE452" s="88">
        <f>SUM(AE$4:AE66)/$BE66</f>
        <v>12715.931787237505</v>
      </c>
      <c r="AF452" s="88">
        <f>SUM(AF$4:AF66)/$BE66</f>
        <v>16780.830937160699</v>
      </c>
      <c r="AG452" s="88">
        <f>SUM(AG$4:AG66)/$BE66</f>
        <v>19577.573797414396</v>
      </c>
      <c r="AH452" s="90">
        <f>SUM(AH$4:AH66)/$BE66</f>
        <v>44764.018769341063</v>
      </c>
      <c r="AI452" s="90">
        <f>SUM(AI$4:AI66)/$BE66</f>
        <v>54191.024276218079</v>
      </c>
      <c r="AJ452" s="90">
        <f>SUM(AJ$4:AJ66)/$BE66</f>
        <v>20659.687918374024</v>
      </c>
      <c r="AK452" s="88">
        <f>SUM(AK$4:AK66)/$BE66</f>
        <v>12194.333135057952</v>
      </c>
      <c r="AL452" s="90">
        <f>SUM(AL$4:AL66)/$BE66</f>
        <v>22872.442067472832</v>
      </c>
      <c r="AM452" s="90">
        <f>SUM(AM$4:AM66)/$BE66</f>
        <v>51373.751076120971</v>
      </c>
      <c r="AN452" s="90">
        <f>SUM(AN$4:AN66)/$BE66</f>
        <v>79442.965990851968</v>
      </c>
      <c r="AO452" s="90">
        <f>SUM(AO$4:AO66)/$BE66</f>
        <v>61177.784410802953</v>
      </c>
      <c r="AP452" s="90">
        <f>SUM(AP$4:AP66)/$BE66</f>
        <v>41848.369944791135</v>
      </c>
      <c r="AQ452" s="90">
        <f>SUM(AQ$4:AQ66)/$BE66</f>
        <v>58707.237782147167</v>
      </c>
      <c r="AR452" s="90">
        <f>SUM(AR$4:AR66)/$BE66</f>
        <v>96109.305069310896</v>
      </c>
      <c r="AS452" s="90">
        <f>SUM(AS$4:AS66)/$BE66</f>
        <v>157621.30538627517</v>
      </c>
      <c r="AT452" s="90">
        <f>SUM(AT$4:AT66)/$BE66</f>
        <v>232615.74471748315</v>
      </c>
      <c r="AU452" s="90">
        <f>SUM(AU$4:AU66)/$BE66</f>
        <v>249753.59575046133</v>
      </c>
      <c r="AY452" s="63"/>
      <c r="AZ452" s="65"/>
      <c r="BA452" s="63"/>
      <c r="BB452" s="63"/>
    </row>
    <row r="453" spans="1:54" x14ac:dyDescent="0.25">
      <c r="A453" s="60">
        <v>19583</v>
      </c>
      <c r="B453" s="88">
        <f>SUM(B$4:B67)/$BE67</f>
        <v>26167.602313617794</v>
      </c>
      <c r="C453" s="88">
        <f>SUM(C$4:C67)/$BE67</f>
        <v>22191.978794952585</v>
      </c>
      <c r="D453" s="88">
        <f>SUM(D$4:D67)/$BE67</f>
        <v>26711.614849537338</v>
      </c>
      <c r="E453" s="88">
        <f>SUM(E$4:E67)/$BE67</f>
        <v>469.00839698298233</v>
      </c>
      <c r="F453" s="88">
        <f>SUM(F$4:F67)/$BE67</f>
        <v>2852.230945625709</v>
      </c>
      <c r="G453" s="88">
        <f>SUM(G$4:G67)/$BE67</f>
        <v>12424.682847718073</v>
      </c>
      <c r="H453" s="88">
        <f>SUM(H$4:H67)/$BE67</f>
        <v>9108.2389796405823</v>
      </c>
      <c r="I453" s="88">
        <f>SUM(I$4:I67)/$BE67</f>
        <v>10208.731850724183</v>
      </c>
      <c r="J453" s="88">
        <f>SUM(J$4:J67)/$BE67</f>
        <v>14375.960551436245</v>
      </c>
      <c r="K453" s="88">
        <f>SUM(K$4:K67)/$BE67</f>
        <v>2876.403457372644</v>
      </c>
      <c r="L453" s="88">
        <f>SUM(L$4:L67)/$BE67</f>
        <v>32938.733745685931</v>
      </c>
      <c r="M453" s="88">
        <f>SUM(M$4:M67)/$BE67</f>
        <v>78943.473407523896</v>
      </c>
      <c r="N453" s="88">
        <f>SUM(N$4:N67)/$BE67</f>
        <v>44866.661753260218</v>
      </c>
      <c r="O453" s="88">
        <f>SUM(O$4:O67)/$BE67</f>
        <v>9986.5693429092007</v>
      </c>
      <c r="P453" s="88">
        <f>SUM(P$4:P67)/$BE67</f>
        <v>25963.382872034414</v>
      </c>
      <c r="Q453" s="88">
        <f>SUM(Q$4:Q67)/$BE67</f>
        <v>41018.767626144137</v>
      </c>
      <c r="R453" s="88">
        <f>SUM(R$4:R67)/$BE67</f>
        <v>34976.411007365234</v>
      </c>
      <c r="S453" s="88">
        <f>SUM(S$4:S67)/$BE67</f>
        <v>19465.051977451698</v>
      </c>
      <c r="T453" s="88">
        <f>SUM(T$4:T67)/$BE67</f>
        <v>26121.201283844071</v>
      </c>
      <c r="U453" s="88">
        <f>SUM(U$4:U67)/$BE67</f>
        <v>55729.207417715232</v>
      </c>
      <c r="V453" s="88">
        <f>SUM(V$4:V67)/$BE67</f>
        <v>2929.3987040452134</v>
      </c>
      <c r="W453" s="88">
        <f>SUM(W$4:W67)/$BE67</f>
        <v>3647.9756551601472</v>
      </c>
      <c r="X453" s="88">
        <f>SUM(X$4:X67)/$BE67</f>
        <v>26122.667429531561</v>
      </c>
      <c r="Y453" s="88">
        <f>SUM(Y$4:Y67)/$BE67</f>
        <v>63516.214337300851</v>
      </c>
      <c r="Z453" s="88">
        <f>SUM(Z$4:Z67)/$BE67</f>
        <v>78655.43306904065</v>
      </c>
      <c r="AA453" s="88">
        <f>SUM(AA$4:AA67)/$BE67</f>
        <v>54307.65070876298</v>
      </c>
      <c r="AB453" s="88">
        <f>SUM(AB$4:AB67)/$BE67</f>
        <v>100550.37043020032</v>
      </c>
      <c r="AC453" s="88">
        <f>SUM(AC$4:AC67)/$BE67</f>
        <v>63826.800585570854</v>
      </c>
      <c r="AD453" s="88">
        <f>SUM(AD$4:AD67)/$BE67</f>
        <v>9542.7019108063196</v>
      </c>
      <c r="AE453" s="88">
        <f>SUM(AE$4:AE67)/$BE67</f>
        <v>12635.073661002587</v>
      </c>
      <c r="AF453" s="88">
        <f>SUM(AF$4:AF67)/$BE67</f>
        <v>16622.028253909608</v>
      </c>
      <c r="AG453" s="88">
        <f>SUM(AG$4:AG67)/$BE67</f>
        <v>19681.9311865583</v>
      </c>
      <c r="AH453" s="90">
        <f>SUM(AH$4:AH67)/$BE67</f>
        <v>44258.124598186849</v>
      </c>
      <c r="AI453" s="90">
        <f>SUM(AI$4:AI67)/$BE67</f>
        <v>54028.519762552314</v>
      </c>
      <c r="AJ453" s="90">
        <f>SUM(AJ$4:AJ67)/$BE67</f>
        <v>20665.671492901783</v>
      </c>
      <c r="AK453" s="88">
        <f>SUM(AK$4:AK67)/$BE67</f>
        <v>12323.385233982337</v>
      </c>
      <c r="AL453" s="90">
        <f>SUM(AL$4:AL67)/$BE67</f>
        <v>23084.226694963319</v>
      </c>
      <c r="AM453" s="90">
        <f>SUM(AM$4:AM67)/$BE67</f>
        <v>51710.026557170757</v>
      </c>
      <c r="AN453" s="90">
        <f>SUM(AN$4:AN67)/$BE67</f>
        <v>78895.768884887788</v>
      </c>
      <c r="AO453" s="90">
        <f>SUM(AO$4:AO67)/$BE67</f>
        <v>60444.475185924741</v>
      </c>
      <c r="AP453" s="90">
        <f>SUM(AP$4:AP67)/$BE67</f>
        <v>41480.762773389382</v>
      </c>
      <c r="AQ453" s="90">
        <f>SUM(AQ$4:AQ67)/$BE67</f>
        <v>59842.191383591948</v>
      </c>
      <c r="AR453" s="90">
        <f>SUM(AR$4:AR67)/$BE67</f>
        <v>96389.141510881309</v>
      </c>
      <c r="AS453" s="90">
        <f>SUM(AS$4:AS67)/$BE67</f>
        <v>156341.01664957366</v>
      </c>
      <c r="AT453" s="90">
        <f>SUM(AT$4:AT67)/$BE67</f>
        <v>237708.10654337535</v>
      </c>
      <c r="AU453" s="90">
        <f>SUM(AU$4:AU67)/$BE67</f>
        <v>248735.41162843432</v>
      </c>
      <c r="AY453" s="63"/>
      <c r="AZ453" s="65"/>
      <c r="BA453" s="63"/>
      <c r="BB453" s="63"/>
    </row>
    <row r="454" spans="1:54" x14ac:dyDescent="0.25">
      <c r="A454" s="60">
        <v>19584</v>
      </c>
      <c r="B454" s="88">
        <f>SUM(B$4:B68)/$BE68</f>
        <v>25917.547997512047</v>
      </c>
      <c r="C454" s="88">
        <f>SUM(C$4:C68)/$BE68</f>
        <v>21827.31719192733</v>
      </c>
      <c r="D454" s="88">
        <f>SUM(D$4:D68)/$BE68</f>
        <v>26262.450340190306</v>
      </c>
      <c r="E454" s="88">
        <f>SUM(E$4:E68)/$BE68</f>
        <v>470.01495214362535</v>
      </c>
      <c r="F454" s="88">
        <f>SUM(F$4:F68)/$BE68</f>
        <v>2809.3632017339032</v>
      </c>
      <c r="G454" s="88">
        <f>SUM(G$4:G68)/$BE68</f>
        <v>12298.526654455554</v>
      </c>
      <c r="H454" s="88">
        <f>SUM(H$4:H68)/$BE68</f>
        <v>9272.0302214298954</v>
      </c>
      <c r="I454" s="88">
        <f>SUM(I$4:I68)/$BE68</f>
        <v>10151.681210752033</v>
      </c>
      <c r="J454" s="88">
        <f>SUM(J$4:J68)/$BE68</f>
        <v>14428.908203432051</v>
      </c>
      <c r="K454" s="88">
        <f>SUM(K$4:K68)/$BE68</f>
        <v>2878.9733196865377</v>
      </c>
      <c r="L454" s="88">
        <f>SUM(L$4:L68)/$BE68</f>
        <v>32702.626660537258</v>
      </c>
      <c r="M454" s="88">
        <f>SUM(M$4:M68)/$BE68</f>
        <v>78599.427749257986</v>
      </c>
      <c r="N454" s="88">
        <f>SUM(N$4:N68)/$BE68</f>
        <v>44561.521426568397</v>
      </c>
      <c r="O454" s="88">
        <f>SUM(O$4:O68)/$BE68</f>
        <v>9841.7576273653867</v>
      </c>
      <c r="P454" s="88">
        <f>SUM(P$4:P68)/$BE68</f>
        <v>25862.832630217279</v>
      </c>
      <c r="Q454" s="88">
        <f>SUM(Q$4:Q68)/$BE68</f>
        <v>40536.746855265745</v>
      </c>
      <c r="R454" s="88">
        <f>SUM(R$4:R68)/$BE68</f>
        <v>34986.07776211579</v>
      </c>
      <c r="S454" s="88">
        <f>SUM(S$4:S68)/$BE68</f>
        <v>19350.371660027045</v>
      </c>
      <c r="T454" s="88">
        <f>SUM(T$4:T68)/$BE68</f>
        <v>26155.435598954929</v>
      </c>
      <c r="U454" s="88">
        <f>SUM(U$4:U68)/$BE68</f>
        <v>55018.91762033639</v>
      </c>
      <c r="V454" s="88">
        <f>SUM(V$4:V68)/$BE68</f>
        <v>2885.1484124754643</v>
      </c>
      <c r="W454" s="88">
        <f>SUM(W$4:W68)/$BE68</f>
        <v>3590.8512447156922</v>
      </c>
      <c r="X454" s="88">
        <f>SUM(X$4:X68)/$BE68</f>
        <v>25921.607745088211</v>
      </c>
      <c r="Y454" s="88">
        <f>SUM(Y$4:Y68)/$BE68</f>
        <v>65219.879584254777</v>
      </c>
      <c r="Z454" s="88">
        <f>SUM(Z$4:Z68)/$BE68</f>
        <v>78781.13567713782</v>
      </c>
      <c r="AA454" s="88">
        <f>SUM(AA$4:AA68)/$BE68</f>
        <v>54322.651683078599</v>
      </c>
      <c r="AB454" s="88">
        <f>SUM(AB$4:AB68)/$BE68</f>
        <v>99960.353338266301</v>
      </c>
      <c r="AC454" s="88">
        <f>SUM(AC$4:AC68)/$BE68</f>
        <v>64212.294060610431</v>
      </c>
      <c r="AD454" s="88">
        <f>SUM(AD$4:AD68)/$BE68</f>
        <v>9445.8324095354474</v>
      </c>
      <c r="AE454" s="88">
        <f>SUM(AE$4:AE68)/$BE68</f>
        <v>12527.495334697465</v>
      </c>
      <c r="AF454" s="88">
        <f>SUM(AF$4:AF68)/$BE68</f>
        <v>16379.505871453954</v>
      </c>
      <c r="AG454" s="88">
        <f>SUM(AG$4:AG68)/$BE68</f>
        <v>19393.996553048823</v>
      </c>
      <c r="AH454" s="90">
        <f>SUM(AH$4:AH68)/$BE68</f>
        <v>43936.834961053093</v>
      </c>
      <c r="AI454" s="90">
        <f>SUM(AI$4:AI68)/$BE68</f>
        <v>53554.529700931234</v>
      </c>
      <c r="AJ454" s="90">
        <f>SUM(AJ$4:AJ68)/$BE68</f>
        <v>20700.025569939957</v>
      </c>
      <c r="AK454" s="88">
        <f>SUM(AK$4:AK68)/$BE68</f>
        <v>12649.517543296148</v>
      </c>
      <c r="AL454" s="90">
        <f>SUM(AL$4:AL68)/$BE68</f>
        <v>22840.015342471292</v>
      </c>
      <c r="AM454" s="90">
        <f>SUM(AM$4:AM68)/$BE68</f>
        <v>52794.836013130487</v>
      </c>
      <c r="AN454" s="90">
        <f>SUM(AN$4:AN68)/$BE68</f>
        <v>77482.261944873346</v>
      </c>
      <c r="AO454" s="90">
        <f>SUM(AO$4:AO68)/$BE68</f>
        <v>60294.247953065875</v>
      </c>
      <c r="AP454" s="90">
        <f>SUM(AP$4:AP68)/$BE68</f>
        <v>41411.534193446969</v>
      </c>
      <c r="AQ454" s="90">
        <f>SUM(AQ$4:AQ68)/$BE68</f>
        <v>59814.49102807742</v>
      </c>
      <c r="AR454" s="90">
        <f>SUM(AR$4:AR68)/$BE68</f>
        <v>95823.102172234852</v>
      </c>
      <c r="AS454" s="90">
        <f>SUM(AS$4:AS68)/$BE68</f>
        <v>161022.79286064461</v>
      </c>
      <c r="AT454" s="90">
        <f>SUM(AT$4:AT68)/$BE68</f>
        <v>237347.12891542059</v>
      </c>
      <c r="AU454" s="90">
        <f>SUM(AU$4:AU68)/$BE68</f>
        <v>247224.16853317071</v>
      </c>
      <c r="AY454" s="63"/>
      <c r="AZ454" s="65"/>
      <c r="BA454" s="63"/>
      <c r="BB454" s="63"/>
    </row>
    <row r="455" spans="1:54" x14ac:dyDescent="0.25">
      <c r="A455" s="60">
        <v>19585</v>
      </c>
      <c r="B455" s="88">
        <f>SUM(B$4:B69)/$BE69</f>
        <v>25588.916386057044</v>
      </c>
      <c r="C455" s="88">
        <f>SUM(C$4:C69)/$BE69</f>
        <v>21556.355538193729</v>
      </c>
      <c r="D455" s="88">
        <f>SUM(D$4:D69)/$BE69</f>
        <v>26000.282123171215</v>
      </c>
      <c r="E455" s="88">
        <f>SUM(E$4:E69)/$BE69</f>
        <v>466.37773042105761</v>
      </c>
      <c r="F455" s="88">
        <f>SUM(F$4:F69)/$BE69</f>
        <v>2777.2245633723514</v>
      </c>
      <c r="G455" s="88">
        <f>SUM(G$4:G69)/$BE69</f>
        <v>12237.805839808199</v>
      </c>
      <c r="H455" s="88">
        <f>SUM(H$4:H69)/$BE69</f>
        <v>9495.8716682964114</v>
      </c>
      <c r="I455" s="88">
        <f>SUM(I$4:I69)/$BE69</f>
        <v>10047.345438762317</v>
      </c>
      <c r="J455" s="88">
        <f>SUM(J$4:J69)/$BE69</f>
        <v>14511.879265692383</v>
      </c>
      <c r="K455" s="88">
        <f>SUM(K$4:K69)/$BE69</f>
        <v>2953.9489956886737</v>
      </c>
      <c r="L455" s="88">
        <f>SUM(L$4:L69)/$BE69</f>
        <v>32459.827144567356</v>
      </c>
      <c r="M455" s="88">
        <f>SUM(M$4:M69)/$BE69</f>
        <v>78370.387108314186</v>
      </c>
      <c r="N455" s="88">
        <f>SUM(N$4:N69)/$BE69</f>
        <v>44656.080670042968</v>
      </c>
      <c r="O455" s="88">
        <f>SUM(O$4:O69)/$BE69</f>
        <v>9740.1903941033233</v>
      </c>
      <c r="P455" s="88">
        <f>SUM(P$4:P69)/$BE69</f>
        <v>25973.850201007703</v>
      </c>
      <c r="Q455" s="88">
        <f>SUM(Q$4:Q69)/$BE69</f>
        <v>40078.485804416276</v>
      </c>
      <c r="R455" s="88">
        <f>SUM(R$4:R69)/$BE69</f>
        <v>35030.186426406675</v>
      </c>
      <c r="S455" s="88">
        <f>SUM(S$4:S69)/$BE69</f>
        <v>19244.362030272259</v>
      </c>
      <c r="T455" s="88">
        <f>SUM(T$4:T69)/$BE69</f>
        <v>25960.816003817486</v>
      </c>
      <c r="U455" s="88">
        <f>SUM(U$4:U69)/$BE69</f>
        <v>56557.866158590848</v>
      </c>
      <c r="V455" s="88">
        <f>SUM(V$4:V69)/$BE69</f>
        <v>2857.8551144400212</v>
      </c>
      <c r="W455" s="88">
        <f>SUM(W$4:W69)/$BE69</f>
        <v>3546.4809099958652</v>
      </c>
      <c r="X455" s="88">
        <f>SUM(X$4:X69)/$BE69</f>
        <v>25888.436697578396</v>
      </c>
      <c r="Y455" s="88">
        <f>SUM(Y$4:Y69)/$BE69</f>
        <v>65647.057080214887</v>
      </c>
      <c r="Z455" s="88">
        <f>SUM(Z$4:Z69)/$BE69</f>
        <v>78117.803148468185</v>
      </c>
      <c r="AA455" s="88">
        <f>SUM(AA$4:AA69)/$BE69</f>
        <v>55530.180299637286</v>
      </c>
      <c r="AB455" s="88">
        <f>SUM(AB$4:AB69)/$BE69</f>
        <v>99453.491002660128</v>
      </c>
      <c r="AC455" s="88">
        <f>SUM(AC$4:AC69)/$BE69</f>
        <v>64590.700972115097</v>
      </c>
      <c r="AD455" s="88">
        <f>SUM(AD$4:AD69)/$BE69</f>
        <v>9828.8848795694175</v>
      </c>
      <c r="AE455" s="88">
        <f>SUM(AE$4:AE69)/$BE69</f>
        <v>12478.967572429179</v>
      </c>
      <c r="AF455" s="88">
        <f>SUM(AF$4:AF69)/$BE69</f>
        <v>16226.394678233633</v>
      </c>
      <c r="AG455" s="88">
        <f>SUM(AG$4:AG69)/$BE69</f>
        <v>20113.087964594863</v>
      </c>
      <c r="AH455" s="90">
        <f>SUM(AH$4:AH69)/$BE69</f>
        <v>43531.845559320391</v>
      </c>
      <c r="AI455" s="90">
        <f>SUM(AI$4:AI69)/$BE69</f>
        <v>53048.491642972571</v>
      </c>
      <c r="AJ455" s="90">
        <f>SUM(AJ$4:AJ69)/$BE69</f>
        <v>20547.871037842582</v>
      </c>
      <c r="AK455" s="88">
        <f>SUM(AK$4:AK69)/$BE69</f>
        <v>12569.249853763651</v>
      </c>
      <c r="AL455" s="90">
        <f>SUM(AL$4:AL69)/$BE69</f>
        <v>22702.531255226506</v>
      </c>
      <c r="AM455" s="90">
        <f>SUM(AM$4:AM69)/$BE69</f>
        <v>52735.063668385628</v>
      </c>
      <c r="AN455" s="90">
        <f>SUM(AN$4:AN69)/$BE69</f>
        <v>77916.529876382236</v>
      </c>
      <c r="AO455" s="90">
        <f>SUM(AO$4:AO69)/$BE69</f>
        <v>60514.47012914277</v>
      </c>
      <c r="AP455" s="90">
        <f>SUM(AP$4:AP69)/$BE69</f>
        <v>41774.802682996051</v>
      </c>
      <c r="AQ455" s="90">
        <f>SUM(AQ$4:AQ69)/$BE69</f>
        <v>60028.022634015368</v>
      </c>
      <c r="AR455" s="90">
        <f>SUM(AR$4:AR69)/$BE69</f>
        <v>95332.700731311663</v>
      </c>
      <c r="AS455" s="90">
        <f>SUM(AS$4:AS69)/$BE69</f>
        <v>160208.49119913901</v>
      </c>
      <c r="AT455" s="90">
        <f>SUM(AT$4:AT69)/$BE69</f>
        <v>237586.79279992357</v>
      </c>
      <c r="AU455" s="90">
        <f>SUM(AU$4:AU69)/$BE69</f>
        <v>246994.86039046515</v>
      </c>
      <c r="AY455" s="63"/>
      <c r="AZ455" s="65"/>
      <c r="BA455" s="63"/>
      <c r="BB455" s="63"/>
    </row>
    <row r="456" spans="1:54" x14ac:dyDescent="0.25">
      <c r="A456" s="60">
        <v>19586</v>
      </c>
      <c r="B456" s="88">
        <f>SUM(B$4:B70)/$BE70</f>
        <v>25295.666879261626</v>
      </c>
      <c r="C456" s="88">
        <f>SUM(C$4:C70)/$BE70</f>
        <v>21373.604440657768</v>
      </c>
      <c r="D456" s="88">
        <f>SUM(D$4:D70)/$BE70</f>
        <v>25743.644543221078</v>
      </c>
      <c r="E456" s="88">
        <f>SUM(E$4:E70)/$BE70</f>
        <v>489.73177277882087</v>
      </c>
      <c r="F456" s="88">
        <f>SUM(F$4:F70)/$BE70</f>
        <v>2801.6470447009783</v>
      </c>
      <c r="G456" s="88">
        <f>SUM(G$4:G70)/$BE70</f>
        <v>12137.738570803278</v>
      </c>
      <c r="H456" s="88">
        <f>SUM(H$4:H70)/$BE70</f>
        <v>9983.9825910658201</v>
      </c>
      <c r="I456" s="88">
        <f>SUM(I$4:I70)/$BE70</f>
        <v>10089.471753021207</v>
      </c>
      <c r="J456" s="88">
        <f>SUM(J$4:J70)/$BE70</f>
        <v>14608.453296534233</v>
      </c>
      <c r="K456" s="88">
        <f>SUM(K$4:K70)/$BE70</f>
        <v>2985.5298084265564</v>
      </c>
      <c r="L456" s="88">
        <f>SUM(L$4:L70)/$BE70</f>
        <v>32192.300275718346</v>
      </c>
      <c r="M456" s="88">
        <f>SUM(M$4:M70)/$BE70</f>
        <v>77801.722407549809</v>
      </c>
      <c r="N456" s="88">
        <f>SUM(N$4:N70)/$BE70</f>
        <v>44843.422393218629</v>
      </c>
      <c r="O456" s="88">
        <f>SUM(O$4:O70)/$BE70</f>
        <v>9665.302000464033</v>
      </c>
      <c r="P456" s="88">
        <f>SUM(P$4:P70)/$BE70</f>
        <v>26036.645528202269</v>
      </c>
      <c r="Q456" s="88">
        <f>SUM(Q$4:Q70)/$BE70</f>
        <v>39657.067872548636</v>
      </c>
      <c r="R456" s="88">
        <f>SUM(R$4:R70)/$BE70</f>
        <v>35115.470413803458</v>
      </c>
      <c r="S456" s="88">
        <f>SUM(S$4:S70)/$BE70</f>
        <v>19215.528834556582</v>
      </c>
      <c r="T456" s="88">
        <f>SUM(T$4:T70)/$BE70</f>
        <v>26115.596673474072</v>
      </c>
      <c r="U456" s="88">
        <f>SUM(U$4:U70)/$BE70</f>
        <v>56561.747241101155</v>
      </c>
      <c r="V456" s="88">
        <f>SUM(V$4:V70)/$BE70</f>
        <v>3061.5816597026346</v>
      </c>
      <c r="W456" s="88">
        <f>SUM(W$4:W70)/$BE70</f>
        <v>3513.8738134044861</v>
      </c>
      <c r="X456" s="88">
        <f>SUM(X$4:X70)/$BE70</f>
        <v>25649.152163301889</v>
      </c>
      <c r="Y456" s="88">
        <f>SUM(Y$4:Y70)/$BE70</f>
        <v>66707.352922879683</v>
      </c>
      <c r="Z456" s="88">
        <f>SUM(Z$4:Z70)/$BE70</f>
        <v>77506.115079918556</v>
      </c>
      <c r="AA456" s="88">
        <f>SUM(AA$4:AA70)/$BE70</f>
        <v>56192.134324125967</v>
      </c>
      <c r="AB456" s="88">
        <f>SUM(AB$4:AB70)/$BE70</f>
        <v>99396.268455119003</v>
      </c>
      <c r="AC456" s="88">
        <f>SUM(AC$4:AC70)/$BE70</f>
        <v>64352.144201493953</v>
      </c>
      <c r="AD456" s="88">
        <f>SUM(AD$4:AD70)/$BE70</f>
        <v>9847.1119148590933</v>
      </c>
      <c r="AE456" s="88">
        <f>SUM(AE$4:AE70)/$BE70</f>
        <v>12822.688990578901</v>
      </c>
      <c r="AF456" s="88">
        <f>SUM(AF$4:AF70)/$BE70</f>
        <v>16062.25090524699</v>
      </c>
      <c r="AG456" s="88">
        <f>SUM(AG$4:AG70)/$BE70</f>
        <v>20859.496697868555</v>
      </c>
      <c r="AH456" s="90">
        <f>SUM(AH$4:AH70)/$BE70</f>
        <v>43392.277949840282</v>
      </c>
      <c r="AI456" s="90">
        <f>SUM(AI$4:AI70)/$BE70</f>
        <v>52755.093038600811</v>
      </c>
      <c r="AJ456" s="90">
        <f>SUM(AJ$4:AJ70)/$BE70</f>
        <v>20368.641545971062</v>
      </c>
      <c r="AK456" s="88">
        <f>SUM(AK$4:AK70)/$BE70</f>
        <v>12654.795918291529</v>
      </c>
      <c r="AL456" s="90">
        <f>SUM(AL$4:AL70)/$BE70</f>
        <v>23181.639342123832</v>
      </c>
      <c r="AM456" s="90">
        <f>SUM(AM$4:AM70)/$BE70</f>
        <v>53307.367126175632</v>
      </c>
      <c r="AN456" s="90">
        <f>SUM(AN$4:AN70)/$BE70</f>
        <v>77058.043334235626</v>
      </c>
      <c r="AO456" s="90">
        <f>SUM(AO$4:AO70)/$BE70</f>
        <v>60122.883812223488</v>
      </c>
      <c r="AP456" s="90">
        <f>SUM(AP$4:AP70)/$BE70</f>
        <v>41841.338660775058</v>
      </c>
      <c r="AQ456" s="90">
        <f>SUM(AQ$4:AQ70)/$BE70</f>
        <v>59761.397776753984</v>
      </c>
      <c r="AR456" s="90">
        <f>SUM(AR$4:AR70)/$BE70</f>
        <v>94799.23749414667</v>
      </c>
      <c r="AS456" s="90">
        <f>SUM(AS$4:AS70)/$BE70</f>
        <v>160970.30861269188</v>
      </c>
      <c r="AT456" s="90">
        <f>SUM(AT$4:AT70)/$BE70</f>
        <v>236705.35448424716</v>
      </c>
      <c r="AU456" s="90">
        <f>SUM(AU$4:AU70)/$BE70</f>
        <v>245413.26341877316</v>
      </c>
      <c r="AY456" s="63"/>
      <c r="AZ456" s="65"/>
      <c r="BA456" s="63"/>
      <c r="BB456" s="63"/>
    </row>
    <row r="457" spans="1:54" x14ac:dyDescent="0.25">
      <c r="A457" s="60">
        <v>19587</v>
      </c>
      <c r="B457" s="88">
        <f>SUM(B$4:B71)/$BE71</f>
        <v>25044.244051494956</v>
      </c>
      <c r="C457" s="88">
        <f>SUM(C$4:C71)/$BE71</f>
        <v>21094.917501907948</v>
      </c>
      <c r="D457" s="88">
        <f>SUM(D$4:D71)/$BE71</f>
        <v>25459.274362981221</v>
      </c>
      <c r="E457" s="88">
        <f>SUM(E$4:E71)/$BE71</f>
        <v>484.38945374918922</v>
      </c>
      <c r="F457" s="88">
        <f>SUM(F$4:F71)/$BE71</f>
        <v>2767.1954170682347</v>
      </c>
      <c r="G457" s="88">
        <f>SUM(G$4:G71)/$BE71</f>
        <v>11980.956402485086</v>
      </c>
      <c r="H457" s="88">
        <f>SUM(H$4:H71)/$BE71</f>
        <v>10019.983421539209</v>
      </c>
      <c r="I457" s="88">
        <f>SUM(I$4:I71)/$BE71</f>
        <v>10037.945177202497</v>
      </c>
      <c r="J457" s="88">
        <f>SUM(J$4:J71)/$BE71</f>
        <v>14741.053231759321</v>
      </c>
      <c r="K457" s="88">
        <f>SUM(K$4:K71)/$BE71</f>
        <v>3070.2775135758957</v>
      </c>
      <c r="L457" s="88">
        <f>SUM(L$4:L71)/$BE71</f>
        <v>32362.714708454489</v>
      </c>
      <c r="M457" s="88">
        <f>SUM(M$4:M71)/$BE71</f>
        <v>77236.974865887882</v>
      </c>
      <c r="N457" s="88">
        <f>SUM(N$4:N71)/$BE71</f>
        <v>44884.118907602322</v>
      </c>
      <c r="O457" s="88">
        <f>SUM(O$4:O71)/$BE71</f>
        <v>10158.301577394946</v>
      </c>
      <c r="P457" s="88">
        <f>SUM(P$4:P71)/$BE71</f>
        <v>25703.651784918027</v>
      </c>
      <c r="Q457" s="88">
        <f>SUM(Q$4:Q71)/$BE71</f>
        <v>39980.570224896459</v>
      </c>
      <c r="R457" s="88">
        <f>SUM(R$4:R71)/$BE71</f>
        <v>34983.966406809523</v>
      </c>
      <c r="S457" s="88">
        <f>SUM(S$4:S71)/$BE71</f>
        <v>18969.213647988439</v>
      </c>
      <c r="T457" s="88">
        <f>SUM(T$4:T71)/$BE71</f>
        <v>26477.5367003631</v>
      </c>
      <c r="U457" s="88">
        <f>SUM(U$4:U71)/$BE71</f>
        <v>57117.818473612664</v>
      </c>
      <c r="V457" s="88">
        <f>SUM(V$4:V71)/$BE71</f>
        <v>3040.0467508542688</v>
      </c>
      <c r="W457" s="88">
        <f>SUM(W$4:W71)/$BE71</f>
        <v>3461.5848319206784</v>
      </c>
      <c r="X457" s="88">
        <f>SUM(X$4:X71)/$BE71</f>
        <v>25413.714293016459</v>
      </c>
      <c r="Y457" s="88">
        <f>SUM(Y$4:Y71)/$BE71</f>
        <v>68890.397709507262</v>
      </c>
      <c r="Z457" s="88">
        <f>SUM(Z$4:Z71)/$BE71</f>
        <v>77078.181616547838</v>
      </c>
      <c r="AA457" s="88">
        <f>SUM(AA$4:AA71)/$BE71</f>
        <v>57203.734716725106</v>
      </c>
      <c r="AB457" s="88">
        <f>SUM(AB$4:AB71)/$BE71</f>
        <v>99534.876489859656</v>
      </c>
      <c r="AC457" s="88">
        <f>SUM(AC$4:AC71)/$BE71</f>
        <v>63952.112357266924</v>
      </c>
      <c r="AD457" s="88">
        <f>SUM(AD$4:AD71)/$BE71</f>
        <v>9864.8952000769186</v>
      </c>
      <c r="AE457" s="88">
        <f>SUM(AE$4:AE71)/$BE71</f>
        <v>12634.931358536867</v>
      </c>
      <c r="AF457" s="88">
        <f>SUM(AF$4:AF71)/$BE71</f>
        <v>16254.781553369037</v>
      </c>
      <c r="AG457" s="88">
        <f>SUM(AG$4:AG71)/$BE71</f>
        <v>21861.31589308316</v>
      </c>
      <c r="AH457" s="90">
        <f>SUM(AH$4:AH71)/$BE71</f>
        <v>43088.210079969256</v>
      </c>
      <c r="AI457" s="90">
        <f>SUM(AI$4:AI71)/$BE71</f>
        <v>52183.623272836623</v>
      </c>
      <c r="AJ457" s="90">
        <f>SUM(AJ$4:AJ71)/$BE71</f>
        <v>20179.01399052926</v>
      </c>
      <c r="AK457" s="88">
        <f>SUM(AK$4:AK71)/$BE71</f>
        <v>12725.053783948064</v>
      </c>
      <c r="AL457" s="90">
        <f>SUM(AL$4:AL71)/$BE71</f>
        <v>22970.945497272798</v>
      </c>
      <c r="AM457" s="90">
        <f>SUM(AM$4:AM71)/$BE71</f>
        <v>53169.204280464393</v>
      </c>
      <c r="AN457" s="90">
        <f>SUM(AN$4:AN71)/$BE71</f>
        <v>76783.982476551071</v>
      </c>
      <c r="AO457" s="90">
        <f>SUM(AO$4:AO71)/$BE71</f>
        <v>61220.380161380563</v>
      </c>
      <c r="AP457" s="90">
        <f>SUM(AP$4:AP71)/$BE71</f>
        <v>41339.842246493099</v>
      </c>
      <c r="AQ457" s="90">
        <f>SUM(AQ$4:AQ71)/$BE71</f>
        <v>59455.23507808274</v>
      </c>
      <c r="AR457" s="90">
        <f>SUM(AR$4:AR71)/$BE71</f>
        <v>93658.705617386237</v>
      </c>
      <c r="AS457" s="90">
        <f>SUM(AS$4:AS71)/$BE71</f>
        <v>160357.59699406812</v>
      </c>
      <c r="AT457" s="90">
        <f>SUM(AT$4:AT71)/$BE71</f>
        <v>234702.21049158607</v>
      </c>
      <c r="AU457" s="90">
        <f>SUM(AU$4:AU71)/$BE71</f>
        <v>244177.91118329926</v>
      </c>
      <c r="AY457" s="63"/>
      <c r="AZ457" s="65"/>
      <c r="BA457" s="63"/>
      <c r="BB457" s="63"/>
    </row>
    <row r="458" spans="1:54" x14ac:dyDescent="0.25">
      <c r="A458" s="60">
        <v>19588</v>
      </c>
      <c r="B458" s="88">
        <f>SUM(B$4:B72)/$BE72</f>
        <v>24947.446282649722</v>
      </c>
      <c r="C458" s="88">
        <f>SUM(C$4:C72)/$BE72</f>
        <v>20966.437752648129</v>
      </c>
      <c r="D458" s="88">
        <f>SUM(D$4:D72)/$BE72</f>
        <v>25255.274410226753</v>
      </c>
      <c r="E458" s="88">
        <f>SUM(E$4:E72)/$BE72</f>
        <v>481.5958812980636</v>
      </c>
      <c r="F458" s="88">
        <f>SUM(F$4:F72)/$BE72</f>
        <v>2745.1686016335684</v>
      </c>
      <c r="G458" s="88">
        <f>SUM(G$4:G72)/$BE72</f>
        <v>11996.333907079728</v>
      </c>
      <c r="H458" s="88">
        <f>SUM(H$4:H72)/$BE72</f>
        <v>10420.321502086521</v>
      </c>
      <c r="I458" s="88">
        <f>SUM(I$4:I72)/$BE72</f>
        <v>10006.397190925023</v>
      </c>
      <c r="J458" s="88">
        <f>SUM(J$4:J72)/$BE72</f>
        <v>14735.596031937444</v>
      </c>
      <c r="K458" s="88">
        <f>SUM(K$4:K72)/$BE72</f>
        <v>3106.6147991549492</v>
      </c>
      <c r="L458" s="88">
        <f>SUM(L$4:L72)/$BE72</f>
        <v>32089.259695824236</v>
      </c>
      <c r="M458" s="88">
        <f>SUM(M$4:M72)/$BE72</f>
        <v>77336.297584113723</v>
      </c>
      <c r="N458" s="88">
        <f>SUM(N$4:N72)/$BE72</f>
        <v>44724.439388904029</v>
      </c>
      <c r="O458" s="88">
        <f>SUM(O$4:O72)/$BE72</f>
        <v>10133.332444621876</v>
      </c>
      <c r="P458" s="88">
        <f>SUM(P$4:P72)/$BE72</f>
        <v>25601.124495918404</v>
      </c>
      <c r="Q458" s="88">
        <f>SUM(Q$4:Q72)/$BE72</f>
        <v>39916.549490359692</v>
      </c>
      <c r="R458" s="88">
        <f>SUM(R$4:R72)/$BE72</f>
        <v>34915.915496860987</v>
      </c>
      <c r="S458" s="88">
        <f>SUM(S$4:S72)/$BE72</f>
        <v>18823.665475112608</v>
      </c>
      <c r="T458" s="88">
        <f>SUM(T$4:T72)/$BE72</f>
        <v>26878.078067451188</v>
      </c>
      <c r="U458" s="88">
        <f>SUM(U$4:U72)/$BE72</f>
        <v>57196.807036469821</v>
      </c>
      <c r="V458" s="88">
        <f>SUM(V$4:V72)/$BE72</f>
        <v>3040.9094187410833</v>
      </c>
      <c r="W458" s="88">
        <f>SUM(W$4:W72)/$BE72</f>
        <v>3478.2009166181574</v>
      </c>
      <c r="X458" s="88">
        <f>SUM(X$4:X72)/$BE72</f>
        <v>25254.923182168841</v>
      </c>
      <c r="Y458" s="88">
        <f>SUM(Y$4:Y72)/$BE72</f>
        <v>69248.631625454364</v>
      </c>
      <c r="Z458" s="88">
        <f>SUM(Z$4:Z72)/$BE72</f>
        <v>76737.388325671462</v>
      </c>
      <c r="AA458" s="88">
        <f>SUM(AA$4:AA72)/$BE72</f>
        <v>57467.484212060255</v>
      </c>
      <c r="AB458" s="88">
        <f>SUM(AB$4:AB72)/$BE72</f>
        <v>99187.90536174197</v>
      </c>
      <c r="AC458" s="88">
        <f>SUM(AC$4:AC72)/$BE72</f>
        <v>64698.266258539006</v>
      </c>
      <c r="AD458" s="88">
        <f>SUM(AD$4:AD72)/$BE72</f>
        <v>9924.6157344275016</v>
      </c>
      <c r="AE458" s="88">
        <f>SUM(AE$4:AE72)/$BE72</f>
        <v>12811.276256144665</v>
      </c>
      <c r="AF458" s="88">
        <f>SUM(AF$4:AF72)/$BE72</f>
        <v>16091.568511532018</v>
      </c>
      <c r="AG458" s="88">
        <f>SUM(AG$4:AG72)/$BE72</f>
        <v>22567.026750046749</v>
      </c>
      <c r="AH458" s="90">
        <f>SUM(AH$4:AH72)/$BE72</f>
        <v>42757.054236613527</v>
      </c>
      <c r="AI458" s="90">
        <f>SUM(AI$4:AI72)/$BE72</f>
        <v>51935.836487878318</v>
      </c>
      <c r="AJ458" s="90">
        <f>SUM(AJ$4:AJ72)/$BE72</f>
        <v>19983.995153143955</v>
      </c>
      <c r="AK458" s="88">
        <f>SUM(AK$4:AK72)/$BE72</f>
        <v>12925.067401876549</v>
      </c>
      <c r="AL458" s="90">
        <f>SUM(AL$4:AL72)/$BE72</f>
        <v>22844.232760326689</v>
      </c>
      <c r="AM458" s="90">
        <f>SUM(AM$4:AM72)/$BE72</f>
        <v>53994.904699197614</v>
      </c>
      <c r="AN458" s="90">
        <f>SUM(AN$4:AN72)/$BE72</f>
        <v>76326.576421610444</v>
      </c>
      <c r="AO458" s="90">
        <f>SUM(AO$4:AO72)/$BE72</f>
        <v>60601.385798166091</v>
      </c>
      <c r="AP458" s="90">
        <f>SUM(AP$4:AP72)/$BE72</f>
        <v>41468.608174288136</v>
      </c>
      <c r="AQ458" s="90">
        <f>SUM(AQ$4:AQ72)/$BE72</f>
        <v>59498.765773389765</v>
      </c>
      <c r="AR458" s="90">
        <f>SUM(AR$4:AR72)/$BE72</f>
        <v>93908.468242522489</v>
      </c>
      <c r="AS458" s="90">
        <f>SUM(AS$4:AS72)/$BE72</f>
        <v>159867.72284400169</v>
      </c>
      <c r="AT458" s="90">
        <f>SUM(AT$4:AT72)/$BE72</f>
        <v>232612.66114699733</v>
      </c>
      <c r="AU458" s="90">
        <f>SUM(AU$4:AU72)/$BE72</f>
        <v>244045.56277047098</v>
      </c>
      <c r="AY458" s="63"/>
      <c r="AZ458" s="65"/>
      <c r="BA458" s="63"/>
      <c r="BB458" s="63"/>
    </row>
    <row r="459" spans="1:54" x14ac:dyDescent="0.25">
      <c r="A459" s="60">
        <v>19589</v>
      </c>
      <c r="B459" s="88">
        <f>SUM(B$4:B73)/$BE73</f>
        <v>24733.271688759061</v>
      </c>
      <c r="C459" s="88">
        <f>SUM(C$4:C73)/$BE73</f>
        <v>20764.617040144782</v>
      </c>
      <c r="D459" s="88">
        <f>SUM(D$4:D73)/$BE73</f>
        <v>24979.882352980247</v>
      </c>
      <c r="E459" s="88">
        <f>SUM(E$4:E73)/$BE73</f>
        <v>475.69137284527693</v>
      </c>
      <c r="F459" s="88">
        <f>SUM(F$4:F73)/$BE73</f>
        <v>2718.1401042684847</v>
      </c>
      <c r="G459" s="88">
        <f>SUM(G$4:G73)/$BE73</f>
        <v>12013.852724763645</v>
      </c>
      <c r="H459" s="88">
        <f>SUM(H$4:H73)/$BE73</f>
        <v>10646.063108366216</v>
      </c>
      <c r="I459" s="88">
        <f>SUM(I$4:I73)/$BE73</f>
        <v>10038.371096630719</v>
      </c>
      <c r="J459" s="88">
        <f>SUM(J$4:J73)/$BE73</f>
        <v>14600.225161604052</v>
      </c>
      <c r="K459" s="88">
        <f>SUM(K$4:K73)/$BE73</f>
        <v>3068.5267796068547</v>
      </c>
      <c r="L459" s="90">
        <f>SUM(L$4:L73)/$BE73</f>
        <v>32026.450028988078</v>
      </c>
      <c r="M459" s="88">
        <f>SUM(M$4:M73)/$BE73</f>
        <v>76858.725621307822</v>
      </c>
      <c r="N459" s="88">
        <f>SUM(N$4:N73)/$BE73</f>
        <v>44485.415097578298</v>
      </c>
      <c r="O459" s="88">
        <f>SUM(O$4:O73)/$BE73</f>
        <v>10210.146678054576</v>
      </c>
      <c r="P459" s="88">
        <f>SUM(P$4:P73)/$BE73</f>
        <v>25514.811345692429</v>
      </c>
      <c r="Q459" s="88">
        <f>SUM(Q$4:Q73)/$BE73</f>
        <v>39797.228797675692</v>
      </c>
      <c r="R459" s="88">
        <f>SUM(R$4:R73)/$BE73</f>
        <v>34644.70067595764</v>
      </c>
      <c r="S459" s="88">
        <f>SUM(S$4:S73)/$BE73</f>
        <v>19006.032350635938</v>
      </c>
      <c r="T459" s="88">
        <f>SUM(T$4:T73)/$BE73</f>
        <v>27415.71924323864</v>
      </c>
      <c r="U459" s="88">
        <f>SUM(U$4:U73)/$BE73</f>
        <v>57315.230323475502</v>
      </c>
      <c r="V459" s="88">
        <f>SUM(V$4:V73)/$BE73</f>
        <v>3016.8831356923424</v>
      </c>
      <c r="W459" s="88">
        <f>SUM(W$4:W73)/$BE73</f>
        <v>3707.3086061455515</v>
      </c>
      <c r="X459" s="88">
        <f>SUM(X$4:X73)/$BE73</f>
        <v>25035.874149471558</v>
      </c>
      <c r="Y459" s="88">
        <f>SUM(Y$4:Y73)/$BE73</f>
        <v>69310.984468233117</v>
      </c>
      <c r="Z459" s="88">
        <f>SUM(Z$4:Z73)/$BE73</f>
        <v>76615.1336052517</v>
      </c>
      <c r="AA459" s="88">
        <f>SUM(AA$4:AA73)/$BE73</f>
        <v>58058.706320974896</v>
      </c>
      <c r="AB459" s="88">
        <f>SUM(AB$4:AB73)/$BE73</f>
        <v>100139.2158377384</v>
      </c>
      <c r="AC459" s="88">
        <f>SUM(AC$4:AC73)/$BE73</f>
        <v>64825.245377384781</v>
      </c>
      <c r="AD459" s="88">
        <f>SUM(AD$4:AD73)/$BE73</f>
        <v>9859.2757180718254</v>
      </c>
      <c r="AE459" s="88">
        <f>SUM(AE$4:AE73)/$BE73</f>
        <v>12938.109160030845</v>
      </c>
      <c r="AF459" s="88">
        <f>SUM(AF$4:AF73)/$BE73</f>
        <v>17091.755041209155</v>
      </c>
      <c r="AG459" s="88">
        <f>SUM(AG$4:AG73)/$BE73</f>
        <v>23100.07929545713</v>
      </c>
      <c r="AH459" s="90">
        <f>SUM(AH$4:AH73)/$BE73</f>
        <v>42542.150671217336</v>
      </c>
      <c r="AI459" s="90">
        <f>SUM(AI$4:AI73)/$BE73</f>
        <v>51423.916641915457</v>
      </c>
      <c r="AJ459" s="90">
        <f>SUM(AJ$4:AJ73)/$BE73</f>
        <v>19756.660332928081</v>
      </c>
      <c r="AK459" s="88">
        <f>SUM(AK$4:AK73)/$BE73</f>
        <v>13261.499216310885</v>
      </c>
      <c r="AL459" s="90">
        <f>SUM(AL$4:AL73)/$BE73</f>
        <v>22661.367592262592</v>
      </c>
      <c r="AM459" s="90">
        <f>SUM(AM$4:AM73)/$BE73</f>
        <v>54376.834452055307</v>
      </c>
      <c r="AN459" s="90">
        <f>SUM(AN$4:AN73)/$BE73</f>
        <v>75827.138836629441</v>
      </c>
      <c r="AO459" s="90">
        <f>SUM(AO$4:AO73)/$BE73</f>
        <v>60659.288366204448</v>
      </c>
      <c r="AP459" s="90">
        <f>SUM(AP$4:AP73)/$BE73</f>
        <v>41099.380504135035</v>
      </c>
      <c r="AQ459" s="90">
        <f>SUM(AQ$4:AQ73)/$BE73</f>
        <v>59164.768953963227</v>
      </c>
      <c r="AR459" s="90">
        <f>SUM(AR$4:AR73)/$BE73</f>
        <v>93275.217820833044</v>
      </c>
      <c r="AS459" s="90">
        <f>SUM(AS$4:AS73)/$BE73</f>
        <v>159837.57438474766</v>
      </c>
      <c r="AT459" s="90">
        <f>SUM(AT$4:AT73)/$BE73</f>
        <v>229906.57873622663</v>
      </c>
      <c r="AU459" s="90">
        <f>SUM(AU$4:AU73)/$BE73</f>
        <v>242528.24053779239</v>
      </c>
      <c r="AY459" s="63"/>
      <c r="AZ459" s="65"/>
      <c r="BA459" s="63"/>
      <c r="BB459" s="63"/>
    </row>
    <row r="460" spans="1:54" x14ac:dyDescent="0.25">
      <c r="A460" s="60">
        <v>19590</v>
      </c>
      <c r="B460" s="88">
        <f>SUM(B$4:B74)/$BE74</f>
        <v>24590.362044901023</v>
      </c>
      <c r="C460" s="88">
        <f>SUM(C$4:C74)/$BE74</f>
        <v>20635.995910118905</v>
      </c>
      <c r="D460" s="88">
        <f>SUM(D$4:D74)/$BE74</f>
        <v>24827.193299938244</v>
      </c>
      <c r="E460" s="88">
        <f>SUM(E$4:E74)/$BE74</f>
        <v>473.8062047430501</v>
      </c>
      <c r="F460" s="88">
        <f>SUM(F$4:F74)/$BE74</f>
        <v>2700.3278651393694</v>
      </c>
      <c r="G460" s="88">
        <f>SUM(G$4:G74)/$BE74</f>
        <v>11929.539823204212</v>
      </c>
      <c r="H460" s="88">
        <f>SUM(H$4:H74)/$BE74</f>
        <v>10737.75149383325</v>
      </c>
      <c r="I460" s="88">
        <f>SUM(I$4:I74)/$BE74</f>
        <v>9990.6974999843169</v>
      </c>
      <c r="J460" s="88">
        <f>SUM(J$4:J74)/$BE74</f>
        <v>14481.705513982077</v>
      </c>
      <c r="K460" s="88">
        <f>SUM(K$4:K74)/$BE74</f>
        <v>3056.4742473479168</v>
      </c>
      <c r="L460" s="90">
        <f>SUM(L$4:L74)/$BE74</f>
        <v>32080.753716703672</v>
      </c>
      <c r="M460" s="88">
        <f>SUM(M$4:M74)/$BE74</f>
        <v>77230.818366423657</v>
      </c>
      <c r="N460" s="88">
        <f>SUM(N$4:N74)/$BE74</f>
        <v>45332.012879453003</v>
      </c>
      <c r="O460" s="88">
        <f>SUM(O$4:O74)/$BE74</f>
        <v>10211.381294937502</v>
      </c>
      <c r="P460" s="88">
        <f>SUM(P$4:P74)/$BE74</f>
        <v>25479.108150626449</v>
      </c>
      <c r="Q460" s="88">
        <f>SUM(Q$4:Q74)/$BE74</f>
        <v>39577.825448727126</v>
      </c>
      <c r="R460" s="88">
        <f>SUM(R$4:R74)/$BE74</f>
        <v>34661.105675806888</v>
      </c>
      <c r="S460" s="88">
        <f>SUM(S$4:S74)/$BE74</f>
        <v>19204.614916662431</v>
      </c>
      <c r="T460" s="88">
        <f>SUM(T$4:T74)/$BE74</f>
        <v>27716.389157347046</v>
      </c>
      <c r="U460" s="88">
        <f>SUM(U$4:U74)/$BE74</f>
        <v>57228.303041247891</v>
      </c>
      <c r="V460" s="88">
        <f>SUM(V$4:V74)/$BE74</f>
        <v>3020.6060986686616</v>
      </c>
      <c r="W460" s="88">
        <f>SUM(W$4:W74)/$BE74</f>
        <v>3716.0683440111561</v>
      </c>
      <c r="X460" s="88">
        <f>SUM(X$4:X74)/$BE74</f>
        <v>24910.085776591681</v>
      </c>
      <c r="Y460" s="88">
        <f>SUM(Y$4:Y74)/$BE74</f>
        <v>68839.810127562989</v>
      </c>
      <c r="Z460" s="88">
        <f>SUM(Z$4:Z74)/$BE74</f>
        <v>76595.0355752326</v>
      </c>
      <c r="AA460" s="88">
        <f>SUM(AA$4:AA74)/$BE74</f>
        <v>58813.106417152689</v>
      </c>
      <c r="AB460" s="88">
        <f>SUM(AB$4:AB74)/$BE74</f>
        <v>101083.97475233582</v>
      </c>
      <c r="AC460" s="88">
        <f>SUM(AC$4:AC74)/$BE74</f>
        <v>64857.970543544361</v>
      </c>
      <c r="AD460" s="88">
        <f>SUM(AD$4:AD74)/$BE74</f>
        <v>9851.4691289066759</v>
      </c>
      <c r="AE460" s="88">
        <f>SUM(AE$4:AE74)/$BE74</f>
        <v>13024.397698832048</v>
      </c>
      <c r="AF460" s="88">
        <f>SUM(AF$4:AF74)/$BE74</f>
        <v>17370.261174787651</v>
      </c>
      <c r="AG460" s="88">
        <f>SUM(AG$4:AG74)/$BE74</f>
        <v>23065.35100821736</v>
      </c>
      <c r="AH460" s="90">
        <f>SUM(AH$4:AH74)/$BE74</f>
        <v>42761.410751926865</v>
      </c>
      <c r="AI460" s="90">
        <f>SUM(AI$4:AI74)/$BE74</f>
        <v>51346.941611157745</v>
      </c>
      <c r="AJ460" s="90">
        <f>SUM(AJ$4:AJ74)/$BE74</f>
        <v>19643.246411487558</v>
      </c>
      <c r="AK460" s="88">
        <f>SUM(AK$4:AK74)/$BE74</f>
        <v>13469.871672262283</v>
      </c>
      <c r="AL460" s="90">
        <f>SUM(AL$4:AL74)/$BE74</f>
        <v>22711.444067115786</v>
      </c>
      <c r="AM460" s="90">
        <f>SUM(AM$4:AM74)/$BE74</f>
        <v>54046.754631018339</v>
      </c>
      <c r="AN460" s="90">
        <f>SUM(AN$4:AN74)/$BE74</f>
        <v>75531.226378844658</v>
      </c>
      <c r="AO460" s="90">
        <f>SUM(AO$4:AO74)/$BE74</f>
        <v>60153.813117687576</v>
      </c>
      <c r="AP460" s="90">
        <f>SUM(AP$4:AP74)/$BE74</f>
        <v>41096.625612871663</v>
      </c>
      <c r="AQ460" s="90">
        <f>SUM(AQ$4:AQ74)/$BE74</f>
        <v>58994.091903865228</v>
      </c>
      <c r="AR460" s="90">
        <f>SUM(AR$4:AR74)/$BE74</f>
        <v>92684.150999430422</v>
      </c>
      <c r="AS460" s="90">
        <f>SUM(AS$4:AS74)/$BE74</f>
        <v>159163.58972679803</v>
      </c>
      <c r="AT460" s="90">
        <f>SUM(AT$4:AT74)/$BE74</f>
        <v>229127.29870544077</v>
      </c>
      <c r="AU460" s="90">
        <f>SUM(AU$4:AU74)/$BE74</f>
        <v>241245.44835603458</v>
      </c>
      <c r="AY460" s="63"/>
      <c r="AZ460" s="65"/>
      <c r="BA460" s="63"/>
      <c r="BB460" s="63"/>
    </row>
    <row r="461" spans="1:54" x14ac:dyDescent="0.25">
      <c r="A461" s="60">
        <v>19591</v>
      </c>
      <c r="B461" s="88">
        <f>SUM(B$4:B75)/$BE75</f>
        <v>24456.49205889205</v>
      </c>
      <c r="C461" s="88">
        <f>SUM(C$4:C75)/$BE75</f>
        <v>20501.401280139682</v>
      </c>
      <c r="D461" s="88">
        <f>SUM(D$4:D75)/$BE75</f>
        <v>24696.912751026299</v>
      </c>
      <c r="E461" s="88">
        <f>SUM(E$4:E75)/$BE75</f>
        <v>470.11707403911521</v>
      </c>
      <c r="F461" s="88">
        <f>SUM(F$4:F75)/$BE75</f>
        <v>2686.9095018032026</v>
      </c>
      <c r="G461" s="88">
        <f>SUM(G$4:G75)/$BE75</f>
        <v>11976.837353114486</v>
      </c>
      <c r="H461" s="88">
        <f>SUM(H$4:H75)/$BE75</f>
        <v>10854.096351196958</v>
      </c>
      <c r="I461" s="88">
        <f>SUM(I$4:I75)/$BE75</f>
        <v>10010.710309890712</v>
      </c>
      <c r="J461" s="90">
        <f>SUM(J$4:J75)/$BE75</f>
        <v>14471.653251376913</v>
      </c>
      <c r="K461" s="88">
        <f>SUM(K$4:K75)/$BE75</f>
        <v>3072.8835296633442</v>
      </c>
      <c r="L461" s="90">
        <f>SUM(L$4:L75)/$BE75</f>
        <v>32058.485333980294</v>
      </c>
      <c r="M461" s="88">
        <f>SUM(M$4:M75)/$BE75</f>
        <v>76746.849262305957</v>
      </c>
      <c r="N461" s="88">
        <f>SUM(N$4:N75)/$BE75</f>
        <v>45515.87476641783</v>
      </c>
      <c r="O461" s="88">
        <f>SUM(O$4:O75)/$BE75</f>
        <v>10167.734575017443</v>
      </c>
      <c r="P461" s="88">
        <f>SUM(P$4:P75)/$BE75</f>
        <v>25410.039693693871</v>
      </c>
      <c r="Q461" s="88">
        <f>SUM(Q$4:Q75)/$BE75</f>
        <v>39407.675638374654</v>
      </c>
      <c r="R461" s="88">
        <f>SUM(R$4:R75)/$BE75</f>
        <v>34640.080467945998</v>
      </c>
      <c r="S461" s="88">
        <f>SUM(S$4:S75)/$BE75</f>
        <v>19309.369854905119</v>
      </c>
      <c r="T461" s="88">
        <f>SUM(T$4:T75)/$BE75</f>
        <v>27978.72791634229</v>
      </c>
      <c r="U461" s="88">
        <f>SUM(U$4:U75)/$BE75</f>
        <v>57371.699568137687</v>
      </c>
      <c r="V461" s="88">
        <f>SUM(V$4:V75)/$BE75</f>
        <v>3047.0748535738617</v>
      </c>
      <c r="W461" s="88">
        <f>SUM(W$4:W75)/$BE75</f>
        <v>3791.4565492579186</v>
      </c>
      <c r="X461" s="88">
        <f>SUM(X$4:X75)/$BE75</f>
        <v>24881.308542674142</v>
      </c>
      <c r="Y461" s="88">
        <f>SUM(Y$4:Y75)/$BE75</f>
        <v>69627.399105933684</v>
      </c>
      <c r="Z461" s="88">
        <f>SUM(Z$4:Z75)/$BE75</f>
        <v>76914.732903389566</v>
      </c>
      <c r="AA461" s="88">
        <f>SUM(AA$4:AA75)/$BE75</f>
        <v>59292.990454903927</v>
      </c>
      <c r="AB461" s="88">
        <f>SUM(AB$4:AB75)/$BE75</f>
        <v>101022.82678675502</v>
      </c>
      <c r="AC461" s="88">
        <f>SUM(AC$4:AC75)/$BE75</f>
        <v>65190.812952945533</v>
      </c>
      <c r="AD461" s="88">
        <f>SUM(AD$4:AD75)/$BE75</f>
        <v>9996.4484943031221</v>
      </c>
      <c r="AE461" s="88">
        <f>SUM(AE$4:AE75)/$BE75</f>
        <v>13017.529569155475</v>
      </c>
      <c r="AF461" s="88">
        <f>SUM(AF$4:AF75)/$BE75</f>
        <v>17324.122015688688</v>
      </c>
      <c r="AG461" s="88">
        <f>SUM(AG$4:AG75)/$BE75</f>
        <v>23102.582359027798</v>
      </c>
      <c r="AH461" s="90">
        <f>SUM(AH$4:AH75)/$BE75</f>
        <v>42647.974683988759</v>
      </c>
      <c r="AI461" s="90">
        <f>SUM(AI$4:AI75)/$BE75</f>
        <v>51082.982207437468</v>
      </c>
      <c r="AJ461" s="90">
        <f>SUM(AJ$4:AJ75)/$BE75</f>
        <v>19555.502277339889</v>
      </c>
      <c r="AK461" s="88">
        <f>SUM(AK$4:AK75)/$BE75</f>
        <v>13426.934352949924</v>
      </c>
      <c r="AL461" s="90">
        <f>SUM(AL$4:AL75)/$BE75</f>
        <v>22763.900436135791</v>
      </c>
      <c r="AM461" s="90">
        <f>SUM(AM$4:AM75)/$BE75</f>
        <v>53886.74324216789</v>
      </c>
      <c r="AN461" s="90">
        <f>SUM(AN$4:AN75)/$BE75</f>
        <v>75319.122457532532</v>
      </c>
      <c r="AO461" s="90">
        <f>SUM(AO$4:AO75)/$BE75</f>
        <v>59743.04042762547</v>
      </c>
      <c r="AP461" s="90">
        <f>SUM(AP$4:AP75)/$BE75</f>
        <v>41059.179766832378</v>
      </c>
      <c r="AQ461" s="90">
        <f>SUM(AQ$4:AQ75)/$BE75</f>
        <v>58866.194517125812</v>
      </c>
      <c r="AR461" s="90">
        <f>SUM(AR$4:AR75)/$BE75</f>
        <v>92551.482637285022</v>
      </c>
      <c r="AS461" s="90">
        <f>SUM(AS$4:AS75)/$BE75</f>
        <v>158980.57794914427</v>
      </c>
      <c r="AT461" s="90">
        <f>SUM(AT$4:AT75)/$BE75</f>
        <v>228809.21993203906</v>
      </c>
      <c r="AU461" s="90">
        <f>SUM(AU$4:AU75)/$BE75</f>
        <v>240489.62213629225</v>
      </c>
      <c r="AY461" s="63"/>
      <c r="AZ461" s="65"/>
      <c r="BA461" s="63"/>
      <c r="BB461" s="63"/>
    </row>
    <row r="462" spans="1:54" x14ac:dyDescent="0.25">
      <c r="A462" s="60">
        <v>19592</v>
      </c>
      <c r="B462" s="88">
        <f>SUM(B$4:B76)/$BE76</f>
        <v>24268.235563053076</v>
      </c>
      <c r="C462" s="88">
        <f>SUM(C$4:C76)/$BE76</f>
        <v>20335.104238624706</v>
      </c>
      <c r="D462" s="88">
        <f>SUM(D$4:D76)/$BE76</f>
        <v>24523.559592272883</v>
      </c>
      <c r="E462" s="88">
        <f>SUM(E$4:E76)/$BE76</f>
        <v>465.58803699658029</v>
      </c>
      <c r="F462" s="88">
        <f>SUM(F$4:F76)/$BE76</f>
        <v>2670.7101971052975</v>
      </c>
      <c r="G462" s="88">
        <f>SUM(G$4:G76)/$BE76</f>
        <v>11934.637240672515</v>
      </c>
      <c r="H462" s="88">
        <f>SUM(H$4:H76)/$BE76</f>
        <v>10940.020494135322</v>
      </c>
      <c r="I462" s="88">
        <f>SUM(I$4:I76)/$BE76</f>
        <v>10053.100965445654</v>
      </c>
      <c r="J462" s="90">
        <f>SUM(J$4:J76)/$BE76</f>
        <v>14461.023434929828</v>
      </c>
      <c r="K462" s="88">
        <f>SUM(K$4:K76)/$BE76</f>
        <v>3056.1944681867626</v>
      </c>
      <c r="L462" s="90">
        <f>SUM(L$4:L76)/$BE76</f>
        <v>32034.937518904946</v>
      </c>
      <c r="M462" s="88">
        <f>SUM(M$4:M76)/$BE76</f>
        <v>76262.545730787111</v>
      </c>
      <c r="N462" s="88">
        <f>SUM(N$4:N76)/$BE76</f>
        <v>45500.33599610471</v>
      </c>
      <c r="O462" s="88">
        <f>SUM(O$4:O76)/$BE76</f>
        <v>10152.649062612849</v>
      </c>
      <c r="P462" s="88">
        <f>SUM(P$4:P76)/$BE76</f>
        <v>25230.892597058799</v>
      </c>
      <c r="Q462" s="88">
        <f>SUM(Q$4:Q76)/$BE76</f>
        <v>40310.881808370345</v>
      </c>
      <c r="R462" s="88">
        <f>SUM(R$4:R76)/$BE76</f>
        <v>34520.530856034922</v>
      </c>
      <c r="S462" s="88">
        <f>SUM(S$4:S76)/$BE76</f>
        <v>19464.507912916117</v>
      </c>
      <c r="T462" s="88">
        <f>SUM(T$4:T76)/$BE76</f>
        <v>28381.8223259718</v>
      </c>
      <c r="U462" s="88">
        <f>SUM(U$4:U76)/$BE76</f>
        <v>56876.0289001376</v>
      </c>
      <c r="V462" s="88">
        <f>SUM(V$4:V76)/$BE76</f>
        <v>3032.7868682183798</v>
      </c>
      <c r="W462" s="88">
        <f>SUM(W$4:W76)/$BE76</f>
        <v>3765.692424377612</v>
      </c>
      <c r="X462" s="88">
        <f>SUM(X$4:X76)/$BE76</f>
        <v>24735.236872192618</v>
      </c>
      <c r="Y462" s="88">
        <f>SUM(Y$4:Y76)/$BE76</f>
        <v>69430.155865639579</v>
      </c>
      <c r="Z462" s="88">
        <f>SUM(Z$4:Z76)/$BE76</f>
        <v>77120.821217054967</v>
      </c>
      <c r="AA462" s="88">
        <f>SUM(AA$4:AA76)/$BE76</f>
        <v>60404.978194639109</v>
      </c>
      <c r="AB462" s="88">
        <f>SUM(AB$4:AB76)/$BE76</f>
        <v>100764.19792083144</v>
      </c>
      <c r="AC462" s="88">
        <f>SUM(AC$4:AC76)/$BE76</f>
        <v>65165.457468544068</v>
      </c>
      <c r="AD462" s="88">
        <f>SUM(AD$4:AD76)/$BE76</f>
        <v>9927.0497063329785</v>
      </c>
      <c r="AE462" s="88">
        <f>SUM(AE$4:AE76)/$BE76</f>
        <v>12916.873702175575</v>
      </c>
      <c r="AF462" s="88">
        <f>SUM(AF$4:AF76)/$BE76</f>
        <v>17188.434403777159</v>
      </c>
      <c r="AG462" s="88">
        <f>SUM(AG$4:AG76)/$BE76</f>
        <v>23097.89801249927</v>
      </c>
      <c r="AH462" s="90">
        <f>SUM(AH$4:AH76)/$BE76</f>
        <v>42436.211151450043</v>
      </c>
      <c r="AI462" s="90">
        <f>SUM(AI$4:AI76)/$BE76</f>
        <v>50793.185742449132</v>
      </c>
      <c r="AJ462" s="90">
        <f>SUM(AJ$4:AJ76)/$BE76</f>
        <v>19413.384958842613</v>
      </c>
      <c r="AK462" s="88">
        <f>SUM(AK$4:AK76)/$BE76</f>
        <v>13519.28253108215</v>
      </c>
      <c r="AL462" s="90">
        <f>SUM(AL$4:AL76)/$BE76</f>
        <v>22626.389140511477</v>
      </c>
      <c r="AM462" s="90">
        <f>SUM(AM$4:AM76)/$BE76</f>
        <v>54324.365714320971</v>
      </c>
      <c r="AN462" s="90">
        <f>SUM(AN$4:AN76)/$BE76</f>
        <v>75383.454578332618</v>
      </c>
      <c r="AO462" s="90">
        <f>SUM(AO$4:AO76)/$BE76</f>
        <v>61256.427247686377</v>
      </c>
      <c r="AP462" s="90">
        <f>SUM(AP$4:AP76)/$BE76</f>
        <v>40819.67366058426</v>
      </c>
      <c r="AQ462" s="90">
        <f>SUM(AQ$4:AQ76)/$BE76</f>
        <v>58590.741985554247</v>
      </c>
      <c r="AR462" s="90">
        <f>SUM(AR$4:AR76)/$BE76</f>
        <v>91749.181829325389</v>
      </c>
      <c r="AS462" s="90">
        <f>SUM(AS$4:AS76)/$BE76</f>
        <v>158992.28194469391</v>
      </c>
      <c r="AT462" s="90">
        <f>SUM(AT$4:AT76)/$BE76</f>
        <v>227237.7235219829</v>
      </c>
      <c r="AU462" s="90">
        <f>SUM(AU$4:AU76)/$BE76</f>
        <v>239074.65339483164</v>
      </c>
      <c r="AY462" s="63"/>
      <c r="AZ462" s="65"/>
      <c r="BA462" s="63"/>
      <c r="BB462" s="63"/>
    </row>
    <row r="463" spans="1:54" x14ac:dyDescent="0.25">
      <c r="A463" s="60">
        <v>19593</v>
      </c>
      <c r="B463" s="88">
        <f>SUM(B$4:B77)/$BE77</f>
        <v>24115.053113418257</v>
      </c>
      <c r="C463" s="88">
        <f>SUM(C$4:C77)/$BE77</f>
        <v>20234.638736271772</v>
      </c>
      <c r="D463" s="88">
        <f>SUM(D$4:D77)/$BE77</f>
        <v>24352.26127133601</v>
      </c>
      <c r="E463" s="88">
        <f>SUM(E$4:E77)/$BE77</f>
        <v>461.74822813408974</v>
      </c>
      <c r="F463" s="88">
        <f>SUM(F$4:F77)/$BE77</f>
        <v>2655.0883144302452</v>
      </c>
      <c r="G463" s="88">
        <f>SUM(G$4:G77)/$BE77</f>
        <v>11879.970708549235</v>
      </c>
      <c r="H463" s="88">
        <f>SUM(H$4:H77)/$BE77</f>
        <v>11029.109450290061</v>
      </c>
      <c r="I463" s="88">
        <f>SUM(I$4:I77)/$BE77</f>
        <v>10032.096728968951</v>
      </c>
      <c r="J463" s="90">
        <f>SUM(J$4:J77)/$BE77</f>
        <v>14436.045478163616</v>
      </c>
      <c r="K463" s="88">
        <f>SUM(K$4:K77)/$BE77</f>
        <v>3071.5484115800928</v>
      </c>
      <c r="L463" s="90">
        <f>SUM(L$4:L77)/$BE77</f>
        <v>31979.604831844277</v>
      </c>
      <c r="M463" s="88">
        <f>SUM(M$4:M77)/$BE77</f>
        <v>75956.996596326353</v>
      </c>
      <c r="N463" s="88">
        <f>SUM(N$4:N77)/$BE77</f>
        <v>45490.116105763504</v>
      </c>
      <c r="O463" s="88">
        <f>SUM(O$4:O77)/$BE77</f>
        <v>10080.658672624437</v>
      </c>
      <c r="P463" s="88">
        <f>SUM(P$4:P77)/$BE77</f>
        <v>25624.789669074682</v>
      </c>
      <c r="Q463" s="88">
        <f>SUM(Q$4:Q77)/$BE77</f>
        <v>40089.432687872591</v>
      </c>
      <c r="R463" s="88">
        <f>SUM(R$4:R77)/$BE77</f>
        <v>34402.337934239215</v>
      </c>
      <c r="S463" s="88">
        <f>SUM(S$4:S77)/$BE77</f>
        <v>19336.000068517034</v>
      </c>
      <c r="T463" s="88">
        <f>SUM(T$4:T77)/$BE77</f>
        <v>28192.579517021142</v>
      </c>
      <c r="U463" s="88">
        <f>SUM(U$4:U77)/$BE77</f>
        <v>57174.37972971928</v>
      </c>
      <c r="V463" s="88">
        <f>SUM(V$4:V77)/$BE77</f>
        <v>3097.4316735944158</v>
      </c>
      <c r="W463" s="88">
        <f>SUM(W$4:W77)/$BE77</f>
        <v>3739.9726341401902</v>
      </c>
      <c r="X463" s="88">
        <f>SUM(X$4:X77)/$BE77</f>
        <v>24709.486244081967</v>
      </c>
      <c r="Y463" s="88">
        <f>SUM(Y$4:Y77)/$BE77</f>
        <v>69180.954981287272</v>
      </c>
      <c r="Z463" s="88">
        <f>SUM(Z$4:Z77)/$BE77</f>
        <v>77035.537919254639</v>
      </c>
      <c r="AA463" s="88">
        <f>SUM(AA$4:AA77)/$BE77</f>
        <v>62930.589757107766</v>
      </c>
      <c r="AB463" s="88">
        <f>SUM(AB$4:AB77)/$BE77</f>
        <v>100599.195526867</v>
      </c>
      <c r="AC463" s="88">
        <f>SUM(AC$4:AC77)/$BE77</f>
        <v>65327.133520911979</v>
      </c>
      <c r="AD463" s="88">
        <f>SUM(AD$4:AD77)/$BE77</f>
        <v>9845.1791031133325</v>
      </c>
      <c r="AE463" s="88">
        <f>SUM(AE$4:AE77)/$BE77</f>
        <v>12846.635039352766</v>
      </c>
      <c r="AF463" s="88">
        <f>SUM(AF$4:AF77)/$BE77</f>
        <v>17122.458942912966</v>
      </c>
      <c r="AG463" s="88">
        <f>SUM(AG$4:AG77)/$BE77</f>
        <v>23121.713932623512</v>
      </c>
      <c r="AH463" s="90">
        <f>SUM(AH$4:AH77)/$BE77</f>
        <v>42210.042089110131</v>
      </c>
      <c r="AI463" s="90">
        <f>SUM(AI$4:AI77)/$BE77</f>
        <v>50548.259996211833</v>
      </c>
      <c r="AJ463" s="90">
        <f>SUM(AJ$4:AJ77)/$BE77</f>
        <v>19431.524835895212</v>
      </c>
      <c r="AK463" s="88">
        <f>SUM(AK$4:AK77)/$BE77</f>
        <v>13465.422543435036</v>
      </c>
      <c r="AL463" s="90">
        <f>SUM(AL$4:AL77)/$BE77</f>
        <v>22738.640500236103</v>
      </c>
      <c r="AM463" s="90">
        <f>SUM(AM$4:AM77)/$BE77</f>
        <v>55041.879914960373</v>
      </c>
      <c r="AN463" s="90">
        <f>SUM(AN$4:AN77)/$BE77</f>
        <v>74970.949720232384</v>
      </c>
      <c r="AO463" s="90">
        <f>SUM(AO$4:AO77)/$BE77</f>
        <v>60812.070362764847</v>
      </c>
      <c r="AP463" s="90">
        <f>SUM(AP$4:AP77)/$BE77</f>
        <v>40637.789514999073</v>
      </c>
      <c r="AQ463" s="90">
        <f>SUM(AQ$4:AQ77)/$BE77</f>
        <v>59080.948543253959</v>
      </c>
      <c r="AR463" s="90">
        <f>SUM(AR$4:AR77)/$BE77</f>
        <v>91201.705151620772</v>
      </c>
      <c r="AS463" s="90">
        <f>SUM(AS$4:AS77)/$BE77</f>
        <v>158607.49137932534</v>
      </c>
      <c r="AT463" s="90">
        <f>SUM(AT$4:AT77)/$BE77</f>
        <v>226434.18892001815</v>
      </c>
      <c r="AU463" s="90">
        <f>SUM(AU$4:AU77)/$BE77</f>
        <v>238768.00747005222</v>
      </c>
      <c r="AY463" s="63"/>
      <c r="AZ463" s="65"/>
      <c r="BA463" s="63"/>
      <c r="BB463" s="63"/>
    </row>
    <row r="464" spans="1:54" x14ac:dyDescent="0.25">
      <c r="A464" s="60">
        <v>19594</v>
      </c>
      <c r="B464" s="88">
        <f>SUM(B$4:B78)/$BE78</f>
        <v>24020.793790854048</v>
      </c>
      <c r="C464" s="88">
        <f>SUM(C$4:C78)/$BE78</f>
        <v>20107.464818788645</v>
      </c>
      <c r="D464" s="88">
        <f>SUM(D$4:D78)/$BE78</f>
        <v>24223.577919288269</v>
      </c>
      <c r="E464" s="90">
        <f>SUM(E$4:E78)/$BE78</f>
        <v>461.54447602631421</v>
      </c>
      <c r="F464" s="88">
        <f>SUM(F$4:F78)/$BE78</f>
        <v>2643.007294149988</v>
      </c>
      <c r="G464" s="88">
        <f>SUM(G$4:G78)/$BE78</f>
        <v>11871.115958157707</v>
      </c>
      <c r="H464" s="88">
        <f>SUM(H$4:H78)/$BE78</f>
        <v>11008.859573633268</v>
      </c>
      <c r="I464" s="88">
        <f>SUM(I$4:I78)/$BE78</f>
        <v>10003.529288016638</v>
      </c>
      <c r="J464" s="90">
        <f>SUM(J$4:J78)/$BE78</f>
        <v>14429.675394827844</v>
      </c>
      <c r="K464" s="88">
        <f>SUM(K$4:K78)/$BE78</f>
        <v>3074.7668875170039</v>
      </c>
      <c r="L464" s="90">
        <f>SUM(L$4:L78)/$BE78</f>
        <v>31965.493436304379</v>
      </c>
      <c r="M464" s="88">
        <f>SUM(M$4:M78)/$BE78</f>
        <v>75775.694014136432</v>
      </c>
      <c r="N464" s="88">
        <f>SUM(N$4:N78)/$BE78</f>
        <v>45615.375410583809</v>
      </c>
      <c r="O464" s="88">
        <f>SUM(O$4:O78)/$BE78</f>
        <v>10072.980416064884</v>
      </c>
      <c r="P464" s="88">
        <f>SUM(P$4:P78)/$BE78</f>
        <v>25480.352612568891</v>
      </c>
      <c r="Q464" s="88">
        <f>SUM(Q$4:Q78)/$BE78</f>
        <v>39958.452261841281</v>
      </c>
      <c r="R464" s="88">
        <f>SUM(R$4:R78)/$BE78</f>
        <v>34520.661964671446</v>
      </c>
      <c r="S464" s="88">
        <f>SUM(S$4:S78)/$BE78</f>
        <v>19464.953512647819</v>
      </c>
      <c r="T464" s="88">
        <f>SUM(T$4:T78)/$BE78</f>
        <v>28579.535209162281</v>
      </c>
      <c r="U464" s="88">
        <f>SUM(U$4:U78)/$BE78</f>
        <v>57100.14115333416</v>
      </c>
      <c r="V464" s="88">
        <f>SUM(V$4:V78)/$BE78</f>
        <v>3094.1185569486483</v>
      </c>
      <c r="W464" s="88">
        <f>SUM(W$4:W78)/$BE78</f>
        <v>3721.8492580156808</v>
      </c>
      <c r="X464" s="88">
        <f>SUM(X$4:X78)/$BE78</f>
        <v>24678.137604572923</v>
      </c>
      <c r="Y464" s="88">
        <f>SUM(Y$4:Y78)/$BE78</f>
        <v>68992.057542105482</v>
      </c>
      <c r="Z464" s="88">
        <f>SUM(Z$4:Z78)/$BE78</f>
        <v>77279.799365652652</v>
      </c>
      <c r="AA464" s="88">
        <f>SUM(AA$4:AA78)/$BE78</f>
        <v>63638.320532498314</v>
      </c>
      <c r="AB464" s="88">
        <f>SUM(AB$4:AB78)/$BE78</f>
        <v>100687.06555725644</v>
      </c>
      <c r="AC464" s="88">
        <f>SUM(AC$4:AC78)/$BE78</f>
        <v>65118.932010501172</v>
      </c>
      <c r="AD464" s="88">
        <f>SUM(AD$4:AD78)/$BE78</f>
        <v>9958.8627439553475</v>
      </c>
      <c r="AE464" s="88">
        <f>SUM(AE$4:AE78)/$BE78</f>
        <v>12797.520171403059</v>
      </c>
      <c r="AF464" s="88">
        <f>SUM(AF$4:AF78)/$BE78</f>
        <v>17178.955203037822</v>
      </c>
      <c r="AG464" s="88">
        <f>SUM(AG$4:AG78)/$BE78</f>
        <v>23130.822691978308</v>
      </c>
      <c r="AH464" s="90">
        <f>SUM(AH$4:AH78)/$BE78</f>
        <v>42093.807693598988</v>
      </c>
      <c r="AI464" s="90">
        <f>SUM(AI$4:AI78)/$BE78</f>
        <v>50430.453282692433</v>
      </c>
      <c r="AJ464" s="90">
        <f>SUM(AJ$4:AJ78)/$BE78</f>
        <v>19366.868105311427</v>
      </c>
      <c r="AK464" s="88">
        <f>SUM(AK$4:AK78)/$BE78</f>
        <v>13478.571540651466</v>
      </c>
      <c r="AL464" s="90">
        <f>SUM(AL$4:AL78)/$BE78</f>
        <v>22942.869682724588</v>
      </c>
      <c r="AM464" s="90">
        <f>SUM(AM$4:AM78)/$BE78</f>
        <v>55094.000490866034</v>
      </c>
      <c r="AN464" s="90">
        <f>SUM(AN$4:AN78)/$BE78</f>
        <v>75299.771822548559</v>
      </c>
      <c r="AO464" s="90">
        <f>SUM(AO$4:AO78)/$BE78</f>
        <v>60451.047645929168</v>
      </c>
      <c r="AP464" s="90">
        <f>SUM(AP$4:AP78)/$BE78</f>
        <v>40652.729193772153</v>
      </c>
      <c r="AQ464" s="90">
        <f>SUM(AQ$4:AQ78)/$BE78</f>
        <v>59023.91767192413</v>
      </c>
      <c r="AR464" s="90">
        <f>SUM(AR$4:AR78)/$BE78</f>
        <v>90799.715252032183</v>
      </c>
      <c r="AS464" s="90">
        <f>SUM(AS$4:AS78)/$BE78</f>
        <v>158609.30106888569</v>
      </c>
      <c r="AT464" s="90">
        <f>SUM(AT$4:AT78)/$BE78</f>
        <v>225809.55762177162</v>
      </c>
      <c r="AU464" s="90">
        <f>SUM(AU$4:AU78)/$BE78</f>
        <v>238502.6746603114</v>
      </c>
      <c r="AY464" s="63"/>
      <c r="AZ464" s="65"/>
      <c r="BA464" s="63"/>
      <c r="BB464" s="63"/>
    </row>
    <row r="465" spans="1:54" x14ac:dyDescent="0.25">
      <c r="A465" s="60">
        <v>19595</v>
      </c>
      <c r="B465" s="88">
        <f>SUM(B$4:B79)/$BE79</f>
        <v>23932.38995896632</v>
      </c>
      <c r="C465" s="88">
        <f>SUM(C$4:C79)/$BE79</f>
        <v>20038.912634326651</v>
      </c>
      <c r="D465" s="88">
        <f>SUM(D$4:D79)/$BE79</f>
        <v>24108.730389984004</v>
      </c>
      <c r="E465" s="90">
        <f>SUM(E$4:E79)/$BE79</f>
        <v>460.97666060823406</v>
      </c>
      <c r="F465" s="88">
        <f>SUM(F$4:F79)/$BE79</f>
        <v>2629.2299151960578</v>
      </c>
      <c r="G465" s="88">
        <f>SUM(G$4:G79)/$BE79</f>
        <v>11876.198299424408</v>
      </c>
      <c r="H465" s="88">
        <f>SUM(H$4:H79)/$BE79</f>
        <v>11031.433511795236</v>
      </c>
      <c r="I465" s="88">
        <f>SUM(I$4:I79)/$BE79</f>
        <v>10003.27589723747</v>
      </c>
      <c r="J465" s="90">
        <f>SUM(J$4:J79)/$BE79</f>
        <v>14411.923276468471</v>
      </c>
      <c r="K465" s="88">
        <f>SUM(K$4:K79)/$BE79</f>
        <v>3082.8179265650947</v>
      </c>
      <c r="L465" s="90">
        <f>SUM(L$4:L79)/$BE79</f>
        <v>31926.167865400334</v>
      </c>
      <c r="M465" s="88">
        <f>SUM(M$4:M79)/$BE79</f>
        <v>75706.852027558547</v>
      </c>
      <c r="N465" s="88">
        <f>SUM(N$4:N79)/$BE79</f>
        <v>45445.856507362354</v>
      </c>
      <c r="O465" s="88">
        <f>SUM(O$4:O79)/$BE79</f>
        <v>10023.834632555272</v>
      </c>
      <c r="P465" s="88">
        <f>SUM(P$4:P79)/$BE79</f>
        <v>25386.921379679858</v>
      </c>
      <c r="Q465" s="88">
        <f>SUM(Q$4:Q79)/$BE79</f>
        <v>40204.48196233721</v>
      </c>
      <c r="R465" s="88">
        <f>SUM(R$4:R79)/$BE79</f>
        <v>34547.312849969399</v>
      </c>
      <c r="S465" s="88">
        <f>SUM(S$4:S79)/$BE79</f>
        <v>19381.027614731713</v>
      </c>
      <c r="T465" s="88">
        <f>SUM(T$4:T79)/$BE79</f>
        <v>28658.505260509926</v>
      </c>
      <c r="U465" s="88">
        <f>SUM(U$4:U79)/$BE79</f>
        <v>56917.83897124607</v>
      </c>
      <c r="V465" s="88">
        <f>SUM(V$4:V79)/$BE79</f>
        <v>3078.8640789411133</v>
      </c>
      <c r="W465" s="88">
        <f>SUM(W$4:W79)/$BE79</f>
        <v>3703.0721387812291</v>
      </c>
      <c r="X465" s="88">
        <f>SUM(X$4:X79)/$BE79</f>
        <v>24581.827329299183</v>
      </c>
      <c r="Y465" s="88">
        <f>SUM(Y$4:Y79)/$BE79</f>
        <v>68692.409936594398</v>
      </c>
      <c r="Z465" s="88">
        <f>SUM(Z$4:Z79)/$BE79</f>
        <v>77411.289069732782</v>
      </c>
      <c r="AA465" s="88">
        <f>SUM(AA$4:AA79)/$BE79</f>
        <v>63964.455645508111</v>
      </c>
      <c r="AB465" s="88">
        <f>SUM(AB$4:AB79)/$BE79</f>
        <v>101472.73262706668</v>
      </c>
      <c r="AC465" s="88">
        <f>SUM(AC$4:AC79)/$BE79</f>
        <v>65090.913358508566</v>
      </c>
      <c r="AD465" s="88">
        <f>SUM(AD$4:AD79)/$BE79</f>
        <v>10236.168656972715</v>
      </c>
      <c r="AE465" s="88">
        <f>SUM(AE$4:AE79)/$BE79</f>
        <v>12732.030661583927</v>
      </c>
      <c r="AF465" s="88">
        <f>SUM(AF$4:AF79)/$BE79</f>
        <v>17190.101289010225</v>
      </c>
      <c r="AG465" s="88">
        <f>SUM(AG$4:AG79)/$BE79</f>
        <v>23138.187457661155</v>
      </c>
      <c r="AH465" s="90">
        <f>SUM(AH$4:AH79)/$BE79</f>
        <v>41991.499046945071</v>
      </c>
      <c r="AI465" s="90">
        <f>SUM(AI$4:AI79)/$BE79</f>
        <v>50301.395522175415</v>
      </c>
      <c r="AJ465" s="90">
        <f>SUM(AJ$4:AJ79)/$BE79</f>
        <v>19400.531645253792</v>
      </c>
      <c r="AK465" s="88">
        <f>SUM(AK$4:AK79)/$BE79</f>
        <v>13490.330277782597</v>
      </c>
      <c r="AL465" s="90">
        <f>SUM(AL$4:AL79)/$BE79</f>
        <v>23055.579864585776</v>
      </c>
      <c r="AM465" s="90">
        <f>SUM(AM$4:AM79)/$BE79</f>
        <v>54940.881077449267</v>
      </c>
      <c r="AN465" s="90">
        <f>SUM(AN$4:AN79)/$BE79</f>
        <v>75310.57217418513</v>
      </c>
      <c r="AO465" s="90">
        <f>SUM(AO$4:AO79)/$BE79</f>
        <v>60255.213183509812</v>
      </c>
      <c r="AP465" s="90">
        <f>SUM(AP$4:AP79)/$BE79</f>
        <v>41021.391475821481</v>
      </c>
      <c r="AQ465" s="90">
        <f>SUM(AQ$4:AQ79)/$BE79</f>
        <v>59335.880055884889</v>
      </c>
      <c r="AR465" s="90">
        <f>SUM(AR$4:AR79)/$BE79</f>
        <v>90524.251810600297</v>
      </c>
      <c r="AS465" s="90">
        <f>SUM(AS$4:AS79)/$BE79</f>
        <v>158203.2041556616</v>
      </c>
      <c r="AT465" s="90">
        <f>SUM(AT$4:AT79)/$BE79</f>
        <v>225794.55058465403</v>
      </c>
      <c r="AU465" s="90">
        <f>SUM(AU$4:AU79)/$BE79</f>
        <v>238148.02769508213</v>
      </c>
      <c r="AY465" s="63"/>
      <c r="AZ465" s="65"/>
      <c r="BA465" s="63"/>
      <c r="BB465" s="63"/>
    </row>
    <row r="466" spans="1:54" x14ac:dyDescent="0.25">
      <c r="A466" s="60">
        <v>19596</v>
      </c>
      <c r="B466" s="88">
        <f>SUM(B$4:B80)/$BE80</f>
        <v>23804.329934135141</v>
      </c>
      <c r="C466" s="88">
        <f>SUM(C$4:C80)/$BE80</f>
        <v>19942.232706431561</v>
      </c>
      <c r="D466" s="88">
        <f>SUM(D$4:D80)/$BE80</f>
        <v>23975.343368387959</v>
      </c>
      <c r="E466" s="90">
        <f>SUM(E$4:E80)/$BE80</f>
        <v>459.77709425422034</v>
      </c>
      <c r="F466" s="88">
        <f>SUM(F$4:F80)/$BE80</f>
        <v>2615.4266967593358</v>
      </c>
      <c r="G466" s="88">
        <f>SUM(G$4:G80)/$BE80</f>
        <v>11810.129314222409</v>
      </c>
      <c r="H466" s="88">
        <f>SUM(H$4:H80)/$BE80</f>
        <v>11010.618412572729</v>
      </c>
      <c r="I466" s="88">
        <f>SUM(I$4:I80)/$BE80</f>
        <v>9961.8496825485945</v>
      </c>
      <c r="J466" s="90">
        <f>SUM(J$4:J80)/$BE80</f>
        <v>14374.420166797374</v>
      </c>
      <c r="K466" s="88">
        <f>SUM(K$4:K80)/$BE80</f>
        <v>3072.3768770486686</v>
      </c>
      <c r="L466" s="90">
        <f>SUM(L$4:L80)/$BE80</f>
        <v>31843.088698807886</v>
      </c>
      <c r="M466" s="88">
        <f>SUM(M$4:M80)/$BE80</f>
        <v>75379.186618198946</v>
      </c>
      <c r="N466" s="88">
        <f>SUM(N$4:N80)/$BE80</f>
        <v>45496.562494966856</v>
      </c>
      <c r="O466" s="88">
        <f>SUM(O$4:O80)/$BE80</f>
        <v>10006.370932410518</v>
      </c>
      <c r="P466" s="88">
        <f>SUM(P$4:P80)/$BE80</f>
        <v>25394.056659027126</v>
      </c>
      <c r="Q466" s="88">
        <f>SUM(Q$4:Q80)/$BE80</f>
        <v>40140.20936251169</v>
      </c>
      <c r="R466" s="88">
        <f>SUM(R$4:R80)/$BE80</f>
        <v>34488.073838134682</v>
      </c>
      <c r="S466" s="88">
        <f>SUM(S$4:S80)/$BE80</f>
        <v>19273.921386665887</v>
      </c>
      <c r="T466" s="88">
        <f>SUM(T$4:T80)/$BE80</f>
        <v>28750.362929379338</v>
      </c>
      <c r="U466" s="88">
        <f>SUM(U$4:U80)/$BE80</f>
        <v>56701.844984202224</v>
      </c>
      <c r="V466" s="88">
        <f>SUM(V$4:V80)/$BE80</f>
        <v>3072.6389513583567</v>
      </c>
      <c r="W466" s="88">
        <f>SUM(W$4:W80)/$BE80</f>
        <v>3702.2523198433114</v>
      </c>
      <c r="X466" s="88">
        <f>SUM(X$4:X80)/$BE80</f>
        <v>24506.15243578596</v>
      </c>
      <c r="Y466" s="88">
        <f>SUM(Y$4:Y80)/$BE80</f>
        <v>68555.572102588092</v>
      </c>
      <c r="Z466" s="88">
        <f>SUM(Z$4:Z80)/$BE80</f>
        <v>77321.969219862804</v>
      </c>
      <c r="AA466" s="88">
        <f>SUM(AA$4:AA80)/$BE80</f>
        <v>64751.701651724739</v>
      </c>
      <c r="AB466" s="88">
        <f>SUM(AB$4:AB80)/$BE80</f>
        <v>102543.08077522545</v>
      </c>
      <c r="AC466" s="88">
        <f>SUM(AC$4:AC80)/$BE80</f>
        <v>64924.907594689001</v>
      </c>
      <c r="AD466" s="88">
        <f>SUM(AD$4:AD80)/$BE80</f>
        <v>10188.003341957046</v>
      </c>
      <c r="AE466" s="88">
        <f>SUM(AE$4:AE80)/$BE80</f>
        <v>12690.826300180259</v>
      </c>
      <c r="AF466" s="88">
        <f>SUM(AF$4:AF80)/$BE80</f>
        <v>17134.830076978546</v>
      </c>
      <c r="AG466" s="88">
        <f>SUM(AG$4:AG80)/$BE80</f>
        <v>22997.436904275579</v>
      </c>
      <c r="AH466" s="90">
        <f>SUM(AH$4:AH80)/$BE80</f>
        <v>41798.376398142042</v>
      </c>
      <c r="AI466" s="90">
        <f>SUM(AI$4:AI80)/$BE80</f>
        <v>50095.570277581282</v>
      </c>
      <c r="AJ466" s="90">
        <f>SUM(AJ$4:AJ80)/$BE80</f>
        <v>19494.440751655879</v>
      </c>
      <c r="AK466" s="88">
        <f>SUM(AK$4:AK80)/$BE80</f>
        <v>13479.85721121463</v>
      </c>
      <c r="AL466" s="90">
        <f>SUM(AL$4:AL80)/$BE80</f>
        <v>23000.218115337218</v>
      </c>
      <c r="AM466" s="90">
        <f>SUM(AM$4:AM80)/$BE80</f>
        <v>54933.532075469637</v>
      </c>
      <c r="AN466" s="90">
        <f>SUM(AN$4:AN80)/$BE80</f>
        <v>74863.938174636001</v>
      </c>
      <c r="AO466" s="90">
        <f>SUM(AO$4:AO80)/$BE80</f>
        <v>61110.365792228651</v>
      </c>
      <c r="AP466" s="90">
        <f>SUM(AP$4:AP80)/$BE80</f>
        <v>41267.184178026269</v>
      </c>
      <c r="AQ466" s="90">
        <f>SUM(AQ$4:AQ80)/$BE80</f>
        <v>59632.296424135595</v>
      </c>
      <c r="AR466" s="90">
        <f>SUM(AR$4:AR80)/$BE80</f>
        <v>90127.274777658124</v>
      </c>
      <c r="AS466" s="90">
        <f>SUM(AS$4:AS80)/$BE80</f>
        <v>158204.8620734202</v>
      </c>
      <c r="AT466" s="90">
        <f>SUM(AT$4:AT80)/$BE80</f>
        <v>225777.41117881838</v>
      </c>
      <c r="AU466" s="90">
        <f>SUM(AU$4:AU80)/$BE80</f>
        <v>237597.85685921423</v>
      </c>
      <c r="AY466" s="63"/>
      <c r="AZ466" s="65"/>
      <c r="BA466" s="63"/>
      <c r="BB466" s="63"/>
    </row>
    <row r="467" spans="1:54" x14ac:dyDescent="0.25">
      <c r="A467" s="60">
        <v>19597</v>
      </c>
      <c r="B467" s="88">
        <f>SUM(B$4:B81)/$BE81</f>
        <v>23702.92132114233</v>
      </c>
      <c r="C467" s="88">
        <f>SUM(C$4:C81)/$BE81</f>
        <v>19889.170528641687</v>
      </c>
      <c r="D467" s="88">
        <f>SUM(D$4:D81)/$BE81</f>
        <v>23869.959163298252</v>
      </c>
      <c r="E467" s="90">
        <f>SUM(E$4:E81)/$BE81</f>
        <v>460.32968384677594</v>
      </c>
      <c r="F467" s="88">
        <f>SUM(F$4:F81)/$BE81</f>
        <v>2606.621881988277</v>
      </c>
      <c r="G467" s="88">
        <f>SUM(G$4:G81)/$BE81</f>
        <v>11764.051223845683</v>
      </c>
      <c r="H467" s="88">
        <f>SUM(H$4:H81)/$BE81</f>
        <v>10995.609221594244</v>
      </c>
      <c r="I467" s="88">
        <f>SUM(I$4:I81)/$BE81</f>
        <v>9917.6435477904415</v>
      </c>
      <c r="J467" s="90">
        <f>SUM(J$4:J81)/$BE81</f>
        <v>14391.696266636201</v>
      </c>
      <c r="K467" s="88">
        <f>SUM(K$4:K81)/$BE81</f>
        <v>3100.9169304641905</v>
      </c>
      <c r="L467" s="90">
        <f>SUM(L$4:L81)/$BE81</f>
        <v>31881.359764576289</v>
      </c>
      <c r="M467" s="88">
        <f>SUM(M$4:M81)/$BE81</f>
        <v>75166.82364345339</v>
      </c>
      <c r="N467" s="88">
        <f>SUM(N$4:N81)/$BE81</f>
        <v>45653.431091653882</v>
      </c>
      <c r="O467" s="88">
        <f>SUM(O$4:O81)/$BE81</f>
        <v>10004.682858702887</v>
      </c>
      <c r="P467" s="88">
        <f>SUM(P$4:P81)/$BE81</f>
        <v>25284.761816793503</v>
      </c>
      <c r="Q467" s="88">
        <f>SUM(Q$4:Q81)/$BE81</f>
        <v>40109.954864222476</v>
      </c>
      <c r="R467" s="88">
        <f>SUM(R$4:R81)/$BE81</f>
        <v>34762.097502661432</v>
      </c>
      <c r="S467" s="88">
        <f>SUM(S$4:S81)/$BE81</f>
        <v>19378.451606785588</v>
      </c>
      <c r="T467" s="88">
        <f>SUM(T$4:T81)/$BE81</f>
        <v>28990.305155400736</v>
      </c>
      <c r="U467" s="88">
        <f>SUM(U$4:U81)/$BE81</f>
        <v>57156.504925851732</v>
      </c>
      <c r="V467" s="88">
        <f>SUM(V$4:V81)/$BE81</f>
        <v>3065.7356737792584</v>
      </c>
      <c r="W467" s="88">
        <f>SUM(W$4:W81)/$BE81</f>
        <v>3691.1832780864856</v>
      </c>
      <c r="X467" s="88">
        <f>SUM(X$4:X81)/$BE81</f>
        <v>24451.298068522145</v>
      </c>
      <c r="Y467" s="88">
        <f>SUM(Y$4:Y81)/$BE81</f>
        <v>68434.392037949103</v>
      </c>
      <c r="Z467" s="88">
        <f>SUM(Z$4:Z81)/$BE81</f>
        <v>77012.405931022731</v>
      </c>
      <c r="AA467" s="88">
        <f>SUM(AA$4:AA81)/$BE81</f>
        <v>64766.141838687217</v>
      </c>
      <c r="AB467" s="88">
        <f>SUM(AB$4:AB81)/$BE81</f>
        <v>102571.23320515272</v>
      </c>
      <c r="AC467" s="88">
        <f>SUM(AC$4:AC81)/$BE81</f>
        <v>64994.778835486672</v>
      </c>
      <c r="AD467" s="88">
        <f>SUM(AD$4:AD81)/$BE81</f>
        <v>10161.438744644751</v>
      </c>
      <c r="AE467" s="88">
        <f>SUM(AE$4:AE81)/$BE81</f>
        <v>12719.602659658403</v>
      </c>
      <c r="AF467" s="88">
        <f>SUM(AF$4:AF81)/$BE81</f>
        <v>17106.118835082729</v>
      </c>
      <c r="AG467" s="88">
        <f>SUM(AG$4:AG81)/$BE81</f>
        <v>22906.285558061285</v>
      </c>
      <c r="AH467" s="90">
        <f>SUM(AH$4:AH81)/$BE81</f>
        <v>41700.478633258943</v>
      </c>
      <c r="AI467" s="90">
        <f>SUM(AI$4:AI81)/$BE81</f>
        <v>49924.197454988505</v>
      </c>
      <c r="AJ467" s="90">
        <f>SUM(AJ$4:AJ81)/$BE81</f>
        <v>19410.242750099118</v>
      </c>
      <c r="AK467" s="88">
        <f>SUM(AK$4:AK81)/$BE81</f>
        <v>13647.529925694607</v>
      </c>
      <c r="AL467" s="90">
        <f>SUM(AL$4:AL81)/$BE81</f>
        <v>23127.959633750994</v>
      </c>
      <c r="AM467" s="90">
        <f>SUM(AM$4:AM81)/$BE81</f>
        <v>54896.606083470804</v>
      </c>
      <c r="AN467" s="90">
        <f>SUM(AN$4:AN81)/$BE81</f>
        <v>74510.278267149799</v>
      </c>
      <c r="AO467" s="90">
        <f>SUM(AO$4:AO81)/$BE81</f>
        <v>61261.704763444177</v>
      </c>
      <c r="AP467" s="90">
        <f>SUM(AP$4:AP81)/$BE81</f>
        <v>41179.218411123315</v>
      </c>
      <c r="AQ467" s="90">
        <f>SUM(AQ$4:AQ81)/$BE81</f>
        <v>60201.678314388744</v>
      </c>
      <c r="AR467" s="90">
        <f>SUM(AR$4:AR81)/$BE81</f>
        <v>90087.75968619909</v>
      </c>
      <c r="AS467" s="90">
        <f>SUM(AS$4:AS81)/$BE81</f>
        <v>157981.90849238622</v>
      </c>
      <c r="AT467" s="90">
        <f>SUM(AT$4:AT81)/$BE81</f>
        <v>225764.30444015493</v>
      </c>
      <c r="AU467" s="90">
        <f>SUM(AU$4:AU81)/$BE81</f>
        <v>237010.24241420219</v>
      </c>
      <c r="AY467" s="63"/>
      <c r="AZ467" s="65"/>
      <c r="BA467" s="63"/>
      <c r="BB467" s="63"/>
    </row>
    <row r="468" spans="1:54" x14ac:dyDescent="0.25">
      <c r="A468" s="60">
        <v>19598</v>
      </c>
      <c r="B468" s="88">
        <f>SUM(B$4:B82)/$BE82</f>
        <v>23638.984881138203</v>
      </c>
      <c r="C468" s="88">
        <f>SUM(C$4:C82)/$BE82</f>
        <v>19827.872727460734</v>
      </c>
      <c r="D468" s="88">
        <f>SUM(D$4:D82)/$BE82</f>
        <v>23768.986021250752</v>
      </c>
      <c r="E468" s="90">
        <f>SUM(E$4:E82)/$BE82</f>
        <v>460.02538728395342</v>
      </c>
      <c r="F468" s="88">
        <f>SUM(F$4:F82)/$BE82</f>
        <v>2597.6715266254323</v>
      </c>
      <c r="G468" s="88">
        <f>SUM(G$4:G82)/$BE82</f>
        <v>11772.415877955184</v>
      </c>
      <c r="H468" s="88">
        <f>SUM(H$4:H82)/$BE82</f>
        <v>11040.440588957414</v>
      </c>
      <c r="I468" s="88">
        <f>SUM(I$4:I82)/$BE82</f>
        <v>9886.0706111615327</v>
      </c>
      <c r="J468" s="90">
        <f>SUM(J$4:J82)/$BE82</f>
        <v>14382.182772589729</v>
      </c>
      <c r="K468" s="88">
        <f>SUM(K$4:K82)/$BE82</f>
        <v>3119.9777311825042</v>
      </c>
      <c r="L468" s="90">
        <f>SUM(L$4:L82)/$BE82</f>
        <v>31860.284894688386</v>
      </c>
      <c r="M468" s="88">
        <f>SUM(M$4:M82)/$BE82</f>
        <v>74930.860103134371</v>
      </c>
      <c r="N468" s="88">
        <f>SUM(N$4:N82)/$BE82</f>
        <v>45705.279667740215</v>
      </c>
      <c r="O468" s="88">
        <f>SUM(O$4:O82)/$BE82</f>
        <v>10075.504043722964</v>
      </c>
      <c r="P468" s="88">
        <f>SUM(P$4:P82)/$BE82</f>
        <v>25205.829953429027</v>
      </c>
      <c r="Q468" s="88">
        <f>SUM(Q$4:Q82)/$BE82</f>
        <v>40176.949066318986</v>
      </c>
      <c r="R468" s="88">
        <f>SUM(R$4:R82)/$BE82</f>
        <v>34819.535764679284</v>
      </c>
      <c r="S468" s="88">
        <f>SUM(S$4:S82)/$BE82</f>
        <v>19410.658490677542</v>
      </c>
      <c r="T468" s="88">
        <f>SUM(T$4:T82)/$BE82</f>
        <v>29121.983026524311</v>
      </c>
      <c r="U468" s="88">
        <f>SUM(U$4:U82)/$BE82</f>
        <v>56962.473356104449</v>
      </c>
      <c r="V468" s="88">
        <f>SUM(V$4:V82)/$BE82</f>
        <v>3060.0332208832833</v>
      </c>
      <c r="W468" s="88">
        <f>SUM(W$4:W82)/$BE82</f>
        <v>3752.3813071550439</v>
      </c>
      <c r="X468" s="88">
        <f>SUM(X$4:X82)/$BE82</f>
        <v>24431.944037966638</v>
      </c>
      <c r="Y468" s="88">
        <f>SUM(Y$4:Y82)/$BE82</f>
        <v>68425.166187457944</v>
      </c>
      <c r="Z468" s="88">
        <f>SUM(Z$4:Z82)/$BE82</f>
        <v>76935.753832648596</v>
      </c>
      <c r="AA468" s="88">
        <f>SUM(AA$4:AA82)/$BE82</f>
        <v>64768.281168064525</v>
      </c>
      <c r="AB468" s="88">
        <f>SUM(AB$4:AB82)/$BE82</f>
        <v>102859.79325146363</v>
      </c>
      <c r="AC468" s="88">
        <f>SUM(AC$4:AC82)/$BE82</f>
        <v>65295.933903521705</v>
      </c>
      <c r="AD468" s="88">
        <f>SUM(AD$4:AD82)/$BE82</f>
        <v>10194.228718553164</v>
      </c>
      <c r="AE468" s="88">
        <f>SUM(AE$4:AE82)/$BE82</f>
        <v>12665.797027342276</v>
      </c>
      <c r="AF468" s="88">
        <f>SUM(AF$4:AF82)/$BE82</f>
        <v>17105.37986439333</v>
      </c>
      <c r="AG468" s="88">
        <f>SUM(AG$4:AG82)/$BE82</f>
        <v>22924.607232341372</v>
      </c>
      <c r="AH468" s="90">
        <f>SUM(AH$4:AH82)/$BE82</f>
        <v>41558.33409567245</v>
      </c>
      <c r="AI468" s="90">
        <f>SUM(AI$4:AI82)/$BE82</f>
        <v>49808.507663765085</v>
      </c>
      <c r="AJ468" s="90">
        <f>SUM(AJ$4:AJ82)/$BE82</f>
        <v>19688.321894472214</v>
      </c>
      <c r="AK468" s="88">
        <f>SUM(AK$4:AK82)/$BE82</f>
        <v>13613.673108011059</v>
      </c>
      <c r="AL468" s="90">
        <f>SUM(AL$4:AL82)/$BE82</f>
        <v>23111.089493617186</v>
      </c>
      <c r="AM468" s="90">
        <f>SUM(AM$4:AM82)/$BE82</f>
        <v>54796.212443543482</v>
      </c>
      <c r="AN468" s="90">
        <f>SUM(AN$4:AN82)/$BE82</f>
        <v>74195.089755095876</v>
      </c>
      <c r="AO468" s="90">
        <f>SUM(AO$4:AO82)/$BE82</f>
        <v>61111.549830041666</v>
      </c>
      <c r="AP468" s="90">
        <f>SUM(AP$4:AP82)/$BE82</f>
        <v>41348.603806576786</v>
      </c>
      <c r="AQ468" s="90">
        <f>SUM(AQ$4:AQ82)/$BE82</f>
        <v>60337.306283274898</v>
      </c>
      <c r="AR468" s="90">
        <f>SUM(AR$4:AR82)/$BE82</f>
        <v>90094.889499593584</v>
      </c>
      <c r="AS468" s="90">
        <f>SUM(AS$4:AS82)/$BE82</f>
        <v>158050.60596335714</v>
      </c>
      <c r="AT468" s="90">
        <f>SUM(AT$4:AT82)/$BE82</f>
        <v>224817.59505164233</v>
      </c>
      <c r="AU468" s="90">
        <f>SUM(AU$4:AU82)/$BE82</f>
        <v>236440.50447275367</v>
      </c>
      <c r="AY468" s="63"/>
      <c r="AZ468" s="65"/>
      <c r="BA468" s="63"/>
      <c r="BB468" s="63"/>
    </row>
    <row r="469" spans="1:54" x14ac:dyDescent="0.25">
      <c r="A469" s="60">
        <v>19599</v>
      </c>
      <c r="B469" s="88">
        <f>SUM(B$4:B83)/$BE83</f>
        <v>23579.275886534153</v>
      </c>
      <c r="C469" s="88">
        <f>SUM(C$4:C83)/$BE83</f>
        <v>19769.213483240961</v>
      </c>
      <c r="D469" s="88">
        <f>SUM(D$4:D83)/$BE83</f>
        <v>23689.165434247141</v>
      </c>
      <c r="E469" s="90">
        <f>SUM(E$4:E83)/$BE83</f>
        <v>459.60492038675221</v>
      </c>
      <c r="F469" s="88">
        <f>SUM(F$4:F83)/$BE83</f>
        <v>2591.5989186625497</v>
      </c>
      <c r="G469" s="88">
        <f>SUM(G$4:G83)/$BE83</f>
        <v>11751.519528184161</v>
      </c>
      <c r="H469" s="88">
        <f>SUM(H$4:H83)/$BE83</f>
        <v>11082.121282194217</v>
      </c>
      <c r="I469" s="88">
        <f>SUM(I$4:I83)/$BE83</f>
        <v>9879.0776556282999</v>
      </c>
      <c r="J469" s="90">
        <f>SUM(J$4:J83)/$BE83</f>
        <v>14369.037342071733</v>
      </c>
      <c r="K469" s="88">
        <f>SUM(K$4:K83)/$BE83</f>
        <v>3135.8499514246746</v>
      </c>
      <c r="L469" s="90">
        <f>SUM(L$4:L83)/$BE83</f>
        <v>31831.164338513543</v>
      </c>
      <c r="M469" s="88">
        <f>SUM(M$4:M83)/$BE83</f>
        <v>74749.967052856809</v>
      </c>
      <c r="N469" s="88">
        <f>SUM(N$4:N83)/$BE83</f>
        <v>45813.799187176395</v>
      </c>
      <c r="O469" s="88">
        <f>SUM(O$4:O83)/$BE83</f>
        <v>10150.588894022603</v>
      </c>
      <c r="P469" s="88">
        <f>SUM(P$4:P83)/$BE83</f>
        <v>25182.994277167913</v>
      </c>
      <c r="Q469" s="88">
        <f>SUM(Q$4:Q83)/$BE83</f>
        <v>40100.197360312268</v>
      </c>
      <c r="R469" s="88">
        <f>SUM(R$4:R83)/$BE83</f>
        <v>34872.38178757282</v>
      </c>
      <c r="S469" s="88">
        <f>SUM(S$4:S83)/$BE83</f>
        <v>19367.953663283737</v>
      </c>
      <c r="T469" s="88">
        <f>SUM(T$4:T83)/$BE83</f>
        <v>29137.031361869587</v>
      </c>
      <c r="U469" s="88">
        <f>SUM(U$4:U83)/$BE83</f>
        <v>56804.709959918175</v>
      </c>
      <c r="V469" s="88">
        <f>SUM(V$4:V83)/$BE83</f>
        <v>3057.2363258693481</v>
      </c>
      <c r="W469" s="88">
        <f>SUM(W$4:W83)/$BE83</f>
        <v>3741.1956421947812</v>
      </c>
      <c r="X469" s="88">
        <f>SUM(X$4:X83)/$BE83</f>
        <v>24398.395541664406</v>
      </c>
      <c r="Y469" s="88">
        <f>SUM(Y$4:Y83)/$BE83</f>
        <v>68746.150722375984</v>
      </c>
      <c r="Z469" s="88">
        <f>SUM(Z$4:Z83)/$BE83</f>
        <v>76932.925261488985</v>
      </c>
      <c r="AA469" s="88">
        <f>SUM(AA$4:AA83)/$BE83</f>
        <v>64697.757096843678</v>
      </c>
      <c r="AB469" s="88">
        <f>SUM(AB$4:AB83)/$BE83</f>
        <v>103061.21484571211</v>
      </c>
      <c r="AC469" s="88">
        <f>SUM(AC$4:AC83)/$BE83</f>
        <v>65234.923735506462</v>
      </c>
      <c r="AD469" s="88">
        <f>SUM(AD$4:AD83)/$BE83</f>
        <v>10195.456302215636</v>
      </c>
      <c r="AE469" s="88">
        <f>SUM(AE$4:AE83)/$BE83</f>
        <v>12662.431767420288</v>
      </c>
      <c r="AF469" s="88">
        <f>SUM(AF$4:AF83)/$BE83</f>
        <v>17100.813613583468</v>
      </c>
      <c r="AG469" s="88">
        <f>SUM(AG$4:AG83)/$BE83</f>
        <v>22920.172765020729</v>
      </c>
      <c r="AH469" s="90">
        <f>SUM(AH$4:AH83)/$BE83</f>
        <v>41477.737332950906</v>
      </c>
      <c r="AI469" s="90">
        <f>SUM(AI$4:AI83)/$BE83</f>
        <v>49683.25419915143</v>
      </c>
      <c r="AJ469" s="90">
        <f>SUM(AJ$4:AJ83)/$BE83</f>
        <v>19751.172965662568</v>
      </c>
      <c r="AK469" s="88">
        <f>SUM(AK$4:AK83)/$BE83</f>
        <v>13796.243321381531</v>
      </c>
      <c r="AL469" s="90">
        <f>SUM(AL$4:AL83)/$BE83</f>
        <v>23074.966225530083</v>
      </c>
      <c r="AM469" s="90">
        <f>SUM(AM$4:AM83)/$BE83</f>
        <v>54863.311511621803</v>
      </c>
      <c r="AN469" s="90">
        <f>SUM(AN$4:AN83)/$BE83</f>
        <v>74204.010560153503</v>
      </c>
      <c r="AO469" s="90">
        <f>SUM(AO$4:AO83)/$BE83</f>
        <v>60963.954949688508</v>
      </c>
      <c r="AP469" s="90">
        <f>SUM(AP$4:AP83)/$BE83</f>
        <v>41381.490557296653</v>
      </c>
      <c r="AQ469" s="90">
        <f>SUM(AQ$4:AQ83)/$BE83</f>
        <v>60678.584445287852</v>
      </c>
      <c r="AR469" s="90">
        <f>SUM(AR$4:AR83)/$BE83</f>
        <v>90040.407925508407</v>
      </c>
      <c r="AS469" s="90">
        <f>SUM(AS$4:AS83)/$BE83</f>
        <v>157916.41018204039</v>
      </c>
      <c r="AT469" s="90">
        <f>SUM(AT$4:AT83)/$BE83</f>
        <v>224040.03312431608</v>
      </c>
      <c r="AU469" s="90">
        <f>SUM(AU$4:AU83)/$BE83</f>
        <v>235907.36447033921</v>
      </c>
      <c r="AY469" s="63"/>
      <c r="AZ469" s="65"/>
      <c r="BA469" s="63"/>
      <c r="BB469" s="63"/>
    </row>
    <row r="470" spans="1:54" x14ac:dyDescent="0.25">
      <c r="A470" s="60">
        <v>19600</v>
      </c>
      <c r="B470" s="88">
        <f>SUM(B$4:B84)/$BE84</f>
        <v>23506.990992277337</v>
      </c>
      <c r="C470" s="88">
        <f>SUM(C$4:C84)/$BE84</f>
        <v>19704.529435359986</v>
      </c>
      <c r="D470" s="88">
        <f>SUM(D$4:D84)/$BE84</f>
        <v>23597.882999986556</v>
      </c>
      <c r="E470" s="90">
        <f>SUM(E$4:E84)/$BE84</f>
        <v>459.11097161394071</v>
      </c>
      <c r="F470" s="88">
        <f>SUM(F$4:F84)/$BE84</f>
        <v>2587.004018140261</v>
      </c>
      <c r="G470" s="88">
        <f>SUM(G$4:G84)/$BE84</f>
        <v>11711.930439780961</v>
      </c>
      <c r="H470" s="90">
        <f>SUM(H$4:H84)/$BE84</f>
        <v>11070.211052419529</v>
      </c>
      <c r="I470" s="90">
        <f>SUM(I$4:I84)/$BE84</f>
        <v>9868.4603665874438</v>
      </c>
      <c r="J470" s="90">
        <f>SUM(J$4:J84)/$BE84</f>
        <v>14353.594582330941</v>
      </c>
      <c r="K470" s="88">
        <f>SUM(K$4:K84)/$BE84</f>
        <v>3148.5629000397494</v>
      </c>
      <c r="L470" s="90">
        <f>SUM(L$4:L84)/$BE84</f>
        <v>31796.954599097953</v>
      </c>
      <c r="M470" s="88">
        <f>SUM(M$4:M84)/$BE84</f>
        <v>74583.383407934729</v>
      </c>
      <c r="N470" s="88">
        <f>SUM(N$4:N84)/$BE84</f>
        <v>45830.355952346494</v>
      </c>
      <c r="O470" s="88">
        <f>SUM(O$4:O84)/$BE84</f>
        <v>10132.076517839079</v>
      </c>
      <c r="P470" s="88">
        <f>SUM(P$4:P84)/$BE84</f>
        <v>25286.357988878648</v>
      </c>
      <c r="Q470" s="88">
        <f>SUM(Q$4:Q84)/$BE84</f>
        <v>40015.875249906167</v>
      </c>
      <c r="R470" s="88">
        <f>SUM(R$4:R84)/$BE84</f>
        <v>34963.270809538102</v>
      </c>
      <c r="S470" s="90">
        <f>SUM(S$4:S84)/$BE84</f>
        <v>19347.138444570122</v>
      </c>
      <c r="T470" s="90">
        <f>SUM(T$4:T84)/$BE84</f>
        <v>29105.717073794378</v>
      </c>
      <c r="U470" s="88">
        <f>SUM(U$4:U84)/$BE84</f>
        <v>56723.037857226809</v>
      </c>
      <c r="V470" s="88">
        <f>SUM(V$4:V84)/$BE84</f>
        <v>3053.9506383347234</v>
      </c>
      <c r="W470" s="88">
        <f>SUM(W$4:W84)/$BE84</f>
        <v>3726.6708706571731</v>
      </c>
      <c r="X470" s="88">
        <f>SUM(X$4:X84)/$BE84</f>
        <v>24345.365780954926</v>
      </c>
      <c r="Y470" s="88">
        <f>SUM(Y$4:Y84)/$BE84</f>
        <v>68719.893257812044</v>
      </c>
      <c r="Z470" s="88">
        <f>SUM(Z$4:Z84)/$BE84</f>
        <v>76716.064061822995</v>
      </c>
      <c r="AA470" s="88">
        <f>SUM(AA$4:AA84)/$BE84</f>
        <v>64575.027701282335</v>
      </c>
      <c r="AB470" s="88">
        <f>SUM(AB$4:AB84)/$BE84</f>
        <v>103916.14124017079</v>
      </c>
      <c r="AC470" s="88">
        <f>SUM(AC$4:AC84)/$BE84</f>
        <v>65018.287737354127</v>
      </c>
      <c r="AD470" s="88">
        <f>SUM(AD$4:AD84)/$BE84</f>
        <v>10161.306837764791</v>
      </c>
      <c r="AE470" s="88">
        <f>SUM(AE$4:AE84)/$BE84</f>
        <v>12625.235586837111</v>
      </c>
      <c r="AF470" s="88">
        <f>SUM(AF$4:AF84)/$BE84</f>
        <v>17090.485518591686</v>
      </c>
      <c r="AG470" s="88">
        <f>SUM(AG$4:AG84)/$BE84</f>
        <v>22864.018700847773</v>
      </c>
      <c r="AH470" s="90">
        <f>SUM(AH$4:AH84)/$BE84</f>
        <v>41342.36621881969</v>
      </c>
      <c r="AI470" s="90">
        <f>SUM(AI$4:AI84)/$BE84</f>
        <v>49580.719274097188</v>
      </c>
      <c r="AJ470" s="90">
        <f>SUM(AJ$4:AJ84)/$BE84</f>
        <v>19724.6752633953</v>
      </c>
      <c r="AK470" s="88">
        <f>SUM(AK$4:AK84)/$BE84</f>
        <v>13952.100025849039</v>
      </c>
      <c r="AL470" s="90">
        <f>SUM(AL$4:AL84)/$BE84</f>
        <v>23010.958321785067</v>
      </c>
      <c r="AM470" s="90">
        <f>SUM(AM$4:AM84)/$BE84</f>
        <v>54983.357981638022</v>
      </c>
      <c r="AN470" s="90">
        <f>SUM(AN$4:AN84)/$BE84</f>
        <v>74192.142197643116</v>
      </c>
      <c r="AO470" s="90">
        <f>SUM(AO$4:AO84)/$BE84</f>
        <v>60742.415606723211</v>
      </c>
      <c r="AP470" s="90">
        <f>SUM(AP$4:AP84)/$BE84</f>
        <v>41666.774367594029</v>
      </c>
      <c r="AQ470" s="90">
        <f>SUM(AQ$4:AQ84)/$BE84</f>
        <v>60974.279712434138</v>
      </c>
      <c r="AR470" s="90">
        <f>SUM(AR$4:AR84)/$BE84</f>
        <v>90636.340066882593</v>
      </c>
      <c r="AS470" s="90">
        <f>SUM(AS$4:AS84)/$BE84</f>
        <v>157486.44745247686</v>
      </c>
      <c r="AT470" s="90">
        <f>SUM(AT$4:AT84)/$BE84</f>
        <v>223135.32050823318</v>
      </c>
      <c r="AU470" s="90">
        <f>SUM(AU$4:AU84)/$BE84</f>
        <v>235222.15036923272</v>
      </c>
      <c r="AY470" s="63"/>
      <c r="AZ470" s="65"/>
      <c r="BA470" s="63"/>
      <c r="BB470" s="63"/>
    </row>
    <row r="471" spans="1:54" x14ac:dyDescent="0.25">
      <c r="A471" s="60">
        <v>19601</v>
      </c>
      <c r="B471" s="88">
        <f>SUM(B$4:B85)/$BE85</f>
        <v>23445.217594825583</v>
      </c>
      <c r="C471" s="88">
        <f>SUM(C$4:C85)/$BE85</f>
        <v>19648.825706307096</v>
      </c>
      <c r="D471" s="88">
        <f>SUM(D$4:D85)/$BE85</f>
        <v>23510.096543347645</v>
      </c>
      <c r="E471" s="90">
        <f>SUM(E$4:E85)/$BE85</f>
        <v>458.84686050737565</v>
      </c>
      <c r="F471" s="88">
        <f>SUM(F$4:F85)/$BE85</f>
        <v>2581.7222927307403</v>
      </c>
      <c r="G471" s="88">
        <f>SUM(G$4:G85)/$BE85</f>
        <v>11682.236907002176</v>
      </c>
      <c r="H471" s="90">
        <f>SUM(H$4:H85)/$BE85</f>
        <v>11063.842732184081</v>
      </c>
      <c r="I471" s="90">
        <f>SUM(I$4:I85)/$BE85</f>
        <v>9862.783373118591</v>
      </c>
      <c r="J471" s="90">
        <f>SUM(J$4:J85)/$BE85</f>
        <v>14345.337441939426</v>
      </c>
      <c r="K471" s="88">
        <f>SUM(K$4:K85)/$BE85</f>
        <v>3162.5649366466273</v>
      </c>
      <c r="L471" s="90">
        <f>SUM(L$4:L85)/$BE85</f>
        <v>31778.66288014111</v>
      </c>
      <c r="M471" s="88">
        <f>SUM(M$4:M85)/$BE85</f>
        <v>74357.093005845629</v>
      </c>
      <c r="N471" s="88">
        <f>SUM(N$4:N85)/$BE85</f>
        <v>45759.789432006772</v>
      </c>
      <c r="O471" s="88">
        <f>SUM(O$4:O85)/$BE85</f>
        <v>10179.527444719106</v>
      </c>
      <c r="P471" s="88">
        <f>SUM(P$4:P85)/$BE85</f>
        <v>25220.501351437117</v>
      </c>
      <c r="Q471" s="88">
        <f>SUM(Q$4:Q85)/$BE85</f>
        <v>40041.546869831684</v>
      </c>
      <c r="R471" s="88">
        <f>SUM(R$4:R85)/$BE85</f>
        <v>35034.923482474696</v>
      </c>
      <c r="S471" s="90">
        <f>SUM(S$4:S85)/$BE85</f>
        <v>19336.008686287754</v>
      </c>
      <c r="T471" s="90">
        <f>SUM(T$4:T85)/$BE85</f>
        <v>29088.973533318429</v>
      </c>
      <c r="U471" s="88">
        <f>SUM(U$4:U85)/$BE85</f>
        <v>56953.333991010964</v>
      </c>
      <c r="V471" s="88">
        <f>SUM(V$4:V85)/$BE85</f>
        <v>3052.1938031736831</v>
      </c>
      <c r="W471" s="88">
        <f>SUM(W$4:W85)/$BE85</f>
        <v>3714.7508702226569</v>
      </c>
      <c r="X471" s="88">
        <f>SUM(X$4:X85)/$BE85</f>
        <v>24299.710341458846</v>
      </c>
      <c r="Y471" s="88">
        <f>SUM(Y$4:Y85)/$BE85</f>
        <v>69435.37231407901</v>
      </c>
      <c r="Z471" s="88">
        <f>SUM(Z$4:Z85)/$BE85</f>
        <v>76537.614864355579</v>
      </c>
      <c r="AA471" s="88">
        <f>SUM(AA$4:AA85)/$BE85</f>
        <v>64573.675441948333</v>
      </c>
      <c r="AB471" s="88">
        <f>SUM(AB$4:AB85)/$BE85</f>
        <v>104140.14717107</v>
      </c>
      <c r="AC471" s="88">
        <f>SUM(AC$4:AC85)/$BE85</f>
        <v>65259.31364436377</v>
      </c>
      <c r="AD471" s="88">
        <f>SUM(AD$4:AD85)/$BE85</f>
        <v>10153.242022257287</v>
      </c>
      <c r="AE471" s="88">
        <f>SUM(AE$4:AE85)/$BE85</f>
        <v>12580.58173474897</v>
      </c>
      <c r="AF471" s="88">
        <f>SUM(AF$4:AF85)/$BE85</f>
        <v>17103.77756919598</v>
      </c>
      <c r="AG471" s="88">
        <f>SUM(AG$4:AG85)/$BE85</f>
        <v>22826.376599677289</v>
      </c>
      <c r="AH471" s="90">
        <f>SUM(AH$4:AH85)/$BE85</f>
        <v>41234.463127770119</v>
      </c>
      <c r="AI471" s="90">
        <f>SUM(AI$4:AI85)/$BE85</f>
        <v>49409.910789517446</v>
      </c>
      <c r="AJ471" s="90">
        <f>SUM(AJ$4:AJ85)/$BE85</f>
        <v>19872.016853051948</v>
      </c>
      <c r="AK471" s="88">
        <f>SUM(AK$4:AK85)/$BE85</f>
        <v>13962.738077694024</v>
      </c>
      <c r="AL471" s="90">
        <f>SUM(AL$4:AL85)/$BE85</f>
        <v>22933.741021110625</v>
      </c>
      <c r="AM471" s="90">
        <f>SUM(AM$4:AM85)/$BE85</f>
        <v>55021.632480185843</v>
      </c>
      <c r="AN471" s="90">
        <f>SUM(AN$4:AN85)/$BE85</f>
        <v>74073.093073317621</v>
      </c>
      <c r="AO471" s="90">
        <f>SUM(AO$4:AO85)/$BE85</f>
        <v>60543.102069311506</v>
      </c>
      <c r="AP471" s="90">
        <f>SUM(AP$4:AP85)/$BE85</f>
        <v>41652.973574949741</v>
      </c>
      <c r="AQ471" s="90">
        <f>SUM(AQ$4:AQ85)/$BE85</f>
        <v>61151.560900660006</v>
      </c>
      <c r="AR471" s="90">
        <f>SUM(AR$4:AR85)/$BE85</f>
        <v>90513.691996690526</v>
      </c>
      <c r="AS471" s="90">
        <f>SUM(AS$4:AS85)/$BE85</f>
        <v>157339.95467494451</v>
      </c>
      <c r="AT471" s="90">
        <f>SUM(AT$4:AT85)/$BE85</f>
        <v>223135.32050822311</v>
      </c>
      <c r="AU471" s="90">
        <f>SUM(AU$4:AU85)/$BE85</f>
        <v>234488.90393749322</v>
      </c>
      <c r="AY471" s="63"/>
      <c r="AZ471" s="65"/>
      <c r="BA471" s="63"/>
      <c r="BB471" s="63"/>
    </row>
    <row r="472" spans="1:54" x14ac:dyDescent="0.25">
      <c r="A472" s="60">
        <v>19602</v>
      </c>
      <c r="B472" s="88">
        <f>SUM(B$4:B86)/$BE86</f>
        <v>23402.768401926041</v>
      </c>
      <c r="C472" s="88">
        <f>SUM(C$4:C86)/$BE86</f>
        <v>19597.764335198204</v>
      </c>
      <c r="D472" s="88">
        <f>SUM(D$4:D86)/$BE86</f>
        <v>23441.877707717962</v>
      </c>
      <c r="E472" s="90">
        <f>SUM(E$4:E86)/$BE86</f>
        <v>458.44235661729095</v>
      </c>
      <c r="F472" s="88">
        <f>SUM(F$4:F86)/$BE86</f>
        <v>2585.9417200348835</v>
      </c>
      <c r="G472" s="88">
        <f>SUM(G$4:G86)/$BE86</f>
        <v>11653.979401302087</v>
      </c>
      <c r="H472" s="90">
        <f>SUM(H$4:H86)/$BE86</f>
        <v>11054.089222223418</v>
      </c>
      <c r="I472" s="90">
        <f>SUM(I$4:I86)/$BE86</f>
        <v>9854.0886765111845</v>
      </c>
      <c r="J472" s="90">
        <f>SUM(J$4:J86)/$BE86</f>
        <v>14332.691077108353</v>
      </c>
      <c r="K472" s="88">
        <f>SUM(K$4:K86)/$BE86</f>
        <v>3187.4718101425424</v>
      </c>
      <c r="L472" s="90">
        <f>SUM(L$4:L86)/$BE86</f>
        <v>31750.647884590457</v>
      </c>
      <c r="M472" s="88">
        <f>SUM(M$4:M86)/$BE86</f>
        <v>74168.112654735029</v>
      </c>
      <c r="N472" s="88">
        <f>SUM(N$4:N86)/$BE86</f>
        <v>45828.753304824641</v>
      </c>
      <c r="O472" s="88">
        <f>SUM(O$4:O86)/$BE86</f>
        <v>10334.928078605133</v>
      </c>
      <c r="P472" s="88">
        <f>SUM(P$4:P86)/$BE86</f>
        <v>25167.401269176647</v>
      </c>
      <c r="Q472" s="88">
        <f>SUM(Q$4:Q86)/$BE86</f>
        <v>39995.397165059956</v>
      </c>
      <c r="R472" s="88">
        <f>SUM(R$4:R86)/$BE86</f>
        <v>34996.208824092886</v>
      </c>
      <c r="S472" s="90">
        <f>SUM(S$4:S86)/$BE86</f>
        <v>19318.962714303361</v>
      </c>
      <c r="T472" s="90">
        <f>SUM(T$4:T86)/$BE86</f>
        <v>29063.3296770329</v>
      </c>
      <c r="U472" s="88">
        <f>SUM(U$4:U86)/$BE86</f>
        <v>56889.204821477048</v>
      </c>
      <c r="V472" s="88">
        <f>SUM(V$4:V86)/$BE86</f>
        <v>3049.5030922224892</v>
      </c>
      <c r="W472" s="88">
        <f>SUM(W$4:W86)/$BE86</f>
        <v>3705.2092648310372</v>
      </c>
      <c r="X472" s="88">
        <f>SUM(X$4:X86)/$BE86</f>
        <v>24253.573138487911</v>
      </c>
      <c r="Y472" s="88">
        <f>SUM(Y$4:Y86)/$BE86</f>
        <v>69460.145751603428</v>
      </c>
      <c r="Z472" s="88">
        <f>SUM(Z$4:Z86)/$BE86</f>
        <v>76420.580268975784</v>
      </c>
      <c r="AA472" s="88">
        <f>SUM(AA$4:AA86)/$BE86</f>
        <v>64781.33471472736</v>
      </c>
      <c r="AB472" s="88">
        <f>SUM(AB$4:AB86)/$BE86</f>
        <v>104086.90835839506</v>
      </c>
      <c r="AC472" s="88">
        <f>SUM(AC$4:AC86)/$BE86</f>
        <v>65412.677048421458</v>
      </c>
      <c r="AD472" s="88">
        <f>SUM(AD$4:AD86)/$BE86</f>
        <v>10138.957949637015</v>
      </c>
      <c r="AE472" s="88">
        <f>SUM(AE$4:AE86)/$BE86</f>
        <v>12583.270928176189</v>
      </c>
      <c r="AF472" s="88">
        <f>SUM(AF$4:AF86)/$BE86</f>
        <v>17068.836196125554</v>
      </c>
      <c r="AG472" s="88">
        <f>SUM(AG$4:AG86)/$BE86</f>
        <v>22853.355286850019</v>
      </c>
      <c r="AH472" s="90">
        <f>SUM(AH$4:AH86)/$BE86</f>
        <v>41212.205154345713</v>
      </c>
      <c r="AI472" s="90">
        <f>SUM(AI$4:AI86)/$BE86</f>
        <v>49319.199080470135</v>
      </c>
      <c r="AJ472" s="90">
        <f>SUM(AJ$4:AJ86)/$BE86</f>
        <v>19938.891456636862</v>
      </c>
      <c r="AK472" s="88">
        <f>SUM(AK$4:AK86)/$BE86</f>
        <v>13961.311661927039</v>
      </c>
      <c r="AL472" s="90">
        <f>SUM(AL$4:AL86)/$BE86</f>
        <v>22969.58903745281</v>
      </c>
      <c r="AM472" s="90">
        <f>SUM(AM$4:AM86)/$BE86</f>
        <v>55229.428284532354</v>
      </c>
      <c r="AN472" s="90">
        <f>SUM(AN$4:AN86)/$BE86</f>
        <v>73964.768463018205</v>
      </c>
      <c r="AO472" s="90">
        <f>SUM(AO$4:AO86)/$BE86</f>
        <v>60383.915099859209</v>
      </c>
      <c r="AP472" s="90">
        <f>SUM(AP$4:AP86)/$BE86</f>
        <v>41697.93048368975</v>
      </c>
      <c r="AQ472" s="90">
        <f>SUM(AQ$4:AQ86)/$BE86</f>
        <v>61217.513424865239</v>
      </c>
      <c r="AR472" s="90">
        <f>SUM(AR$4:AR86)/$BE86</f>
        <v>90511.580556224813</v>
      </c>
      <c r="AS472" s="90">
        <f>SUM(AS$4:AS86)/$BE86</f>
        <v>157594.72427728248</v>
      </c>
      <c r="AT472" s="90">
        <f>SUM(AT$4:AT86)/$BE86</f>
        <v>223135.32050821703</v>
      </c>
      <c r="AU472" s="90">
        <f>SUM(AU$4:AU86)/$BE86</f>
        <v>233757.49016607646</v>
      </c>
      <c r="AY472" s="63"/>
      <c r="AZ472" s="65"/>
      <c r="BA472" s="63"/>
      <c r="BB472" s="63"/>
    </row>
    <row r="473" spans="1:54" x14ac:dyDescent="0.25">
      <c r="A473" s="60">
        <v>19603</v>
      </c>
      <c r="B473" s="88">
        <f>SUM(B$4:B87)/$BE87</f>
        <v>23324.055001427212</v>
      </c>
      <c r="C473" s="88">
        <f>SUM(C$4:C87)/$BE87</f>
        <v>19526.018377856304</v>
      </c>
      <c r="D473" s="88">
        <f>SUM(D$4:D87)/$BE87</f>
        <v>23367.083446332254</v>
      </c>
      <c r="E473" s="90">
        <f>SUM(E$4:E87)/$BE87</f>
        <v>458.55146718630374</v>
      </c>
      <c r="F473" s="88">
        <f>SUM(F$4:F87)/$BE87</f>
        <v>2579.7428387819923</v>
      </c>
      <c r="G473" s="88">
        <f>SUM(G$4:G87)/$BE87</f>
        <v>11633.146334265581</v>
      </c>
      <c r="H473" s="90">
        <f>SUM(H$4:H87)/$BE87</f>
        <v>11056.720126518554</v>
      </c>
      <c r="I473" s="90">
        <f>SUM(I$4:I87)/$BE87</f>
        <v>9856.4339773048305</v>
      </c>
      <c r="J473" s="90">
        <f>SUM(J$4:J87)/$BE87</f>
        <v>14336.102297858022</v>
      </c>
      <c r="K473" s="88">
        <f>SUM(K$4:K87)/$BE87</f>
        <v>3202.3116226285056</v>
      </c>
      <c r="L473" s="90">
        <f>SUM(L$4:L87)/$BE87</f>
        <v>31758.204628005173</v>
      </c>
      <c r="M473" s="88">
        <f>SUM(M$4:M87)/$BE87</f>
        <v>73944.762569453436</v>
      </c>
      <c r="N473" s="88">
        <f>SUM(N$4:N87)/$BE87</f>
        <v>45825.964000412037</v>
      </c>
      <c r="O473" s="88">
        <f>SUM(O$4:O87)/$BE87</f>
        <v>10377.397116571628</v>
      </c>
      <c r="P473" s="88">
        <f>SUM(P$4:P87)/$BE87</f>
        <v>25167.242112179676</v>
      </c>
      <c r="Q473" s="88">
        <f>SUM(Q$4:Q87)/$BE87</f>
        <v>39946.515832405319</v>
      </c>
      <c r="R473" s="90">
        <f>SUM(R$4:R87)/$BE87</f>
        <v>35004.538020146676</v>
      </c>
      <c r="S473" s="90">
        <f>SUM(S$4:S87)/$BE87</f>
        <v>19323.560681724273</v>
      </c>
      <c r="T473" s="90">
        <f>SUM(T$4:T87)/$BE87</f>
        <v>29070.246831178596</v>
      </c>
      <c r="U473" s="88">
        <f>SUM(U$4:U87)/$BE87</f>
        <v>57439.39071998476</v>
      </c>
      <c r="V473" s="88">
        <f>SUM(V$4:V87)/$BE87</f>
        <v>3050.228882518195</v>
      </c>
      <c r="W473" s="88">
        <f>SUM(W$4:W87)/$BE87</f>
        <v>3696.6010290646395</v>
      </c>
      <c r="X473" s="88">
        <f>SUM(X$4:X87)/$BE87</f>
        <v>24179.628696811615</v>
      </c>
      <c r="Y473" s="88">
        <f>SUM(Y$4:Y87)/$BE87</f>
        <v>69266.704319756274</v>
      </c>
      <c r="Z473" s="88">
        <f>SUM(Z$4:Z87)/$BE87</f>
        <v>76612.030861664534</v>
      </c>
      <c r="AA473" s="88">
        <f>SUM(AA$4:AA87)/$BE87</f>
        <v>65133.111876674338</v>
      </c>
      <c r="AB473" s="88">
        <f>SUM(AB$4:AB87)/$BE87</f>
        <v>104141.73842329135</v>
      </c>
      <c r="AC473" s="88">
        <f>SUM(AC$4:AC87)/$BE87</f>
        <v>65462.469388950303</v>
      </c>
      <c r="AD473" s="88">
        <f>SUM(AD$4:AD87)/$BE87</f>
        <v>10104.789806646797</v>
      </c>
      <c r="AE473" s="88">
        <f>SUM(AE$4:AE87)/$BE87</f>
        <v>12597.45384887519</v>
      </c>
      <c r="AF473" s="88">
        <f>SUM(AF$4:AF87)/$BE87</f>
        <v>17038.714597440248</v>
      </c>
      <c r="AG473" s="88">
        <f>SUM(AG$4:AG87)/$BE87</f>
        <v>22809.420683277971</v>
      </c>
      <c r="AH473" s="90">
        <f>SUM(AH$4:AH87)/$BE87</f>
        <v>41052.552391358928</v>
      </c>
      <c r="AI473" s="90">
        <f>SUM(AI$4:AI87)/$BE87</f>
        <v>49228.1831373202</v>
      </c>
      <c r="AJ473" s="90">
        <f>SUM(AJ$4:AJ87)/$BE87</f>
        <v>19941.618400718246</v>
      </c>
      <c r="AK473" s="88">
        <f>SUM(AK$4:AK87)/$BE87</f>
        <v>13967.576819462487</v>
      </c>
      <c r="AL473" s="90">
        <f>SUM(AL$4:AL87)/$BE87</f>
        <v>22898.708333931962</v>
      </c>
      <c r="AM473" s="90">
        <f>SUM(AM$4:AM87)/$BE87</f>
        <v>55134.286197154186</v>
      </c>
      <c r="AN473" s="90">
        <f>SUM(AN$4:AN87)/$BE87</f>
        <v>73799.26938897447</v>
      </c>
      <c r="AO473" s="90">
        <f>SUM(AO$4:AO87)/$BE87</f>
        <v>60568.790600393455</v>
      </c>
      <c r="AP473" s="90">
        <f>SUM(AP$4:AP87)/$BE87</f>
        <v>41709.514798674732</v>
      </c>
      <c r="AQ473" s="90">
        <f>SUM(AQ$4:AQ87)/$BE87</f>
        <v>61293.139905087693</v>
      </c>
      <c r="AR473" s="90">
        <f>SUM(AR$4:AR87)/$BE87</f>
        <v>90253.860209289545</v>
      </c>
      <c r="AS473" s="90">
        <f>SUM(AS$4:AS87)/$BE87</f>
        <v>157759.08948187946</v>
      </c>
      <c r="AT473" s="90">
        <f>SUM(AT$4:AT87)/$BE87</f>
        <v>223135.32050821144</v>
      </c>
      <c r="AU473" s="90">
        <f>SUM(AU$4:AU87)/$BE87</f>
        <v>232828.82166280897</v>
      </c>
      <c r="AY473" s="63"/>
      <c r="AZ473" s="65"/>
      <c r="BA473" s="63"/>
      <c r="BB473" s="63"/>
    </row>
    <row r="474" spans="1:54" x14ac:dyDescent="0.25">
      <c r="A474" s="60">
        <v>19604</v>
      </c>
      <c r="B474" s="88">
        <f>SUM(B$4:B88)/$BE88</f>
        <v>23275.500929890924</v>
      </c>
      <c r="C474" s="88">
        <f>SUM(C$4:C88)/$BE88</f>
        <v>19492.931213720509</v>
      </c>
      <c r="D474" s="88">
        <f>SUM(D$4:D88)/$BE88</f>
        <v>23309.269112887487</v>
      </c>
      <c r="E474" s="90">
        <f>SUM(E$4:E88)/$BE88</f>
        <v>458.40338068391361</v>
      </c>
      <c r="F474" s="88">
        <f>SUM(F$4:F88)/$BE88</f>
        <v>2573.7030386218535</v>
      </c>
      <c r="G474" s="88">
        <f>SUM(G$4:G88)/$BE88</f>
        <v>11628.757208760482</v>
      </c>
      <c r="H474" s="90">
        <f>SUM(H$4:H88)/$BE88</f>
        <v>11053.149423710845</v>
      </c>
      <c r="I474" s="90">
        <f>SUM(I$4:I88)/$BE88</f>
        <v>9853.2508998575631</v>
      </c>
      <c r="J474" s="90">
        <f>SUM(J$4:J88)/$BE88</f>
        <v>14331.472537844544</v>
      </c>
      <c r="K474" s="88">
        <f>SUM(K$4:K88)/$BE88</f>
        <v>3219.9651368337863</v>
      </c>
      <c r="L474" s="90">
        <f>SUM(L$4:L88)/$BE88</f>
        <v>31747.948502399129</v>
      </c>
      <c r="M474" s="88">
        <f>SUM(M$4:M88)/$BE88</f>
        <v>73822.773859713678</v>
      </c>
      <c r="N474" s="88">
        <f>SUM(N$4:N88)/$BE88</f>
        <v>45765.643070498292</v>
      </c>
      <c r="O474" s="88">
        <f>SUM(O$4:O88)/$BE88</f>
        <v>10397.77517016395</v>
      </c>
      <c r="P474" s="90">
        <f>SUM(P$4:P88)/$BE88</f>
        <v>25159.114499200728</v>
      </c>
      <c r="Q474" s="90">
        <f>SUM(Q$4:Q88)/$BE88</f>
        <v>39933.615339810589</v>
      </c>
      <c r="R474" s="90">
        <f>SUM(R$4:R88)/$BE88</f>
        <v>34993.233510252729</v>
      </c>
      <c r="S474" s="90">
        <f>SUM(S$4:S88)/$BE88</f>
        <v>19317.320251332865</v>
      </c>
      <c r="T474" s="90">
        <f>SUM(T$4:T88)/$BE88</f>
        <v>29060.858765760371</v>
      </c>
      <c r="U474" s="88">
        <f>SUM(U$4:U88)/$BE88</f>
        <v>57645.964422507772</v>
      </c>
      <c r="V474" s="88">
        <f>SUM(V$4:V88)/$BE88</f>
        <v>3049.2438290182045</v>
      </c>
      <c r="W474" s="88">
        <f>SUM(W$4:W88)/$BE88</f>
        <v>3702.744232627289</v>
      </c>
      <c r="X474" s="88">
        <f>SUM(X$4:X88)/$BE88</f>
        <v>24134.829668351445</v>
      </c>
      <c r="Y474" s="88">
        <f>SUM(Y$4:Y88)/$BE88</f>
        <v>69313.949855928062</v>
      </c>
      <c r="Z474" s="88">
        <f>SUM(Z$4:Z88)/$BE88</f>
        <v>76546.745174530617</v>
      </c>
      <c r="AA474" s="88">
        <f>SUM(AA$4:AA88)/$BE88</f>
        <v>65158.14007384899</v>
      </c>
      <c r="AB474" s="88">
        <f>SUM(AB$4:AB88)/$BE88</f>
        <v>104114.6022796508</v>
      </c>
      <c r="AC474" s="88">
        <f>SUM(AC$4:AC88)/$BE88</f>
        <v>65662.337460284776</v>
      </c>
      <c r="AD474" s="88">
        <f>SUM(AD$4:AD88)/$BE88</f>
        <v>10099.501553026203</v>
      </c>
      <c r="AE474" s="88">
        <f>SUM(AE$4:AE88)/$BE88</f>
        <v>12632.076848900893</v>
      </c>
      <c r="AF474" s="88">
        <f>SUM(AF$4:AF88)/$BE88</f>
        <v>17152.616454447325</v>
      </c>
      <c r="AG474" s="88">
        <f>SUM(AG$4:AG88)/$BE88</f>
        <v>22760.242461607406</v>
      </c>
      <c r="AH474" s="90">
        <f>SUM(AH$4:AH88)/$BE88</f>
        <v>40950.431356338733</v>
      </c>
      <c r="AI474" s="90">
        <f>SUM(AI$4:AI88)/$BE88</f>
        <v>49132.145184996865</v>
      </c>
      <c r="AJ474" s="90">
        <f>SUM(AJ$4:AJ88)/$BE88</f>
        <v>19939.316988641724</v>
      </c>
      <c r="AK474" s="88">
        <f>SUM(AK$4:AK88)/$BE88</f>
        <v>13968.730366251331</v>
      </c>
      <c r="AL474" s="90">
        <f>SUM(AL$4:AL88)/$BE88</f>
        <v>22867.571065665164</v>
      </c>
      <c r="AM474" s="90">
        <f>SUM(AM$4:AM88)/$BE88</f>
        <v>55295.356457239075</v>
      </c>
      <c r="AN474" s="90">
        <f>SUM(AN$4:AN88)/$BE88</f>
        <v>73799.740397702451</v>
      </c>
      <c r="AO474" s="90">
        <f>SUM(AO$4:AO88)/$BE88</f>
        <v>60469.16362154136</v>
      </c>
      <c r="AP474" s="90">
        <f>SUM(AP$4:AP88)/$BE88</f>
        <v>41653.341535713531</v>
      </c>
      <c r="AQ474" s="90">
        <f>SUM(AQ$4:AQ88)/$BE88</f>
        <v>61286.372572515698</v>
      </c>
      <c r="AR474" s="90">
        <f>SUM(AR$4:AR88)/$BE88</f>
        <v>90051.711358262415</v>
      </c>
      <c r="AS474" s="90">
        <f>SUM(AS$4:AS88)/$BE88</f>
        <v>158115.90900989567</v>
      </c>
      <c r="AT474" s="90">
        <f>SUM(AT$4:AT88)/$BE88</f>
        <v>223135.32050820848</v>
      </c>
      <c r="AU474" s="90">
        <f>SUM(AU$4:AU88)/$BE88</f>
        <v>232192.03072588533</v>
      </c>
      <c r="AY474" s="63"/>
      <c r="AZ474" s="65"/>
      <c r="BA474" s="63"/>
      <c r="BB474" s="63"/>
    </row>
    <row r="475" spans="1:54" x14ac:dyDescent="0.25">
      <c r="A475" s="60">
        <v>19605</v>
      </c>
      <c r="B475" s="88">
        <f>SUM(B$4:B89)/$BE89</f>
        <v>23236.469830806567</v>
      </c>
      <c r="C475" s="90">
        <f>SUM(C$4:C89)/$BE89</f>
        <v>19472.479834343103</v>
      </c>
      <c r="D475" s="88">
        <f>SUM(D$4:D89)/$BE89</f>
        <v>23246.845784990346</v>
      </c>
      <c r="E475" s="90">
        <f>SUM(E$4:E89)/$BE89</f>
        <v>457.92243806203169</v>
      </c>
      <c r="F475" s="88">
        <f>SUM(F$4:F89)/$BE89</f>
        <v>2567.8236614178536</v>
      </c>
      <c r="G475" s="88">
        <f>SUM(G$4:G89)/$BE89</f>
        <v>11622.942884725548</v>
      </c>
      <c r="H475" s="90">
        <f>SUM(H$4:H89)/$BE89</f>
        <v>11041.552801853682</v>
      </c>
      <c r="I475" s="90">
        <f>SUM(I$4:I89)/$BE89</f>
        <v>9842.9131743489015</v>
      </c>
      <c r="J475" s="90">
        <f>SUM(J$4:J89)/$BE89</f>
        <v>14316.436400965938</v>
      </c>
      <c r="K475" s="88">
        <f>SUM(K$4:K89)/$BE89</f>
        <v>3218.4337684840461</v>
      </c>
      <c r="L475" s="90">
        <f>SUM(L$4:L89)/$BE89</f>
        <v>31714.639538646545</v>
      </c>
      <c r="M475" s="88">
        <f>SUM(M$4:M89)/$BE89</f>
        <v>73646.348523884022</v>
      </c>
      <c r="N475" s="90">
        <f>SUM(N$4:N89)/$BE89</f>
        <v>45717.627175994065</v>
      </c>
      <c r="O475" s="88">
        <f>SUM(O$4:O89)/$BE89</f>
        <v>10372.968799943979</v>
      </c>
      <c r="P475" s="90">
        <f>SUM(P$4:P89)/$BE89</f>
        <v>25132.718335910264</v>
      </c>
      <c r="Q475" s="90">
        <f>SUM(Q$4:Q89)/$BE89</f>
        <v>39891.718228078345</v>
      </c>
      <c r="R475" s="90">
        <f>SUM(R$4:R89)/$BE89</f>
        <v>34956.51969404205</v>
      </c>
      <c r="S475" s="90">
        <f>SUM(S$4:S89)/$BE89</f>
        <v>19297.053117540479</v>
      </c>
      <c r="T475" s="90">
        <f>SUM(T$4:T89)/$BE89</f>
        <v>29030.369013297204</v>
      </c>
      <c r="U475" s="88">
        <f>SUM(U$4:U89)/$BE89</f>
        <v>57745.879309553013</v>
      </c>
      <c r="V475" s="88">
        <f>SUM(V$4:V89)/$BE89</f>
        <v>3046.0446568830512</v>
      </c>
      <c r="W475" s="88">
        <f>SUM(W$4:W89)/$BE89</f>
        <v>3699.9199589679638</v>
      </c>
      <c r="X475" s="88">
        <f>SUM(X$4:X89)/$BE89</f>
        <v>24139.087716629489</v>
      </c>
      <c r="Y475" s="88">
        <f>SUM(Y$4:Y89)/$BE89</f>
        <v>69305.620085728486</v>
      </c>
      <c r="Z475" s="88">
        <f>SUM(Z$4:Z89)/$BE89</f>
        <v>76743.958623171755</v>
      </c>
      <c r="AA475" s="88">
        <f>SUM(AA$4:AA89)/$BE89</f>
        <v>65308.855507927663</v>
      </c>
      <c r="AB475" s="88">
        <f>SUM(AB$4:AB89)/$BE89</f>
        <v>104089.87084878843</v>
      </c>
      <c r="AC475" s="88">
        <f>SUM(AC$4:AC89)/$BE89</f>
        <v>65868.437437550994</v>
      </c>
      <c r="AD475" s="88">
        <f>SUM(AD$4:AD89)/$BE89</f>
        <v>10117.031957900899</v>
      </c>
      <c r="AE475" s="88">
        <f>SUM(AE$4:AE89)/$BE89</f>
        <v>12610.405006939325</v>
      </c>
      <c r="AF475" s="88">
        <f>SUM(AF$4:AF89)/$BE89</f>
        <v>17173.546957643026</v>
      </c>
      <c r="AG475" s="88">
        <f>SUM(AG$4:AG89)/$BE89</f>
        <v>22776.286692129248</v>
      </c>
      <c r="AH475" s="90">
        <f>SUM(AH$4:AH89)/$BE89</f>
        <v>40952.179820454439</v>
      </c>
      <c r="AI475" s="90">
        <f>SUM(AI$4:AI89)/$BE89</f>
        <v>49134.242984455806</v>
      </c>
      <c r="AJ475" s="90">
        <f>SUM(AJ$4:AJ89)/$BE89</f>
        <v>19940.168339408283</v>
      </c>
      <c r="AK475" s="88">
        <f>SUM(AK$4:AK89)/$BE89</f>
        <v>13972.191211395862</v>
      </c>
      <c r="AL475" s="90">
        <f>SUM(AL$4:AL89)/$BE89</f>
        <v>22818.488084873461</v>
      </c>
      <c r="AM475" s="90">
        <f>SUM(AM$4:AM89)/$BE89</f>
        <v>55394.474532907887</v>
      </c>
      <c r="AN475" s="90">
        <f>SUM(AN$4:AN89)/$BE89</f>
        <v>73806.03505848271</v>
      </c>
      <c r="AO475" s="90">
        <f>SUM(AO$4:AO89)/$BE89</f>
        <v>60310.263698905481</v>
      </c>
      <c r="AP475" s="90">
        <f>SUM(AP$4:AP89)/$BE89</f>
        <v>41679.576445054467</v>
      </c>
      <c r="AQ475" s="90">
        <f>SUM(AQ$4:AQ89)/$BE89</f>
        <v>61285.131273315645</v>
      </c>
      <c r="AR475" s="90">
        <f>SUM(AR$4:AR89)/$BE89</f>
        <v>90022.291012718619</v>
      </c>
      <c r="AS475" s="90">
        <f>SUM(AS$4:AS89)/$BE89</f>
        <v>158173.69985231702</v>
      </c>
      <c r="AT475" s="90">
        <f>SUM(AT$4:AT89)/$BE89</f>
        <v>223135.32050820626</v>
      </c>
      <c r="AU475" s="90">
        <f>SUM(AU$4:AU89)/$BE89</f>
        <v>231570.20945817808</v>
      </c>
      <c r="AY475" s="63"/>
      <c r="AZ475" s="65"/>
      <c r="BA475" s="63"/>
      <c r="BB475" s="63"/>
    </row>
    <row r="476" spans="1:54" x14ac:dyDescent="0.25">
      <c r="A476" s="60">
        <v>19606</v>
      </c>
      <c r="B476" s="88">
        <f>SUM(B$4:B90)/$BE90</f>
        <v>23160.36171120849</v>
      </c>
      <c r="C476" s="90">
        <f>SUM(C$4:C90)/$BE90</f>
        <v>19447.561083377503</v>
      </c>
      <c r="D476" s="90">
        <f>SUM(D$4:D90)/$BE90</f>
        <v>23217.09701309435</v>
      </c>
      <c r="E476" s="90">
        <f>SUM(E$4:E90)/$BE90</f>
        <v>457.33643898577179</v>
      </c>
      <c r="F476" s="88">
        <f>SUM(F$4:F90)/$BE90</f>
        <v>2559.4130796146378</v>
      </c>
      <c r="G476" s="88">
        <f>SUM(G$4:G90)/$BE90</f>
        <v>11603.049862426651</v>
      </c>
      <c r="H476" s="90">
        <f>SUM(H$4:H90)/$BE90</f>
        <v>11027.423029637943</v>
      </c>
      <c r="I476" s="90">
        <f>SUM(I$4:I90)/$BE90</f>
        <v>9830.3172900935242</v>
      </c>
      <c r="J476" s="90">
        <f>SUM(J$4:J90)/$BE90</f>
        <v>14298.115790729944</v>
      </c>
      <c r="K476" s="88">
        <f>SUM(K$4:K90)/$BE90</f>
        <v>3220.0098340914014</v>
      </c>
      <c r="L476" s="90">
        <f>SUM(L$4:L90)/$BE90</f>
        <v>31674.054610004139</v>
      </c>
      <c r="M476" s="88">
        <f>SUM(M$4:M90)/$BE90</f>
        <v>73660.609432196143</v>
      </c>
      <c r="N476" s="90">
        <f>SUM(N$4:N90)/$BE90</f>
        <v>45659.122754582779</v>
      </c>
      <c r="O476" s="90">
        <f>SUM(O$4:O90)/$BE90</f>
        <v>10359.694608446309</v>
      </c>
      <c r="P476" s="90">
        <f>SUM(P$4:P90)/$BE90</f>
        <v>25100.55623049225</v>
      </c>
      <c r="Q476" s="90">
        <f>SUM(Q$4:Q90)/$BE90</f>
        <v>39840.66916805345</v>
      </c>
      <c r="R476" s="90">
        <f>SUM(R$4:R90)/$BE90</f>
        <v>34911.786161586169</v>
      </c>
      <c r="S476" s="90">
        <f>SUM(S$4:S90)/$BE90</f>
        <v>19272.358858515861</v>
      </c>
      <c r="T476" s="90">
        <f>SUM(T$4:T90)/$BE90</f>
        <v>28993.219120636768</v>
      </c>
      <c r="U476" s="88">
        <f>SUM(U$4:U90)/$BE90</f>
        <v>57614.298764776111</v>
      </c>
      <c r="V476" s="88">
        <f>SUM(V$4:V90)/$BE90</f>
        <v>3042.1466619241387</v>
      </c>
      <c r="W476" s="88">
        <f>SUM(W$4:W90)/$BE90</f>
        <v>3687.8013388509303</v>
      </c>
      <c r="X476" s="88">
        <f>SUM(X$4:X90)/$BE90</f>
        <v>24099.405511606863</v>
      </c>
      <c r="Y476" s="88">
        <f>SUM(Y$4:Y90)/$BE90</f>
        <v>69487.588589909385</v>
      </c>
      <c r="Z476" s="88">
        <f>SUM(Z$4:Z90)/$BE90</f>
        <v>77182.289083349722</v>
      </c>
      <c r="AA476" s="88">
        <f>SUM(AA$4:AA90)/$BE90</f>
        <v>65284.787611733707</v>
      </c>
      <c r="AB476" s="88">
        <f>SUM(AB$4:AB90)/$BE90</f>
        <v>104078.14813409162</v>
      </c>
      <c r="AC476" s="88">
        <f>SUM(AC$4:AC90)/$BE90</f>
        <v>65942.507219705425</v>
      </c>
      <c r="AD476" s="88">
        <f>SUM(AD$4:AD90)/$BE90</f>
        <v>10102.071356479932</v>
      </c>
      <c r="AE476" s="88">
        <f>SUM(AE$4:AE90)/$BE90</f>
        <v>12582.228661212843</v>
      </c>
      <c r="AF476" s="88">
        <f>SUM(AF$4:AF90)/$BE90</f>
        <v>17141.532452643849</v>
      </c>
      <c r="AG476" s="88">
        <f>SUM(AG$4:AG90)/$BE90</f>
        <v>22758.234824234234</v>
      </c>
      <c r="AH476" s="90">
        <f>SUM(AH$4:AH90)/$BE90</f>
        <v>40947.369389553402</v>
      </c>
      <c r="AI476" s="90">
        <f>SUM(AI$4:AI90)/$BE90</f>
        <v>49128.471450882149</v>
      </c>
      <c r="AJ476" s="90">
        <f>SUM(AJ$4:AJ90)/$BE90</f>
        <v>19937.826075771634</v>
      </c>
      <c r="AK476" s="88">
        <f>SUM(AK$4:AK90)/$BE90</f>
        <v>13973.865741333579</v>
      </c>
      <c r="AL476" s="90">
        <f>SUM(AL$4:AL90)/$BE90</f>
        <v>22776.062714506515</v>
      </c>
      <c r="AM476" s="90">
        <f>SUM(AM$4:AM90)/$BE90</f>
        <v>55439.232854033238</v>
      </c>
      <c r="AN476" s="90">
        <f>SUM(AN$4:AN90)/$BE90</f>
        <v>73798.306478012746</v>
      </c>
      <c r="AO476" s="90">
        <f>SUM(AO$4:AO90)/$BE90</f>
        <v>60226.832817230541</v>
      </c>
      <c r="AP476" s="90">
        <f>SUM(AP$4:AP90)/$BE90</f>
        <v>41634.952353649889</v>
      </c>
      <c r="AQ476" s="90">
        <f>SUM(AQ$4:AQ90)/$BE90</f>
        <v>61273.343305018258</v>
      </c>
      <c r="AR476" s="90">
        <f>SUM(AR$4:AR90)/$BE90</f>
        <v>90004.975558046383</v>
      </c>
      <c r="AS476" s="90">
        <f>SUM(AS$4:AS90)/$BE90</f>
        <v>158460.43505510688</v>
      </c>
      <c r="AT476" s="90">
        <f>SUM(AT$4:AT90)/$BE90</f>
        <v>223135.32050820446</v>
      </c>
      <c r="AU476" s="90">
        <f>SUM(AU$4:AU90)/$BE90</f>
        <v>230811.73050999345</v>
      </c>
      <c r="AY476" s="63"/>
      <c r="AZ476" s="65"/>
      <c r="BA476" s="63"/>
      <c r="BB476" s="63"/>
    </row>
    <row r="477" spans="1:54" x14ac:dyDescent="0.25">
      <c r="A477" s="60">
        <v>19607</v>
      </c>
      <c r="B477" s="88">
        <f>SUM(B$4:B91)/$BE91</f>
        <v>23111.829337899911</v>
      </c>
      <c r="C477" s="90">
        <f>SUM(C$4:C91)/$BE91</f>
        <v>19427.942892904608</v>
      </c>
      <c r="D477" s="90">
        <f>SUM(D$4:D91)/$BE91</f>
        <v>23193.67621346446</v>
      </c>
      <c r="E477" s="90">
        <f>SUM(E$4:E91)/$BE91</f>
        <v>456.87508995945342</v>
      </c>
      <c r="F477" s="88">
        <f>SUM(F$4:F91)/$BE91</f>
        <v>2553.6044940315055</v>
      </c>
      <c r="G477" s="88">
        <f>SUM(G$4:G91)/$BE91</f>
        <v>11597.874492454208</v>
      </c>
      <c r="H477" s="90">
        <f>SUM(H$4:H91)/$BE91</f>
        <v>11016.298853990003</v>
      </c>
      <c r="I477" s="90">
        <f>SUM(I$4:I91)/$BE91</f>
        <v>9820.4007233747725</v>
      </c>
      <c r="J477" s="90">
        <f>SUM(J$4:J91)/$BE91</f>
        <v>14283.692225853476</v>
      </c>
      <c r="K477" s="88">
        <f>SUM(K$4:K91)/$BE91</f>
        <v>3217.7395821282807</v>
      </c>
      <c r="L477" s="90">
        <f>SUM(L$4:L91)/$BE91</f>
        <v>31642.102652959951</v>
      </c>
      <c r="M477" s="88">
        <f>SUM(M$4:M91)/$BE91</f>
        <v>73500.489328461146</v>
      </c>
      <c r="N477" s="90">
        <f>SUM(N$4:N91)/$BE91</f>
        <v>45613.063026935306</v>
      </c>
      <c r="O477" s="90">
        <f>SUM(O$4:O91)/$BE91</f>
        <v>10349.244019749329</v>
      </c>
      <c r="P477" s="90">
        <f>SUM(P$4:P91)/$BE91</f>
        <v>25075.235446517363</v>
      </c>
      <c r="Q477" s="90">
        <f>SUM(Q$4:Q91)/$BE91</f>
        <v>39800.478944054761</v>
      </c>
      <c r="R477" s="90">
        <f>SUM(R$4:R91)/$BE91</f>
        <v>34876.568065723353</v>
      </c>
      <c r="S477" s="90">
        <f>SUM(S$4:S91)/$BE91</f>
        <v>19252.917407464556</v>
      </c>
      <c r="T477" s="90">
        <f>SUM(T$4:T91)/$BE91</f>
        <v>28963.97152025313</v>
      </c>
      <c r="U477" s="88">
        <f>SUM(U$4:U91)/$BE91</f>
        <v>57662.88020888975</v>
      </c>
      <c r="V477" s="88">
        <f>SUM(V$4:V91)/$BE91</f>
        <v>3039.077824017008</v>
      </c>
      <c r="W477" s="88">
        <f>SUM(W$4:W91)/$BE91</f>
        <v>3683.4619230396911</v>
      </c>
      <c r="X477" s="88">
        <f>SUM(X$4:X91)/$BE91</f>
        <v>24064.862162744856</v>
      </c>
      <c r="Y477" s="88">
        <f>SUM(Y$4:Y91)/$BE91</f>
        <v>69686.545632080495</v>
      </c>
      <c r="Z477" s="88">
        <f>SUM(Z$4:Z91)/$BE91</f>
        <v>77247.919191274399</v>
      </c>
      <c r="AA477" s="88">
        <f>SUM(AA$4:AA91)/$BE91</f>
        <v>65283.720521663796</v>
      </c>
      <c r="AB477" s="88">
        <f>SUM(AB$4:AB91)/$BE91</f>
        <v>104039.78402482622</v>
      </c>
      <c r="AC477" s="88">
        <f>SUM(AC$4:AC91)/$BE91</f>
        <v>66301.644052224583</v>
      </c>
      <c r="AD477" s="88">
        <f>SUM(AD$4:AD91)/$BE91</f>
        <v>10084.182272347995</v>
      </c>
      <c r="AE477" s="88">
        <f>SUM(AE$4:AE91)/$BE91</f>
        <v>12570.801000007492</v>
      </c>
      <c r="AF477" s="88">
        <f>SUM(AF$4:AF91)/$BE91</f>
        <v>17114.719898426476</v>
      </c>
      <c r="AG477" s="88">
        <f>SUM(AG$4:AG91)/$BE91</f>
        <v>22720.690192187543</v>
      </c>
      <c r="AH477" s="90">
        <f>SUM(AH$4:AH91)/$BE91</f>
        <v>40945.60152434148</v>
      </c>
      <c r="AI477" s="90">
        <f>SUM(AI$4:AI91)/$BE91</f>
        <v>49126.350374073598</v>
      </c>
      <c r="AJ477" s="90">
        <f>SUM(AJ$4:AJ91)/$BE91</f>
        <v>19936.965278372936</v>
      </c>
      <c r="AK477" s="88">
        <f>SUM(AK$4:AK91)/$BE91</f>
        <v>13975.592391150902</v>
      </c>
      <c r="AL477" s="90">
        <f>SUM(AL$4:AL91)/$BE91</f>
        <v>22775.12827600832</v>
      </c>
      <c r="AM477" s="90">
        <f>SUM(AM$4:AM91)/$BE91</f>
        <v>55571.33650261016</v>
      </c>
      <c r="AN477" s="90">
        <f>SUM(AN$4:AN91)/$BE91</f>
        <v>73803.802067371813</v>
      </c>
      <c r="AO477" s="90">
        <f>SUM(AO$4:AO91)/$BE91</f>
        <v>60170.748994005393</v>
      </c>
      <c r="AP477" s="90">
        <f>SUM(AP$4:AP91)/$BE91</f>
        <v>41598.89753342318</v>
      </c>
      <c r="AQ477" s="90">
        <f>SUM(AQ$4:AQ91)/$BE91</f>
        <v>61273.343305018279</v>
      </c>
      <c r="AR477" s="90">
        <f>SUM(AR$4:AR91)/$BE91</f>
        <v>90004.975558045422</v>
      </c>
      <c r="AS477" s="90">
        <f>SUM(AS$4:AS91)/$BE91</f>
        <v>158460.43505510662</v>
      </c>
      <c r="AT477" s="90">
        <f>SUM(AT$4:AT91)/$BE91</f>
        <v>223135.32050820353</v>
      </c>
      <c r="AU477" s="90">
        <f>SUM(AU$4:AU91)/$BE91</f>
        <v>230287.90350413162</v>
      </c>
      <c r="AY477" s="63"/>
      <c r="AZ477" s="65"/>
      <c r="BA477" s="63"/>
      <c r="BB477" s="63"/>
    </row>
    <row r="478" spans="1:54" x14ac:dyDescent="0.25">
      <c r="A478" s="60">
        <v>19608</v>
      </c>
      <c r="B478" s="88">
        <f>SUM(B$4:B92)/$BE92</f>
        <v>23068.446761169493</v>
      </c>
      <c r="C478" s="90">
        <f>SUM(C$4:C92)/$BE92</f>
        <v>19433.793090376148</v>
      </c>
      <c r="D478" s="90">
        <f>SUM(D$4:D92)/$BE92</f>
        <v>23200.660359274461</v>
      </c>
      <c r="E478" s="90">
        <f>SUM(E$4:E92)/$BE92</f>
        <v>457.01266548719099</v>
      </c>
      <c r="F478" s="88">
        <f>SUM(F$4:F92)/$BE92</f>
        <v>2550.2665666632292</v>
      </c>
      <c r="G478" s="88">
        <f>SUM(G$4:G92)/$BE92</f>
        <v>11585.646626824959</v>
      </c>
      <c r="H478" s="90">
        <f>SUM(H$4:H92)/$BE92</f>
        <v>11019.616113262704</v>
      </c>
      <c r="I478" s="90">
        <f>SUM(I$4:I92)/$BE92</f>
        <v>9823.357870397951</v>
      </c>
      <c r="J478" s="90">
        <f>SUM(J$4:J92)/$BE92</f>
        <v>14287.993371920518</v>
      </c>
      <c r="K478" s="88">
        <f>SUM(K$4:K92)/$BE92</f>
        <v>3235.129395857271</v>
      </c>
      <c r="L478" s="90">
        <f>SUM(L$4:L92)/$BE92</f>
        <v>31651.630812993473</v>
      </c>
      <c r="M478" s="88">
        <f>SUM(M$4:M92)/$BE92</f>
        <v>73354.579860481477</v>
      </c>
      <c r="N478" s="90">
        <f>SUM(N$4:N92)/$BE92</f>
        <v>45626.798162337</v>
      </c>
      <c r="O478" s="90">
        <f>SUM(O$4:O92)/$BE92</f>
        <v>10352.360413573575</v>
      </c>
      <c r="P478" s="90">
        <f>SUM(P$4:P92)/$BE92</f>
        <v>25082.786172806693</v>
      </c>
      <c r="Q478" s="90">
        <f>SUM(Q$4:Q92)/$BE92</f>
        <v>39812.463777592115</v>
      </c>
      <c r="R478" s="90">
        <f>SUM(R$4:R92)/$BE92</f>
        <v>34887.070197199326</v>
      </c>
      <c r="S478" s="90">
        <f>SUM(S$4:S92)/$BE92</f>
        <v>19258.71490077132</v>
      </c>
      <c r="T478" s="90">
        <f>SUM(T$4:T92)/$BE92</f>
        <v>28972.693233824659</v>
      </c>
      <c r="U478" s="88">
        <f>SUM(U$4:U92)/$BE92</f>
        <v>57902.034288652314</v>
      </c>
      <c r="V478" s="88">
        <f>SUM(V$4:V92)/$BE92</f>
        <v>3039.9929597841306</v>
      </c>
      <c r="W478" s="88">
        <f>SUM(W$4:W92)/$BE92</f>
        <v>3677.7574185554568</v>
      </c>
      <c r="X478" s="88">
        <f>SUM(X$4:X92)/$BE92</f>
        <v>24027.526591457365</v>
      </c>
      <c r="Y478" s="88">
        <f>SUM(Y$4:Y92)/$BE92</f>
        <v>69700.440349583267</v>
      </c>
      <c r="Z478" s="88">
        <f>SUM(Z$4:Z92)/$BE92</f>
        <v>77181.630330849308</v>
      </c>
      <c r="AA478" s="88">
        <f>SUM(AA$4:AA92)/$BE92</f>
        <v>65228.416019967452</v>
      </c>
      <c r="AB478" s="88">
        <f>SUM(AB$4:AB92)/$BE92</f>
        <v>104039.26220367417</v>
      </c>
      <c r="AC478" s="88">
        <f>SUM(AC$4:AC92)/$BE92</f>
        <v>66400.044606703552</v>
      </c>
      <c r="AD478" s="88">
        <f>SUM(AD$4:AD92)/$BE92</f>
        <v>10069.092549708283</v>
      </c>
      <c r="AE478" s="88">
        <f>SUM(AE$4:AE92)/$BE92</f>
        <v>12575.637883590867</v>
      </c>
      <c r="AF478" s="88">
        <f>SUM(AF$4:AF92)/$BE92</f>
        <v>17159.303835495768</v>
      </c>
      <c r="AG478" s="88">
        <f>SUM(AG$4:AG92)/$BE92</f>
        <v>22723.802376176929</v>
      </c>
      <c r="AH478" s="90">
        <f>SUM(AH$4:AH92)/$BE92</f>
        <v>40951.210079555771</v>
      </c>
      <c r="AI478" s="90">
        <f>SUM(AI$4:AI92)/$BE92</f>
        <v>49133.079493644451</v>
      </c>
      <c r="AJ478" s="90">
        <f>SUM(AJ$4:AJ92)/$BE92</f>
        <v>19939.696159503426</v>
      </c>
      <c r="AK478" s="88">
        <f>SUM(AK$4:AK92)/$BE92</f>
        <v>13979.836841670702</v>
      </c>
      <c r="AL478" s="90">
        <f>SUM(AL$4:AL92)/$BE92</f>
        <v>22778.296817525541</v>
      </c>
      <c r="AM478" s="90">
        <f>SUM(AM$4:AM92)/$BE92</f>
        <v>55509.229538037434</v>
      </c>
      <c r="AN478" s="90">
        <f>SUM(AN$4:AN92)/$BE92</f>
        <v>73809.640172258063</v>
      </c>
      <c r="AO478" s="90">
        <f>SUM(AO$4:AO92)/$BE92</f>
        <v>60072.867760638714</v>
      </c>
      <c r="AP478" s="90">
        <f>SUM(AP$4:AP92)/$BE92</f>
        <v>41598.897533421885</v>
      </c>
      <c r="AQ478" s="90">
        <f>SUM(AQ$4:AQ92)/$BE92</f>
        <v>61273.343305018308</v>
      </c>
      <c r="AR478" s="90">
        <f>SUM(AR$4:AR92)/$BE92</f>
        <v>90004.975558044869</v>
      </c>
      <c r="AS478" s="90">
        <f>SUM(AS$4:AS92)/$BE92</f>
        <v>158460.4350551065</v>
      </c>
      <c r="AT478" s="90">
        <f>SUM(AT$4:AT92)/$BE92</f>
        <v>223135.320508203</v>
      </c>
      <c r="AU478" s="90">
        <f>SUM(AU$4:AU92)/$BE92</f>
        <v>229805.54699744104</v>
      </c>
      <c r="AY478" s="63"/>
      <c r="AZ478" s="65"/>
      <c r="BA478" s="63"/>
      <c r="BB478" s="63"/>
    </row>
    <row r="479" spans="1:54" x14ac:dyDescent="0.25">
      <c r="A479" s="60">
        <v>19609</v>
      </c>
      <c r="B479" s="88">
        <f>SUM(B$4:B93)/$BE93</f>
        <v>23043.02995189395</v>
      </c>
      <c r="C479" s="90">
        <f>SUM(C$4:C93)/$BE93</f>
        <v>19415.811213618115</v>
      </c>
      <c r="D479" s="90">
        <f>SUM(D$4:D93)/$BE93</f>
        <v>23179.193041322462</v>
      </c>
      <c r="E479" s="90">
        <f>SUM(E$4:E93)/$BE93</f>
        <v>456.58979665302081</v>
      </c>
      <c r="F479" s="88">
        <f>SUM(F$4:F93)/$BE93</f>
        <v>2547.4566835532933</v>
      </c>
      <c r="G479" s="88">
        <f>SUM(G$4:G93)/$BE93</f>
        <v>11583.928791493769</v>
      </c>
      <c r="H479" s="90">
        <f>SUM(H$4:H93)/$BE93</f>
        <v>11009.419782677764</v>
      </c>
      <c r="I479" s="90">
        <f>SUM(I$4:I93)/$BE93</f>
        <v>9814.2684245160654</v>
      </c>
      <c r="J479" s="90">
        <f>SUM(J$4:J93)/$BE93</f>
        <v>14274.77284751043</v>
      </c>
      <c r="K479" s="88">
        <f>SUM(K$4:K93)/$BE93</f>
        <v>3237.5906914563388</v>
      </c>
      <c r="L479" s="90">
        <f>SUM(L$4:L93)/$BE93</f>
        <v>31622.34390426609</v>
      </c>
      <c r="M479" s="88">
        <f>SUM(M$4:M93)/$BE93</f>
        <v>73276.770681661554</v>
      </c>
      <c r="N479" s="90">
        <f>SUM(N$4:N93)/$BE93</f>
        <v>45584.580183706334</v>
      </c>
      <c r="O479" s="90">
        <f>SUM(O$4:O93)/$BE93</f>
        <v>10342.781487409136</v>
      </c>
      <c r="P479" s="90">
        <f>SUM(P$4:P93)/$BE93</f>
        <v>25059.577344370606</v>
      </c>
      <c r="Q479" s="90">
        <f>SUM(Q$4:Q93)/$BE93</f>
        <v>39775.625739143645</v>
      </c>
      <c r="R479" s="90">
        <f>SUM(R$4:R93)/$BE93</f>
        <v>34854.78957170339</v>
      </c>
      <c r="S479" s="90">
        <f>SUM(S$4:S93)/$BE93</f>
        <v>19240.895021952911</v>
      </c>
      <c r="T479" s="90">
        <f>SUM(T$4:T93)/$BE93</f>
        <v>28945.885116817444</v>
      </c>
      <c r="U479" s="90">
        <f>SUM(U$4:U93)/$BE93</f>
        <v>57848.4581679365</v>
      </c>
      <c r="V479" s="90">
        <f>SUM(V$4:V93)/$BE93</f>
        <v>3037.1800874595024</v>
      </c>
      <c r="W479" s="90">
        <f>SUM(W$4:W93)/$BE93</f>
        <v>3673.7052662871697</v>
      </c>
      <c r="X479" s="90">
        <f>SUM(X$4:X93)/$BE93</f>
        <v>24027.164696712491</v>
      </c>
      <c r="Y479" s="90">
        <f>SUM(Y$4:Y93)/$BE93</f>
        <v>69682.897731365578</v>
      </c>
      <c r="Z479" s="90">
        <f>SUM(Z$4:Z93)/$BE93</f>
        <v>77228.154064229297</v>
      </c>
      <c r="AA479" s="90">
        <f>SUM(AA$4:AA93)/$BE93</f>
        <v>65447.792453089744</v>
      </c>
      <c r="AB479" s="90">
        <f>SUM(AB$4:AB93)/$BE93</f>
        <v>104009.53157170392</v>
      </c>
      <c r="AC479" s="90">
        <f>SUM(AC$4:AC93)/$BE93</f>
        <v>66488.576290801051</v>
      </c>
      <c r="AD479" s="90">
        <f>SUM(AD$4:AD93)/$BE93</f>
        <v>10064.024186294075</v>
      </c>
      <c r="AE479" s="90">
        <f>SUM(AE$4:AE93)/$BE93</f>
        <v>12568.812102513317</v>
      </c>
      <c r="AF479" s="90">
        <f>SUM(AF$4:AF93)/$BE93</f>
        <v>17156.301224321676</v>
      </c>
      <c r="AG479" s="90">
        <f>SUM(AG$4:AG93)/$BE93</f>
        <v>22719.826064341334</v>
      </c>
      <c r="AH479" s="90">
        <f>SUM(AH$4:AH93)/$BE93</f>
        <v>40944.044254988323</v>
      </c>
      <c r="AI479" s="90">
        <f>SUM(AI$4:AI93)/$BE93</f>
        <v>49124.481969238645</v>
      </c>
      <c r="AJ479" s="90">
        <f>SUM(AJ$4:AJ93)/$BE93</f>
        <v>19936.207022935057</v>
      </c>
      <c r="AK479" s="90">
        <f>SUM(AK$4:AK93)/$BE93</f>
        <v>13978.356317250786</v>
      </c>
      <c r="AL479" s="90">
        <f>SUM(AL$4:AL93)/$BE93</f>
        <v>22774.331237082846</v>
      </c>
      <c r="AM479" s="90">
        <f>SUM(AM$4:AM93)/$BE93</f>
        <v>55702.155712672837</v>
      </c>
      <c r="AN479" s="90">
        <f>SUM(AN$4:AN93)/$BE93</f>
        <v>73809.640172258107</v>
      </c>
      <c r="AO479" s="90">
        <f>SUM(AO$4:AO93)/$BE93</f>
        <v>60072.867760638386</v>
      </c>
      <c r="AP479" s="90">
        <f>SUM(AP$4:AP93)/$BE93</f>
        <v>41598.897533421616</v>
      </c>
      <c r="AQ479" s="90">
        <f>SUM(AQ$4:AQ93)/$BE93</f>
        <v>61273.343305018308</v>
      </c>
      <c r="AR479" s="90">
        <f>SUM(AR$4:AR93)/$BE93</f>
        <v>90004.975558044651</v>
      </c>
      <c r="AS479" s="90">
        <f>SUM(AS$4:AS93)/$BE93</f>
        <v>158460.43505510644</v>
      </c>
      <c r="AT479" s="90">
        <f>SUM(AT$4:AT93)/$BE93</f>
        <v>223135.32050820274</v>
      </c>
      <c r="AU479" s="90">
        <f>SUM(AU$4:AU93)/$BE93</f>
        <v>229552.34729921396</v>
      </c>
      <c r="AY479" s="63"/>
      <c r="AZ479" s="65"/>
      <c r="BA479" s="63"/>
      <c r="BB479" s="63"/>
    </row>
    <row r="480" spans="1:54" x14ac:dyDescent="0.25">
      <c r="A480" s="60">
        <v>19610</v>
      </c>
      <c r="B480" s="88">
        <f>SUM(B$4:B94)/$BE94</f>
        <v>23018.656464121483</v>
      </c>
      <c r="C480" s="90">
        <f>SUM(C$4:C94)/$BE94</f>
        <v>19399.729009543713</v>
      </c>
      <c r="D480" s="90">
        <f>SUM(D$4:D94)/$BE94</f>
        <v>23159.993611091708</v>
      </c>
      <c r="E480" s="90">
        <f>SUM(E$4:E94)/$BE94</f>
        <v>456.21160126333297</v>
      </c>
      <c r="F480" s="88">
        <f>SUM(F$4:F94)/$BE94</f>
        <v>2544.7621418868066</v>
      </c>
      <c r="G480" s="88">
        <f>SUM(G$4:G94)/$BE94</f>
        <v>11576.692185760932</v>
      </c>
      <c r="H480" s="90">
        <f>SUM(H$4:H94)/$BE94</f>
        <v>11000.300630573489</v>
      </c>
      <c r="I480" s="90">
        <f>SUM(I$4:I94)/$BE94</f>
        <v>9806.1392216768727</v>
      </c>
      <c r="J480" s="90">
        <f>SUM(J$4:J94)/$BE94</f>
        <v>14262.948988722268</v>
      </c>
      <c r="K480" s="88">
        <f>SUM(K$4:K94)/$BE94</f>
        <v>3241.1887867063729</v>
      </c>
      <c r="L480" s="90">
        <f>SUM(L$4:L94)/$BE94</f>
        <v>31596.150974062086</v>
      </c>
      <c r="M480" s="88">
        <f>SUM(M$4:M94)/$BE94</f>
        <v>73213.30829456338</v>
      </c>
      <c r="N480" s="90">
        <f>SUM(N$4:N94)/$BE94</f>
        <v>45546.822270164979</v>
      </c>
      <c r="O480" s="90">
        <f>SUM(O$4:O94)/$BE94</f>
        <v>10334.214514814363</v>
      </c>
      <c r="P480" s="90">
        <f>SUM(P$4:P94)/$BE94</f>
        <v>25038.820383333921</v>
      </c>
      <c r="Q480" s="90">
        <f>SUM(Q$4:Q94)/$BE94</f>
        <v>39742.679408791504</v>
      </c>
      <c r="R480" s="90">
        <f>SUM(R$4:R94)/$BE94</f>
        <v>34825.919192162175</v>
      </c>
      <c r="S480" s="90">
        <f>SUM(S$4:S94)/$BE94</f>
        <v>19224.957701750405</v>
      </c>
      <c r="T480" s="90">
        <f>SUM(T$4:T94)/$BE94</f>
        <v>28921.909109509914</v>
      </c>
      <c r="U480" s="90">
        <f>SUM(U$4:U94)/$BE94</f>
        <v>57800.542028901335</v>
      </c>
      <c r="V480" s="90">
        <f>SUM(V$4:V94)/$BE94</f>
        <v>3034.664377482844</v>
      </c>
      <c r="W480" s="90">
        <f>SUM(W$4:W94)/$BE94</f>
        <v>3671.8259109751307</v>
      </c>
      <c r="X480" s="90">
        <f>SUM(X$4:X94)/$BE94</f>
        <v>24007.319732790533</v>
      </c>
      <c r="Y480" s="90">
        <f>SUM(Y$4:Y94)/$BE94</f>
        <v>69738.608299323838</v>
      </c>
      <c r="Z480" s="90">
        <f>SUM(Z$4:Z94)/$BE94</f>
        <v>77297.954812765805</v>
      </c>
      <c r="AA480" s="90">
        <f>SUM(AA$4:AA94)/$BE94</f>
        <v>65536.073124166782</v>
      </c>
      <c r="AB480" s="90">
        <f>SUM(AB$4:AB94)/$BE94</f>
        <v>103979.21328490908</v>
      </c>
      <c r="AC480" s="90">
        <f>SUM(AC$4:AC94)/$BE94</f>
        <v>66730.253678267632</v>
      </c>
      <c r="AD480" s="90">
        <f>SUM(AD$4:AD94)/$BE94</f>
        <v>10064.013986100827</v>
      </c>
      <c r="AE480" s="90">
        <f>SUM(AE$4:AE94)/$BE94</f>
        <v>12568.799363688117</v>
      </c>
      <c r="AF480" s="90">
        <f>SUM(AF$4:AF94)/$BE94</f>
        <v>17156.283835953596</v>
      </c>
      <c r="AG480" s="90">
        <f>SUM(AG$4:AG94)/$BE94</f>
        <v>22719.803037192683</v>
      </c>
      <c r="AH480" s="90">
        <f>SUM(AH$4:AH94)/$BE94</f>
        <v>40944.002757109003</v>
      </c>
      <c r="AI480" s="90">
        <f>SUM(AI$4:AI94)/$BE94</f>
        <v>49124.432180267904</v>
      </c>
      <c r="AJ480" s="90">
        <f>SUM(AJ$4:AJ94)/$BE94</f>
        <v>19936.186817058213</v>
      </c>
      <c r="AK480" s="90">
        <f>SUM(AK$4:AK94)/$BE94</f>
        <v>13979.442029742288</v>
      </c>
      <c r="AL480" s="90">
        <f>SUM(AL$4:AL94)/$BE94</f>
        <v>22774.331237082792</v>
      </c>
      <c r="AM480" s="90">
        <f>SUM(AM$4:AM94)/$BE94</f>
        <v>55702.155712672749</v>
      </c>
      <c r="AN480" s="90">
        <f>SUM(AN$4:AN94)/$BE94</f>
        <v>73809.640172258121</v>
      </c>
      <c r="AO480" s="90">
        <f>SUM(AO$4:AO94)/$BE94</f>
        <v>60072.867760638292</v>
      </c>
      <c r="AP480" s="90">
        <f>SUM(AP$4:AP94)/$BE94</f>
        <v>41598.897533421528</v>
      </c>
      <c r="AQ480" s="90">
        <f>SUM(AQ$4:AQ94)/$BE94</f>
        <v>61273.343305018316</v>
      </c>
      <c r="AR480" s="90">
        <f>SUM(AR$4:AR94)/$BE94</f>
        <v>90004.975558044534</v>
      </c>
      <c r="AS480" s="90">
        <f>SUM(AS$4:AS94)/$BE94</f>
        <v>158460.43505510641</v>
      </c>
      <c r="AT480" s="90">
        <f>SUM(AT$4:AT94)/$BE94</f>
        <v>223135.3205082026</v>
      </c>
      <c r="AU480" s="90">
        <f>SUM(AU$4:AU94)/$BE94</f>
        <v>229309.54106488978</v>
      </c>
      <c r="AY480" s="63"/>
      <c r="AZ480" s="65"/>
      <c r="BA480" s="63"/>
      <c r="BB480" s="63"/>
    </row>
    <row r="481" spans="1:54" x14ac:dyDescent="0.25">
      <c r="A481" s="60">
        <v>19611</v>
      </c>
      <c r="B481" s="88">
        <f>SUM(B$4:B95)/$BE95</f>
        <v>23001.632757910014</v>
      </c>
      <c r="C481" s="90">
        <f>SUM(C$4:C95)/$BE95</f>
        <v>19392.743557047303</v>
      </c>
      <c r="D481" s="90">
        <f>SUM(D$4:D95)/$BE95</f>
        <v>23151.654162890871</v>
      </c>
      <c r="E481" s="90">
        <f>SUM(E$4:E95)/$BE95</f>
        <v>456.04732863522941</v>
      </c>
      <c r="F481" s="88">
        <f>SUM(F$4:F95)/$BE95</f>
        <v>2543.8826236036457</v>
      </c>
      <c r="G481" s="88">
        <f>SUM(G$4:G95)/$BE95</f>
        <v>11571.137980402875</v>
      </c>
      <c r="H481" s="90">
        <f>SUM(H$4:H95)/$BE95</f>
        <v>10996.339643414249</v>
      </c>
      <c r="I481" s="90">
        <f>SUM(I$4:I95)/$BE95</f>
        <v>9802.6082280392438</v>
      </c>
      <c r="J481" s="90">
        <f>SUM(J$4:J95)/$BE95</f>
        <v>14257.813187466123</v>
      </c>
      <c r="K481" s="88">
        <f>SUM(K$4:K95)/$BE95</f>
        <v>3241.799196612084</v>
      </c>
      <c r="L481" s="90">
        <f>SUM(L$4:L95)/$BE95</f>
        <v>31584.773835155731</v>
      </c>
      <c r="M481" s="88">
        <f>SUM(M$4:M95)/$BE95</f>
        <v>73195.252179403382</v>
      </c>
      <c r="N481" s="90">
        <f>SUM(N$4:N95)/$BE95</f>
        <v>45530.421774924107</v>
      </c>
      <c r="O481" s="90">
        <f>SUM(O$4:O95)/$BE95</f>
        <v>10330.493371877934</v>
      </c>
      <c r="P481" s="90">
        <f>SUM(P$4:P95)/$BE95</f>
        <v>25029.804407376465</v>
      </c>
      <c r="Q481" s="90">
        <f>SUM(Q$4:Q95)/$BE95</f>
        <v>39728.368868736448</v>
      </c>
      <c r="R481" s="90">
        <f>SUM(R$4:R95)/$BE95</f>
        <v>34813.37907863791</v>
      </c>
      <c r="S481" s="90">
        <f>SUM(S$4:S95)/$BE95</f>
        <v>19218.035180890398</v>
      </c>
      <c r="T481" s="90">
        <f>SUM(T$4:T95)/$BE95</f>
        <v>28911.494911350157</v>
      </c>
      <c r="U481" s="90">
        <f>SUM(U$4:U95)/$BE95</f>
        <v>57779.729215468673</v>
      </c>
      <c r="V481" s="90">
        <f>SUM(V$4:V95)/$BE95</f>
        <v>3033.5716558351778</v>
      </c>
      <c r="W481" s="90">
        <f>SUM(W$4:W95)/$BE95</f>
        <v>3670.1128600087545</v>
      </c>
      <c r="X481" s="90">
        <f>SUM(X$4:X95)/$BE95</f>
        <v>23998.6560827918</v>
      </c>
      <c r="Y481" s="90">
        <f>SUM(Y$4:Y95)/$BE95</f>
        <v>69727.131894304533</v>
      </c>
      <c r="Z481" s="90">
        <f>SUM(Z$4:Z95)/$BE95</f>
        <v>77271.868353485828</v>
      </c>
      <c r="AA481" s="90">
        <f>SUM(AA$4:AA95)/$BE95</f>
        <v>65576.826720735495</v>
      </c>
      <c r="AB481" s="90">
        <f>SUM(AB$4:AB95)/$BE95</f>
        <v>103953.10220147585</v>
      </c>
      <c r="AC481" s="90">
        <f>SUM(AC$4:AC95)/$BE95</f>
        <v>66938.542286136551</v>
      </c>
      <c r="AD481" s="90">
        <f>SUM(AD$4:AD95)/$BE95</f>
        <v>10064.006861771804</v>
      </c>
      <c r="AE481" s="90">
        <f>SUM(AE$4:AE95)/$BE95</f>
        <v>12568.790466232636</v>
      </c>
      <c r="AF481" s="90">
        <f>SUM(AF$4:AF95)/$BE95</f>
        <v>17156.271691016758</v>
      </c>
      <c r="AG481" s="90">
        <f>SUM(AG$4:AG95)/$BE95</f>
        <v>22719.786953839448</v>
      </c>
      <c r="AH481" s="90">
        <f>SUM(AH$4:AH95)/$BE95</f>
        <v>40943.973772840924</v>
      </c>
      <c r="AI481" s="90">
        <f>SUM(AI$4:AI95)/$BE95</f>
        <v>49124.397405072159</v>
      </c>
      <c r="AJ481" s="90">
        <f>SUM(AJ$4:AJ95)/$BE95</f>
        <v>19936.17270422736</v>
      </c>
      <c r="AK481" s="90">
        <f>SUM(AK$4:AK95)/$BE95</f>
        <v>13980.200347577551</v>
      </c>
      <c r="AL481" s="90">
        <f>SUM(AL$4:AL95)/$BE95</f>
        <v>22774.331237082773</v>
      </c>
      <c r="AM481" s="90">
        <f>SUM(AM$4:AM95)/$BE95</f>
        <v>55702.155712672728</v>
      </c>
      <c r="AN481" s="90">
        <f>SUM(AN$4:AN95)/$BE95</f>
        <v>73809.640172258136</v>
      </c>
      <c r="AO481" s="90">
        <f>SUM(AO$4:AO95)/$BE95</f>
        <v>60072.867760638263</v>
      </c>
      <c r="AP481" s="90">
        <f>SUM(AP$4:AP95)/$BE95</f>
        <v>41598.897533421507</v>
      </c>
      <c r="AQ481" s="90">
        <f>SUM(AQ$4:AQ95)/$BE95</f>
        <v>61273.343305018323</v>
      </c>
      <c r="AR481" s="90">
        <f>SUM(AR$4:AR95)/$BE95</f>
        <v>90004.975558044462</v>
      </c>
      <c r="AS481" s="90">
        <f>SUM(AS$4:AS95)/$BE95</f>
        <v>158460.43505510638</v>
      </c>
      <c r="AT481" s="90">
        <f>SUM(AT$4:AT95)/$BE95</f>
        <v>223135.32050820254</v>
      </c>
      <c r="AU481" s="90">
        <f>SUM(AU$4:AU95)/$BE95</f>
        <v>229139.95261542228</v>
      </c>
      <c r="AY481" s="63"/>
      <c r="AZ481" s="65"/>
      <c r="BA481" s="63"/>
      <c r="BB481" s="63"/>
    </row>
    <row r="482" spans="1:54" x14ac:dyDescent="0.25">
      <c r="A482" s="60">
        <v>19612</v>
      </c>
      <c r="B482" s="88">
        <f>SUM(B$4:B96)/$BE96</f>
        <v>22994.35247404662</v>
      </c>
      <c r="C482" s="90">
        <f>SUM(C$4:C96)/$BE96</f>
        <v>19389.001646467954</v>
      </c>
      <c r="D482" s="90">
        <f>SUM(D$4:D96)/$BE96</f>
        <v>23147.186954866072</v>
      </c>
      <c r="E482" s="90">
        <f>SUM(E$4:E96)/$BE96</f>
        <v>455.95933240516166</v>
      </c>
      <c r="F482" s="88">
        <f>SUM(F$4:F96)/$BE96</f>
        <v>2544.079627086544</v>
      </c>
      <c r="G482" s="88">
        <f>SUM(G$4:G96)/$BE96</f>
        <v>11572.48644023222</v>
      </c>
      <c r="H482" s="90">
        <f>SUM(H$4:H96)/$BE96</f>
        <v>10994.217853914777</v>
      </c>
      <c r="I482" s="90">
        <f>SUM(I$4:I96)/$BE96</f>
        <v>9800.7167739845227</v>
      </c>
      <c r="J482" s="90">
        <f>SUM(J$4:J96)/$BE96</f>
        <v>14255.062083072537</v>
      </c>
      <c r="K482" s="88">
        <f>SUM(K$4:K96)/$BE96</f>
        <v>3241.7753013954011</v>
      </c>
      <c r="L482" s="90">
        <f>SUM(L$4:L96)/$BE96</f>
        <v>31578.679421592806</v>
      </c>
      <c r="M482" s="88">
        <f>SUM(M$4:M96)/$BE96</f>
        <v>73179.100235253834</v>
      </c>
      <c r="N482" s="90">
        <f>SUM(N$4:N96)/$BE96</f>
        <v>45521.636490551675</v>
      </c>
      <c r="O482" s="90">
        <f>SUM(O$4:O96)/$BE96</f>
        <v>10328.500060187833</v>
      </c>
      <c r="P482" s="90">
        <f>SUM(P$4:P96)/$BE96</f>
        <v>25024.974802445726</v>
      </c>
      <c r="Q482" s="90">
        <f>SUM(Q$4:Q96)/$BE96</f>
        <v>39720.703114619741</v>
      </c>
      <c r="R482" s="90">
        <f>SUM(R$4:R96)/$BE96</f>
        <v>34806.661692256719</v>
      </c>
      <c r="S482" s="90">
        <f>SUM(S$4:S96)/$BE96</f>
        <v>19214.326981019742</v>
      </c>
      <c r="T482" s="90">
        <f>SUM(T$4:T96)/$BE96</f>
        <v>28905.916318081869</v>
      </c>
      <c r="U482" s="90">
        <f>SUM(U$4:U96)/$BE96</f>
        <v>57768.580376246508</v>
      </c>
      <c r="V482" s="90">
        <f>SUM(V$4:V96)/$BE96</f>
        <v>3032.9863155589287</v>
      </c>
      <c r="W482" s="90">
        <f>SUM(W$4:W96)/$BE96</f>
        <v>3668.9512266711222</v>
      </c>
      <c r="X482" s="90">
        <f>SUM(X$4:X96)/$BE96</f>
        <v>23994.003288811928</v>
      </c>
      <c r="Y482" s="90">
        <f>SUM(Y$4:Y96)/$BE96</f>
        <v>69760.181900396099</v>
      </c>
      <c r="Z482" s="90">
        <f>SUM(Z$4:Z96)/$BE96</f>
        <v>77263.038615211553</v>
      </c>
      <c r="AA482" s="90">
        <f>SUM(AA$4:AA96)/$BE96</f>
        <v>65652.279393396675</v>
      </c>
      <c r="AB482" s="90">
        <f>SUM(AB$4:AB96)/$BE96</f>
        <v>103953.07073095057</v>
      </c>
      <c r="AC482" s="90">
        <f>SUM(AC$4:AC96)/$BE96</f>
        <v>66938.522021314784</v>
      </c>
      <c r="AD482" s="90">
        <f>SUM(AD$4:AD96)/$BE96</f>
        <v>10064.003815014292</v>
      </c>
      <c r="AE482" s="90">
        <f>SUM(AE$4:AE96)/$BE96</f>
        <v>12568.786661185652</v>
      </c>
      <c r="AF482" s="90">
        <f>SUM(AF$4:AF96)/$BE96</f>
        <v>17156.266497166103</v>
      </c>
      <c r="AG482" s="90">
        <f>SUM(AG$4:AG96)/$BE96</f>
        <v>22719.780075702827</v>
      </c>
      <c r="AH482" s="90">
        <f>SUM(AH$4:AH96)/$BE96</f>
        <v>40943.961377555403</v>
      </c>
      <c r="AI482" s="90">
        <f>SUM(AI$4:AI96)/$BE96</f>
        <v>49124.382533263808</v>
      </c>
      <c r="AJ482" s="90">
        <f>SUM(AJ$4:AJ96)/$BE96</f>
        <v>19936.166668795751</v>
      </c>
      <c r="AK482" s="90">
        <f>SUM(AK$4:AK96)/$BE96</f>
        <v>13980.52464647174</v>
      </c>
      <c r="AL482" s="90">
        <f>SUM(AL$4:AL96)/$BE96</f>
        <v>22774.33123708277</v>
      </c>
      <c r="AM482" s="90">
        <f>SUM(AM$4:AM96)/$BE96</f>
        <v>55702.15571267272</v>
      </c>
      <c r="AN482" s="90">
        <f>SUM(AN$4:AN96)/$BE96</f>
        <v>73809.640172258136</v>
      </c>
      <c r="AO482" s="90">
        <f>SUM(AO$4:AO96)/$BE96</f>
        <v>60072.867760638255</v>
      </c>
      <c r="AP482" s="90">
        <f>SUM(AP$4:AP96)/$BE96</f>
        <v>41598.897533421499</v>
      </c>
      <c r="AQ482" s="90">
        <f>SUM(AQ$4:AQ96)/$BE96</f>
        <v>61273.343305018316</v>
      </c>
      <c r="AR482" s="90">
        <f>SUM(AR$4:AR96)/$BE96</f>
        <v>90004.975558044433</v>
      </c>
      <c r="AS482" s="90">
        <f>SUM(AS$4:AS96)/$BE96</f>
        <v>158460.43505510638</v>
      </c>
      <c r="AT482" s="90">
        <f>SUM(AT$4:AT96)/$BE96</f>
        <v>223135.32050820248</v>
      </c>
      <c r="AU482" s="90">
        <f>SUM(AU$4:AU96)/$BE96</f>
        <v>229067.42715964082</v>
      </c>
      <c r="AY482" s="63"/>
      <c r="AZ482" s="65"/>
      <c r="BA482" s="63"/>
      <c r="BB482" s="63"/>
    </row>
    <row r="483" spans="1:54" x14ac:dyDescent="0.25">
      <c r="A483" s="60">
        <v>19613</v>
      </c>
      <c r="B483" s="88">
        <f>SUM(B$4:B97)/$BE97</f>
        <v>22984.148712291753</v>
      </c>
      <c r="C483" s="90">
        <f>SUM(C$4:C97)/$BE97</f>
        <v>19384.011455341621</v>
      </c>
      <c r="D483" s="90">
        <f>SUM(D$4:D97)/$BE97</f>
        <v>23141.22951110252</v>
      </c>
      <c r="E483" s="90">
        <f>SUM(E$4:E97)/$BE97</f>
        <v>455.84198112240898</v>
      </c>
      <c r="F483" s="88">
        <f>SUM(F$4:F97)/$BE97</f>
        <v>2543.7306881136792</v>
      </c>
      <c r="G483" s="88">
        <f>SUM(G$4:G97)/$BE97</f>
        <v>11570.349498876292</v>
      </c>
      <c r="H483" s="90">
        <f>SUM(H$4:H97)/$BE97</f>
        <v>10991.388247245242</v>
      </c>
      <c r="I483" s="90">
        <f>SUM(I$4:I97)/$BE97</f>
        <v>9798.1943413823828</v>
      </c>
      <c r="J483" s="90">
        <f>SUM(J$4:J97)/$BE97</f>
        <v>14251.393225562133</v>
      </c>
      <c r="K483" s="88">
        <f>SUM(K$4:K97)/$BE97</f>
        <v>3247.0658149149331</v>
      </c>
      <c r="L483" s="90">
        <f>SUM(L$4:L97)/$BE97</f>
        <v>31570.551945578518</v>
      </c>
      <c r="M483" s="88">
        <f>SUM(M$4:M97)/$BE97</f>
        <v>73157.279429682822</v>
      </c>
      <c r="N483" s="90">
        <f>SUM(N$4:N97)/$BE97</f>
        <v>45509.920484199836</v>
      </c>
      <c r="O483" s="90">
        <f>SUM(O$4:O97)/$BE97</f>
        <v>10325.841790810047</v>
      </c>
      <c r="P483" s="90">
        <f>SUM(P$4:P97)/$BE97</f>
        <v>25018.534068185316</v>
      </c>
      <c r="Q483" s="90">
        <f>SUM(Q$4:Q97)/$BE97</f>
        <v>39710.480107587282</v>
      </c>
      <c r="R483" s="90">
        <f>SUM(R$4:R97)/$BE97</f>
        <v>34797.70342315903</v>
      </c>
      <c r="S483" s="90">
        <f>SUM(S$4:S97)/$BE97</f>
        <v>19209.381746307288</v>
      </c>
      <c r="T483" s="90">
        <f>SUM(T$4:T97)/$BE97</f>
        <v>28898.476737142577</v>
      </c>
      <c r="U483" s="90">
        <f>SUM(U$4:U97)/$BE97</f>
        <v>57753.712346300134</v>
      </c>
      <c r="V483" s="90">
        <f>SUM(V$4:V97)/$BE97</f>
        <v>3032.2057090237781</v>
      </c>
      <c r="W483" s="90">
        <f>SUM(W$4:W97)/$BE97</f>
        <v>3667.0034858177837</v>
      </c>
      <c r="X483" s="90">
        <f>SUM(X$4:X97)/$BE97</f>
        <v>23987.7788761388</v>
      </c>
      <c r="Y483" s="90">
        <f>SUM(Y$4:Y97)/$BE97</f>
        <v>69892.425357386863</v>
      </c>
      <c r="Z483" s="90">
        <f>SUM(Z$4:Z97)/$BE97</f>
        <v>77262.854773326661</v>
      </c>
      <c r="AA483" s="90">
        <f>SUM(AA$4:AA97)/$BE97</f>
        <v>65653.485518003945</v>
      </c>
      <c r="AB483" s="90">
        <f>SUM(AB$4:AB97)/$BE97</f>
        <v>103953.01796350135</v>
      </c>
      <c r="AC483" s="90">
        <f>SUM(AC$4:AC97)/$BE97</f>
        <v>66938.488042760451</v>
      </c>
      <c r="AD483" s="90">
        <f>SUM(AD$4:AD97)/$BE97</f>
        <v>10063.99870643967</v>
      </c>
      <c r="AE483" s="90">
        <f>SUM(AE$4:AE97)/$BE97</f>
        <v>12568.780281164287</v>
      </c>
      <c r="AF483" s="90">
        <f>SUM(AF$4:AF97)/$BE97</f>
        <v>17156.257788501523</v>
      </c>
      <c r="AG483" s="90">
        <f>SUM(AG$4:AG97)/$BE97</f>
        <v>22719.768542952141</v>
      </c>
      <c r="AH483" s="90">
        <f>SUM(AH$4:AH97)/$BE97</f>
        <v>40943.940594057574</v>
      </c>
      <c r="AI483" s="90">
        <f>SUM(AI$4:AI97)/$BE97</f>
        <v>49124.357597315677</v>
      </c>
      <c r="AJ483" s="90">
        <f>SUM(AJ$4:AJ97)/$BE97</f>
        <v>19936.156549030493</v>
      </c>
      <c r="AK483" s="90">
        <f>SUM(AK$4:AK97)/$BE97</f>
        <v>13981.068406868799</v>
      </c>
      <c r="AL483" s="90">
        <f>SUM(AL$4:AL97)/$BE97</f>
        <v>22774.331237082766</v>
      </c>
      <c r="AM483" s="90">
        <f>SUM(AM$4:AM97)/$BE97</f>
        <v>55702.15571267272</v>
      </c>
      <c r="AN483" s="90">
        <f>SUM(AN$4:AN97)/$BE97</f>
        <v>73809.640172258136</v>
      </c>
      <c r="AO483" s="90">
        <f>SUM(AO$4:AO97)/$BE97</f>
        <v>60072.867760638263</v>
      </c>
      <c r="AP483" s="90">
        <f>SUM(AP$4:AP97)/$BE97</f>
        <v>41598.897533421492</v>
      </c>
      <c r="AQ483" s="90">
        <f>SUM(AQ$4:AQ97)/$BE97</f>
        <v>61273.343305018323</v>
      </c>
      <c r="AR483" s="90">
        <f>SUM(AR$4:AR97)/$BE97</f>
        <v>90004.975558044403</v>
      </c>
      <c r="AS483" s="90">
        <f>SUM(AS$4:AS97)/$BE97</f>
        <v>158460.43505510638</v>
      </c>
      <c r="AT483" s="90">
        <f>SUM(AT$4:AT97)/$BE97</f>
        <v>223135.32050820248</v>
      </c>
      <c r="AU483" s="90">
        <f>SUM(AU$4:AU97)/$BE97</f>
        <v>228945.82184016844</v>
      </c>
      <c r="AY483" s="63"/>
      <c r="AZ483" s="65"/>
      <c r="BA483" s="63"/>
      <c r="BB483" s="63"/>
    </row>
    <row r="484" spans="1:54" x14ac:dyDescent="0.25">
      <c r="A484" s="60">
        <v>19614</v>
      </c>
      <c r="B484" s="88">
        <f>SUM(B$4:B98)/$BE98</f>
        <v>22976.175295772849</v>
      </c>
      <c r="C484" s="90">
        <f>SUM(C$4:C98)/$BE98</f>
        <v>19382.76930692809</v>
      </c>
      <c r="D484" s="90">
        <f>SUM(D$4:D98)/$BE98</f>
        <v>23139.746596093471</v>
      </c>
      <c r="E484" s="90">
        <f>SUM(E$4:E98)/$BE98</f>
        <v>455.8127702753693</v>
      </c>
      <c r="F484" s="88">
        <f>SUM(F$4:F98)/$BE98</f>
        <v>2542.7374326439581</v>
      </c>
      <c r="G484" s="88">
        <f>SUM(G$4:G98)/$BE98</f>
        <v>11567.83409947415</v>
      </c>
      <c r="H484" s="90">
        <f>SUM(H$4:H98)/$BE98</f>
        <v>10990.683907201697</v>
      </c>
      <c r="I484" s="90">
        <f>SUM(I$4:I98)/$BE98</f>
        <v>9797.5664624945075</v>
      </c>
      <c r="J484" s="90">
        <f>SUM(J$4:J98)/$BE98</f>
        <v>14250.47998087469</v>
      </c>
      <c r="K484" s="88">
        <f>SUM(K$4:K98)/$BE98</f>
        <v>3247.8004242828893</v>
      </c>
      <c r="L484" s="90">
        <f>SUM(L$4:L98)/$BE98</f>
        <v>31568.52887047386</v>
      </c>
      <c r="M484" s="88">
        <f>SUM(M$4:M98)/$BE98</f>
        <v>73160.753524045838</v>
      </c>
      <c r="N484" s="90">
        <f>SUM(N$4:N98)/$BE98</f>
        <v>45507.004159287972</v>
      </c>
      <c r="O484" s="90">
        <f>SUM(O$4:O98)/$BE98</f>
        <v>10325.180099703377</v>
      </c>
      <c r="P484" s="90">
        <f>SUM(P$4:P98)/$BE98</f>
        <v>25016.93085347128</v>
      </c>
      <c r="Q484" s="90">
        <f>SUM(Q$4:Q98)/$BE98</f>
        <v>39707.935417085835</v>
      </c>
      <c r="R484" s="90">
        <f>SUM(R$4:R98)/$BE98</f>
        <v>34795.473548699556</v>
      </c>
      <c r="S484" s="90">
        <f>SUM(S$4:S98)/$BE98</f>
        <v>19208.150788355393</v>
      </c>
      <c r="T484" s="90">
        <f>SUM(T$4:T98)/$BE98</f>
        <v>28896.624891507745</v>
      </c>
      <c r="U484" s="90">
        <f>SUM(U$4:U98)/$BE98</f>
        <v>57750.01142596922</v>
      </c>
      <c r="V484" s="90">
        <f>SUM(V$4:V98)/$BE98</f>
        <v>3032.0114020034775</v>
      </c>
      <c r="W484" s="90">
        <f>SUM(W$4:W98)/$BE98</f>
        <v>3666.768500269447</v>
      </c>
      <c r="X484" s="90">
        <f>SUM(X$4:X98)/$BE98</f>
        <v>23986.241713332631</v>
      </c>
      <c r="Y484" s="90">
        <f>SUM(Y$4:Y98)/$BE98</f>
        <v>69925.209250288346</v>
      </c>
      <c r="Z484" s="90">
        <f>SUM(Z$4:Z98)/$BE98</f>
        <v>77262.825941661184</v>
      </c>
      <c r="AA484" s="90">
        <f>SUM(AA$4:AA98)/$BE98</f>
        <v>65653.461018526126</v>
      </c>
      <c r="AB484" s="90">
        <f>SUM(AB$4:AB98)/$BE98</f>
        <v>103952.97917204475</v>
      </c>
      <c r="AC484" s="90">
        <f>SUM(AC$4:AC98)/$BE98</f>
        <v>66938.463063769901</v>
      </c>
      <c r="AD484" s="90">
        <f>SUM(AD$4:AD98)/$BE98</f>
        <v>10063.994950923603</v>
      </c>
      <c r="AE484" s="90">
        <f>SUM(AE$4:AE98)/$BE98</f>
        <v>12568.775590956113</v>
      </c>
      <c r="AF484" s="90">
        <f>SUM(AF$4:AF98)/$BE98</f>
        <v>17156.251386414857</v>
      </c>
      <c r="AG484" s="90">
        <f>SUM(AG$4:AG98)/$BE98</f>
        <v>22719.760064767139</v>
      </c>
      <c r="AH484" s="90">
        <f>SUM(AH$4:AH98)/$BE98</f>
        <v>40943.925315279419</v>
      </c>
      <c r="AI484" s="90">
        <f>SUM(AI$4:AI98)/$BE98</f>
        <v>49124.339265905684</v>
      </c>
      <c r="AJ484" s="90">
        <f>SUM(AJ$4:AJ98)/$BE98</f>
        <v>19936.149109587455</v>
      </c>
      <c r="AK484" s="90">
        <f>SUM(AK$4:AK98)/$BE98</f>
        <v>13981.468146823736</v>
      </c>
      <c r="AL484" s="90">
        <f>SUM(AL$4:AL98)/$BE98</f>
        <v>22774.331237082763</v>
      </c>
      <c r="AM484" s="90">
        <f>SUM(AM$4:AM98)/$BE98</f>
        <v>55702.15571267272</v>
      </c>
      <c r="AN484" s="90">
        <f>SUM(AN$4:AN98)/$BE98</f>
        <v>73809.640172258136</v>
      </c>
      <c r="AO484" s="90">
        <f>SUM(AO$4:AO98)/$BE98</f>
        <v>60072.867760638263</v>
      </c>
      <c r="AP484" s="90">
        <f>SUM(AP$4:AP98)/$BE98</f>
        <v>41598.897533421492</v>
      </c>
      <c r="AQ484" s="90">
        <f>SUM(AQ$4:AQ98)/$BE98</f>
        <v>61273.343305018323</v>
      </c>
      <c r="AR484" s="90">
        <f>SUM(AR$4:AR98)/$BE98</f>
        <v>90004.975558044389</v>
      </c>
      <c r="AS484" s="90">
        <f>SUM(AS$4:AS98)/$BE98</f>
        <v>158460.43505510638</v>
      </c>
      <c r="AT484" s="90">
        <f>SUM(AT$4:AT98)/$BE98</f>
        <v>223135.32050820245</v>
      </c>
      <c r="AU484" s="90">
        <f>SUM(AU$4:AU98)/$BE98</f>
        <v>228856.4249197809</v>
      </c>
      <c r="AY484" s="63"/>
      <c r="AZ484" s="65"/>
      <c r="BA484" s="63"/>
      <c r="BB484" s="63"/>
    </row>
    <row r="485" spans="1:54" x14ac:dyDescent="0.25">
      <c r="A485" s="60">
        <v>19615</v>
      </c>
      <c r="B485" s="88">
        <f>SUM(B$4:B99)/$BE99</f>
        <v>22962.767455373261</v>
      </c>
      <c r="C485" s="90">
        <f>SUM(C$4:C99)/$BE99</f>
        <v>19384.104557656527</v>
      </c>
      <c r="D485" s="90">
        <f>SUM(D$4:D99)/$BE99</f>
        <v>23141.340659511992</v>
      </c>
      <c r="E485" s="90">
        <f>SUM(E$4:E99)/$BE99</f>
        <v>455.84417055279994</v>
      </c>
      <c r="F485" s="88">
        <f>SUM(F$4:F99)/$BE99</f>
        <v>2541.2536078891376</v>
      </c>
      <c r="G485" s="88">
        <f>SUM(G$4:G99)/$BE99</f>
        <v>11569.088958537475</v>
      </c>
      <c r="H485" s="90">
        <f>SUM(H$4:H99)/$BE99</f>
        <v>10991.441039398</v>
      </c>
      <c r="I485" s="90">
        <f>SUM(I$4:I99)/$BE99</f>
        <v>9798.2414025689504</v>
      </c>
      <c r="J485" s="90">
        <f>SUM(J$4:J99)/$BE99</f>
        <v>14251.461675671724</v>
      </c>
      <c r="K485" s="88">
        <f>SUM(K$4:K99)/$BE99</f>
        <v>3248.9071505168508</v>
      </c>
      <c r="L485" s="90">
        <f>SUM(L$4:L99)/$BE99</f>
        <v>31570.703580419697</v>
      </c>
      <c r="M485" s="88">
        <f>SUM(M$4:M99)/$BE99</f>
        <v>73181.10212979943</v>
      </c>
      <c r="N485" s="90">
        <f>SUM(N$4:N99)/$BE99</f>
        <v>45510.139070484147</v>
      </c>
      <c r="O485" s="90">
        <f>SUM(O$4:O99)/$BE99</f>
        <v>10325.891386312915</v>
      </c>
      <c r="P485" s="90">
        <f>SUM(P$4:P99)/$BE99</f>
        <v>25018.654233379242</v>
      </c>
      <c r="Q485" s="90">
        <f>SUM(Q$4:Q99)/$BE99</f>
        <v>39710.670838888684</v>
      </c>
      <c r="R485" s="90">
        <f>SUM(R$4:R99)/$BE99</f>
        <v>34797.870558163813</v>
      </c>
      <c r="S485" s="90">
        <f>SUM(S$4:S99)/$BE99</f>
        <v>19209.474009870693</v>
      </c>
      <c r="T485" s="90">
        <f>SUM(T$4:T99)/$BE99</f>
        <v>28898.615537885024</v>
      </c>
      <c r="U485" s="90">
        <f>SUM(U$4:U99)/$BE99</f>
        <v>57753.989740097415</v>
      </c>
      <c r="V485" s="90">
        <f>SUM(V$4:V99)/$BE99</f>
        <v>3032.2202728503971</v>
      </c>
      <c r="W485" s="90">
        <f>SUM(W$4:W99)/$BE99</f>
        <v>3667.0210986077941</v>
      </c>
      <c r="X485" s="90">
        <f>SUM(X$4:X99)/$BE99</f>
        <v>23987.894090569163</v>
      </c>
      <c r="Y485" s="90">
        <f>SUM(Y$4:Y99)/$BE99</f>
        <v>69889.407432733598</v>
      </c>
      <c r="Z485" s="90">
        <f>SUM(Z$4:Z99)/$BE99</f>
        <v>77262.782870023773</v>
      </c>
      <c r="AA485" s="90">
        <f>SUM(AA$4:AA99)/$BE99</f>
        <v>65653.424418749797</v>
      </c>
      <c r="AB485" s="90">
        <f>SUM(AB$4:AB99)/$BE99</f>
        <v>103952.92122147173</v>
      </c>
      <c r="AC485" s="90">
        <f>SUM(AC$4:AC99)/$BE99</f>
        <v>66938.425747645611</v>
      </c>
      <c r="AD485" s="90">
        <f>SUM(AD$4:AD99)/$BE99</f>
        <v>10063.989340557266</v>
      </c>
      <c r="AE485" s="90">
        <f>SUM(AE$4:AE99)/$BE99</f>
        <v>12568.768584252182</v>
      </c>
      <c r="AF485" s="90">
        <f>SUM(AF$4:AF99)/$BE99</f>
        <v>17156.241822334949</v>
      </c>
      <c r="AG485" s="90">
        <f>SUM(AG$4:AG99)/$BE99</f>
        <v>22719.74739920309</v>
      </c>
      <c r="AH485" s="90">
        <f>SUM(AH$4:AH99)/$BE99</f>
        <v>40943.902490306456</v>
      </c>
      <c r="AI485" s="90">
        <f>SUM(AI$4:AI99)/$BE99</f>
        <v>49124.311880604779</v>
      </c>
      <c r="AJ485" s="90">
        <f>SUM(AJ$4:AJ99)/$BE99</f>
        <v>19936.137995800458</v>
      </c>
      <c r="AK485" s="90">
        <f>SUM(AK$4:AK99)/$BE99</f>
        <v>13982.065318506859</v>
      </c>
      <c r="AL485" s="90">
        <f>SUM(AL$4:AL99)/$BE99</f>
        <v>22774.331237082763</v>
      </c>
      <c r="AM485" s="90">
        <f>SUM(AM$4:AM99)/$BE99</f>
        <v>55702.15571267272</v>
      </c>
      <c r="AN485" s="90">
        <f>SUM(AN$4:AN99)/$BE99</f>
        <v>73809.640172258136</v>
      </c>
      <c r="AO485" s="90">
        <f>SUM(AO$4:AO99)/$BE99</f>
        <v>60072.867760638263</v>
      </c>
      <c r="AP485" s="90">
        <f>SUM(AP$4:AP99)/$BE99</f>
        <v>41598.897533421492</v>
      </c>
      <c r="AQ485" s="90">
        <f>SUM(AQ$4:AQ99)/$BE99</f>
        <v>61273.343305018323</v>
      </c>
      <c r="AR485" s="90">
        <f>SUM(AR$4:AR99)/$BE99</f>
        <v>90004.975558044374</v>
      </c>
      <c r="AS485" s="90">
        <f>SUM(AS$4:AS99)/$BE99</f>
        <v>158460.43505510638</v>
      </c>
      <c r="AT485" s="90">
        <f>SUM(AT$4:AT99)/$BE99</f>
        <v>223135.32050820245</v>
      </c>
      <c r="AU485" s="90">
        <f>SUM(AU$4:AU99)/$BE99</f>
        <v>228722.87482363806</v>
      </c>
      <c r="AY485" s="63"/>
      <c r="AZ485" s="65"/>
      <c r="BA485" s="63"/>
      <c r="BB485" s="63"/>
    </row>
    <row r="486" spans="1:54" x14ac:dyDescent="0.25">
      <c r="A486" s="60">
        <v>19616</v>
      </c>
      <c r="B486" s="88">
        <f>SUM(B$4:B100)/$BE100</f>
        <v>22962.767455373261</v>
      </c>
      <c r="C486" s="90">
        <f>SUM(C$4:C100)/$BE100</f>
        <v>19384.104557656527</v>
      </c>
      <c r="D486" s="90">
        <f>SUM(D$4:D100)/$BE100</f>
        <v>23141.340659511992</v>
      </c>
      <c r="E486" s="90">
        <f>SUM(E$4:E100)/$BE100</f>
        <v>455.84417055279994</v>
      </c>
      <c r="F486" s="88">
        <f>SUM(F$4:F100)/$BE100</f>
        <v>2541.2536078891376</v>
      </c>
      <c r="G486" s="88">
        <f>SUM(G$4:G100)/$BE100</f>
        <v>11569.088958537475</v>
      </c>
      <c r="H486" s="90">
        <f>SUM(H$4:H100)/$BE100</f>
        <v>10991.441039398</v>
      </c>
      <c r="I486" s="90">
        <f>SUM(I$4:I100)/$BE100</f>
        <v>9798.2414025689504</v>
      </c>
      <c r="J486" s="90">
        <f>SUM(J$4:J100)/$BE100</f>
        <v>14251.461675671724</v>
      </c>
      <c r="K486" s="88">
        <f>SUM(K$4:K100)/$BE100</f>
        <v>3248.9071505168508</v>
      </c>
      <c r="L486" s="90">
        <f>SUM(L$4:L100)/$BE100</f>
        <v>31570.703580419697</v>
      </c>
      <c r="M486" s="90">
        <f>SUM(M$4:M100)/$BE100</f>
        <v>73181.10212979943</v>
      </c>
      <c r="N486" s="90">
        <f>SUM(N$4:N100)/$BE100</f>
        <v>45510.139070484147</v>
      </c>
      <c r="O486" s="90">
        <f>SUM(O$4:O100)/$BE100</f>
        <v>10325.891386312915</v>
      </c>
      <c r="P486" s="90">
        <f>SUM(P$4:P100)/$BE100</f>
        <v>25018.654233379242</v>
      </c>
      <c r="Q486" s="90">
        <f>SUM(Q$4:Q100)/$BE100</f>
        <v>39710.670838888684</v>
      </c>
      <c r="R486" s="90">
        <f>SUM(R$4:R100)/$BE100</f>
        <v>34797.870558163813</v>
      </c>
      <c r="S486" s="90">
        <f>SUM(S$4:S100)/$BE100</f>
        <v>19209.474009870693</v>
      </c>
      <c r="T486" s="90">
        <f>SUM(T$4:T100)/$BE100</f>
        <v>28898.615537885024</v>
      </c>
      <c r="U486" s="90">
        <f>SUM(U$4:U100)/$BE100</f>
        <v>57753.989740097415</v>
      </c>
      <c r="V486" s="90">
        <f>SUM(V$4:V100)/$BE100</f>
        <v>3032.2202728503971</v>
      </c>
      <c r="W486" s="90">
        <f>SUM(W$4:W100)/$BE100</f>
        <v>3667.0210986077941</v>
      </c>
      <c r="X486" s="90">
        <f>SUM(X$4:X100)/$BE100</f>
        <v>23987.894090569163</v>
      </c>
      <c r="Y486" s="90">
        <f>SUM(Y$4:Y100)/$BE100</f>
        <v>69889.407432733598</v>
      </c>
      <c r="Z486" s="90">
        <f>SUM(Z$4:Z100)/$BE100</f>
        <v>77262.782870023773</v>
      </c>
      <c r="AA486" s="90">
        <f>SUM(AA$4:AA100)/$BE100</f>
        <v>65653.424418749797</v>
      </c>
      <c r="AB486" s="90">
        <f>SUM(AB$4:AB100)/$BE100</f>
        <v>103952.92122147173</v>
      </c>
      <c r="AC486" s="90">
        <f>SUM(AC$4:AC100)/$BE100</f>
        <v>66938.425747645611</v>
      </c>
      <c r="AD486" s="90">
        <f>SUM(AD$4:AD100)/$BE100</f>
        <v>10063.989340557266</v>
      </c>
      <c r="AE486" s="90">
        <f>SUM(AE$4:AE100)/$BE100</f>
        <v>12568.768584252182</v>
      </c>
      <c r="AF486" s="90">
        <f>SUM(AF$4:AF100)/$BE100</f>
        <v>17156.241822334949</v>
      </c>
      <c r="AG486" s="90">
        <f>SUM(AG$4:AG100)/$BE100</f>
        <v>22719.74739920309</v>
      </c>
      <c r="AH486" s="90">
        <f>SUM(AH$4:AH100)/$BE100</f>
        <v>40943.902490306456</v>
      </c>
      <c r="AI486" s="90">
        <f>SUM(AI$4:AI100)/$BE100</f>
        <v>49124.311880604779</v>
      </c>
      <c r="AJ486" s="90">
        <f>SUM(AJ$4:AJ100)/$BE100</f>
        <v>19936.137995800458</v>
      </c>
      <c r="AK486" s="90">
        <f>SUM(AK$4:AK100)/$BE100</f>
        <v>13982.065318506859</v>
      </c>
      <c r="AL486" s="90">
        <f>SUM(AL$4:AL100)/$BE100</f>
        <v>22774.331237082763</v>
      </c>
      <c r="AM486" s="90">
        <f>SUM(AM$4:AM100)/$BE100</f>
        <v>55702.15571267272</v>
      </c>
      <c r="AN486" s="90">
        <f>SUM(AN$4:AN100)/$BE100</f>
        <v>73809.640172258136</v>
      </c>
      <c r="AO486" s="90">
        <f>SUM(AO$4:AO100)/$BE100</f>
        <v>60072.867760638263</v>
      </c>
      <c r="AP486" s="90">
        <f>SUM(AP$4:AP100)/$BE100</f>
        <v>41598.897533421492</v>
      </c>
      <c r="AQ486" s="90">
        <f>SUM(AQ$4:AQ100)/$BE100</f>
        <v>61273.343305018323</v>
      </c>
      <c r="AR486" s="90">
        <f>SUM(AR$4:AR100)/$BE100</f>
        <v>90004.975558044374</v>
      </c>
      <c r="AS486" s="90">
        <f>SUM(AS$4:AS100)/$BE100</f>
        <v>158460.43505510638</v>
      </c>
      <c r="AT486" s="90">
        <f>SUM(AT$4:AT100)/$BE100</f>
        <v>223135.32050820245</v>
      </c>
      <c r="AU486" s="90">
        <f>SUM(AU$4:AU100)/$BE100</f>
        <v>228722.87482363806</v>
      </c>
      <c r="AY486" s="63"/>
      <c r="AZ486" s="65"/>
      <c r="BA486" s="63"/>
      <c r="BB486" s="63"/>
    </row>
    <row r="487" spans="1:54" x14ac:dyDescent="0.25">
      <c r="A487" s="60">
        <v>19617</v>
      </c>
      <c r="B487" s="88">
        <f>SUM(B$4:B101)/$BE101</f>
        <v>22958.623286935501</v>
      </c>
      <c r="C487" s="90">
        <f>SUM(C$4:C101)/$BE101</f>
        <v>19383.972998458095</v>
      </c>
      <c r="D487" s="90">
        <f>SUM(D$4:D101)/$BE101</f>
        <v>23141.183600091601</v>
      </c>
      <c r="E487" s="90">
        <f>SUM(E$4:E101)/$BE101</f>
        <v>455.84107675532863</v>
      </c>
      <c r="F487" s="88">
        <f>SUM(F$4:F101)/$BE101</f>
        <v>2540.7949792410609</v>
      </c>
      <c r="G487" s="88">
        <f>SUM(G$4:G101)/$BE101</f>
        <v>11570.002497439335</v>
      </c>
      <c r="H487" s="90">
        <f>SUM(H$4:H101)/$BE101</f>
        <v>10991.366440895519</v>
      </c>
      <c r="I487" s="90">
        <f>SUM(I$4:I101)/$BE101</f>
        <v>9798.1749022681415</v>
      </c>
      <c r="J487" s="90">
        <f>SUM(J$4:J101)/$BE101</f>
        <v>14251.364951530195</v>
      </c>
      <c r="K487" s="88">
        <f>SUM(K$4:K101)/$BE101</f>
        <v>3252.3227446776718</v>
      </c>
      <c r="L487" s="90">
        <f>SUM(L$4:L101)/$BE101</f>
        <v>31570.489311226182</v>
      </c>
      <c r="M487" s="90">
        <f>SUM(M$4:M101)/$BE101</f>
        <v>73180.605452375836</v>
      </c>
      <c r="N487" s="90">
        <f>SUM(N$4:N101)/$BE101</f>
        <v>45509.830194859882</v>
      </c>
      <c r="O487" s="90">
        <f>SUM(O$4:O101)/$BE101</f>
        <v>10325.821304871446</v>
      </c>
      <c r="P487" s="90">
        <f>SUM(P$4:P101)/$BE101</f>
        <v>25018.484432701895</v>
      </c>
      <c r="Q487" s="90">
        <f>SUM(Q$4:Q101)/$BE101</f>
        <v>39710.401324040315</v>
      </c>
      <c r="R487" s="90">
        <f>SUM(R$4:R101)/$BE101</f>
        <v>34797.634386308637</v>
      </c>
      <c r="S487" s="90">
        <f>SUM(S$4:S101)/$BE101</f>
        <v>19209.343635884019</v>
      </c>
      <c r="T487" s="90">
        <f>SUM(T$4:T101)/$BE101</f>
        <v>28898.419404054737</v>
      </c>
      <c r="U487" s="90">
        <f>SUM(U$4:U101)/$BE101</f>
        <v>57753.597765914528</v>
      </c>
      <c r="V487" s="90">
        <f>SUM(V$4:V101)/$BE101</f>
        <v>3032.1996932840439</v>
      </c>
      <c r="W487" s="90">
        <f>SUM(W$4:W101)/$BE101</f>
        <v>3666.9962106718162</v>
      </c>
      <c r="X487" s="90">
        <f>SUM(X$4:X101)/$BE101</f>
        <v>23987.731285623086</v>
      </c>
      <c r="Y487" s="90">
        <f>SUM(Y$4:Y101)/$BE101</f>
        <v>69892.801996362061</v>
      </c>
      <c r="Z487" s="90">
        <f>SUM(Z$4:Z101)/$BE101</f>
        <v>77262.769557207153</v>
      </c>
      <c r="AA487" s="90">
        <f>SUM(AA$4:AA101)/$BE101</f>
        <v>65653.413106291497</v>
      </c>
      <c r="AB487" s="90">
        <f>SUM(AB$4:AB101)/$BE101</f>
        <v>103952.90330979254</v>
      </c>
      <c r="AC487" s="90">
        <f>SUM(AC$4:AC101)/$BE101</f>
        <v>66938.414213774377</v>
      </c>
      <c r="AD487" s="90">
        <f>SUM(AD$4:AD101)/$BE101</f>
        <v>10063.987606474673</v>
      </c>
      <c r="AE487" s="90">
        <f>SUM(AE$4:AE101)/$BE101</f>
        <v>12568.766418581918</v>
      </c>
      <c r="AF487" s="90">
        <f>SUM(AF$4:AF101)/$BE101</f>
        <v>17156.238866216969</v>
      </c>
      <c r="AG487" s="90">
        <f>SUM(AG$4:AG101)/$BE101</f>
        <v>22719.743484461473</v>
      </c>
      <c r="AH487" s="90">
        <f>SUM(AH$4:AH101)/$BE101</f>
        <v>40943.895435439328</v>
      </c>
      <c r="AI487" s="90">
        <f>SUM(AI$4:AI101)/$BE101</f>
        <v>49124.303416206618</v>
      </c>
      <c r="AJ487" s="90">
        <f>SUM(AJ$4:AJ101)/$BE101</f>
        <v>19936.13456069056</v>
      </c>
      <c r="AK487" s="90">
        <f>SUM(AK$4:AK101)/$BE101</f>
        <v>13982.249895587685</v>
      </c>
      <c r="AL487" s="90">
        <f>SUM(AL$4:AL101)/$BE101</f>
        <v>22774.331237082763</v>
      </c>
      <c r="AM487" s="90">
        <f>SUM(AM$4:AM101)/$BE101</f>
        <v>55702.15571267272</v>
      </c>
      <c r="AN487" s="90">
        <f>SUM(AN$4:AN101)/$BE101</f>
        <v>73809.640172258136</v>
      </c>
      <c r="AO487" s="90">
        <f>SUM(AO$4:AO101)/$BE101</f>
        <v>60072.86776063827</v>
      </c>
      <c r="AP487" s="90">
        <f>SUM(AP$4:AP101)/$BE101</f>
        <v>41598.897533421499</v>
      </c>
      <c r="AQ487" s="90">
        <f>SUM(AQ$4:AQ101)/$BE101</f>
        <v>61273.343305018323</v>
      </c>
      <c r="AR487" s="90">
        <f>SUM(AR$4:AR101)/$BE101</f>
        <v>90004.975558044374</v>
      </c>
      <c r="AS487" s="90">
        <f>SUM(AS$4:AS101)/$BE101</f>
        <v>158460.43505510638</v>
      </c>
      <c r="AT487" s="90">
        <f>SUM(AT$4:AT101)/$BE101</f>
        <v>223135.32050820245</v>
      </c>
      <c r="AU487" s="90">
        <f>SUM(AU$4:AU101)/$BE101</f>
        <v>228681.59643153311</v>
      </c>
      <c r="AY487" s="63"/>
      <c r="AZ487" s="65"/>
      <c r="BA487" s="63"/>
      <c r="BB487" s="63"/>
    </row>
    <row r="488" spans="1:54" x14ac:dyDescent="0.25">
      <c r="A488" s="60">
        <v>19618</v>
      </c>
      <c r="B488" s="88">
        <f>SUM(B$4:B102)/$BE102</f>
        <v>22957.482932614981</v>
      </c>
      <c r="C488" s="90">
        <f>SUM(C$4:C102)/$BE102</f>
        <v>19383.972079395677</v>
      </c>
      <c r="D488" s="90">
        <f>SUM(D$4:D102)/$BE102</f>
        <v>23141.182502886615</v>
      </c>
      <c r="E488" s="90">
        <f>SUM(E$4:E102)/$BE102</f>
        <v>455.84105514229827</v>
      </c>
      <c r="F488" s="88">
        <f>SUM(F$4:F102)/$BE102</f>
        <v>2540.6687780095708</v>
      </c>
      <c r="G488" s="88">
        <f>SUM(G$4:G102)/$BE102</f>
        <v>11571.428683998894</v>
      </c>
      <c r="H488" s="90">
        <f>SUM(H$4:H102)/$BE102</f>
        <v>10991.365919756145</v>
      </c>
      <c r="I488" s="90">
        <f>SUM(I$4:I102)/$BE102</f>
        <v>9798.1744377021805</v>
      </c>
      <c r="J488" s="90">
        <f>SUM(J$4:J102)/$BE102</f>
        <v>14251.364275822825</v>
      </c>
      <c r="K488" s="88">
        <f>SUM(K$4:K102)/$BE102</f>
        <v>3252.1612018775108</v>
      </c>
      <c r="L488" s="90">
        <f>SUM(L$4:L102)/$BE102</f>
        <v>31570.487814358203</v>
      </c>
      <c r="M488" s="90">
        <f>SUM(M$4:M102)/$BE102</f>
        <v>73180.601982626002</v>
      </c>
      <c r="N488" s="90">
        <f>SUM(N$4:N102)/$BE102</f>
        <v>45509.828037078878</v>
      </c>
      <c r="O488" s="90">
        <f>SUM(O$4:O102)/$BE102</f>
        <v>10325.820815287967</v>
      </c>
      <c r="P488" s="90">
        <f>SUM(P$4:P102)/$BE102</f>
        <v>25018.483246487642</v>
      </c>
      <c r="Q488" s="90">
        <f>SUM(Q$4:Q102)/$BE102</f>
        <v>39710.3994412307</v>
      </c>
      <c r="R488" s="90">
        <f>SUM(R$4:R102)/$BE102</f>
        <v>34797.632736430598</v>
      </c>
      <c r="S488" s="90">
        <f>SUM(S$4:S102)/$BE102</f>
        <v>19209.342725101596</v>
      </c>
      <c r="T488" s="90">
        <f>SUM(T$4:T102)/$BE102</f>
        <v>28898.418033879239</v>
      </c>
      <c r="U488" s="90">
        <f>SUM(U$4:U102)/$BE102</f>
        <v>57753.595027613839</v>
      </c>
      <c r="V488" s="90">
        <f>SUM(V$4:V102)/$BE102</f>
        <v>3032.1995495168171</v>
      </c>
      <c r="W488" s="90">
        <f>SUM(W$4:W102)/$BE102</f>
        <v>3666.9960368066595</v>
      </c>
      <c r="X488" s="90">
        <f>SUM(X$4:X102)/$BE102</f>
        <v>23987.730148280589</v>
      </c>
      <c r="Y488" s="90">
        <f>SUM(Y$4:Y102)/$BE102</f>
        <v>69892.79868249908</v>
      </c>
      <c r="Z488" s="90">
        <f>SUM(Z$4:Z102)/$BE102</f>
        <v>77262.765893908174</v>
      </c>
      <c r="AA488" s="90">
        <f>SUM(AA$4:AA102)/$BE102</f>
        <v>65653.409993432826</v>
      </c>
      <c r="AB488" s="90">
        <f>SUM(AB$4:AB102)/$BE102</f>
        <v>103952.89838102068</v>
      </c>
      <c r="AC488" s="90">
        <f>SUM(AC$4:AC102)/$BE102</f>
        <v>66938.411039989311</v>
      </c>
      <c r="AD488" s="90">
        <f>SUM(AD$4:AD102)/$BE102</f>
        <v>10063.987129305708</v>
      </c>
      <c r="AE488" s="90">
        <f>SUM(AE$4:AE102)/$BE102</f>
        <v>12568.765822652604</v>
      </c>
      <c r="AF488" s="90">
        <f>SUM(AF$4:AF102)/$BE102</f>
        <v>17156.238052779492</v>
      </c>
      <c r="AG488" s="90">
        <f>SUM(AG$4:AG102)/$BE102</f>
        <v>22719.742407238726</v>
      </c>
      <c r="AH488" s="90">
        <f>SUM(AH$4:AH102)/$BE102</f>
        <v>40943.893494145603</v>
      </c>
      <c r="AI488" s="90">
        <f>SUM(AI$4:AI102)/$BE102</f>
        <v>49124.301087051048</v>
      </c>
      <c r="AJ488" s="90">
        <f>SUM(AJ$4:AJ102)/$BE102</f>
        <v>19936.133615448474</v>
      </c>
      <c r="AK488" s="90">
        <f>SUM(AK$4:AK102)/$BE102</f>
        <v>13982.300685818524</v>
      </c>
      <c r="AL488" s="90">
        <f>SUM(AL$4:AL102)/$BE102</f>
        <v>22774.331237082759</v>
      </c>
      <c r="AM488" s="90">
        <f>SUM(AM$4:AM102)/$BE102</f>
        <v>55702.15571267272</v>
      </c>
      <c r="AN488" s="90">
        <f>SUM(AN$4:AN102)/$BE102</f>
        <v>73809.640172258136</v>
      </c>
      <c r="AO488" s="90">
        <f>SUM(AO$4:AO102)/$BE102</f>
        <v>60072.86776063827</v>
      </c>
      <c r="AP488" s="90">
        <f>SUM(AP$4:AP102)/$BE102</f>
        <v>41598.897533421499</v>
      </c>
      <c r="AQ488" s="90">
        <f>SUM(AQ$4:AQ102)/$BE102</f>
        <v>61273.343305018323</v>
      </c>
      <c r="AR488" s="90">
        <f>SUM(AR$4:AR102)/$BE102</f>
        <v>90004.975558044374</v>
      </c>
      <c r="AS488" s="90">
        <f>SUM(AS$4:AS102)/$BE102</f>
        <v>158460.43505510638</v>
      </c>
      <c r="AT488" s="90">
        <f>SUM(AT$4:AT102)/$BE102</f>
        <v>223135.32050820242</v>
      </c>
      <c r="AU488" s="90">
        <f>SUM(AU$4:AU102)/$BE102</f>
        <v>228670.23782160017</v>
      </c>
      <c r="AY488" s="63"/>
      <c r="AZ488" s="65"/>
      <c r="BA488" s="63"/>
      <c r="BB488" s="63"/>
    </row>
    <row r="489" spans="1:54" x14ac:dyDescent="0.25">
      <c r="A489" s="60">
        <v>19619</v>
      </c>
      <c r="B489" s="88">
        <f>SUM(B$4:B103)/$BE103</f>
        <v>22956.202898581501</v>
      </c>
      <c r="C489" s="90">
        <f>SUM(C$4:C103)/$BE103</f>
        <v>19383.97024154471</v>
      </c>
      <c r="D489" s="90">
        <f>SUM(D$4:D103)/$BE103</f>
        <v>23141.180308803592</v>
      </c>
      <c r="E489" s="90">
        <f>SUM(E$4:E103)/$BE103</f>
        <v>455.84101192267809</v>
      </c>
      <c r="F489" s="88">
        <f>SUM(F$4:F103)/$BE103</f>
        <v>2540.4164131533294</v>
      </c>
      <c r="G489" s="88">
        <f>SUM(G$4:G103)/$BE103</f>
        <v>11573.280297335228</v>
      </c>
      <c r="H489" s="90">
        <f>SUM(H$4:H103)/$BE103</f>
        <v>10991.364877632686</v>
      </c>
      <c r="I489" s="90">
        <f>SUM(I$4:I103)/$BE103</f>
        <v>9798.1735087086945</v>
      </c>
      <c r="J489" s="90">
        <f>SUM(J$4:J103)/$BE103</f>
        <v>14251.362924609439</v>
      </c>
      <c r="K489" s="88">
        <f>SUM(K$4:K103)/$BE103</f>
        <v>3251.8381644153706</v>
      </c>
      <c r="L489" s="90">
        <f>SUM(L$4:L103)/$BE103</f>
        <v>31570.484821068298</v>
      </c>
      <c r="M489" s="90">
        <f>SUM(M$4:M103)/$BE103</f>
        <v>73180.595044160305</v>
      </c>
      <c r="N489" s="90">
        <f>SUM(N$4:N103)/$BE103</f>
        <v>45509.823722159861</v>
      </c>
      <c r="O489" s="90">
        <f>SUM(O$4:O103)/$BE103</f>
        <v>10325.819836266903</v>
      </c>
      <c r="P489" s="90">
        <f>SUM(P$4:P103)/$BE103</f>
        <v>25018.480874412613</v>
      </c>
      <c r="Q489" s="90">
        <f>SUM(Q$4:Q103)/$BE103</f>
        <v>39710.395676172542</v>
      </c>
      <c r="R489" s="90">
        <f>SUM(R$4:R103)/$BE103</f>
        <v>34797.629437166179</v>
      </c>
      <c r="S489" s="90">
        <f>SUM(S$4:S103)/$BE103</f>
        <v>19209.340903808152</v>
      </c>
      <c r="T489" s="90">
        <f>SUM(T$4:T103)/$BE103</f>
        <v>28898.415293936541</v>
      </c>
      <c r="U489" s="90">
        <f>SUM(U$4:U103)/$BE103</f>
        <v>57753.589551828445</v>
      </c>
      <c r="V489" s="90">
        <f>SUM(V$4:V103)/$BE103</f>
        <v>3032.1992620252058</v>
      </c>
      <c r="W489" s="90">
        <f>SUM(W$4:W103)/$BE103</f>
        <v>3666.9956891281581</v>
      </c>
      <c r="X489" s="90">
        <f>SUM(X$4:X103)/$BE103</f>
        <v>23987.727873934509</v>
      </c>
      <c r="Y489" s="90">
        <f>SUM(Y$4:Y103)/$BE103</f>
        <v>69892.792055760656</v>
      </c>
      <c r="Z489" s="90">
        <f>SUM(Z$4:Z103)/$BE103</f>
        <v>77262.758568401856</v>
      </c>
      <c r="AA489" s="90">
        <f>SUM(AA$4:AA103)/$BE103</f>
        <v>65653.403768643111</v>
      </c>
      <c r="AB489" s="90">
        <f>SUM(AB$4:AB103)/$BE103</f>
        <v>103952.88852494571</v>
      </c>
      <c r="AC489" s="90">
        <f>SUM(AC$4:AC103)/$BE103</f>
        <v>66938.404693364937</v>
      </c>
      <c r="AD489" s="90">
        <f>SUM(AD$4:AD103)/$BE103</f>
        <v>10063.986175109972</v>
      </c>
      <c r="AE489" s="90">
        <f>SUM(AE$4:AE103)/$BE103</f>
        <v>12568.764630971562</v>
      </c>
      <c r="AF489" s="90">
        <f>SUM(AF$4:AF103)/$BE103</f>
        <v>17156.236426146937</v>
      </c>
      <c r="AG489" s="90">
        <f>SUM(AG$4:AG103)/$BE103</f>
        <v>22719.740253114229</v>
      </c>
      <c r="AH489" s="90">
        <f>SUM(AH$4:AH103)/$BE103</f>
        <v>40943.88961213662</v>
      </c>
      <c r="AI489" s="90">
        <f>SUM(AI$4:AI103)/$BE103</f>
        <v>49124.296429433969</v>
      </c>
      <c r="AJ489" s="90">
        <f>SUM(AJ$4:AJ103)/$BE103</f>
        <v>19936.131725245978</v>
      </c>
      <c r="AK489" s="90">
        <f>SUM(AK$4:AK103)/$BE103</f>
        <v>13982.402251145208</v>
      </c>
      <c r="AL489" s="90">
        <f>SUM(AL$4:AL103)/$BE103</f>
        <v>22774.331237082759</v>
      </c>
      <c r="AM489" s="90">
        <f>SUM(AM$4:AM103)/$BE103</f>
        <v>55702.15571267272</v>
      </c>
      <c r="AN489" s="90">
        <f>SUM(AN$4:AN103)/$BE103</f>
        <v>73809.640172258136</v>
      </c>
      <c r="AO489" s="90">
        <f>SUM(AO$4:AO103)/$BE103</f>
        <v>60072.86776063827</v>
      </c>
      <c r="AP489" s="90">
        <f>SUM(AP$4:AP103)/$BE103</f>
        <v>41598.897533421499</v>
      </c>
      <c r="AQ489" s="90">
        <f>SUM(AQ$4:AQ103)/$BE103</f>
        <v>61273.343305018323</v>
      </c>
      <c r="AR489" s="90">
        <f>SUM(AR$4:AR103)/$BE103</f>
        <v>90004.97555804436</v>
      </c>
      <c r="AS489" s="90">
        <f>SUM(AS$4:AS103)/$BE103</f>
        <v>158460.43505510638</v>
      </c>
      <c r="AT489" s="90">
        <f>SUM(AT$4:AT103)/$BE103</f>
        <v>223135.32050820245</v>
      </c>
      <c r="AU489" s="90">
        <f>SUM(AU$4:AU103)/$BE103</f>
        <v>228647.52398648945</v>
      </c>
      <c r="AY489" s="63"/>
      <c r="AZ489" s="65"/>
      <c r="BA489" s="63"/>
      <c r="BB489" s="63"/>
    </row>
    <row r="490" spans="1:54" x14ac:dyDescent="0.25">
      <c r="A490" s="60">
        <v>19620</v>
      </c>
      <c r="B490" s="88">
        <f>SUM(B$4:B104)/$BE104</f>
        <v>22956.202898581501</v>
      </c>
      <c r="C490" s="90">
        <f>SUM(C$4:C104)/$BE104</f>
        <v>19383.97024154471</v>
      </c>
      <c r="D490" s="90">
        <f>SUM(D$4:D104)/$BE104</f>
        <v>23141.180308803592</v>
      </c>
      <c r="E490" s="90">
        <f>SUM(E$4:E104)/$BE104</f>
        <v>455.84101192267809</v>
      </c>
      <c r="F490" s="88">
        <f>SUM(F$4:F104)/$BE104</f>
        <v>2540.4164131533294</v>
      </c>
      <c r="G490" s="88">
        <f>SUM(G$4:G104)/$BE104</f>
        <v>11573.280297335228</v>
      </c>
      <c r="H490" s="90">
        <f>SUM(H$4:H104)/$BE104</f>
        <v>10991.364877632686</v>
      </c>
      <c r="I490" s="90">
        <f>SUM(I$4:I104)/$BE104</f>
        <v>9798.1735087086945</v>
      </c>
      <c r="J490" s="90">
        <f>SUM(J$4:J104)/$BE104</f>
        <v>14251.362924609439</v>
      </c>
      <c r="K490" s="88">
        <f>SUM(K$4:K104)/$BE104</f>
        <v>3251.8381644153706</v>
      </c>
      <c r="L490" s="90">
        <f>SUM(L$4:L104)/$BE104</f>
        <v>31570.484821068298</v>
      </c>
      <c r="M490" s="90">
        <f>SUM(M$4:M104)/$BE104</f>
        <v>73180.595044160305</v>
      </c>
      <c r="N490" s="90">
        <f>SUM(N$4:N104)/$BE104</f>
        <v>45509.823722159861</v>
      </c>
      <c r="O490" s="90">
        <f>SUM(O$4:O104)/$BE104</f>
        <v>10325.819836266903</v>
      </c>
      <c r="P490" s="90">
        <f>SUM(P$4:P104)/$BE104</f>
        <v>25018.480874412613</v>
      </c>
      <c r="Q490" s="90">
        <f>SUM(Q$4:Q104)/$BE104</f>
        <v>39710.395676172542</v>
      </c>
      <c r="R490" s="90">
        <f>SUM(R$4:R104)/$BE104</f>
        <v>34797.629437166179</v>
      </c>
      <c r="S490" s="90">
        <f>SUM(S$4:S104)/$BE104</f>
        <v>19209.340903808152</v>
      </c>
      <c r="T490" s="90">
        <f>SUM(T$4:T104)/$BE104</f>
        <v>28898.415293936541</v>
      </c>
      <c r="U490" s="90">
        <f>SUM(U$4:U104)/$BE104</f>
        <v>57753.589551828445</v>
      </c>
      <c r="V490" s="90">
        <f>SUM(V$4:V104)/$BE104</f>
        <v>3032.1992620252058</v>
      </c>
      <c r="W490" s="90">
        <f>SUM(W$4:W104)/$BE104</f>
        <v>3666.9956891281581</v>
      </c>
      <c r="X490" s="90">
        <f>SUM(X$4:X104)/$BE104</f>
        <v>23987.727873934509</v>
      </c>
      <c r="Y490" s="90">
        <f>SUM(Y$4:Y104)/$BE104</f>
        <v>69892.792055760656</v>
      </c>
      <c r="Z490" s="90">
        <f>SUM(Z$4:Z104)/$BE104</f>
        <v>77262.758568401856</v>
      </c>
      <c r="AA490" s="90">
        <f>SUM(AA$4:AA104)/$BE104</f>
        <v>65653.403768643111</v>
      </c>
      <c r="AB490" s="90">
        <f>SUM(AB$4:AB104)/$BE104</f>
        <v>103952.88852494571</v>
      </c>
      <c r="AC490" s="90">
        <f>SUM(AC$4:AC104)/$BE104</f>
        <v>66938.404693364937</v>
      </c>
      <c r="AD490" s="90">
        <f>SUM(AD$4:AD104)/$BE104</f>
        <v>10063.986175109972</v>
      </c>
      <c r="AE490" s="90">
        <f>SUM(AE$4:AE104)/$BE104</f>
        <v>12568.764630971562</v>
      </c>
      <c r="AF490" s="90">
        <f>SUM(AF$4:AF104)/$BE104</f>
        <v>17156.236426146937</v>
      </c>
      <c r="AG490" s="90">
        <f>SUM(AG$4:AG104)/$BE104</f>
        <v>22719.740253114229</v>
      </c>
      <c r="AH490" s="90">
        <f>SUM(AH$4:AH104)/$BE104</f>
        <v>40943.88961213662</v>
      </c>
      <c r="AI490" s="90">
        <f>SUM(AI$4:AI104)/$BE104</f>
        <v>49124.296429433969</v>
      </c>
      <c r="AJ490" s="90">
        <f>SUM(AJ$4:AJ104)/$BE104</f>
        <v>19936.131725245978</v>
      </c>
      <c r="AK490" s="90">
        <f>SUM(AK$4:AK104)/$BE104</f>
        <v>13982.402251145208</v>
      </c>
      <c r="AL490" s="90">
        <f>SUM(AL$4:AL104)/$BE104</f>
        <v>22774.331237082759</v>
      </c>
      <c r="AM490" s="90">
        <f>SUM(AM$4:AM104)/$BE104</f>
        <v>55702.15571267272</v>
      </c>
      <c r="AN490" s="90">
        <f>SUM(AN$4:AN104)/$BE104</f>
        <v>73809.640172258136</v>
      </c>
      <c r="AO490" s="90">
        <f>SUM(AO$4:AO104)/$BE104</f>
        <v>60072.86776063827</v>
      </c>
      <c r="AP490" s="90">
        <f>SUM(AP$4:AP104)/$BE104</f>
        <v>41598.897533421499</v>
      </c>
      <c r="AQ490" s="90">
        <f>SUM(AQ$4:AQ104)/$BE104</f>
        <v>61273.343305018323</v>
      </c>
      <c r="AR490" s="90">
        <f>SUM(AR$4:AR104)/$BE104</f>
        <v>90004.97555804436</v>
      </c>
      <c r="AS490" s="90">
        <f>SUM(AS$4:AS104)/$BE104</f>
        <v>158460.43505510638</v>
      </c>
      <c r="AT490" s="90">
        <f>SUM(AT$4:AT104)/$BE104</f>
        <v>223135.32050820245</v>
      </c>
      <c r="AU490" s="90">
        <f>SUM(AU$4:AU104)/$BE104</f>
        <v>228647.52398648945</v>
      </c>
      <c r="AY490" s="63"/>
      <c r="AZ490" s="65"/>
      <c r="BA490" s="63"/>
      <c r="BB490" s="63"/>
    </row>
    <row r="491" spans="1:54" x14ac:dyDescent="0.25">
      <c r="A491" s="60">
        <v>19621</v>
      </c>
      <c r="B491" s="88">
        <f>SUM(B$4:B105)/$BE105</f>
        <v>22953.352950337696</v>
      </c>
      <c r="C491" s="90">
        <f>SUM(C$4:C105)/$BE105</f>
        <v>19383.967944744367</v>
      </c>
      <c r="D491" s="90">
        <f>SUM(D$4:D105)/$BE105</f>
        <v>23141.177566812694</v>
      </c>
      <c r="E491" s="90">
        <f>SUM(E$4:E105)/$BE105</f>
        <v>455.84095791022537</v>
      </c>
      <c r="F491" s="88">
        <f>SUM(F$4:F105)/$BE105</f>
        <v>2540.1010275764033</v>
      </c>
      <c r="G491" s="88">
        <f>SUM(G$4:G105)/$BE105</f>
        <v>11576.844560047668</v>
      </c>
      <c r="H491" s="90">
        <f>SUM(H$4:H105)/$BE105</f>
        <v>10991.363575269461</v>
      </c>
      <c r="I491" s="90">
        <f>SUM(I$4:I105)/$BE105</f>
        <v>9798.1723477263331</v>
      </c>
      <c r="J491" s="90">
        <f>SUM(J$4:J105)/$BE105</f>
        <v>14251.36123597014</v>
      </c>
      <c r="K491" s="88">
        <f>SUM(K$4:K105)/$BE105</f>
        <v>3251.4344578221353</v>
      </c>
      <c r="L491" s="90">
        <f>SUM(L$4:L105)/$BE105</f>
        <v>31570.481080292036</v>
      </c>
      <c r="M491" s="90">
        <f>SUM(M$4:M105)/$BE105</f>
        <v>73180.586373016326</v>
      </c>
      <c r="N491" s="90">
        <f>SUM(N$4:N105)/$BE105</f>
        <v>45509.818329716378</v>
      </c>
      <c r="O491" s="90">
        <f>SUM(O$4:O105)/$BE105</f>
        <v>10325.818612764042</v>
      </c>
      <c r="P491" s="90">
        <f>SUM(P$4:P105)/$BE105</f>
        <v>25018.477909981419</v>
      </c>
      <c r="Q491" s="90">
        <f>SUM(Q$4:Q105)/$BE105</f>
        <v>39710.390970901535</v>
      </c>
      <c r="R491" s="90">
        <f>SUM(R$4:R105)/$BE105</f>
        <v>34797.625314007222</v>
      </c>
      <c r="S491" s="90">
        <f>SUM(S$4:S105)/$BE105</f>
        <v>19209.33862770009</v>
      </c>
      <c r="T491" s="90">
        <f>SUM(T$4:T105)/$BE105</f>
        <v>28898.411869773518</v>
      </c>
      <c r="U491" s="90">
        <f>SUM(U$4:U105)/$BE105</f>
        <v>57753.582708626258</v>
      </c>
      <c r="V491" s="90">
        <f>SUM(V$4:V105)/$BE105</f>
        <v>3032.1989027409973</v>
      </c>
      <c r="W491" s="90">
        <f>SUM(W$4:W105)/$BE105</f>
        <v>3666.9952546271488</v>
      </c>
      <c r="X491" s="90">
        <f>SUM(X$4:X105)/$BE105</f>
        <v>23987.725031637205</v>
      </c>
      <c r="Y491" s="90">
        <f>SUM(Y$4:Y105)/$BE105</f>
        <v>69892.783774188705</v>
      </c>
      <c r="Z491" s="90">
        <f>SUM(Z$4:Z105)/$BE105</f>
        <v>77262.749413565194</v>
      </c>
      <c r="AA491" s="90">
        <f>SUM(AA$4:AA105)/$BE105</f>
        <v>65653.395989394761</v>
      </c>
      <c r="AB491" s="90">
        <f>SUM(AB$4:AB105)/$BE105</f>
        <v>103952.87620760509</v>
      </c>
      <c r="AC491" s="90">
        <f>SUM(AC$4:AC105)/$BE105</f>
        <v>66938.396761857279</v>
      </c>
      <c r="AD491" s="90">
        <f>SUM(AD$4:AD105)/$BE105</f>
        <v>10063.984982631844</v>
      </c>
      <c r="AE491" s="90">
        <f>SUM(AE$4:AE105)/$BE105</f>
        <v>12568.763141703132</v>
      </c>
      <c r="AF491" s="90">
        <f>SUM(AF$4:AF105)/$BE105</f>
        <v>17156.234393310617</v>
      </c>
      <c r="AG491" s="90">
        <f>SUM(AG$4:AG105)/$BE105</f>
        <v>22719.737561060323</v>
      </c>
      <c r="AH491" s="90">
        <f>SUM(AH$4:AH105)/$BE105</f>
        <v>40943.88476070977</v>
      </c>
      <c r="AI491" s="90">
        <f>SUM(AI$4:AI105)/$BE105</f>
        <v>49124.290608713636</v>
      </c>
      <c r="AJ491" s="90">
        <f>SUM(AJ$4:AJ105)/$BE105</f>
        <v>19936.129363020853</v>
      </c>
      <c r="AK491" s="90">
        <f>SUM(AK$4:AK105)/$BE105</f>
        <v>13982.529179433197</v>
      </c>
      <c r="AL491" s="90">
        <f>SUM(AL$4:AL105)/$BE105</f>
        <v>22774.331237082755</v>
      </c>
      <c r="AM491" s="90">
        <f>SUM(AM$4:AM105)/$BE105</f>
        <v>55702.15571267272</v>
      </c>
      <c r="AN491" s="90">
        <f>SUM(AN$4:AN105)/$BE105</f>
        <v>73809.640172258136</v>
      </c>
      <c r="AO491" s="90">
        <f>SUM(AO$4:AO105)/$BE105</f>
        <v>60072.86776063827</v>
      </c>
      <c r="AP491" s="90">
        <f>SUM(AP$4:AP105)/$BE105</f>
        <v>41598.897533421499</v>
      </c>
      <c r="AQ491" s="90">
        <f>SUM(AQ$4:AQ105)/$BE105</f>
        <v>61273.343305018323</v>
      </c>
      <c r="AR491" s="90">
        <f>SUM(AR$4:AR105)/$BE105</f>
        <v>90004.97555804436</v>
      </c>
      <c r="AS491" s="90">
        <f>SUM(AS$4:AS105)/$BE105</f>
        <v>158460.43505510638</v>
      </c>
      <c r="AT491" s="90">
        <f>SUM(AT$4:AT105)/$BE105</f>
        <v>223135.32050820242</v>
      </c>
      <c r="AU491" s="90">
        <f>SUM(AU$4:AU105)/$BE105</f>
        <v>228619.13803728373</v>
      </c>
      <c r="AY491" s="63"/>
      <c r="AZ491" s="65"/>
      <c r="BA491" s="63"/>
      <c r="BB491" s="63"/>
    </row>
    <row r="492" spans="1:54" x14ac:dyDescent="0.25">
      <c r="A492" s="60">
        <v>19622</v>
      </c>
      <c r="B492" s="88">
        <f>SUM(B$4:B106)/$BE106</f>
        <v>22953.352950337696</v>
      </c>
      <c r="C492" s="90">
        <f>SUM(C$4:C106)/$BE106</f>
        <v>19383.967944744367</v>
      </c>
      <c r="D492" s="90">
        <f>SUM(D$4:D106)/$BE106</f>
        <v>23141.177566812694</v>
      </c>
      <c r="E492" s="90">
        <f>SUM(E$4:E106)/$BE106</f>
        <v>455.84095791022537</v>
      </c>
      <c r="F492" s="88">
        <f>SUM(F$4:F106)/$BE106</f>
        <v>2540.1010275764033</v>
      </c>
      <c r="G492" s="88">
        <f>SUM(G$4:G106)/$BE106</f>
        <v>11576.844560047668</v>
      </c>
      <c r="H492" s="90">
        <f>SUM(H$4:H106)/$BE106</f>
        <v>10991.363575269461</v>
      </c>
      <c r="I492" s="90">
        <f>SUM(I$4:I106)/$BE106</f>
        <v>9798.1723477263331</v>
      </c>
      <c r="J492" s="90">
        <f>SUM(J$4:J106)/$BE106</f>
        <v>14251.36123597014</v>
      </c>
      <c r="K492" s="88">
        <f>SUM(K$4:K106)/$BE106</f>
        <v>3251.4344578221353</v>
      </c>
      <c r="L492" s="90">
        <f>SUM(L$4:L106)/$BE106</f>
        <v>31570.481080292036</v>
      </c>
      <c r="M492" s="90">
        <f>SUM(M$4:M106)/$BE106</f>
        <v>73180.586373016326</v>
      </c>
      <c r="N492" s="90">
        <f>SUM(N$4:N106)/$BE106</f>
        <v>45509.818329716378</v>
      </c>
      <c r="O492" s="90">
        <f>SUM(O$4:O106)/$BE106</f>
        <v>10325.818612764042</v>
      </c>
      <c r="P492" s="90">
        <f>SUM(P$4:P106)/$BE106</f>
        <v>25018.477909981419</v>
      </c>
      <c r="Q492" s="90">
        <f>SUM(Q$4:Q106)/$BE106</f>
        <v>39710.390970901535</v>
      </c>
      <c r="R492" s="90">
        <f>SUM(R$4:R106)/$BE106</f>
        <v>34797.625314007222</v>
      </c>
      <c r="S492" s="90">
        <f>SUM(S$4:S106)/$BE106</f>
        <v>19209.33862770009</v>
      </c>
      <c r="T492" s="90">
        <f>SUM(T$4:T106)/$BE106</f>
        <v>28898.411869773518</v>
      </c>
      <c r="U492" s="90">
        <f>SUM(U$4:U106)/$BE106</f>
        <v>57753.582708626258</v>
      </c>
      <c r="V492" s="90">
        <f>SUM(V$4:V106)/$BE106</f>
        <v>3032.1989027409973</v>
      </c>
      <c r="W492" s="90">
        <f>SUM(W$4:W106)/$BE106</f>
        <v>3666.9952546271488</v>
      </c>
      <c r="X492" s="90">
        <f>SUM(X$4:X106)/$BE106</f>
        <v>23987.725031637205</v>
      </c>
      <c r="Y492" s="90">
        <f>SUM(Y$4:Y106)/$BE106</f>
        <v>69892.783774188705</v>
      </c>
      <c r="Z492" s="90">
        <f>SUM(Z$4:Z106)/$BE106</f>
        <v>77262.749413565194</v>
      </c>
      <c r="AA492" s="90">
        <f>SUM(AA$4:AA106)/$BE106</f>
        <v>65653.395989394761</v>
      </c>
      <c r="AB492" s="90">
        <f>SUM(AB$4:AB106)/$BE106</f>
        <v>103952.87620760509</v>
      </c>
      <c r="AC492" s="90">
        <f>SUM(AC$4:AC106)/$BE106</f>
        <v>66938.396761857279</v>
      </c>
      <c r="AD492" s="90">
        <f>SUM(AD$4:AD106)/$BE106</f>
        <v>10063.984982631844</v>
      </c>
      <c r="AE492" s="90">
        <f>SUM(AE$4:AE106)/$BE106</f>
        <v>12568.763141703132</v>
      </c>
      <c r="AF492" s="90">
        <f>SUM(AF$4:AF106)/$BE106</f>
        <v>17156.234393310617</v>
      </c>
      <c r="AG492" s="90">
        <f>SUM(AG$4:AG106)/$BE106</f>
        <v>22719.737561060323</v>
      </c>
      <c r="AH492" s="90">
        <f>SUM(AH$4:AH106)/$BE106</f>
        <v>40943.88476070977</v>
      </c>
      <c r="AI492" s="90">
        <f>SUM(AI$4:AI106)/$BE106</f>
        <v>49124.290608713636</v>
      </c>
      <c r="AJ492" s="90">
        <f>SUM(AJ$4:AJ106)/$BE106</f>
        <v>19936.129363020853</v>
      </c>
      <c r="AK492" s="90">
        <f>SUM(AK$4:AK106)/$BE106</f>
        <v>13982.529179433197</v>
      </c>
      <c r="AL492" s="90">
        <f>SUM(AL$4:AL106)/$BE106</f>
        <v>22774.331237082755</v>
      </c>
      <c r="AM492" s="90">
        <f>SUM(AM$4:AM106)/$BE106</f>
        <v>55702.15571267272</v>
      </c>
      <c r="AN492" s="90">
        <f>SUM(AN$4:AN106)/$BE106</f>
        <v>73809.640172258136</v>
      </c>
      <c r="AO492" s="90">
        <f>SUM(AO$4:AO106)/$BE106</f>
        <v>60072.86776063827</v>
      </c>
      <c r="AP492" s="90">
        <f>SUM(AP$4:AP106)/$BE106</f>
        <v>41598.897533421499</v>
      </c>
      <c r="AQ492" s="90">
        <f>SUM(AQ$4:AQ106)/$BE106</f>
        <v>61273.343305018323</v>
      </c>
      <c r="AR492" s="90">
        <f>SUM(AR$4:AR106)/$BE106</f>
        <v>90004.97555804436</v>
      </c>
      <c r="AS492" s="90">
        <f>SUM(AS$4:AS106)/$BE106</f>
        <v>158460.43505510638</v>
      </c>
      <c r="AT492" s="90">
        <f>SUM(AT$4:AT106)/$BE106</f>
        <v>223135.32050820242</v>
      </c>
      <c r="AU492" s="90">
        <f>SUM(AU$4:AU106)/$BE106</f>
        <v>228619.13803728373</v>
      </c>
      <c r="AY492" s="63"/>
      <c r="AZ492" s="65"/>
      <c r="BA492" s="63"/>
      <c r="BB492" s="63"/>
    </row>
    <row r="493" spans="1:54" x14ac:dyDescent="0.25">
      <c r="A493" s="60">
        <v>19623</v>
      </c>
      <c r="B493" s="88">
        <f>SUM(B$4:B107)/$BE107</f>
        <v>22953.352950337696</v>
      </c>
      <c r="C493" s="90">
        <f>SUM(C$4:C107)/$BE107</f>
        <v>19383.967944744367</v>
      </c>
      <c r="D493" s="90">
        <f>SUM(D$4:D107)/$BE107</f>
        <v>23141.177566812694</v>
      </c>
      <c r="E493" s="90">
        <f>SUM(E$4:E107)/$BE107</f>
        <v>455.84095791022537</v>
      </c>
      <c r="F493" s="88">
        <f>SUM(F$4:F107)/$BE107</f>
        <v>2540.1010275764033</v>
      </c>
      <c r="G493" s="88">
        <f>SUM(G$4:G107)/$BE107</f>
        <v>11576.844560047668</v>
      </c>
      <c r="H493" s="90">
        <f>SUM(H$4:H107)/$BE107</f>
        <v>10991.363575269461</v>
      </c>
      <c r="I493" s="90">
        <f>SUM(I$4:I107)/$BE107</f>
        <v>9798.1723477263331</v>
      </c>
      <c r="J493" s="90">
        <f>SUM(J$4:J107)/$BE107</f>
        <v>14251.36123597014</v>
      </c>
      <c r="K493" s="88">
        <f>SUM(K$4:K107)/$BE107</f>
        <v>3251.4344578221353</v>
      </c>
      <c r="L493" s="90">
        <f>SUM(L$4:L107)/$BE107</f>
        <v>31570.481080292036</v>
      </c>
      <c r="M493" s="90">
        <f>SUM(M$4:M107)/$BE107</f>
        <v>73180.586373016326</v>
      </c>
      <c r="N493" s="90">
        <f>SUM(N$4:N107)/$BE107</f>
        <v>45509.818329716378</v>
      </c>
      <c r="O493" s="90">
        <f>SUM(O$4:O107)/$BE107</f>
        <v>10325.818612764042</v>
      </c>
      <c r="P493" s="90">
        <f>SUM(P$4:P107)/$BE107</f>
        <v>25018.477909981419</v>
      </c>
      <c r="Q493" s="90">
        <f>SUM(Q$4:Q107)/$BE107</f>
        <v>39710.390970901535</v>
      </c>
      <c r="R493" s="90">
        <f>SUM(R$4:R107)/$BE107</f>
        <v>34797.625314007222</v>
      </c>
      <c r="S493" s="90">
        <f>SUM(S$4:S107)/$BE107</f>
        <v>19209.33862770009</v>
      </c>
      <c r="T493" s="90">
        <f>SUM(T$4:T107)/$BE107</f>
        <v>28898.411869773518</v>
      </c>
      <c r="U493" s="90">
        <f>SUM(U$4:U107)/$BE107</f>
        <v>57753.582708626258</v>
      </c>
      <c r="V493" s="90">
        <f>SUM(V$4:V107)/$BE107</f>
        <v>3032.1989027409973</v>
      </c>
      <c r="W493" s="90">
        <f>SUM(W$4:W107)/$BE107</f>
        <v>3666.9952546271488</v>
      </c>
      <c r="X493" s="90">
        <f>SUM(X$4:X107)/$BE107</f>
        <v>23987.725031637205</v>
      </c>
      <c r="Y493" s="90">
        <f>SUM(Y$4:Y107)/$BE107</f>
        <v>69892.783774188705</v>
      </c>
      <c r="Z493" s="90">
        <f>SUM(Z$4:Z107)/$BE107</f>
        <v>77262.749413565194</v>
      </c>
      <c r="AA493" s="90">
        <f>SUM(AA$4:AA107)/$BE107</f>
        <v>65653.395989394761</v>
      </c>
      <c r="AB493" s="90">
        <f>SUM(AB$4:AB107)/$BE107</f>
        <v>103952.87620760509</v>
      </c>
      <c r="AC493" s="90">
        <f>SUM(AC$4:AC107)/$BE107</f>
        <v>66938.396761857279</v>
      </c>
      <c r="AD493" s="90">
        <f>SUM(AD$4:AD107)/$BE107</f>
        <v>10063.984982631844</v>
      </c>
      <c r="AE493" s="90">
        <f>SUM(AE$4:AE107)/$BE107</f>
        <v>12568.763141703132</v>
      </c>
      <c r="AF493" s="90">
        <f>SUM(AF$4:AF107)/$BE107</f>
        <v>17156.234393310617</v>
      </c>
      <c r="AG493" s="90">
        <f>SUM(AG$4:AG107)/$BE107</f>
        <v>22719.737561060323</v>
      </c>
      <c r="AH493" s="90">
        <f>SUM(AH$4:AH107)/$BE107</f>
        <v>40943.88476070977</v>
      </c>
      <c r="AI493" s="90">
        <f>SUM(AI$4:AI107)/$BE107</f>
        <v>49124.290608713636</v>
      </c>
      <c r="AJ493" s="90">
        <f>SUM(AJ$4:AJ107)/$BE107</f>
        <v>19936.129363020853</v>
      </c>
      <c r="AK493" s="90">
        <f>SUM(AK$4:AK107)/$BE107</f>
        <v>13982.529179433197</v>
      </c>
      <c r="AL493" s="90">
        <f>SUM(AL$4:AL107)/$BE107</f>
        <v>22774.331237082755</v>
      </c>
      <c r="AM493" s="90">
        <f>SUM(AM$4:AM107)/$BE107</f>
        <v>55702.15571267272</v>
      </c>
      <c r="AN493" s="90">
        <f>SUM(AN$4:AN107)/$BE107</f>
        <v>73809.640172258136</v>
      </c>
      <c r="AO493" s="90">
        <f>SUM(AO$4:AO107)/$BE107</f>
        <v>60072.86776063827</v>
      </c>
      <c r="AP493" s="90">
        <f>SUM(AP$4:AP107)/$BE107</f>
        <v>41598.897533421499</v>
      </c>
      <c r="AQ493" s="90">
        <f>SUM(AQ$4:AQ107)/$BE107</f>
        <v>61273.343305018323</v>
      </c>
      <c r="AR493" s="90">
        <f>SUM(AR$4:AR107)/$BE107</f>
        <v>90004.97555804436</v>
      </c>
      <c r="AS493" s="90">
        <f>SUM(AS$4:AS107)/$BE107</f>
        <v>158460.43505510638</v>
      </c>
      <c r="AT493" s="90">
        <f>SUM(AT$4:AT107)/$BE107</f>
        <v>223135.32050820242</v>
      </c>
      <c r="AU493" s="90">
        <f>SUM(AU$4:AU107)/$BE107</f>
        <v>228619.13803728373</v>
      </c>
      <c r="AY493" s="63"/>
      <c r="AZ493" s="65"/>
      <c r="BA493" s="63"/>
      <c r="BB493" s="63"/>
    </row>
    <row r="494" spans="1:54" x14ac:dyDescent="0.25">
      <c r="A494" s="60">
        <v>19624</v>
      </c>
      <c r="B494" s="88">
        <f>SUM(B$4:B108)/$BE108</f>
        <v>22951.643321026677</v>
      </c>
      <c r="C494" s="90">
        <f>SUM(C$4:C108)/$BE108</f>
        <v>19383.966566937877</v>
      </c>
      <c r="D494" s="90">
        <f>SUM(D$4:D108)/$BE108</f>
        <v>23141.175921944923</v>
      </c>
      <c r="E494" s="90">
        <f>SUM(E$4:E108)/$BE108</f>
        <v>455.84092550919053</v>
      </c>
      <c r="F494" s="88">
        <f>SUM(F$4:F108)/$BE108</f>
        <v>2539.911833815514</v>
      </c>
      <c r="G494" s="88">
        <f>SUM(G$4:G108)/$BE108</f>
        <v>11577.982556807423</v>
      </c>
      <c r="H494" s="90">
        <f>SUM(H$4:H108)/$BE108</f>
        <v>10991.362794006731</v>
      </c>
      <c r="I494" s="90">
        <f>SUM(I$4:I108)/$BE108</f>
        <v>9798.1716512752719</v>
      </c>
      <c r="J494" s="90">
        <f>SUM(J$4:J108)/$BE108</f>
        <v>14251.3602229878</v>
      </c>
      <c r="K494" s="88">
        <f>SUM(K$4:K108)/$BE108</f>
        <v>3252.1924180827418</v>
      </c>
      <c r="L494" s="90">
        <f>SUM(L$4:L108)/$BE108</f>
        <v>31570.478836272072</v>
      </c>
      <c r="M494" s="90">
        <f>SUM(M$4:M108)/$BE108</f>
        <v>73180.581171363287</v>
      </c>
      <c r="N494" s="90">
        <f>SUM(N$4:N108)/$BE108</f>
        <v>45509.815094892918</v>
      </c>
      <c r="O494" s="90">
        <f>SUM(O$4:O108)/$BE108</f>
        <v>10325.817878808133</v>
      </c>
      <c r="P494" s="90">
        <f>SUM(P$4:P108)/$BE108</f>
        <v>25018.476131675976</v>
      </c>
      <c r="Q494" s="90">
        <f>SUM(Q$4:Q108)/$BE108</f>
        <v>39710.388148299666</v>
      </c>
      <c r="R494" s="90">
        <f>SUM(R$4:R108)/$BE108</f>
        <v>34797.622840603224</v>
      </c>
      <c r="S494" s="90">
        <f>SUM(S$4:S108)/$BE108</f>
        <v>19209.337262306501</v>
      </c>
      <c r="T494" s="90">
        <f>SUM(T$4:T108)/$BE108</f>
        <v>28898.409815683768</v>
      </c>
      <c r="U494" s="90">
        <f>SUM(U$4:U108)/$BE108</f>
        <v>57753.578603520458</v>
      </c>
      <c r="V494" s="90">
        <f>SUM(V$4:V108)/$BE108</f>
        <v>3032.1986872132893</v>
      </c>
      <c r="W494" s="90">
        <f>SUM(W$4:W108)/$BE108</f>
        <v>3666.9949939783241</v>
      </c>
      <c r="X494" s="90">
        <f>SUM(X$4:X108)/$BE108</f>
        <v>23987.723326597545</v>
      </c>
      <c r="Y494" s="90">
        <f>SUM(Y$4:Y108)/$BE108</f>
        <v>69892.778806232469</v>
      </c>
      <c r="Z494" s="90">
        <f>SUM(Z$4:Z108)/$BE108</f>
        <v>77262.743921754212</v>
      </c>
      <c r="AA494" s="90">
        <f>SUM(AA$4:AA108)/$BE108</f>
        <v>65653.391322772819</v>
      </c>
      <c r="AB494" s="90">
        <f>SUM(AB$4:AB108)/$BE108</f>
        <v>103952.8688186686</v>
      </c>
      <c r="AC494" s="90">
        <f>SUM(AC$4:AC108)/$BE108</f>
        <v>66938.392003897912</v>
      </c>
      <c r="AD494" s="90">
        <f>SUM(AD$4:AD108)/$BE108</f>
        <v>10063.984267287078</v>
      </c>
      <c r="AE494" s="90">
        <f>SUM(AE$4:AE108)/$BE108</f>
        <v>12568.762248319554</v>
      </c>
      <c r="AF494" s="90">
        <f>SUM(AF$4:AF108)/$BE108</f>
        <v>17156.23317385108</v>
      </c>
      <c r="AG494" s="90">
        <f>SUM(AG$4:AG108)/$BE108</f>
        <v>22719.735946148801</v>
      </c>
      <c r="AH494" s="90">
        <f>SUM(AH$4:AH108)/$BE108</f>
        <v>40943.881850431819</v>
      </c>
      <c r="AI494" s="90">
        <f>SUM(AI$4:AI108)/$BE108</f>
        <v>49124.287116975102</v>
      </c>
      <c r="AJ494" s="90">
        <f>SUM(AJ$4:AJ108)/$BE108</f>
        <v>19936.127945967291</v>
      </c>
      <c r="AK494" s="90">
        <f>SUM(AK$4:AK108)/$BE108</f>
        <v>13982.60532127964</v>
      </c>
      <c r="AL494" s="90">
        <f>SUM(AL$4:AL108)/$BE108</f>
        <v>22774.331237082755</v>
      </c>
      <c r="AM494" s="90">
        <f>SUM(AM$4:AM108)/$BE108</f>
        <v>55702.155712672713</v>
      </c>
      <c r="AN494" s="90">
        <f>SUM(AN$4:AN108)/$BE108</f>
        <v>73809.640172258136</v>
      </c>
      <c r="AO494" s="90">
        <f>SUM(AO$4:AO108)/$BE108</f>
        <v>60072.86776063827</v>
      </c>
      <c r="AP494" s="90">
        <f>SUM(AP$4:AP108)/$BE108</f>
        <v>41598.897533421499</v>
      </c>
      <c r="AQ494" s="90">
        <f>SUM(AQ$4:AQ108)/$BE108</f>
        <v>61273.343305018323</v>
      </c>
      <c r="AR494" s="90">
        <f>SUM(AR$4:AR108)/$BE108</f>
        <v>90004.975558044345</v>
      </c>
      <c r="AS494" s="90">
        <f>SUM(AS$4:AS108)/$BE108</f>
        <v>158460.43505510638</v>
      </c>
      <c r="AT494" s="90">
        <f>SUM(AT$4:AT108)/$BE108</f>
        <v>223135.32050820242</v>
      </c>
      <c r="AU494" s="90">
        <f>SUM(AU$4:AU108)/$BE108</f>
        <v>228602.1098505829</v>
      </c>
      <c r="AY494" s="63"/>
      <c r="AZ494" s="65"/>
      <c r="BA494" s="63"/>
      <c r="BB494" s="63"/>
    </row>
    <row r="495" spans="1:54" x14ac:dyDescent="0.25">
      <c r="A495" s="60">
        <v>19625</v>
      </c>
      <c r="B495" s="88">
        <f>SUM(B$4:B109)/$BE109</f>
        <v>22951.643321026677</v>
      </c>
      <c r="C495" s="90">
        <f>SUM(C$4:C109)/$BE109</f>
        <v>19383.966566937877</v>
      </c>
      <c r="D495" s="90">
        <f>SUM(D$4:D109)/$BE109</f>
        <v>23141.175921944923</v>
      </c>
      <c r="E495" s="90">
        <f>SUM(E$4:E109)/$BE109</f>
        <v>455.84092550919053</v>
      </c>
      <c r="F495" s="88">
        <f>SUM(F$4:F109)/$BE109</f>
        <v>2539.911833815514</v>
      </c>
      <c r="G495" s="88">
        <f>SUM(G$4:G109)/$BE109</f>
        <v>11577.982556807423</v>
      </c>
      <c r="H495" s="90">
        <f>SUM(H$4:H109)/$BE109</f>
        <v>10991.362794006731</v>
      </c>
      <c r="I495" s="90">
        <f>SUM(I$4:I109)/$BE109</f>
        <v>9798.1716512752719</v>
      </c>
      <c r="J495" s="90">
        <f>SUM(J$4:J109)/$BE109</f>
        <v>14251.3602229878</v>
      </c>
      <c r="K495" s="88">
        <f>SUM(K$4:K109)/$BE109</f>
        <v>3252.1924180827418</v>
      </c>
      <c r="L495" s="90">
        <f>SUM(L$4:L109)/$BE109</f>
        <v>31570.478836272072</v>
      </c>
      <c r="M495" s="90">
        <f>SUM(M$4:M109)/$BE109</f>
        <v>73180.581171363287</v>
      </c>
      <c r="N495" s="90">
        <f>SUM(N$4:N109)/$BE109</f>
        <v>45509.815094892918</v>
      </c>
      <c r="O495" s="90">
        <f>SUM(O$4:O109)/$BE109</f>
        <v>10325.817878808133</v>
      </c>
      <c r="P495" s="90">
        <f>SUM(P$4:P109)/$BE109</f>
        <v>25018.476131675976</v>
      </c>
      <c r="Q495" s="90">
        <f>SUM(Q$4:Q109)/$BE109</f>
        <v>39710.388148299666</v>
      </c>
      <c r="R495" s="90">
        <f>SUM(R$4:R109)/$BE109</f>
        <v>34797.622840603224</v>
      </c>
      <c r="S495" s="90">
        <f>SUM(S$4:S109)/$BE109</f>
        <v>19209.337262306501</v>
      </c>
      <c r="T495" s="90">
        <f>SUM(T$4:T109)/$BE109</f>
        <v>28898.409815683768</v>
      </c>
      <c r="U495" s="90">
        <f>SUM(U$4:U109)/$BE109</f>
        <v>57753.578603520458</v>
      </c>
      <c r="V495" s="90">
        <f>SUM(V$4:V109)/$BE109</f>
        <v>3032.1986872132893</v>
      </c>
      <c r="W495" s="90">
        <f>SUM(W$4:W109)/$BE109</f>
        <v>3666.9949939783241</v>
      </c>
      <c r="X495" s="90">
        <f>SUM(X$4:X109)/$BE109</f>
        <v>23987.723326597545</v>
      </c>
      <c r="Y495" s="90">
        <f>SUM(Y$4:Y109)/$BE109</f>
        <v>69892.778806232469</v>
      </c>
      <c r="Z495" s="90">
        <f>SUM(Z$4:Z109)/$BE109</f>
        <v>77262.743921754212</v>
      </c>
      <c r="AA495" s="90">
        <f>SUM(AA$4:AA109)/$BE109</f>
        <v>65653.391322772819</v>
      </c>
      <c r="AB495" s="90">
        <f>SUM(AB$4:AB109)/$BE109</f>
        <v>103952.8688186686</v>
      </c>
      <c r="AC495" s="90">
        <f>SUM(AC$4:AC109)/$BE109</f>
        <v>66938.392003897912</v>
      </c>
      <c r="AD495" s="90">
        <f>SUM(AD$4:AD109)/$BE109</f>
        <v>10063.984267287078</v>
      </c>
      <c r="AE495" s="90">
        <f>SUM(AE$4:AE109)/$BE109</f>
        <v>12568.762248319554</v>
      </c>
      <c r="AF495" s="90">
        <f>SUM(AF$4:AF109)/$BE109</f>
        <v>17156.23317385108</v>
      </c>
      <c r="AG495" s="90">
        <f>SUM(AG$4:AG109)/$BE109</f>
        <v>22719.735946148801</v>
      </c>
      <c r="AH495" s="90">
        <f>SUM(AH$4:AH109)/$BE109</f>
        <v>40943.881850431819</v>
      </c>
      <c r="AI495" s="90">
        <f>SUM(AI$4:AI109)/$BE109</f>
        <v>49124.287116975102</v>
      </c>
      <c r="AJ495" s="90">
        <f>SUM(AJ$4:AJ109)/$BE109</f>
        <v>19936.127945967291</v>
      </c>
      <c r="AK495" s="90">
        <f>SUM(AK$4:AK109)/$BE109</f>
        <v>13982.60532127964</v>
      </c>
      <c r="AL495" s="90">
        <f>SUM(AL$4:AL109)/$BE109</f>
        <v>22774.331237082755</v>
      </c>
      <c r="AM495" s="90">
        <f>SUM(AM$4:AM109)/$BE109</f>
        <v>55702.155712672713</v>
      </c>
      <c r="AN495" s="90">
        <f>SUM(AN$4:AN109)/$BE109</f>
        <v>73809.640172258136</v>
      </c>
      <c r="AO495" s="90">
        <f>SUM(AO$4:AO109)/$BE109</f>
        <v>60072.86776063827</v>
      </c>
      <c r="AP495" s="90">
        <f>SUM(AP$4:AP109)/$BE109</f>
        <v>41598.897533421499</v>
      </c>
      <c r="AQ495" s="90">
        <f>SUM(AQ$4:AQ109)/$BE109</f>
        <v>61273.343305018323</v>
      </c>
      <c r="AR495" s="90">
        <f>SUM(AR$4:AR109)/$BE109</f>
        <v>90004.975558044345</v>
      </c>
      <c r="AS495" s="90">
        <f>SUM(AS$4:AS109)/$BE109</f>
        <v>158460.43505510638</v>
      </c>
      <c r="AT495" s="90">
        <f>SUM(AT$4:AT109)/$BE109</f>
        <v>223135.32050820242</v>
      </c>
      <c r="AU495" s="90">
        <f>SUM(AU$4:AU109)/$BE109</f>
        <v>228602.1098505829</v>
      </c>
      <c r="AY495" s="63"/>
      <c r="AZ495" s="65"/>
      <c r="BA495" s="63"/>
      <c r="BB495" s="63"/>
    </row>
    <row r="496" spans="1:54" x14ac:dyDescent="0.25">
      <c r="A496" s="60">
        <v>19626</v>
      </c>
      <c r="B496" s="88">
        <f>SUM(B$4:B110)/$BE110</f>
        <v>22951.643321026677</v>
      </c>
      <c r="C496" s="90">
        <f>SUM(C$4:C110)/$BE110</f>
        <v>19383.966566937877</v>
      </c>
      <c r="D496" s="90">
        <f>SUM(D$4:D110)/$BE110</f>
        <v>23141.175921944923</v>
      </c>
      <c r="E496" s="90">
        <f>SUM(E$4:E110)/$BE110</f>
        <v>455.84092550919053</v>
      </c>
      <c r="F496" s="88">
        <f>SUM(F$4:F110)/$BE110</f>
        <v>2539.911833815514</v>
      </c>
      <c r="G496" s="88">
        <f>SUM(G$4:G110)/$BE110</f>
        <v>11577.982556807423</v>
      </c>
      <c r="H496" s="90">
        <f>SUM(H$4:H110)/$BE110</f>
        <v>10991.362794006731</v>
      </c>
      <c r="I496" s="90">
        <f>SUM(I$4:I110)/$BE110</f>
        <v>9798.1716512752719</v>
      </c>
      <c r="J496" s="90">
        <f>SUM(J$4:J110)/$BE110</f>
        <v>14251.3602229878</v>
      </c>
      <c r="K496" s="88">
        <f>SUM(K$4:K110)/$BE110</f>
        <v>3252.1924180827418</v>
      </c>
      <c r="L496" s="90">
        <f>SUM(L$4:L110)/$BE110</f>
        <v>31570.478836272072</v>
      </c>
      <c r="M496" s="90">
        <f>SUM(M$4:M110)/$BE110</f>
        <v>73180.581171363287</v>
      </c>
      <c r="N496" s="90">
        <f>SUM(N$4:N110)/$BE110</f>
        <v>45509.815094892918</v>
      </c>
      <c r="O496" s="90">
        <f>SUM(O$4:O110)/$BE110</f>
        <v>10325.817878808133</v>
      </c>
      <c r="P496" s="90">
        <f>SUM(P$4:P110)/$BE110</f>
        <v>25018.476131675976</v>
      </c>
      <c r="Q496" s="90">
        <f>SUM(Q$4:Q110)/$BE110</f>
        <v>39710.388148299666</v>
      </c>
      <c r="R496" s="90">
        <f>SUM(R$4:R110)/$BE110</f>
        <v>34797.622840603224</v>
      </c>
      <c r="S496" s="90">
        <f>SUM(S$4:S110)/$BE110</f>
        <v>19209.337262306501</v>
      </c>
      <c r="T496" s="90">
        <f>SUM(T$4:T110)/$BE110</f>
        <v>28898.409815683768</v>
      </c>
      <c r="U496" s="90">
        <f>SUM(U$4:U110)/$BE110</f>
        <v>57753.578603520458</v>
      </c>
      <c r="V496" s="90">
        <f>SUM(V$4:V110)/$BE110</f>
        <v>3032.1986872132893</v>
      </c>
      <c r="W496" s="90">
        <f>SUM(W$4:W110)/$BE110</f>
        <v>3666.9949939783241</v>
      </c>
      <c r="X496" s="90">
        <f>SUM(X$4:X110)/$BE110</f>
        <v>23987.723326597545</v>
      </c>
      <c r="Y496" s="90">
        <f>SUM(Y$4:Y110)/$BE110</f>
        <v>69892.778806232469</v>
      </c>
      <c r="Z496" s="90">
        <f>SUM(Z$4:Z110)/$BE110</f>
        <v>77262.743921754212</v>
      </c>
      <c r="AA496" s="90">
        <f>SUM(AA$4:AA110)/$BE110</f>
        <v>65653.391322772819</v>
      </c>
      <c r="AB496" s="90">
        <f>SUM(AB$4:AB110)/$BE110</f>
        <v>103952.8688186686</v>
      </c>
      <c r="AC496" s="90">
        <f>SUM(AC$4:AC110)/$BE110</f>
        <v>66938.392003897912</v>
      </c>
      <c r="AD496" s="90">
        <f>SUM(AD$4:AD110)/$BE110</f>
        <v>10063.984267287078</v>
      </c>
      <c r="AE496" s="90">
        <f>SUM(AE$4:AE110)/$BE110</f>
        <v>12568.762248319554</v>
      </c>
      <c r="AF496" s="90">
        <f>SUM(AF$4:AF110)/$BE110</f>
        <v>17156.23317385108</v>
      </c>
      <c r="AG496" s="90">
        <f>SUM(AG$4:AG110)/$BE110</f>
        <v>22719.735946148801</v>
      </c>
      <c r="AH496" s="90">
        <f>SUM(AH$4:AH110)/$BE110</f>
        <v>40943.881850431819</v>
      </c>
      <c r="AI496" s="90">
        <f>SUM(AI$4:AI110)/$BE110</f>
        <v>49124.287116975102</v>
      </c>
      <c r="AJ496" s="90">
        <f>SUM(AJ$4:AJ110)/$BE110</f>
        <v>19936.127945967291</v>
      </c>
      <c r="AK496" s="90">
        <f>SUM(AK$4:AK110)/$BE110</f>
        <v>13982.60532127964</v>
      </c>
      <c r="AL496" s="90">
        <f>SUM(AL$4:AL110)/$BE110</f>
        <v>22774.331237082755</v>
      </c>
      <c r="AM496" s="90">
        <f>SUM(AM$4:AM110)/$BE110</f>
        <v>55702.155712672713</v>
      </c>
      <c r="AN496" s="90">
        <f>SUM(AN$4:AN110)/$BE110</f>
        <v>73809.640172258136</v>
      </c>
      <c r="AO496" s="90">
        <f>SUM(AO$4:AO110)/$BE110</f>
        <v>60072.86776063827</v>
      </c>
      <c r="AP496" s="90">
        <f>SUM(AP$4:AP110)/$BE110</f>
        <v>41598.897533421499</v>
      </c>
      <c r="AQ496" s="90">
        <f>SUM(AQ$4:AQ110)/$BE110</f>
        <v>61273.343305018323</v>
      </c>
      <c r="AR496" s="90">
        <f>SUM(AR$4:AR110)/$BE110</f>
        <v>90004.975558044345</v>
      </c>
      <c r="AS496" s="90">
        <f>SUM(AS$4:AS110)/$BE110</f>
        <v>158460.43505510638</v>
      </c>
      <c r="AT496" s="90">
        <f>SUM(AT$4:AT110)/$BE110</f>
        <v>223135.32050820242</v>
      </c>
      <c r="AU496" s="90">
        <f>SUM(AU$4:AU110)/$BE110</f>
        <v>228602.1098505829</v>
      </c>
      <c r="AY496" s="63"/>
      <c r="AZ496" s="65"/>
      <c r="BA496" s="63"/>
      <c r="BB496" s="63"/>
    </row>
    <row r="497" spans="1:54" x14ac:dyDescent="0.25">
      <c r="A497" s="60">
        <v>19627</v>
      </c>
      <c r="B497" s="88">
        <f>SUM(B$4:B111)/$BE111</f>
        <v>22951.643321026677</v>
      </c>
      <c r="C497" s="90">
        <f>SUM(C$4:C111)/$BE111</f>
        <v>19383.966566937877</v>
      </c>
      <c r="D497" s="90">
        <f>SUM(D$4:D111)/$BE111</f>
        <v>23141.175921944923</v>
      </c>
      <c r="E497" s="90">
        <f>SUM(E$4:E111)/$BE111</f>
        <v>455.84092550919053</v>
      </c>
      <c r="F497" s="88">
        <f>SUM(F$4:F111)/$BE111</f>
        <v>2539.911833815514</v>
      </c>
      <c r="G497" s="88">
        <f>SUM(G$4:G111)/$BE111</f>
        <v>11577.982556807423</v>
      </c>
      <c r="H497" s="90">
        <f>SUM(H$4:H111)/$BE111</f>
        <v>10991.362794006731</v>
      </c>
      <c r="I497" s="90">
        <f>SUM(I$4:I111)/$BE111</f>
        <v>9798.1716512752719</v>
      </c>
      <c r="J497" s="90">
        <f>SUM(J$4:J111)/$BE111</f>
        <v>14251.3602229878</v>
      </c>
      <c r="K497" s="88">
        <f>SUM(K$4:K111)/$BE111</f>
        <v>3252.1924180827418</v>
      </c>
      <c r="L497" s="90">
        <f>SUM(L$4:L111)/$BE111</f>
        <v>31570.478836272072</v>
      </c>
      <c r="M497" s="90">
        <f>SUM(M$4:M111)/$BE111</f>
        <v>73180.581171363287</v>
      </c>
      <c r="N497" s="90">
        <f>SUM(N$4:N111)/$BE111</f>
        <v>45509.815094892918</v>
      </c>
      <c r="O497" s="90">
        <f>SUM(O$4:O111)/$BE111</f>
        <v>10325.817878808133</v>
      </c>
      <c r="P497" s="90">
        <f>SUM(P$4:P111)/$BE111</f>
        <v>25018.476131675976</v>
      </c>
      <c r="Q497" s="90">
        <f>SUM(Q$4:Q111)/$BE111</f>
        <v>39710.388148299666</v>
      </c>
      <c r="R497" s="90">
        <f>SUM(R$4:R111)/$BE111</f>
        <v>34797.622840603224</v>
      </c>
      <c r="S497" s="90">
        <f>SUM(S$4:S111)/$BE111</f>
        <v>19209.337262306501</v>
      </c>
      <c r="T497" s="90">
        <f>SUM(T$4:T111)/$BE111</f>
        <v>28898.409815683768</v>
      </c>
      <c r="U497" s="90">
        <f>SUM(U$4:U111)/$BE111</f>
        <v>57753.578603520458</v>
      </c>
      <c r="V497" s="90">
        <f>SUM(V$4:V111)/$BE111</f>
        <v>3032.1986872132893</v>
      </c>
      <c r="W497" s="90">
        <f>SUM(W$4:W111)/$BE111</f>
        <v>3666.9949939783241</v>
      </c>
      <c r="X497" s="90">
        <f>SUM(X$4:X111)/$BE111</f>
        <v>23987.723326597545</v>
      </c>
      <c r="Y497" s="90">
        <f>SUM(Y$4:Y111)/$BE111</f>
        <v>69892.778806232469</v>
      </c>
      <c r="Z497" s="90">
        <f>SUM(Z$4:Z111)/$BE111</f>
        <v>77262.743921754212</v>
      </c>
      <c r="AA497" s="90">
        <f>SUM(AA$4:AA111)/$BE111</f>
        <v>65653.391322772819</v>
      </c>
      <c r="AB497" s="90">
        <f>SUM(AB$4:AB111)/$BE111</f>
        <v>103952.8688186686</v>
      </c>
      <c r="AC497" s="90">
        <f>SUM(AC$4:AC111)/$BE111</f>
        <v>66938.392003897912</v>
      </c>
      <c r="AD497" s="90">
        <f>SUM(AD$4:AD111)/$BE111</f>
        <v>10063.984267287078</v>
      </c>
      <c r="AE497" s="90">
        <f>SUM(AE$4:AE111)/$BE111</f>
        <v>12568.762248319554</v>
      </c>
      <c r="AF497" s="90">
        <f>SUM(AF$4:AF111)/$BE111</f>
        <v>17156.23317385108</v>
      </c>
      <c r="AG497" s="90">
        <f>SUM(AG$4:AG111)/$BE111</f>
        <v>22719.735946148801</v>
      </c>
      <c r="AH497" s="90">
        <f>SUM(AH$4:AH111)/$BE111</f>
        <v>40943.881850431819</v>
      </c>
      <c r="AI497" s="90">
        <f>SUM(AI$4:AI111)/$BE111</f>
        <v>49124.287116975102</v>
      </c>
      <c r="AJ497" s="90">
        <f>SUM(AJ$4:AJ111)/$BE111</f>
        <v>19936.127945967291</v>
      </c>
      <c r="AK497" s="90">
        <f>SUM(AK$4:AK111)/$BE111</f>
        <v>13982.60532127964</v>
      </c>
      <c r="AL497" s="90">
        <f>SUM(AL$4:AL111)/$BE111</f>
        <v>22774.331237082755</v>
      </c>
      <c r="AM497" s="90">
        <f>SUM(AM$4:AM111)/$BE111</f>
        <v>55702.155712672713</v>
      </c>
      <c r="AN497" s="90">
        <f>SUM(AN$4:AN111)/$BE111</f>
        <v>73809.640172258136</v>
      </c>
      <c r="AO497" s="90">
        <f>SUM(AO$4:AO111)/$BE111</f>
        <v>60072.86776063827</v>
      </c>
      <c r="AP497" s="90">
        <f>SUM(AP$4:AP111)/$BE111</f>
        <v>41598.897533421499</v>
      </c>
      <c r="AQ497" s="90">
        <f>SUM(AQ$4:AQ111)/$BE111</f>
        <v>61273.343305018323</v>
      </c>
      <c r="AR497" s="90">
        <f>SUM(AR$4:AR111)/$BE111</f>
        <v>90004.975558044345</v>
      </c>
      <c r="AS497" s="90">
        <f>SUM(AS$4:AS111)/$BE111</f>
        <v>158460.43505510638</v>
      </c>
      <c r="AT497" s="90">
        <f>SUM(AT$4:AT111)/$BE111</f>
        <v>223135.32050820242</v>
      </c>
      <c r="AU497" s="90">
        <f>SUM(AU$4:AU111)/$BE111</f>
        <v>228602.1098505829</v>
      </c>
      <c r="AY497" s="63"/>
      <c r="AZ497" s="65"/>
      <c r="BA497" s="63"/>
      <c r="BB497" s="63"/>
    </row>
    <row r="498" spans="1:54" x14ac:dyDescent="0.25">
      <c r="A498" s="60">
        <v>19628</v>
      </c>
      <c r="B498" s="88">
        <f>SUM(B$4:B112)/$BE112</f>
        <v>22950.503709632227</v>
      </c>
      <c r="C498" s="90">
        <f>SUM(C$4:C112)/$BE112</f>
        <v>19383.965648514237</v>
      </c>
      <c r="D498" s="90">
        <f>SUM(D$4:D112)/$BE112</f>
        <v>23141.17482550253</v>
      </c>
      <c r="E498" s="90">
        <f>SUM(E$4:E112)/$BE112</f>
        <v>455.84090391118201</v>
      </c>
      <c r="F498" s="88">
        <f>SUM(F$4:F112)/$BE112</f>
        <v>2539.7857202982277</v>
      </c>
      <c r="G498" s="88">
        <f>SUM(G$4:G112)/$BE112</f>
        <v>11579.407851437132</v>
      </c>
      <c r="H498" s="90">
        <f>SUM(H$4:H112)/$BE112</f>
        <v>10991.362273229566</v>
      </c>
      <c r="I498" s="90">
        <f>SUM(I$4:I112)/$BE112</f>
        <v>9798.1711870321997</v>
      </c>
      <c r="J498" s="90">
        <f>SUM(J$4:J112)/$BE112</f>
        <v>14251.359547750069</v>
      </c>
      <c r="K498" s="88">
        <f>SUM(K$4:K112)/$BE112</f>
        <v>3252.03093790092</v>
      </c>
      <c r="L498" s="90">
        <f>SUM(L$4:L112)/$BE112</f>
        <v>31570.477340444471</v>
      </c>
      <c r="M498" s="90">
        <f>SUM(M$4:M112)/$BE112</f>
        <v>73180.577704025054</v>
      </c>
      <c r="N498" s="90">
        <f>SUM(N$4:N112)/$BE112</f>
        <v>45509.812938611642</v>
      </c>
      <c r="O498" s="90">
        <f>SUM(O$4:O112)/$BE112</f>
        <v>10325.817389564932</v>
      </c>
      <c r="P498" s="90">
        <f>SUM(P$4:P112)/$BE112</f>
        <v>25018.47494628618</v>
      </c>
      <c r="Q498" s="90">
        <f>SUM(Q$4:Q112)/$BE112</f>
        <v>39710.386266798669</v>
      </c>
      <c r="R498" s="90">
        <f>SUM(R$4:R112)/$BE112</f>
        <v>34797.621191871905</v>
      </c>
      <c r="S498" s="90">
        <f>SUM(S$4:S112)/$BE112</f>
        <v>19209.336352157105</v>
      </c>
      <c r="T498" s="90">
        <f>SUM(T$4:T112)/$BE112</f>
        <v>28898.408446460588</v>
      </c>
      <c r="U498" s="90">
        <f>SUM(U$4:U112)/$BE112</f>
        <v>57753.575867122985</v>
      </c>
      <c r="V498" s="90">
        <f>SUM(V$4:V112)/$BE112</f>
        <v>3032.1985435459869</v>
      </c>
      <c r="W498" s="90">
        <f>SUM(W$4:W112)/$BE112</f>
        <v>3666.9948202340106</v>
      </c>
      <c r="X498" s="90">
        <f>SUM(X$4:X112)/$BE112</f>
        <v>23987.722190045541</v>
      </c>
      <c r="Y498" s="90">
        <f>SUM(Y$4:Y112)/$BE112</f>
        <v>69892.775494672765</v>
      </c>
      <c r="Z498" s="90">
        <f>SUM(Z$4:Z112)/$BE112</f>
        <v>77262.740261001367</v>
      </c>
      <c r="AA498" s="90">
        <f>SUM(AA$4:AA112)/$BE112</f>
        <v>65653.388212077713</v>
      </c>
      <c r="AB498" s="90">
        <f>SUM(AB$4:AB112)/$BE112</f>
        <v>103952.86389332243</v>
      </c>
      <c r="AC498" s="90">
        <f>SUM(AC$4:AC112)/$BE112</f>
        <v>66938.388832318742</v>
      </c>
      <c r="AD498" s="90">
        <f>SUM(AD$4:AD112)/$BE112</f>
        <v>10063.983790449765</v>
      </c>
      <c r="AE498" s="90">
        <f>SUM(AE$4:AE112)/$BE112</f>
        <v>12568.761652804435</v>
      </c>
      <c r="AF498" s="90">
        <f>SUM(AF$4:AF112)/$BE112</f>
        <v>17156.232360978975</v>
      </c>
      <c r="AG498" s="90">
        <f>SUM(AG$4:AG112)/$BE112</f>
        <v>22719.734869674761</v>
      </c>
      <c r="AH498" s="90">
        <f>SUM(AH$4:AH112)/$BE112</f>
        <v>40943.879910487354</v>
      </c>
      <c r="AI498" s="90">
        <f>SUM(AI$4:AI112)/$BE112</f>
        <v>49124.284789438374</v>
      </c>
      <c r="AJ498" s="90">
        <f>SUM(AJ$4:AJ112)/$BE112</f>
        <v>19936.127001382185</v>
      </c>
      <c r="AK498" s="90">
        <f>SUM(AK$4:AK112)/$BE112</f>
        <v>13982.656076209518</v>
      </c>
      <c r="AL498" s="90">
        <f>SUM(AL$4:AL112)/$BE112</f>
        <v>22774.331237082755</v>
      </c>
      <c r="AM498" s="90">
        <f>SUM(AM$4:AM112)/$BE112</f>
        <v>55702.15571267272</v>
      </c>
      <c r="AN498" s="90">
        <f>SUM(AN$4:AN112)/$BE112</f>
        <v>73809.640172258136</v>
      </c>
      <c r="AO498" s="90">
        <f>SUM(AO$4:AO112)/$BE112</f>
        <v>60072.86776063827</v>
      </c>
      <c r="AP498" s="90">
        <f>SUM(AP$4:AP112)/$BE112</f>
        <v>41598.897533421499</v>
      </c>
      <c r="AQ498" s="90">
        <f>SUM(AQ$4:AQ112)/$BE112</f>
        <v>61273.34330501833</v>
      </c>
      <c r="AR498" s="90">
        <f>SUM(AR$4:AR112)/$BE112</f>
        <v>90004.97555804436</v>
      </c>
      <c r="AS498" s="90">
        <f>SUM(AS$4:AS112)/$BE112</f>
        <v>158460.43505510638</v>
      </c>
      <c r="AT498" s="90">
        <f>SUM(AT$4:AT112)/$BE112</f>
        <v>223135.32050820245</v>
      </c>
      <c r="AU498" s="90">
        <f>SUM(AU$4:AU112)/$BE112</f>
        <v>228590.75913527518</v>
      </c>
      <c r="AY498" s="63"/>
      <c r="AZ498" s="65"/>
      <c r="BA498" s="63"/>
      <c r="BB498" s="63"/>
    </row>
    <row r="499" spans="1:54" x14ac:dyDescent="0.25">
      <c r="A499" s="60">
        <v>19629</v>
      </c>
      <c r="B499" s="88">
        <f>SUM(B$4:B113)/$BE113</f>
        <v>22950.503709632227</v>
      </c>
      <c r="C499" s="90">
        <f>SUM(C$4:C113)/$BE113</f>
        <v>19383.965648514237</v>
      </c>
      <c r="D499" s="90">
        <f>SUM(D$4:D113)/$BE113</f>
        <v>23141.17482550253</v>
      </c>
      <c r="E499" s="90">
        <f>SUM(E$4:E113)/$BE113</f>
        <v>455.84090391118201</v>
      </c>
      <c r="F499" s="88">
        <f>SUM(F$4:F113)/$BE113</f>
        <v>2539.7857202982277</v>
      </c>
      <c r="G499" s="88">
        <f>SUM(G$4:G113)/$BE113</f>
        <v>11579.407851437132</v>
      </c>
      <c r="H499" s="90">
        <f>SUM(H$4:H113)/$BE113</f>
        <v>10991.362273229566</v>
      </c>
      <c r="I499" s="90">
        <f>SUM(I$4:I113)/$BE113</f>
        <v>9798.1711870321997</v>
      </c>
      <c r="J499" s="90">
        <f>SUM(J$4:J113)/$BE113</f>
        <v>14251.359547750069</v>
      </c>
      <c r="K499" s="88">
        <f>SUM(K$4:K113)/$BE113</f>
        <v>3252.03093790092</v>
      </c>
      <c r="L499" s="90">
        <f>SUM(L$4:L113)/$BE113</f>
        <v>31570.477340444471</v>
      </c>
      <c r="M499" s="90">
        <f>SUM(M$4:M113)/$BE113</f>
        <v>73180.577704025054</v>
      </c>
      <c r="N499" s="90">
        <f>SUM(N$4:N113)/$BE113</f>
        <v>45509.812938611642</v>
      </c>
      <c r="O499" s="90">
        <f>SUM(O$4:O113)/$BE113</f>
        <v>10325.817389564932</v>
      </c>
      <c r="P499" s="90">
        <f>SUM(P$4:P113)/$BE113</f>
        <v>25018.47494628618</v>
      </c>
      <c r="Q499" s="90">
        <f>SUM(Q$4:Q113)/$BE113</f>
        <v>39710.386266798669</v>
      </c>
      <c r="R499" s="90">
        <f>SUM(R$4:R113)/$BE113</f>
        <v>34797.621191871905</v>
      </c>
      <c r="S499" s="90">
        <f>SUM(S$4:S113)/$BE113</f>
        <v>19209.336352157105</v>
      </c>
      <c r="T499" s="90">
        <f>SUM(T$4:T113)/$BE113</f>
        <v>28898.408446460588</v>
      </c>
      <c r="U499" s="90">
        <f>SUM(U$4:U113)/$BE113</f>
        <v>57753.575867122985</v>
      </c>
      <c r="V499" s="90">
        <f>SUM(V$4:V113)/$BE113</f>
        <v>3032.1985435459869</v>
      </c>
      <c r="W499" s="90">
        <f>SUM(W$4:W113)/$BE113</f>
        <v>3666.9948202340106</v>
      </c>
      <c r="X499" s="90">
        <f>SUM(X$4:X113)/$BE113</f>
        <v>23987.722190045541</v>
      </c>
      <c r="Y499" s="90">
        <f>SUM(Y$4:Y113)/$BE113</f>
        <v>69892.775494672765</v>
      </c>
      <c r="Z499" s="90">
        <f>SUM(Z$4:Z113)/$BE113</f>
        <v>77262.740261001367</v>
      </c>
      <c r="AA499" s="90">
        <f>SUM(AA$4:AA113)/$BE113</f>
        <v>65653.388212077713</v>
      </c>
      <c r="AB499" s="90">
        <f>SUM(AB$4:AB113)/$BE113</f>
        <v>103952.86389332243</v>
      </c>
      <c r="AC499" s="90">
        <f>SUM(AC$4:AC113)/$BE113</f>
        <v>66938.388832318742</v>
      </c>
      <c r="AD499" s="90">
        <f>SUM(AD$4:AD113)/$BE113</f>
        <v>10063.983790449765</v>
      </c>
      <c r="AE499" s="90">
        <f>SUM(AE$4:AE113)/$BE113</f>
        <v>12568.761652804435</v>
      </c>
      <c r="AF499" s="90">
        <f>SUM(AF$4:AF113)/$BE113</f>
        <v>17156.232360978975</v>
      </c>
      <c r="AG499" s="90">
        <f>SUM(AG$4:AG113)/$BE113</f>
        <v>22719.734869674761</v>
      </c>
      <c r="AH499" s="90">
        <f>SUM(AH$4:AH113)/$BE113</f>
        <v>40943.879910487354</v>
      </c>
      <c r="AI499" s="90">
        <f>SUM(AI$4:AI113)/$BE113</f>
        <v>49124.284789438374</v>
      </c>
      <c r="AJ499" s="90">
        <f>SUM(AJ$4:AJ113)/$BE113</f>
        <v>19936.127001382185</v>
      </c>
      <c r="AK499" s="90">
        <f>SUM(AK$4:AK113)/$BE113</f>
        <v>13982.656076209518</v>
      </c>
      <c r="AL499" s="90">
        <f>SUM(AL$4:AL113)/$BE113</f>
        <v>22774.331237082755</v>
      </c>
      <c r="AM499" s="90">
        <f>SUM(AM$4:AM113)/$BE113</f>
        <v>55702.15571267272</v>
      </c>
      <c r="AN499" s="90">
        <f>SUM(AN$4:AN113)/$BE113</f>
        <v>73809.640172258136</v>
      </c>
      <c r="AO499" s="90">
        <f>SUM(AO$4:AO113)/$BE113</f>
        <v>60072.86776063827</v>
      </c>
      <c r="AP499" s="90">
        <f>SUM(AP$4:AP113)/$BE113</f>
        <v>41598.897533421499</v>
      </c>
      <c r="AQ499" s="90">
        <f>SUM(AQ$4:AQ113)/$BE113</f>
        <v>61273.34330501833</v>
      </c>
      <c r="AR499" s="90">
        <f>SUM(AR$4:AR113)/$BE113</f>
        <v>90004.97555804436</v>
      </c>
      <c r="AS499" s="90">
        <f>SUM(AS$4:AS113)/$BE113</f>
        <v>158460.43505510638</v>
      </c>
      <c r="AT499" s="90">
        <f>SUM(AT$4:AT113)/$BE113</f>
        <v>223135.32050820245</v>
      </c>
      <c r="AU499" s="90">
        <f>SUM(AU$4:AU113)/$BE113</f>
        <v>228590.75913527518</v>
      </c>
      <c r="AY499" s="63"/>
      <c r="AZ499" s="65"/>
      <c r="BA499" s="63"/>
      <c r="BB499" s="63"/>
    </row>
    <row r="500" spans="1:54" x14ac:dyDescent="0.25">
      <c r="A500" s="60">
        <v>19630</v>
      </c>
      <c r="B500" s="88">
        <f>SUM(B$4:B114)/$BE114</f>
        <v>22950.503709632227</v>
      </c>
      <c r="C500" s="90">
        <f>SUM(C$4:C114)/$BE114</f>
        <v>19383.965648514237</v>
      </c>
      <c r="D500" s="90">
        <f>SUM(D$4:D114)/$BE114</f>
        <v>23141.17482550253</v>
      </c>
      <c r="E500" s="90">
        <f>SUM(E$4:E114)/$BE114</f>
        <v>455.84090391118201</v>
      </c>
      <c r="F500" s="88">
        <f>SUM(F$4:F114)/$BE114</f>
        <v>2539.7857202982277</v>
      </c>
      <c r="G500" s="88">
        <f>SUM(G$4:G114)/$BE114</f>
        <v>11579.407851437132</v>
      </c>
      <c r="H500" s="90">
        <f>SUM(H$4:H114)/$BE114</f>
        <v>10991.362273229566</v>
      </c>
      <c r="I500" s="90">
        <f>SUM(I$4:I114)/$BE114</f>
        <v>9798.1711870321997</v>
      </c>
      <c r="J500" s="90">
        <f>SUM(J$4:J114)/$BE114</f>
        <v>14251.359547750069</v>
      </c>
      <c r="K500" s="88">
        <f>SUM(K$4:K114)/$BE114</f>
        <v>3252.03093790092</v>
      </c>
      <c r="L500" s="90">
        <f>SUM(L$4:L114)/$BE114</f>
        <v>31570.477340444471</v>
      </c>
      <c r="M500" s="90">
        <f>SUM(M$4:M114)/$BE114</f>
        <v>73180.577704025054</v>
      </c>
      <c r="N500" s="90">
        <f>SUM(N$4:N114)/$BE114</f>
        <v>45509.812938611642</v>
      </c>
      <c r="O500" s="90">
        <f>SUM(O$4:O114)/$BE114</f>
        <v>10325.817389564932</v>
      </c>
      <c r="P500" s="90">
        <f>SUM(P$4:P114)/$BE114</f>
        <v>25018.47494628618</v>
      </c>
      <c r="Q500" s="90">
        <f>SUM(Q$4:Q114)/$BE114</f>
        <v>39710.386266798669</v>
      </c>
      <c r="R500" s="90">
        <f>SUM(R$4:R114)/$BE114</f>
        <v>34797.621191871905</v>
      </c>
      <c r="S500" s="90">
        <f>SUM(S$4:S114)/$BE114</f>
        <v>19209.336352157105</v>
      </c>
      <c r="T500" s="90">
        <f>SUM(T$4:T114)/$BE114</f>
        <v>28898.408446460588</v>
      </c>
      <c r="U500" s="90">
        <f>SUM(U$4:U114)/$BE114</f>
        <v>57753.575867122985</v>
      </c>
      <c r="V500" s="90">
        <f>SUM(V$4:V114)/$BE114</f>
        <v>3032.1985435459869</v>
      </c>
      <c r="W500" s="90">
        <f>SUM(W$4:W114)/$BE114</f>
        <v>3666.9948202340106</v>
      </c>
      <c r="X500" s="90">
        <f>SUM(X$4:X114)/$BE114</f>
        <v>23987.722190045541</v>
      </c>
      <c r="Y500" s="90">
        <f>SUM(Y$4:Y114)/$BE114</f>
        <v>69892.775494672765</v>
      </c>
      <c r="Z500" s="90">
        <f>SUM(Z$4:Z114)/$BE114</f>
        <v>77262.740261001367</v>
      </c>
      <c r="AA500" s="90">
        <f>SUM(AA$4:AA114)/$BE114</f>
        <v>65653.388212077713</v>
      </c>
      <c r="AB500" s="90">
        <f>SUM(AB$4:AB114)/$BE114</f>
        <v>103952.86389332243</v>
      </c>
      <c r="AC500" s="90">
        <f>SUM(AC$4:AC114)/$BE114</f>
        <v>66938.388832318742</v>
      </c>
      <c r="AD500" s="90">
        <f>SUM(AD$4:AD114)/$BE114</f>
        <v>10063.983790449765</v>
      </c>
      <c r="AE500" s="90">
        <f>SUM(AE$4:AE114)/$BE114</f>
        <v>12568.761652804435</v>
      </c>
      <c r="AF500" s="90">
        <f>SUM(AF$4:AF114)/$BE114</f>
        <v>17156.232360978975</v>
      </c>
      <c r="AG500" s="90">
        <f>SUM(AG$4:AG114)/$BE114</f>
        <v>22719.734869674761</v>
      </c>
      <c r="AH500" s="90">
        <f>SUM(AH$4:AH114)/$BE114</f>
        <v>40943.879910487354</v>
      </c>
      <c r="AI500" s="90">
        <f>SUM(AI$4:AI114)/$BE114</f>
        <v>49124.284789438374</v>
      </c>
      <c r="AJ500" s="90">
        <f>SUM(AJ$4:AJ114)/$BE114</f>
        <v>19936.127001382185</v>
      </c>
      <c r="AK500" s="90">
        <f>SUM(AK$4:AK114)/$BE114</f>
        <v>13982.656076209518</v>
      </c>
      <c r="AL500" s="90">
        <f>SUM(AL$4:AL114)/$BE114</f>
        <v>22774.331237082755</v>
      </c>
      <c r="AM500" s="90">
        <f>SUM(AM$4:AM114)/$BE114</f>
        <v>55702.15571267272</v>
      </c>
      <c r="AN500" s="90">
        <f>SUM(AN$4:AN114)/$BE114</f>
        <v>73809.640172258136</v>
      </c>
      <c r="AO500" s="90">
        <f>SUM(AO$4:AO114)/$BE114</f>
        <v>60072.86776063827</v>
      </c>
      <c r="AP500" s="90">
        <f>SUM(AP$4:AP114)/$BE114</f>
        <v>41598.897533421499</v>
      </c>
      <c r="AQ500" s="90">
        <f>SUM(AQ$4:AQ114)/$BE114</f>
        <v>61273.34330501833</v>
      </c>
      <c r="AR500" s="90">
        <f>SUM(AR$4:AR114)/$BE114</f>
        <v>90004.97555804436</v>
      </c>
      <c r="AS500" s="90">
        <f>SUM(AS$4:AS114)/$BE114</f>
        <v>158460.43505510638</v>
      </c>
      <c r="AT500" s="90">
        <f>SUM(AT$4:AT114)/$BE114</f>
        <v>223135.32050820245</v>
      </c>
      <c r="AU500" s="90">
        <f>SUM(AU$4:AU114)/$BE114</f>
        <v>228590.75913527518</v>
      </c>
      <c r="AY500" s="63"/>
      <c r="AZ500" s="65"/>
      <c r="BA500" s="63"/>
      <c r="BB500" s="63"/>
    </row>
    <row r="501" spans="1:54" x14ac:dyDescent="0.25">
      <c r="A501" s="60">
        <v>19631</v>
      </c>
      <c r="B501" s="90">
        <f>SUM(B$4:B115)/$BE115</f>
        <v>22950.503709632227</v>
      </c>
      <c r="C501" s="90">
        <f>SUM(C$4:C115)/$BE115</f>
        <v>19383.965648514237</v>
      </c>
      <c r="D501" s="90">
        <f>SUM(D$4:D115)/$BE115</f>
        <v>23141.17482550253</v>
      </c>
      <c r="E501" s="90">
        <f>SUM(E$4:E115)/$BE115</f>
        <v>455.84090391118201</v>
      </c>
      <c r="F501" s="88">
        <f>SUM(F$4:F115)/$BE115</f>
        <v>2539.7857202982277</v>
      </c>
      <c r="G501" s="88">
        <f>SUM(G$4:G115)/$BE115</f>
        <v>11579.407851437132</v>
      </c>
      <c r="H501" s="90">
        <f>SUM(H$4:H115)/$BE115</f>
        <v>10991.362273229566</v>
      </c>
      <c r="I501" s="90">
        <f>SUM(I$4:I115)/$BE115</f>
        <v>9798.1711870321997</v>
      </c>
      <c r="J501" s="90">
        <f>SUM(J$4:J115)/$BE115</f>
        <v>14251.359547750069</v>
      </c>
      <c r="K501" s="88">
        <f>SUM(K$4:K115)/$BE115</f>
        <v>3252.03093790092</v>
      </c>
      <c r="L501" s="90">
        <f>SUM(L$4:L115)/$BE115</f>
        <v>31570.477340444471</v>
      </c>
      <c r="M501" s="90">
        <f>SUM(M$4:M115)/$BE115</f>
        <v>73180.577704025054</v>
      </c>
      <c r="N501" s="90">
        <f>SUM(N$4:N115)/$BE115</f>
        <v>45509.812938611642</v>
      </c>
      <c r="O501" s="90">
        <f>SUM(O$4:O115)/$BE115</f>
        <v>10325.817389564932</v>
      </c>
      <c r="P501" s="90">
        <f>SUM(P$4:P115)/$BE115</f>
        <v>25018.47494628618</v>
      </c>
      <c r="Q501" s="90">
        <f>SUM(Q$4:Q115)/$BE115</f>
        <v>39710.386266798669</v>
      </c>
      <c r="R501" s="90">
        <f>SUM(R$4:R115)/$BE115</f>
        <v>34797.621191871905</v>
      </c>
      <c r="S501" s="90">
        <f>SUM(S$4:S115)/$BE115</f>
        <v>19209.336352157105</v>
      </c>
      <c r="T501" s="90">
        <f>SUM(T$4:T115)/$BE115</f>
        <v>28898.408446460588</v>
      </c>
      <c r="U501" s="90">
        <f>SUM(U$4:U115)/$BE115</f>
        <v>57753.575867122985</v>
      </c>
      <c r="V501" s="90">
        <f>SUM(V$4:V115)/$BE115</f>
        <v>3032.1985435459869</v>
      </c>
      <c r="W501" s="90">
        <f>SUM(W$4:W115)/$BE115</f>
        <v>3666.9948202340106</v>
      </c>
      <c r="X501" s="90">
        <f>SUM(X$4:X115)/$BE115</f>
        <v>23987.722190045541</v>
      </c>
      <c r="Y501" s="90">
        <f>SUM(Y$4:Y115)/$BE115</f>
        <v>69892.775494672765</v>
      </c>
      <c r="Z501" s="90">
        <f>SUM(Z$4:Z115)/$BE115</f>
        <v>77262.740261001367</v>
      </c>
      <c r="AA501" s="90">
        <f>SUM(AA$4:AA115)/$BE115</f>
        <v>65653.388212077713</v>
      </c>
      <c r="AB501" s="90">
        <f>SUM(AB$4:AB115)/$BE115</f>
        <v>103952.86389332243</v>
      </c>
      <c r="AC501" s="90">
        <f>SUM(AC$4:AC115)/$BE115</f>
        <v>66938.388832318742</v>
      </c>
      <c r="AD501" s="90">
        <f>SUM(AD$4:AD115)/$BE115</f>
        <v>10063.983790449765</v>
      </c>
      <c r="AE501" s="90">
        <f>SUM(AE$4:AE115)/$BE115</f>
        <v>12568.761652804435</v>
      </c>
      <c r="AF501" s="90">
        <f>SUM(AF$4:AF115)/$BE115</f>
        <v>17156.232360978975</v>
      </c>
      <c r="AG501" s="90">
        <f>SUM(AG$4:AG115)/$BE115</f>
        <v>22719.734869674761</v>
      </c>
      <c r="AH501" s="90">
        <f>SUM(AH$4:AH115)/$BE115</f>
        <v>40943.879910487354</v>
      </c>
      <c r="AI501" s="90">
        <f>SUM(AI$4:AI115)/$BE115</f>
        <v>49124.284789438374</v>
      </c>
      <c r="AJ501" s="90">
        <f>SUM(AJ$4:AJ115)/$BE115</f>
        <v>19936.127001382185</v>
      </c>
      <c r="AK501" s="90">
        <f>SUM(AK$4:AK115)/$BE115</f>
        <v>13982.656076209518</v>
      </c>
      <c r="AL501" s="90">
        <f>SUM(AL$4:AL115)/$BE115</f>
        <v>22774.331237082755</v>
      </c>
      <c r="AM501" s="90">
        <f>SUM(AM$4:AM115)/$BE115</f>
        <v>55702.15571267272</v>
      </c>
      <c r="AN501" s="90">
        <f>SUM(AN$4:AN115)/$BE115</f>
        <v>73809.640172258136</v>
      </c>
      <c r="AO501" s="90">
        <f>SUM(AO$4:AO115)/$BE115</f>
        <v>60072.86776063827</v>
      </c>
      <c r="AP501" s="90">
        <f>SUM(AP$4:AP115)/$BE115</f>
        <v>41598.897533421499</v>
      </c>
      <c r="AQ501" s="90">
        <f>SUM(AQ$4:AQ115)/$BE115</f>
        <v>61273.34330501833</v>
      </c>
      <c r="AR501" s="90">
        <f>SUM(AR$4:AR115)/$BE115</f>
        <v>90004.97555804436</v>
      </c>
      <c r="AS501" s="90">
        <f>SUM(AS$4:AS115)/$BE115</f>
        <v>158460.43505510638</v>
      </c>
      <c r="AT501" s="90">
        <f>SUM(AT$4:AT115)/$BE115</f>
        <v>223135.32050820245</v>
      </c>
      <c r="AU501" s="90">
        <f>SUM(AU$4:AU115)/$BE115</f>
        <v>228590.75913527518</v>
      </c>
      <c r="AY501" s="63"/>
      <c r="AZ501" s="65"/>
      <c r="BA501" s="63"/>
      <c r="BB501" s="63"/>
    </row>
    <row r="502" spans="1:54" x14ac:dyDescent="0.25">
      <c r="A502" s="60">
        <v>19632</v>
      </c>
      <c r="B502" s="90">
        <f>SUM(B$4:B116)/$BE116</f>
        <v>22950.503709632227</v>
      </c>
      <c r="C502" s="90">
        <f>SUM(C$4:C116)/$BE116</f>
        <v>19383.965648514237</v>
      </c>
      <c r="D502" s="90">
        <f>SUM(D$4:D116)/$BE116</f>
        <v>23141.17482550253</v>
      </c>
      <c r="E502" s="90">
        <f>SUM(E$4:E116)/$BE116</f>
        <v>455.84090391118201</v>
      </c>
      <c r="F502" s="88">
        <f>SUM(F$4:F116)/$BE116</f>
        <v>2539.7857202982277</v>
      </c>
      <c r="G502" s="88">
        <f>SUM(G$4:G116)/$BE116</f>
        <v>11579.407851437132</v>
      </c>
      <c r="H502" s="90">
        <f>SUM(H$4:H116)/$BE116</f>
        <v>10991.362273229566</v>
      </c>
      <c r="I502" s="90">
        <f>SUM(I$4:I116)/$BE116</f>
        <v>9798.1711870321997</v>
      </c>
      <c r="J502" s="90">
        <f>SUM(J$4:J116)/$BE116</f>
        <v>14251.359547750069</v>
      </c>
      <c r="K502" s="88">
        <f>SUM(K$4:K116)/$BE116</f>
        <v>3252.03093790092</v>
      </c>
      <c r="L502" s="90">
        <f>SUM(L$4:L116)/$BE116</f>
        <v>31570.477340444471</v>
      </c>
      <c r="M502" s="90">
        <f>SUM(M$4:M116)/$BE116</f>
        <v>73180.577704025054</v>
      </c>
      <c r="N502" s="90">
        <f>SUM(N$4:N116)/$BE116</f>
        <v>45509.812938611642</v>
      </c>
      <c r="O502" s="90">
        <f>SUM(O$4:O116)/$BE116</f>
        <v>10325.817389564932</v>
      </c>
      <c r="P502" s="90">
        <f>SUM(P$4:P116)/$BE116</f>
        <v>25018.47494628618</v>
      </c>
      <c r="Q502" s="90">
        <f>SUM(Q$4:Q116)/$BE116</f>
        <v>39710.386266798669</v>
      </c>
      <c r="R502" s="90">
        <f>SUM(R$4:R116)/$BE116</f>
        <v>34797.621191871905</v>
      </c>
      <c r="S502" s="90">
        <f>SUM(S$4:S116)/$BE116</f>
        <v>19209.336352157105</v>
      </c>
      <c r="T502" s="90">
        <f>SUM(T$4:T116)/$BE116</f>
        <v>28898.408446460588</v>
      </c>
      <c r="U502" s="90">
        <f>SUM(U$4:U116)/$BE116</f>
        <v>57753.575867122985</v>
      </c>
      <c r="V502" s="90">
        <f>SUM(V$4:V116)/$BE116</f>
        <v>3032.1985435459869</v>
      </c>
      <c r="W502" s="90">
        <f>SUM(W$4:W116)/$BE116</f>
        <v>3666.9948202340106</v>
      </c>
      <c r="X502" s="90">
        <f>SUM(X$4:X116)/$BE116</f>
        <v>23987.722190045541</v>
      </c>
      <c r="Y502" s="90">
        <f>SUM(Y$4:Y116)/$BE116</f>
        <v>69892.775494672765</v>
      </c>
      <c r="Z502" s="90">
        <f>SUM(Z$4:Z116)/$BE116</f>
        <v>77262.740261001367</v>
      </c>
      <c r="AA502" s="90">
        <f>SUM(AA$4:AA116)/$BE116</f>
        <v>65653.388212077713</v>
      </c>
      <c r="AB502" s="90">
        <f>SUM(AB$4:AB116)/$BE116</f>
        <v>103952.86389332243</v>
      </c>
      <c r="AC502" s="90">
        <f>SUM(AC$4:AC116)/$BE116</f>
        <v>66938.388832318742</v>
      </c>
      <c r="AD502" s="90">
        <f>SUM(AD$4:AD116)/$BE116</f>
        <v>10063.983790449765</v>
      </c>
      <c r="AE502" s="90">
        <f>SUM(AE$4:AE116)/$BE116</f>
        <v>12568.761652804435</v>
      </c>
      <c r="AF502" s="90">
        <f>SUM(AF$4:AF116)/$BE116</f>
        <v>17156.232360978975</v>
      </c>
      <c r="AG502" s="90">
        <f>SUM(AG$4:AG116)/$BE116</f>
        <v>22719.734869674761</v>
      </c>
      <c r="AH502" s="90">
        <f>SUM(AH$4:AH116)/$BE116</f>
        <v>40943.879910487354</v>
      </c>
      <c r="AI502" s="90">
        <f>SUM(AI$4:AI116)/$BE116</f>
        <v>49124.284789438374</v>
      </c>
      <c r="AJ502" s="90">
        <f>SUM(AJ$4:AJ116)/$BE116</f>
        <v>19936.127001382185</v>
      </c>
      <c r="AK502" s="90">
        <f>SUM(AK$4:AK116)/$BE116</f>
        <v>13982.656076209518</v>
      </c>
      <c r="AL502" s="90">
        <f>SUM(AL$4:AL116)/$BE116</f>
        <v>22774.331237082755</v>
      </c>
      <c r="AM502" s="90">
        <f>SUM(AM$4:AM116)/$BE116</f>
        <v>55702.15571267272</v>
      </c>
      <c r="AN502" s="90">
        <f>SUM(AN$4:AN116)/$BE116</f>
        <v>73809.640172258136</v>
      </c>
      <c r="AO502" s="90">
        <f>SUM(AO$4:AO116)/$BE116</f>
        <v>60072.86776063827</v>
      </c>
      <c r="AP502" s="90">
        <f>SUM(AP$4:AP116)/$BE116</f>
        <v>41598.897533421499</v>
      </c>
      <c r="AQ502" s="90">
        <f>SUM(AQ$4:AQ116)/$BE116</f>
        <v>61273.34330501833</v>
      </c>
      <c r="AR502" s="90">
        <f>SUM(AR$4:AR116)/$BE116</f>
        <v>90004.97555804436</v>
      </c>
      <c r="AS502" s="90">
        <f>SUM(AS$4:AS116)/$BE116</f>
        <v>158460.43505510638</v>
      </c>
      <c r="AT502" s="90">
        <f>SUM(AT$4:AT116)/$BE116</f>
        <v>223135.32050820245</v>
      </c>
      <c r="AU502" s="90">
        <f>SUM(AU$4:AU116)/$BE116</f>
        <v>228590.75913527518</v>
      </c>
      <c r="AY502" s="63"/>
      <c r="AZ502" s="65"/>
      <c r="BA502" s="63"/>
      <c r="BB502" s="63"/>
    </row>
    <row r="503" spans="1:54" x14ac:dyDescent="0.25">
      <c r="A503" s="60">
        <v>19633</v>
      </c>
      <c r="B503" s="90">
        <f>SUM(B$4:B117)/$BE117</f>
        <v>22950.503709632227</v>
      </c>
      <c r="C503" s="90">
        <f>SUM(C$4:C117)/$BE117</f>
        <v>19383.965648514237</v>
      </c>
      <c r="D503" s="90">
        <f>SUM(D$4:D117)/$BE117</f>
        <v>23141.17482550253</v>
      </c>
      <c r="E503" s="90">
        <f>SUM(E$4:E117)/$BE117</f>
        <v>455.84090391118201</v>
      </c>
      <c r="F503" s="88">
        <f>SUM(F$4:F117)/$BE117</f>
        <v>2539.7857202982277</v>
      </c>
      <c r="G503" s="88">
        <f>SUM(G$4:G117)/$BE117</f>
        <v>11579.407851437132</v>
      </c>
      <c r="H503" s="90">
        <f>SUM(H$4:H117)/$BE117</f>
        <v>10991.362273229566</v>
      </c>
      <c r="I503" s="90">
        <f>SUM(I$4:I117)/$BE117</f>
        <v>9798.1711870321997</v>
      </c>
      <c r="J503" s="90">
        <f>SUM(J$4:J117)/$BE117</f>
        <v>14251.359547750069</v>
      </c>
      <c r="K503" s="88">
        <f>SUM(K$4:K117)/$BE117</f>
        <v>3252.03093790092</v>
      </c>
      <c r="L503" s="90">
        <f>SUM(L$4:L117)/$BE117</f>
        <v>31570.477340444471</v>
      </c>
      <c r="M503" s="90">
        <f>SUM(M$4:M117)/$BE117</f>
        <v>73180.577704025054</v>
      </c>
      <c r="N503" s="90">
        <f>SUM(N$4:N117)/$BE117</f>
        <v>45509.812938611642</v>
      </c>
      <c r="O503" s="90">
        <f>SUM(O$4:O117)/$BE117</f>
        <v>10325.817389564932</v>
      </c>
      <c r="P503" s="90">
        <f>SUM(P$4:P117)/$BE117</f>
        <v>25018.47494628618</v>
      </c>
      <c r="Q503" s="90">
        <f>SUM(Q$4:Q117)/$BE117</f>
        <v>39710.386266798669</v>
      </c>
      <c r="R503" s="90">
        <f>SUM(R$4:R117)/$BE117</f>
        <v>34797.621191871905</v>
      </c>
      <c r="S503" s="90">
        <f>SUM(S$4:S117)/$BE117</f>
        <v>19209.336352157105</v>
      </c>
      <c r="T503" s="90">
        <f>SUM(T$4:T117)/$BE117</f>
        <v>28898.408446460588</v>
      </c>
      <c r="U503" s="90">
        <f>SUM(U$4:U117)/$BE117</f>
        <v>57753.575867122985</v>
      </c>
      <c r="V503" s="90">
        <f>SUM(V$4:V117)/$BE117</f>
        <v>3032.1985435459869</v>
      </c>
      <c r="W503" s="90">
        <f>SUM(W$4:W117)/$BE117</f>
        <v>3666.9948202340106</v>
      </c>
      <c r="X503" s="90">
        <f>SUM(X$4:X117)/$BE117</f>
        <v>23987.722190045541</v>
      </c>
      <c r="Y503" s="90">
        <f>SUM(Y$4:Y117)/$BE117</f>
        <v>69892.775494672765</v>
      </c>
      <c r="Z503" s="90">
        <f>SUM(Z$4:Z117)/$BE117</f>
        <v>77262.740261001367</v>
      </c>
      <c r="AA503" s="90">
        <f>SUM(AA$4:AA117)/$BE117</f>
        <v>65653.388212077713</v>
      </c>
      <c r="AB503" s="90">
        <f>SUM(AB$4:AB117)/$BE117</f>
        <v>103952.86389332243</v>
      </c>
      <c r="AC503" s="90">
        <f>SUM(AC$4:AC117)/$BE117</f>
        <v>66938.388832318742</v>
      </c>
      <c r="AD503" s="90">
        <f>SUM(AD$4:AD117)/$BE117</f>
        <v>10063.983790449765</v>
      </c>
      <c r="AE503" s="90">
        <f>SUM(AE$4:AE117)/$BE117</f>
        <v>12568.761652804435</v>
      </c>
      <c r="AF503" s="90">
        <f>SUM(AF$4:AF117)/$BE117</f>
        <v>17156.232360978975</v>
      </c>
      <c r="AG503" s="90">
        <f>SUM(AG$4:AG117)/$BE117</f>
        <v>22719.734869674761</v>
      </c>
      <c r="AH503" s="90">
        <f>SUM(AH$4:AH117)/$BE117</f>
        <v>40943.879910487354</v>
      </c>
      <c r="AI503" s="90">
        <f>SUM(AI$4:AI117)/$BE117</f>
        <v>49124.284789438374</v>
      </c>
      <c r="AJ503" s="90">
        <f>SUM(AJ$4:AJ117)/$BE117</f>
        <v>19936.127001382185</v>
      </c>
      <c r="AK503" s="90">
        <f>SUM(AK$4:AK117)/$BE117</f>
        <v>13982.656076209518</v>
      </c>
      <c r="AL503" s="90">
        <f>SUM(AL$4:AL117)/$BE117</f>
        <v>22774.331237082755</v>
      </c>
      <c r="AM503" s="90">
        <f>SUM(AM$4:AM117)/$BE117</f>
        <v>55702.15571267272</v>
      </c>
      <c r="AN503" s="90">
        <f>SUM(AN$4:AN117)/$BE117</f>
        <v>73809.640172258136</v>
      </c>
      <c r="AO503" s="90">
        <f>SUM(AO$4:AO117)/$BE117</f>
        <v>60072.86776063827</v>
      </c>
      <c r="AP503" s="90">
        <f>SUM(AP$4:AP117)/$BE117</f>
        <v>41598.897533421499</v>
      </c>
      <c r="AQ503" s="90">
        <f>SUM(AQ$4:AQ117)/$BE117</f>
        <v>61273.34330501833</v>
      </c>
      <c r="AR503" s="90">
        <f>SUM(AR$4:AR117)/$BE117</f>
        <v>90004.97555804436</v>
      </c>
      <c r="AS503" s="90">
        <f>SUM(AS$4:AS117)/$BE117</f>
        <v>158460.43505510638</v>
      </c>
      <c r="AT503" s="90">
        <f>SUM(AT$4:AT117)/$BE117</f>
        <v>223135.32050820245</v>
      </c>
      <c r="AU503" s="90">
        <f>SUM(AU$4:AU117)/$BE117</f>
        <v>228590.75913527518</v>
      </c>
      <c r="AY503" s="63"/>
      <c r="AZ503" s="65"/>
      <c r="BA503" s="63"/>
      <c r="BB503" s="63"/>
    </row>
    <row r="504" spans="1:54" x14ac:dyDescent="0.25">
      <c r="A504" s="60">
        <v>19634</v>
      </c>
      <c r="B504" s="90">
        <f>SUM(B$4:B118)/$BE118</f>
        <v>22950.503709632227</v>
      </c>
      <c r="C504" s="90">
        <f>SUM(C$4:C118)/$BE118</f>
        <v>19383.965648514237</v>
      </c>
      <c r="D504" s="90">
        <f>SUM(D$4:D118)/$BE118</f>
        <v>23141.17482550253</v>
      </c>
      <c r="E504" s="90">
        <f>SUM(E$4:E118)/$BE118</f>
        <v>455.84090391118201</v>
      </c>
      <c r="F504" s="88">
        <f>SUM(F$4:F118)/$BE118</f>
        <v>2539.7857202982277</v>
      </c>
      <c r="G504" s="88">
        <f>SUM(G$4:G118)/$BE118</f>
        <v>11579.407851437132</v>
      </c>
      <c r="H504" s="90">
        <f>SUM(H$4:H118)/$BE118</f>
        <v>10991.362273229566</v>
      </c>
      <c r="I504" s="90">
        <f>SUM(I$4:I118)/$BE118</f>
        <v>9798.1711870321997</v>
      </c>
      <c r="J504" s="90">
        <f>SUM(J$4:J118)/$BE118</f>
        <v>14251.359547750069</v>
      </c>
      <c r="K504" s="88">
        <f>SUM(K$4:K118)/$BE118</f>
        <v>3252.03093790092</v>
      </c>
      <c r="L504" s="90">
        <f>SUM(L$4:L118)/$BE118</f>
        <v>31570.477340444471</v>
      </c>
      <c r="M504" s="90">
        <f>SUM(M$4:M118)/$BE118</f>
        <v>73180.577704025054</v>
      </c>
      <c r="N504" s="90">
        <f>SUM(N$4:N118)/$BE118</f>
        <v>45509.812938611642</v>
      </c>
      <c r="O504" s="90">
        <f>SUM(O$4:O118)/$BE118</f>
        <v>10325.817389564932</v>
      </c>
      <c r="P504" s="90">
        <f>SUM(P$4:P118)/$BE118</f>
        <v>25018.47494628618</v>
      </c>
      <c r="Q504" s="90">
        <f>SUM(Q$4:Q118)/$BE118</f>
        <v>39710.386266798669</v>
      </c>
      <c r="R504" s="90">
        <f>SUM(R$4:R118)/$BE118</f>
        <v>34797.621191871905</v>
      </c>
      <c r="S504" s="90">
        <f>SUM(S$4:S118)/$BE118</f>
        <v>19209.336352157105</v>
      </c>
      <c r="T504" s="90">
        <f>SUM(T$4:T118)/$BE118</f>
        <v>28898.408446460588</v>
      </c>
      <c r="U504" s="90">
        <f>SUM(U$4:U118)/$BE118</f>
        <v>57753.575867122985</v>
      </c>
      <c r="V504" s="90">
        <f>SUM(V$4:V118)/$BE118</f>
        <v>3032.1985435459869</v>
      </c>
      <c r="W504" s="90">
        <f>SUM(W$4:W118)/$BE118</f>
        <v>3666.9948202340106</v>
      </c>
      <c r="X504" s="90">
        <f>SUM(X$4:X118)/$BE118</f>
        <v>23987.722190045541</v>
      </c>
      <c r="Y504" s="90">
        <f>SUM(Y$4:Y118)/$BE118</f>
        <v>69892.775494672765</v>
      </c>
      <c r="Z504" s="90">
        <f>SUM(Z$4:Z118)/$BE118</f>
        <v>77262.740261001367</v>
      </c>
      <c r="AA504" s="90">
        <f>SUM(AA$4:AA118)/$BE118</f>
        <v>65653.388212077713</v>
      </c>
      <c r="AB504" s="90">
        <f>SUM(AB$4:AB118)/$BE118</f>
        <v>103952.86389332243</v>
      </c>
      <c r="AC504" s="90">
        <f>SUM(AC$4:AC118)/$BE118</f>
        <v>66938.388832318742</v>
      </c>
      <c r="AD504" s="90">
        <f>SUM(AD$4:AD118)/$BE118</f>
        <v>10063.983790449765</v>
      </c>
      <c r="AE504" s="90">
        <f>SUM(AE$4:AE118)/$BE118</f>
        <v>12568.761652804435</v>
      </c>
      <c r="AF504" s="90">
        <f>SUM(AF$4:AF118)/$BE118</f>
        <v>17156.232360978975</v>
      </c>
      <c r="AG504" s="90">
        <f>SUM(AG$4:AG118)/$BE118</f>
        <v>22719.734869674761</v>
      </c>
      <c r="AH504" s="90">
        <f>SUM(AH$4:AH118)/$BE118</f>
        <v>40943.879910487354</v>
      </c>
      <c r="AI504" s="90">
        <f>SUM(AI$4:AI118)/$BE118</f>
        <v>49124.284789438374</v>
      </c>
      <c r="AJ504" s="90">
        <f>SUM(AJ$4:AJ118)/$BE118</f>
        <v>19936.127001382185</v>
      </c>
      <c r="AK504" s="90">
        <f>SUM(AK$4:AK118)/$BE118</f>
        <v>13982.656076209518</v>
      </c>
      <c r="AL504" s="90">
        <f>SUM(AL$4:AL118)/$BE118</f>
        <v>22774.331237082755</v>
      </c>
      <c r="AM504" s="90">
        <f>SUM(AM$4:AM118)/$BE118</f>
        <v>55702.15571267272</v>
      </c>
      <c r="AN504" s="90">
        <f>SUM(AN$4:AN118)/$BE118</f>
        <v>73809.640172258136</v>
      </c>
      <c r="AO504" s="90">
        <f>SUM(AO$4:AO118)/$BE118</f>
        <v>60072.86776063827</v>
      </c>
      <c r="AP504" s="90">
        <f>SUM(AP$4:AP118)/$BE118</f>
        <v>41598.897533421499</v>
      </c>
      <c r="AQ504" s="90">
        <f>SUM(AQ$4:AQ118)/$BE118</f>
        <v>61273.34330501833</v>
      </c>
      <c r="AR504" s="90">
        <f>SUM(AR$4:AR118)/$BE118</f>
        <v>90004.97555804436</v>
      </c>
      <c r="AS504" s="90">
        <f>SUM(AS$4:AS118)/$BE118</f>
        <v>158460.43505510638</v>
      </c>
      <c r="AT504" s="90">
        <f>SUM(AT$4:AT118)/$BE118</f>
        <v>223135.32050820245</v>
      </c>
      <c r="AU504" s="90">
        <f>SUM(AU$4:AU118)/$BE118</f>
        <v>228590.75913527518</v>
      </c>
      <c r="AY504" s="63"/>
      <c r="AZ504" s="65"/>
      <c r="BA504" s="63"/>
      <c r="BB504" s="63"/>
    </row>
    <row r="505" spans="1:54" x14ac:dyDescent="0.25">
      <c r="A505" s="60">
        <v>19635</v>
      </c>
      <c r="B505" s="90">
        <f>SUM(B$4:B119)/$BE119</f>
        <v>22950.503709632227</v>
      </c>
      <c r="C505" s="90">
        <f>SUM(C$4:C119)/$BE119</f>
        <v>19383.965648514237</v>
      </c>
      <c r="D505" s="90">
        <f>SUM(D$4:D119)/$BE119</f>
        <v>23141.17482550253</v>
      </c>
      <c r="E505" s="90">
        <f>SUM(E$4:E119)/$BE119</f>
        <v>455.84090391118201</v>
      </c>
      <c r="F505" s="88">
        <f>SUM(F$4:F119)/$BE119</f>
        <v>2539.7857202982277</v>
      </c>
      <c r="G505" s="88">
        <f>SUM(G$4:G119)/$BE119</f>
        <v>11579.407851437132</v>
      </c>
      <c r="H505" s="90">
        <f>SUM(H$4:H119)/$BE119</f>
        <v>10991.362273229566</v>
      </c>
      <c r="I505" s="90">
        <f>SUM(I$4:I119)/$BE119</f>
        <v>9798.1711870321997</v>
      </c>
      <c r="J505" s="90">
        <f>SUM(J$4:J119)/$BE119</f>
        <v>14251.359547750069</v>
      </c>
      <c r="K505" s="88">
        <f>SUM(K$4:K119)/$BE119</f>
        <v>3252.03093790092</v>
      </c>
      <c r="L505" s="90">
        <f>SUM(L$4:L119)/$BE119</f>
        <v>31570.477340444471</v>
      </c>
      <c r="M505" s="90">
        <f>SUM(M$4:M119)/$BE119</f>
        <v>73180.577704025054</v>
      </c>
      <c r="N505" s="90">
        <f>SUM(N$4:N119)/$BE119</f>
        <v>45509.812938611642</v>
      </c>
      <c r="O505" s="90">
        <f>SUM(O$4:O119)/$BE119</f>
        <v>10325.817389564932</v>
      </c>
      <c r="P505" s="90">
        <f>SUM(P$4:P119)/$BE119</f>
        <v>25018.47494628618</v>
      </c>
      <c r="Q505" s="90">
        <f>SUM(Q$4:Q119)/$BE119</f>
        <v>39710.386266798669</v>
      </c>
      <c r="R505" s="90">
        <f>SUM(R$4:R119)/$BE119</f>
        <v>34797.621191871905</v>
      </c>
      <c r="S505" s="90">
        <f>SUM(S$4:S119)/$BE119</f>
        <v>19209.336352157105</v>
      </c>
      <c r="T505" s="90">
        <f>SUM(T$4:T119)/$BE119</f>
        <v>28898.408446460588</v>
      </c>
      <c r="U505" s="90">
        <f>SUM(U$4:U119)/$BE119</f>
        <v>57753.575867122985</v>
      </c>
      <c r="V505" s="90">
        <f>SUM(V$4:V119)/$BE119</f>
        <v>3032.1985435459869</v>
      </c>
      <c r="W505" s="90">
        <f>SUM(W$4:W119)/$BE119</f>
        <v>3666.9948202340106</v>
      </c>
      <c r="X505" s="90">
        <f>SUM(X$4:X119)/$BE119</f>
        <v>23987.722190045541</v>
      </c>
      <c r="Y505" s="90">
        <f>SUM(Y$4:Y119)/$BE119</f>
        <v>69892.775494672765</v>
      </c>
      <c r="Z505" s="90">
        <f>SUM(Z$4:Z119)/$BE119</f>
        <v>77262.740261001367</v>
      </c>
      <c r="AA505" s="90">
        <f>SUM(AA$4:AA119)/$BE119</f>
        <v>65653.388212077713</v>
      </c>
      <c r="AB505" s="90">
        <f>SUM(AB$4:AB119)/$BE119</f>
        <v>103952.86389332243</v>
      </c>
      <c r="AC505" s="90">
        <f>SUM(AC$4:AC119)/$BE119</f>
        <v>66938.388832318742</v>
      </c>
      <c r="AD505" s="90">
        <f>SUM(AD$4:AD119)/$BE119</f>
        <v>10063.983790449765</v>
      </c>
      <c r="AE505" s="90">
        <f>SUM(AE$4:AE119)/$BE119</f>
        <v>12568.761652804435</v>
      </c>
      <c r="AF505" s="90">
        <f>SUM(AF$4:AF119)/$BE119</f>
        <v>17156.232360978975</v>
      </c>
      <c r="AG505" s="90">
        <f>SUM(AG$4:AG119)/$BE119</f>
        <v>22719.734869674761</v>
      </c>
      <c r="AH505" s="90">
        <f>SUM(AH$4:AH119)/$BE119</f>
        <v>40943.879910487354</v>
      </c>
      <c r="AI505" s="90">
        <f>SUM(AI$4:AI119)/$BE119</f>
        <v>49124.284789438374</v>
      </c>
      <c r="AJ505" s="90">
        <f>SUM(AJ$4:AJ119)/$BE119</f>
        <v>19936.127001382185</v>
      </c>
      <c r="AK505" s="90">
        <f>SUM(AK$4:AK119)/$BE119</f>
        <v>13982.656076209518</v>
      </c>
      <c r="AL505" s="90">
        <f>SUM(AL$4:AL119)/$BE119</f>
        <v>22774.331237082755</v>
      </c>
      <c r="AM505" s="90">
        <f>SUM(AM$4:AM119)/$BE119</f>
        <v>55702.15571267272</v>
      </c>
      <c r="AN505" s="90">
        <f>SUM(AN$4:AN119)/$BE119</f>
        <v>73809.640172258136</v>
      </c>
      <c r="AO505" s="90">
        <f>SUM(AO$4:AO119)/$BE119</f>
        <v>60072.86776063827</v>
      </c>
      <c r="AP505" s="90">
        <f>SUM(AP$4:AP119)/$BE119</f>
        <v>41598.897533421499</v>
      </c>
      <c r="AQ505" s="90">
        <f>SUM(AQ$4:AQ119)/$BE119</f>
        <v>61273.34330501833</v>
      </c>
      <c r="AR505" s="90">
        <f>SUM(AR$4:AR119)/$BE119</f>
        <v>90004.97555804436</v>
      </c>
      <c r="AS505" s="90">
        <f>SUM(AS$4:AS119)/$BE119</f>
        <v>158460.43505510638</v>
      </c>
      <c r="AT505" s="90">
        <f>SUM(AT$4:AT119)/$BE119</f>
        <v>223135.32050820245</v>
      </c>
      <c r="AU505" s="90">
        <f>SUM(AU$4:AU119)/$BE119</f>
        <v>228590.75913527518</v>
      </c>
      <c r="AY505" s="63"/>
      <c r="AZ505" s="65"/>
      <c r="BA505" s="63"/>
      <c r="BB505" s="63"/>
    </row>
    <row r="506" spans="1:54" x14ac:dyDescent="0.25">
      <c r="A506" s="60">
        <v>19636</v>
      </c>
      <c r="B506" s="90">
        <f>SUM(B$4:B120)/$BE120</f>
        <v>22950.503709632227</v>
      </c>
      <c r="C506" s="90">
        <f>SUM(C$4:C120)/$BE120</f>
        <v>19383.965648514237</v>
      </c>
      <c r="D506" s="90">
        <f>SUM(D$4:D120)/$BE120</f>
        <v>23141.17482550253</v>
      </c>
      <c r="E506" s="90">
        <f>SUM(E$4:E120)/$BE120</f>
        <v>455.84090391118201</v>
      </c>
      <c r="F506" s="90">
        <f>SUM(F$4:F120)/$BE120</f>
        <v>2539.7857202982277</v>
      </c>
      <c r="G506" s="88">
        <f>SUM(G$4:G120)/$BE120</f>
        <v>11579.407851437132</v>
      </c>
      <c r="H506" s="90">
        <f>SUM(H$4:H120)/$BE120</f>
        <v>10991.362273229566</v>
      </c>
      <c r="I506" s="90">
        <f>SUM(I$4:I120)/$BE120</f>
        <v>9798.1711870321997</v>
      </c>
      <c r="J506" s="90">
        <f>SUM(J$4:J120)/$BE120</f>
        <v>14251.359547750069</v>
      </c>
      <c r="K506" s="88">
        <f>SUM(K$4:K120)/$BE120</f>
        <v>3252.03093790092</v>
      </c>
      <c r="L506" s="90">
        <f>SUM(L$4:L120)/$BE120</f>
        <v>31570.477340444471</v>
      </c>
      <c r="M506" s="90">
        <f>SUM(M$4:M120)/$BE120</f>
        <v>73180.577704025054</v>
      </c>
      <c r="N506" s="90">
        <f>SUM(N$4:N120)/$BE120</f>
        <v>45509.812938611642</v>
      </c>
      <c r="O506" s="90">
        <f>SUM(O$4:O120)/$BE120</f>
        <v>10325.817389564932</v>
      </c>
      <c r="P506" s="90">
        <f>SUM(P$4:P120)/$BE120</f>
        <v>25018.47494628618</v>
      </c>
      <c r="Q506" s="90">
        <f>SUM(Q$4:Q120)/$BE120</f>
        <v>39710.386266798669</v>
      </c>
      <c r="R506" s="90">
        <f>SUM(R$4:R120)/$BE120</f>
        <v>34797.621191871905</v>
      </c>
      <c r="S506" s="90">
        <f>SUM(S$4:S120)/$BE120</f>
        <v>19209.336352157105</v>
      </c>
      <c r="T506" s="90">
        <f>SUM(T$4:T120)/$BE120</f>
        <v>28898.408446460588</v>
      </c>
      <c r="U506" s="90">
        <f>SUM(U$4:U120)/$BE120</f>
        <v>57753.575867122985</v>
      </c>
      <c r="V506" s="90">
        <f>SUM(V$4:V120)/$BE120</f>
        <v>3032.1985435459869</v>
      </c>
      <c r="W506" s="90">
        <f>SUM(W$4:W120)/$BE120</f>
        <v>3666.9948202340106</v>
      </c>
      <c r="X506" s="90">
        <f>SUM(X$4:X120)/$BE120</f>
        <v>23987.722190045541</v>
      </c>
      <c r="Y506" s="90">
        <f>SUM(Y$4:Y120)/$BE120</f>
        <v>69892.775494672765</v>
      </c>
      <c r="Z506" s="90">
        <f>SUM(Z$4:Z120)/$BE120</f>
        <v>77262.740261001367</v>
      </c>
      <c r="AA506" s="90">
        <f>SUM(AA$4:AA120)/$BE120</f>
        <v>65653.388212077713</v>
      </c>
      <c r="AB506" s="90">
        <f>SUM(AB$4:AB120)/$BE120</f>
        <v>103952.86389332243</v>
      </c>
      <c r="AC506" s="90">
        <f>SUM(AC$4:AC120)/$BE120</f>
        <v>66938.388832318742</v>
      </c>
      <c r="AD506" s="90">
        <f>SUM(AD$4:AD120)/$BE120</f>
        <v>10063.983790449765</v>
      </c>
      <c r="AE506" s="90">
        <f>SUM(AE$4:AE120)/$BE120</f>
        <v>12568.761652804435</v>
      </c>
      <c r="AF506" s="90">
        <f>SUM(AF$4:AF120)/$BE120</f>
        <v>17156.232360978975</v>
      </c>
      <c r="AG506" s="90">
        <f>SUM(AG$4:AG120)/$BE120</f>
        <v>22719.734869674761</v>
      </c>
      <c r="AH506" s="90">
        <f>SUM(AH$4:AH120)/$BE120</f>
        <v>40943.879910487354</v>
      </c>
      <c r="AI506" s="90">
        <f>SUM(AI$4:AI120)/$BE120</f>
        <v>49124.284789438374</v>
      </c>
      <c r="AJ506" s="90">
        <f>SUM(AJ$4:AJ120)/$BE120</f>
        <v>19936.127001382185</v>
      </c>
      <c r="AK506" s="90">
        <f>SUM(AK$4:AK120)/$BE120</f>
        <v>13982.656076209518</v>
      </c>
      <c r="AL506" s="90">
        <f>SUM(AL$4:AL120)/$BE120</f>
        <v>22774.331237082755</v>
      </c>
      <c r="AM506" s="90">
        <f>SUM(AM$4:AM120)/$BE120</f>
        <v>55702.15571267272</v>
      </c>
      <c r="AN506" s="90">
        <f>SUM(AN$4:AN120)/$BE120</f>
        <v>73809.640172258136</v>
      </c>
      <c r="AO506" s="90">
        <f>SUM(AO$4:AO120)/$BE120</f>
        <v>60072.86776063827</v>
      </c>
      <c r="AP506" s="90">
        <f>SUM(AP$4:AP120)/$BE120</f>
        <v>41598.897533421499</v>
      </c>
      <c r="AQ506" s="90">
        <f>SUM(AQ$4:AQ120)/$BE120</f>
        <v>61273.34330501833</v>
      </c>
      <c r="AR506" s="90">
        <f>SUM(AR$4:AR120)/$BE120</f>
        <v>90004.97555804436</v>
      </c>
      <c r="AS506" s="90">
        <f>SUM(AS$4:AS120)/$BE120</f>
        <v>158460.43505510638</v>
      </c>
      <c r="AT506" s="90">
        <f>SUM(AT$4:AT120)/$BE120</f>
        <v>223135.32050820245</v>
      </c>
      <c r="AU506" s="90">
        <f>SUM(AU$4:AU120)/$BE120</f>
        <v>228590.75913527518</v>
      </c>
      <c r="AY506" s="63"/>
      <c r="AZ506" s="65"/>
      <c r="BA506" s="63"/>
      <c r="BB506" s="63"/>
    </row>
    <row r="507" spans="1:54" x14ac:dyDescent="0.25">
      <c r="A507" s="60">
        <v>19637</v>
      </c>
      <c r="B507" s="90">
        <f>SUM(B$4:B121)/$BE121</f>
        <v>22950.503709632227</v>
      </c>
      <c r="C507" s="90">
        <f>SUM(C$4:C121)/$BE121</f>
        <v>19383.965648514237</v>
      </c>
      <c r="D507" s="90">
        <f>SUM(D$4:D121)/$BE121</f>
        <v>23141.17482550253</v>
      </c>
      <c r="E507" s="90">
        <f>SUM(E$4:E121)/$BE121</f>
        <v>455.84090391118201</v>
      </c>
      <c r="F507" s="90">
        <f>SUM(F$4:F121)/$BE121</f>
        <v>2539.7857202982277</v>
      </c>
      <c r="G507" s="88">
        <f>SUM(G$4:G121)/$BE121</f>
        <v>11579.407851437132</v>
      </c>
      <c r="H507" s="90">
        <f>SUM(H$4:H121)/$BE121</f>
        <v>10991.362273229566</v>
      </c>
      <c r="I507" s="90">
        <f>SUM(I$4:I121)/$BE121</f>
        <v>9798.1711870321997</v>
      </c>
      <c r="J507" s="90">
        <f>SUM(J$4:J121)/$BE121</f>
        <v>14251.359547750069</v>
      </c>
      <c r="K507" s="90">
        <f>SUM(K$4:K121)/$BE121</f>
        <v>3252.03093790092</v>
      </c>
      <c r="L507" s="90">
        <f>SUM(L$4:L121)/$BE121</f>
        <v>31570.477340444471</v>
      </c>
      <c r="M507" s="90">
        <f>SUM(M$4:M121)/$BE121</f>
        <v>73180.577704025054</v>
      </c>
      <c r="N507" s="90">
        <f>SUM(N$4:N121)/$BE121</f>
        <v>45509.812938611642</v>
      </c>
      <c r="O507" s="90">
        <f>SUM(O$4:O121)/$BE121</f>
        <v>10325.817389564932</v>
      </c>
      <c r="P507" s="90">
        <f>SUM(P$4:P121)/$BE121</f>
        <v>25018.47494628618</v>
      </c>
      <c r="Q507" s="90">
        <f>SUM(Q$4:Q121)/$BE121</f>
        <v>39710.386266798669</v>
      </c>
      <c r="R507" s="90">
        <f>SUM(R$4:R121)/$BE121</f>
        <v>34797.621191871905</v>
      </c>
      <c r="S507" s="90">
        <f>SUM(S$4:S121)/$BE121</f>
        <v>19209.336352157105</v>
      </c>
      <c r="T507" s="90">
        <f>SUM(T$4:T121)/$BE121</f>
        <v>28898.408446460588</v>
      </c>
      <c r="U507" s="90">
        <f>SUM(U$4:U121)/$BE121</f>
        <v>57753.575867122985</v>
      </c>
      <c r="V507" s="90">
        <f>SUM(V$4:V121)/$BE121</f>
        <v>3032.1985435459869</v>
      </c>
      <c r="W507" s="90">
        <f>SUM(W$4:W121)/$BE121</f>
        <v>3666.9948202340106</v>
      </c>
      <c r="X507" s="90">
        <f>SUM(X$4:X121)/$BE121</f>
        <v>23987.722190045541</v>
      </c>
      <c r="Y507" s="90">
        <f>SUM(Y$4:Y121)/$BE121</f>
        <v>69892.775494672765</v>
      </c>
      <c r="Z507" s="90">
        <f>SUM(Z$4:Z121)/$BE121</f>
        <v>77262.740261001367</v>
      </c>
      <c r="AA507" s="90">
        <f>SUM(AA$4:AA121)/$BE121</f>
        <v>65653.388212077713</v>
      </c>
      <c r="AB507" s="90">
        <f>SUM(AB$4:AB121)/$BE121</f>
        <v>103952.86389332243</v>
      </c>
      <c r="AC507" s="90">
        <f>SUM(AC$4:AC121)/$BE121</f>
        <v>66938.388832318742</v>
      </c>
      <c r="AD507" s="90">
        <f>SUM(AD$4:AD121)/$BE121</f>
        <v>10063.983790449765</v>
      </c>
      <c r="AE507" s="90">
        <f>SUM(AE$4:AE121)/$BE121</f>
        <v>12568.761652804435</v>
      </c>
      <c r="AF507" s="90">
        <f>SUM(AF$4:AF121)/$BE121</f>
        <v>17156.232360978975</v>
      </c>
      <c r="AG507" s="90">
        <f>SUM(AG$4:AG121)/$BE121</f>
        <v>22719.734869674761</v>
      </c>
      <c r="AH507" s="90">
        <f>SUM(AH$4:AH121)/$BE121</f>
        <v>40943.879910487354</v>
      </c>
      <c r="AI507" s="90">
        <f>SUM(AI$4:AI121)/$BE121</f>
        <v>49124.284789438374</v>
      </c>
      <c r="AJ507" s="90">
        <f>SUM(AJ$4:AJ121)/$BE121</f>
        <v>19936.127001382185</v>
      </c>
      <c r="AK507" s="90">
        <f>SUM(AK$4:AK121)/$BE121</f>
        <v>13982.656076209518</v>
      </c>
      <c r="AL507" s="90">
        <f>SUM(AL$4:AL121)/$BE121</f>
        <v>22774.331237082755</v>
      </c>
      <c r="AM507" s="90">
        <f>SUM(AM$4:AM121)/$BE121</f>
        <v>55702.15571267272</v>
      </c>
      <c r="AN507" s="90">
        <f>SUM(AN$4:AN121)/$BE121</f>
        <v>73809.640172258136</v>
      </c>
      <c r="AO507" s="90">
        <f>SUM(AO$4:AO121)/$BE121</f>
        <v>60072.86776063827</v>
      </c>
      <c r="AP507" s="90">
        <f>SUM(AP$4:AP121)/$BE121</f>
        <v>41598.897533421499</v>
      </c>
      <c r="AQ507" s="90">
        <f>SUM(AQ$4:AQ121)/$BE121</f>
        <v>61273.34330501833</v>
      </c>
      <c r="AR507" s="90">
        <f>SUM(AR$4:AR121)/$BE121</f>
        <v>90004.97555804436</v>
      </c>
      <c r="AS507" s="90">
        <f>SUM(AS$4:AS121)/$BE121</f>
        <v>158460.43505510638</v>
      </c>
      <c r="AT507" s="90">
        <f>SUM(AT$4:AT121)/$BE121</f>
        <v>223135.32050820245</v>
      </c>
      <c r="AU507" s="90">
        <f>SUM(AU$4:AU121)/$BE121</f>
        <v>228590.75913527518</v>
      </c>
      <c r="AY507" s="63"/>
      <c r="AZ507" s="65"/>
      <c r="BA507" s="63"/>
      <c r="BB507" s="63"/>
    </row>
    <row r="508" spans="1:54" x14ac:dyDescent="0.25">
      <c r="A508" s="60">
        <v>19638</v>
      </c>
      <c r="B508" s="90">
        <f>SUM(B$4:B122)/$BE122</f>
        <v>22950.501812255534</v>
      </c>
      <c r="C508" s="90">
        <f>SUM(C$4:C122)/$BE122</f>
        <v>19383.964046157846</v>
      </c>
      <c r="D508" s="90">
        <f>SUM(D$4:D122)/$BE122</f>
        <v>23141.172912795417</v>
      </c>
      <c r="E508" s="90">
        <f>SUM(E$4:E122)/$BE122</f>
        <v>455.84086623426919</v>
      </c>
      <c r="F508" s="90">
        <f>SUM(F$4:F122)/$BE122</f>
        <v>2539.7855103785105</v>
      </c>
      <c r="G508" s="88">
        <f>SUM(G$4:G122)/$BE122</f>
        <v>11579.406940083554</v>
      </c>
      <c r="H508" s="90">
        <f>SUM(H$4:H122)/$BE122</f>
        <v>10991.361364818651</v>
      </c>
      <c r="I508" s="90">
        <f>SUM(I$4:I122)/$BE122</f>
        <v>9798.1703772778637</v>
      </c>
      <c r="J508" s="90">
        <f>SUM(J$4:J122)/$BE122</f>
        <v>14251.358370057887</v>
      </c>
      <c r="K508" s="90">
        <f>SUM(K$4:K122)/$BE122</f>
        <v>3252.0306691668748</v>
      </c>
      <c r="L508" s="90">
        <f>SUM(L$4:L122)/$BE122</f>
        <v>31570.474732028466</v>
      </c>
      <c r="M508" s="90">
        <f>SUM(M$4:M122)/$BE122</f>
        <v>73180.571660014291</v>
      </c>
      <c r="N508" s="90">
        <f>SUM(N$4:N122)/$BE122</f>
        <v>45509.809180830292</v>
      </c>
      <c r="O508" s="90">
        <f>SUM(O$4:O122)/$BE122</f>
        <v>10325.816536999808</v>
      </c>
      <c r="P508" s="90">
        <f>SUM(P$4:P122)/$BE122</f>
        <v>25018.472880869998</v>
      </c>
      <c r="Q508" s="90">
        <f>SUM(Q$4:Q122)/$BE122</f>
        <v>39710.382989154954</v>
      </c>
      <c r="R508" s="90">
        <f>SUM(R$4:R122)/$BE122</f>
        <v>34797.618320235917</v>
      </c>
      <c r="S508" s="90">
        <f>SUM(S$4:S122)/$BE122</f>
        <v>19209.334767083881</v>
      </c>
      <c r="T508" s="90">
        <f>SUM(T$4:T122)/$BE122</f>
        <v>28898.406062239032</v>
      </c>
      <c r="U508" s="90">
        <f>SUM(U$4:U122)/$BE122</f>
        <v>57753.571103648042</v>
      </c>
      <c r="V508" s="90">
        <f>SUM(V$4:V122)/$BE122</f>
        <v>3032.1982934523508</v>
      </c>
      <c r="W508" s="90">
        <f>SUM(W$4:W122)/$BE122</f>
        <v>3666.9945177828176</v>
      </c>
      <c r="X508" s="90">
        <f>SUM(X$4:X122)/$BE122</f>
        <v>23987.720211554824</v>
      </c>
      <c r="Y508" s="90">
        <f>SUM(Y$4:Y122)/$BE122</f>
        <v>69892.769729965046</v>
      </c>
      <c r="Z508" s="90">
        <f>SUM(Z$4:Z122)/$BE122</f>
        <v>77262.733888424074</v>
      </c>
      <c r="AA508" s="90">
        <f>SUM(AA$4:AA122)/$BE122</f>
        <v>65653.382797031722</v>
      </c>
      <c r="AB508" s="90">
        <f>SUM(AB$4:AB122)/$BE122</f>
        <v>103952.85531936222</v>
      </c>
      <c r="AC508" s="90">
        <f>SUM(AC$4:AC122)/$BE122</f>
        <v>66938.383311286787</v>
      </c>
      <c r="AD508" s="90">
        <f>SUM(AD$4:AD122)/$BE122</f>
        <v>10063.982960379353</v>
      </c>
      <c r="AE508" s="90">
        <f>SUM(AE$4:AE122)/$BE122</f>
        <v>12568.760616141679</v>
      </c>
      <c r="AF508" s="90">
        <f>SUM(AF$4:AF122)/$BE122</f>
        <v>17156.230945944808</v>
      </c>
      <c r="AG508" s="90">
        <f>SUM(AG$4:AG122)/$BE122</f>
        <v>22719.732995766764</v>
      </c>
      <c r="AH508" s="90">
        <f>SUM(AH$4:AH122)/$BE122</f>
        <v>40943.876533464492</v>
      </c>
      <c r="AI508" s="90">
        <f>SUM(AI$4:AI122)/$BE122</f>
        <v>49124.280737701381</v>
      </c>
      <c r="AJ508" s="90">
        <f>SUM(AJ$4:AJ122)/$BE122</f>
        <v>19936.125357064237</v>
      </c>
      <c r="AK508" s="90">
        <f>SUM(AK$4:AK122)/$BE122</f>
        <v>13982.744429542165</v>
      </c>
      <c r="AL508" s="90">
        <f>SUM(AL$4:AL122)/$BE122</f>
        <v>22774.331237082755</v>
      </c>
      <c r="AM508" s="90">
        <f>SUM(AM$4:AM122)/$BE122</f>
        <v>55702.15571267272</v>
      </c>
      <c r="AN508" s="90">
        <f>SUM(AN$4:AN122)/$BE122</f>
        <v>73809.640172258136</v>
      </c>
      <c r="AO508" s="90">
        <f>SUM(AO$4:AO122)/$BE122</f>
        <v>60072.86776063827</v>
      </c>
      <c r="AP508" s="90">
        <f>SUM(AP$4:AP122)/$BE122</f>
        <v>41598.897533421499</v>
      </c>
      <c r="AQ508" s="90">
        <f>SUM(AQ$4:AQ122)/$BE122</f>
        <v>61273.343305018338</v>
      </c>
      <c r="AR508" s="90">
        <f>SUM(AR$4:AR122)/$BE122</f>
        <v>90004.97555804436</v>
      </c>
      <c r="AS508" s="90">
        <f>SUM(AS$4:AS122)/$BE122</f>
        <v>158460.43505510641</v>
      </c>
      <c r="AT508" s="90">
        <f>SUM(AT$4:AT122)/$BE122</f>
        <v>223135.32050820245</v>
      </c>
      <c r="AU508" s="90">
        <f>SUM(AU$4:AU122)/$BE122</f>
        <v>228571.00000000015</v>
      </c>
      <c r="AY508" s="63"/>
      <c r="AZ508" s="65"/>
      <c r="BA508" s="63"/>
      <c r="BB508" s="63"/>
    </row>
    <row r="509" spans="1:54" x14ac:dyDescent="0.25">
      <c r="A509" s="60">
        <v>19639</v>
      </c>
      <c r="B509" s="90">
        <f>SUM(B$4:B123)/$BE123</f>
        <v>22950.501812255534</v>
      </c>
      <c r="C509" s="90">
        <f>SUM(C$4:C123)/$BE123</f>
        <v>19383.964046157846</v>
      </c>
      <c r="D509" s="90">
        <f>SUM(D$4:D123)/$BE123</f>
        <v>23141.172912795417</v>
      </c>
      <c r="E509" s="90">
        <f>SUM(E$4:E123)/$BE123</f>
        <v>455.84086623426919</v>
      </c>
      <c r="F509" s="90">
        <f>SUM(F$4:F123)/$BE123</f>
        <v>2539.7855103785105</v>
      </c>
      <c r="G509" s="88">
        <f>SUM(G$4:G123)/$BE123</f>
        <v>11579.406940083554</v>
      </c>
      <c r="H509" s="90">
        <f>SUM(H$4:H123)/$BE123</f>
        <v>10991.361364818651</v>
      </c>
      <c r="I509" s="90">
        <f>SUM(I$4:I123)/$BE123</f>
        <v>9798.1703772778637</v>
      </c>
      <c r="J509" s="90">
        <f>SUM(J$4:J123)/$BE123</f>
        <v>14251.358370057887</v>
      </c>
      <c r="K509" s="90">
        <f>SUM(K$4:K123)/$BE123</f>
        <v>3252.0306691668748</v>
      </c>
      <c r="L509" s="90">
        <f>SUM(L$4:L123)/$BE123</f>
        <v>31570.474732028466</v>
      </c>
      <c r="M509" s="90">
        <f>SUM(M$4:M123)/$BE123</f>
        <v>73180.571660014291</v>
      </c>
      <c r="N509" s="90">
        <f>SUM(N$4:N123)/$BE123</f>
        <v>45509.809180830292</v>
      </c>
      <c r="O509" s="90">
        <f>SUM(O$4:O123)/$BE123</f>
        <v>10325.816536999808</v>
      </c>
      <c r="P509" s="90">
        <f>SUM(P$4:P123)/$BE123</f>
        <v>25018.472880869998</v>
      </c>
      <c r="Q509" s="90">
        <f>SUM(Q$4:Q123)/$BE123</f>
        <v>39710.382989154954</v>
      </c>
      <c r="R509" s="90">
        <f>SUM(R$4:R123)/$BE123</f>
        <v>34797.618320235917</v>
      </c>
      <c r="S509" s="90">
        <f>SUM(S$4:S123)/$BE123</f>
        <v>19209.334767083881</v>
      </c>
      <c r="T509" s="90">
        <f>SUM(T$4:T123)/$BE123</f>
        <v>28898.406062239032</v>
      </c>
      <c r="U509" s="90">
        <f>SUM(U$4:U123)/$BE123</f>
        <v>57753.571103648042</v>
      </c>
      <c r="V509" s="90">
        <f>SUM(V$4:V123)/$BE123</f>
        <v>3032.1982934523508</v>
      </c>
      <c r="W509" s="90">
        <f>SUM(W$4:W123)/$BE123</f>
        <v>3666.9945177828176</v>
      </c>
      <c r="X509" s="90">
        <f>SUM(X$4:X123)/$BE123</f>
        <v>23987.720211554824</v>
      </c>
      <c r="Y509" s="90">
        <f>SUM(Y$4:Y123)/$BE123</f>
        <v>69892.769729965046</v>
      </c>
      <c r="Z509" s="90">
        <f>SUM(Z$4:Z123)/$BE123</f>
        <v>77262.733888424074</v>
      </c>
      <c r="AA509" s="90">
        <f>SUM(AA$4:AA123)/$BE123</f>
        <v>65653.382797031722</v>
      </c>
      <c r="AB509" s="90">
        <f>SUM(AB$4:AB123)/$BE123</f>
        <v>103952.85531936222</v>
      </c>
      <c r="AC509" s="90">
        <f>SUM(AC$4:AC123)/$BE123</f>
        <v>66938.383311286787</v>
      </c>
      <c r="AD509" s="90">
        <f>SUM(AD$4:AD123)/$BE123</f>
        <v>10063.982960379353</v>
      </c>
      <c r="AE509" s="90">
        <f>SUM(AE$4:AE123)/$BE123</f>
        <v>12568.760616141679</v>
      </c>
      <c r="AF509" s="90">
        <f>SUM(AF$4:AF123)/$BE123</f>
        <v>17156.230945944808</v>
      </c>
      <c r="AG509" s="90">
        <f>SUM(AG$4:AG123)/$BE123</f>
        <v>22719.732995766764</v>
      </c>
      <c r="AH509" s="90">
        <f>SUM(AH$4:AH123)/$BE123</f>
        <v>40943.876533464492</v>
      </c>
      <c r="AI509" s="90">
        <f>SUM(AI$4:AI123)/$BE123</f>
        <v>49124.280737701381</v>
      </c>
      <c r="AJ509" s="90">
        <f>SUM(AJ$4:AJ123)/$BE123</f>
        <v>19936.125357064237</v>
      </c>
      <c r="AK509" s="90">
        <f>SUM(AK$4:AK123)/$BE123</f>
        <v>13982.744429542165</v>
      </c>
      <c r="AL509" s="90">
        <f>SUM(AL$4:AL123)/$BE123</f>
        <v>22774.331237082755</v>
      </c>
      <c r="AM509" s="90">
        <f>SUM(AM$4:AM123)/$BE123</f>
        <v>55702.15571267272</v>
      </c>
      <c r="AN509" s="90">
        <f>SUM(AN$4:AN123)/$BE123</f>
        <v>73809.640172258136</v>
      </c>
      <c r="AO509" s="90">
        <f>SUM(AO$4:AO123)/$BE123</f>
        <v>60072.86776063827</v>
      </c>
      <c r="AP509" s="90">
        <f>SUM(AP$4:AP123)/$BE123</f>
        <v>41598.897533421499</v>
      </c>
      <c r="AQ509" s="90">
        <f>SUM(AQ$4:AQ123)/$BE123</f>
        <v>61273.343305018338</v>
      </c>
      <c r="AR509" s="90">
        <f>SUM(AR$4:AR123)/$BE123</f>
        <v>90004.97555804436</v>
      </c>
      <c r="AS509" s="90">
        <f>SUM(AS$4:AS123)/$BE123</f>
        <v>158460.43505510641</v>
      </c>
      <c r="AT509" s="90">
        <f>SUM(AT$4:AT123)/$BE123</f>
        <v>223135.32050820245</v>
      </c>
      <c r="AU509" s="90">
        <f>SUM(AU$4:AU123)/$BE123</f>
        <v>228571.00000000015</v>
      </c>
      <c r="AY509" s="63"/>
      <c r="AZ509" s="65"/>
      <c r="BA509" s="63"/>
      <c r="BB509" s="63"/>
    </row>
    <row r="510" spans="1:54" x14ac:dyDescent="0.2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Y510" s="36"/>
      <c r="AZ510" s="36"/>
      <c r="BA510" s="63"/>
      <c r="BB510" s="63"/>
    </row>
    <row r="511" spans="1:54" x14ac:dyDescent="0.2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Y511" s="36"/>
      <c r="AZ511" s="36"/>
      <c r="BA511" s="63"/>
      <c r="BB511" s="63"/>
    </row>
    <row r="512" spans="1:54" x14ac:dyDescent="0.2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Y512" s="36"/>
      <c r="AZ512" s="36"/>
      <c r="BA512" s="63"/>
      <c r="BB512" s="63"/>
    </row>
    <row r="513" spans="1:54" x14ac:dyDescent="0.25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Y513" s="36"/>
      <c r="AZ513" s="36"/>
      <c r="BA513" s="63"/>
      <c r="BB513" s="63"/>
    </row>
    <row r="514" spans="1:54" ht="17.399999999999999" x14ac:dyDescent="0.3">
      <c r="A514" s="2" t="str">
        <f>"Table 5.    Hindcasted inseason forecasts of total Redoubt Lake sockeye escapement, 1953-"&amp;MAX(B516:AO516)&amp;"."</f>
        <v>Table 5.    Hindcasted inseason forecasts of total Redoubt Lake sockeye escapement, 1953-2019.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36"/>
      <c r="AI514" s="36"/>
      <c r="AJ514" s="36"/>
      <c r="AK514" s="36"/>
      <c r="AL514" s="36"/>
      <c r="AM514" s="36"/>
      <c r="AN514" s="36"/>
      <c r="AO514" s="36"/>
      <c r="AY514" s="36"/>
      <c r="AZ514" s="36"/>
      <c r="BA514" s="63"/>
      <c r="BB514" s="63"/>
    </row>
    <row r="515" spans="1:54" x14ac:dyDescent="0.2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Y515" s="36"/>
      <c r="AZ515" s="36"/>
      <c r="BA515" s="63"/>
      <c r="BB515" s="63"/>
    </row>
    <row r="516" spans="1:54" x14ac:dyDescent="0.25">
      <c r="A516" s="52" t="s">
        <v>24</v>
      </c>
      <c r="B516" s="53">
        <f>B3</f>
        <v>1953</v>
      </c>
      <c r="C516" s="53">
        <f t="shared" ref="C516:U516" si="825">C3</f>
        <v>1954</v>
      </c>
      <c r="D516" s="53">
        <f t="shared" si="825"/>
        <v>1955</v>
      </c>
      <c r="E516" s="53">
        <f t="shared" si="825"/>
        <v>1982</v>
      </c>
      <c r="F516" s="53">
        <f t="shared" si="825"/>
        <v>1983</v>
      </c>
      <c r="G516" s="53">
        <f t="shared" si="825"/>
        <v>1984</v>
      </c>
      <c r="H516" s="53">
        <f t="shared" si="825"/>
        <v>1985</v>
      </c>
      <c r="I516" s="53">
        <f t="shared" si="825"/>
        <v>1986</v>
      </c>
      <c r="J516" s="53">
        <f t="shared" si="825"/>
        <v>1987</v>
      </c>
      <c r="K516" s="53">
        <f t="shared" si="825"/>
        <v>1988</v>
      </c>
      <c r="L516" s="53">
        <f t="shared" si="825"/>
        <v>1989</v>
      </c>
      <c r="M516" s="53">
        <f t="shared" si="825"/>
        <v>1990</v>
      </c>
      <c r="N516" s="53">
        <f t="shared" si="825"/>
        <v>1991</v>
      </c>
      <c r="O516" s="53">
        <f t="shared" si="825"/>
        <v>1992</v>
      </c>
      <c r="P516" s="53">
        <f t="shared" si="825"/>
        <v>1993</v>
      </c>
      <c r="Q516" s="53">
        <f t="shared" si="825"/>
        <v>1994</v>
      </c>
      <c r="R516" s="53">
        <f t="shared" si="825"/>
        <v>1995</v>
      </c>
      <c r="S516" s="53">
        <f t="shared" si="825"/>
        <v>1996</v>
      </c>
      <c r="T516" s="53">
        <f t="shared" si="825"/>
        <v>1997</v>
      </c>
      <c r="U516" s="53">
        <f t="shared" si="825"/>
        <v>1999</v>
      </c>
      <c r="V516" s="53">
        <f>V3</f>
        <v>2000</v>
      </c>
      <c r="W516" s="53">
        <f>W3</f>
        <v>2001</v>
      </c>
      <c r="X516" s="53">
        <f>X3</f>
        <v>2002</v>
      </c>
      <c r="Y516" s="53">
        <f>Y3</f>
        <v>2003</v>
      </c>
      <c r="Z516" s="53">
        <f>Z3</f>
        <v>2004</v>
      </c>
      <c r="AA516" s="53">
        <f t="shared" ref="AA516:AG516" si="826">AA3</f>
        <v>2005</v>
      </c>
      <c r="AB516" s="53">
        <f t="shared" si="826"/>
        <v>2006</v>
      </c>
      <c r="AC516" s="53">
        <f t="shared" si="826"/>
        <v>2007</v>
      </c>
      <c r="AD516" s="53">
        <f t="shared" si="826"/>
        <v>2008</v>
      </c>
      <c r="AE516" s="53">
        <f t="shared" si="826"/>
        <v>2009</v>
      </c>
      <c r="AF516" s="53">
        <f>AF3</f>
        <v>2010</v>
      </c>
      <c r="AG516" s="53">
        <f t="shared" si="826"/>
        <v>2011</v>
      </c>
      <c r="AH516" s="53">
        <v>2012</v>
      </c>
      <c r="AI516" s="53">
        <v>2013</v>
      </c>
      <c r="AJ516" s="53">
        <v>2014</v>
      </c>
      <c r="AK516" s="53">
        <v>2015</v>
      </c>
      <c r="AL516" s="53">
        <v>2016</v>
      </c>
      <c r="AM516" s="53">
        <v>2017</v>
      </c>
      <c r="AN516" s="53">
        <v>2018</v>
      </c>
      <c r="AO516" s="53">
        <v>2019</v>
      </c>
      <c r="AP516" s="53">
        <v>2020</v>
      </c>
      <c r="AQ516" s="53">
        <v>2020</v>
      </c>
      <c r="AR516" s="53">
        <v>2020</v>
      </c>
      <c r="AS516" s="53">
        <v>2020</v>
      </c>
      <c r="AT516" s="53">
        <v>2020</v>
      </c>
      <c r="AU516" s="53">
        <v>2020</v>
      </c>
      <c r="AY516" s="36"/>
      <c r="AZ516" s="36"/>
      <c r="BA516" s="63"/>
      <c r="BB516" s="63"/>
    </row>
    <row r="517" spans="1:54" x14ac:dyDescent="0.25">
      <c r="A517" s="60">
        <v>19520</v>
      </c>
      <c r="B517" s="91" t="e">
        <f>SUM(B$4:B132)/$BE132</f>
        <v>#DIV/0!</v>
      </c>
      <c r="C517" s="91" t="e">
        <f>SUM(C$4:C132)/$BE132</f>
        <v>#DIV/0!</v>
      </c>
      <c r="D517" s="91" t="e">
        <f>SUM(D$4:D132)/$BE132</f>
        <v>#DIV/0!</v>
      </c>
      <c r="E517" s="91" t="e">
        <f>SUM(E$4:E132)/$BE132</f>
        <v>#DIV/0!</v>
      </c>
      <c r="F517" s="91" t="e">
        <f>SUM(F$4:F132)/$BE132</f>
        <v>#DIV/0!</v>
      </c>
      <c r="G517" s="91" t="e">
        <f>SUM(G$4:G132)/$BE132</f>
        <v>#DIV/0!</v>
      </c>
      <c r="H517" s="91" t="e">
        <f>SUM(H$4:H132)/$BE132</f>
        <v>#DIV/0!</v>
      </c>
      <c r="I517" s="91" t="e">
        <f>SUM(I$4:I132)/$BE132</f>
        <v>#DIV/0!</v>
      </c>
      <c r="J517" s="91" t="e">
        <f>SUM(J$4:J132)/$BE132</f>
        <v>#DIV/0!</v>
      </c>
      <c r="K517" s="91" t="e">
        <f>SUM(K$4:K132)/$BE132</f>
        <v>#DIV/0!</v>
      </c>
      <c r="L517" s="91" t="e">
        <f>SUM(L$4:L132)/$BE132</f>
        <v>#DIV/0!</v>
      </c>
      <c r="M517" s="91" t="e">
        <f>SUM(M$4:M132)/$BE132</f>
        <v>#DIV/0!</v>
      </c>
      <c r="N517" s="91" t="e">
        <f>SUM(N$4:N132)/$BE132</f>
        <v>#DIV/0!</v>
      </c>
      <c r="O517" s="91" t="e">
        <f>SUM(O$4:O132)/$BE132</f>
        <v>#DIV/0!</v>
      </c>
      <c r="P517" s="91" t="e">
        <f>SUM(P$4:P132)/$BE132</f>
        <v>#DIV/0!</v>
      </c>
      <c r="Q517" s="91" t="e">
        <f>SUM(Q$4:Q132)/$BE132</f>
        <v>#DIV/0!</v>
      </c>
      <c r="R517" s="92" t="e">
        <f>SUM(R$4:R132)/$BE132</f>
        <v>#DIV/0!</v>
      </c>
      <c r="S517" s="91" t="e">
        <f>SUM(S$4:S132)/$BE132</f>
        <v>#DIV/0!</v>
      </c>
      <c r="T517" s="91" t="e">
        <f>SUM(T$4:T132)/$BE132</f>
        <v>#DIV/0!</v>
      </c>
      <c r="U517" s="91" t="e">
        <f>SUM(U$4:U132)/$BE132</f>
        <v>#DIV/0!</v>
      </c>
      <c r="V517" s="91" t="e">
        <f>SUM(V$4:V132)/$BE132</f>
        <v>#DIV/0!</v>
      </c>
      <c r="W517" s="91" t="e">
        <f>SUM(W$4:W132)/$BE132</f>
        <v>#DIV/0!</v>
      </c>
      <c r="X517" s="91" t="e">
        <f>SUM(X$4:X132)/$BE132</f>
        <v>#DIV/0!</v>
      </c>
      <c r="Y517" s="91" t="e">
        <f>SUM(Y$4:Y132)/$BE132</f>
        <v>#DIV/0!</v>
      </c>
      <c r="Z517" s="91" t="e">
        <f>SUM(Z$4:Z132)/$BE132</f>
        <v>#DIV/0!</v>
      </c>
      <c r="AA517" s="91" t="e">
        <f>SUM(AA$4:AA132)/$BE132</f>
        <v>#DIV/0!</v>
      </c>
      <c r="AB517" s="91" t="e">
        <f>SUM(AB$4:AB132)/$BE132</f>
        <v>#DIV/0!</v>
      </c>
      <c r="AC517" s="91" t="e">
        <f>SUM(AC$4:AC132)/$BE132</f>
        <v>#DIV/0!</v>
      </c>
      <c r="AD517" s="91" t="e">
        <f>SUM(AD$4:AD132)/$BE132</f>
        <v>#DIV/0!</v>
      </c>
      <c r="AE517" s="91" t="e">
        <f>SUM(AE$4:AE132)/$BE132</f>
        <v>#DIV/0!</v>
      </c>
      <c r="AF517" s="91" t="e">
        <f>SUM(AF$4:AF132)/$BE132</f>
        <v>#DIV/0!</v>
      </c>
      <c r="AG517" s="91" t="e">
        <f>SUM(AG$4:AG132)/$BE132</f>
        <v>#DIV/0!</v>
      </c>
      <c r="AH517" s="91" t="e">
        <f>SUM(AH$4:AH132)/$BE132</f>
        <v>#DIV/0!</v>
      </c>
      <c r="AI517" s="91" t="e">
        <f>SUM(AI$4:AI132)/$BE132</f>
        <v>#DIV/0!</v>
      </c>
      <c r="AJ517" s="91" t="e">
        <f>SUM(AJ$4:AJ132)/$BE132</f>
        <v>#DIV/0!</v>
      </c>
      <c r="AK517" s="91" t="e">
        <f>SUM(AK$4:AK132)/$BE132</f>
        <v>#DIV/0!</v>
      </c>
      <c r="AL517" s="91" t="e">
        <f>SUM(AL$4:AL132)/$BE132</f>
        <v>#DIV/0!</v>
      </c>
      <c r="AM517" s="91" t="e">
        <f>SUM(AM$4:AM132)/$BE132</f>
        <v>#DIV/0!</v>
      </c>
      <c r="AN517" s="91" t="e">
        <f>SUM(AN$4:AN132)/$BE132</f>
        <v>#DIV/0!</v>
      </c>
      <c r="AO517" s="91" t="e">
        <f>SUM(AO$4:AO132)/$BE132</f>
        <v>#DIV/0!</v>
      </c>
      <c r="AP517" s="91" t="e">
        <f>SUM(AP$4:AP132)/$BE132</f>
        <v>#DIV/0!</v>
      </c>
      <c r="AQ517" s="91" t="e">
        <f>SUM(AQ$4:AQ132)/$BE132</f>
        <v>#DIV/0!</v>
      </c>
      <c r="AR517" s="91" t="e">
        <f>SUM(AR$4:AR132)/$BE132</f>
        <v>#DIV/0!</v>
      </c>
      <c r="AS517" s="91" t="e">
        <f>SUM(AS$4:AS132)/$BE132</f>
        <v>#DIV/0!</v>
      </c>
      <c r="AT517" s="91" t="e">
        <f>SUM(AT$4:AT132)/$BE132</f>
        <v>#DIV/0!</v>
      </c>
      <c r="AU517" s="91" t="e">
        <f>SUM(AU$4:AU132)/$BE132</f>
        <v>#DIV/0!</v>
      </c>
      <c r="AY517" s="36"/>
      <c r="AZ517" s="36"/>
      <c r="BA517" s="63"/>
      <c r="BB517" s="63"/>
    </row>
    <row r="518" spans="1:54" x14ac:dyDescent="0.25">
      <c r="A518" s="60">
        <v>19521</v>
      </c>
      <c r="B518" s="91" t="e">
        <f>SUM(B$4:B133)/$BE133</f>
        <v>#DIV/0!</v>
      </c>
      <c r="C518" s="91" t="e">
        <f>SUM(C$4:C133)/$BE133</f>
        <v>#DIV/0!</v>
      </c>
      <c r="D518" s="91" t="e">
        <f>SUM(D$4:D133)/$BE133</f>
        <v>#DIV/0!</v>
      </c>
      <c r="E518" s="91" t="e">
        <f>SUM(E$4:E133)/$BE133</f>
        <v>#DIV/0!</v>
      </c>
      <c r="F518" s="91" t="e">
        <f>SUM(F$4:F133)/$BE133</f>
        <v>#DIV/0!</v>
      </c>
      <c r="G518" s="91" t="e">
        <f>SUM(G$4:G133)/$BE133</f>
        <v>#DIV/0!</v>
      </c>
      <c r="H518" s="91" t="e">
        <f>SUM(H$4:H133)/$BE133</f>
        <v>#DIV/0!</v>
      </c>
      <c r="I518" s="91" t="e">
        <f>SUM(I$4:I133)/$BE133</f>
        <v>#DIV/0!</v>
      </c>
      <c r="J518" s="91" t="e">
        <f>SUM(J$4:J133)/$BE133</f>
        <v>#DIV/0!</v>
      </c>
      <c r="K518" s="91" t="e">
        <f>SUM(K$4:K133)/$BE133</f>
        <v>#DIV/0!</v>
      </c>
      <c r="L518" s="91" t="e">
        <f>SUM(L$4:L133)/$BE133</f>
        <v>#DIV/0!</v>
      </c>
      <c r="M518" s="91" t="e">
        <f>SUM(M$4:M133)/$BE133</f>
        <v>#DIV/0!</v>
      </c>
      <c r="N518" s="91" t="e">
        <f>SUM(N$4:N133)/$BE133</f>
        <v>#DIV/0!</v>
      </c>
      <c r="O518" s="91" t="e">
        <f>SUM(O$4:O133)/$BE133</f>
        <v>#DIV/0!</v>
      </c>
      <c r="P518" s="92" t="e">
        <f>SUM(P$4:P133)/$BE133</f>
        <v>#DIV/0!</v>
      </c>
      <c r="Q518" s="91" t="e">
        <f>SUM(Q$4:Q133)/$BE133</f>
        <v>#DIV/0!</v>
      </c>
      <c r="R518" s="91" t="e">
        <f>SUM(R$4:R133)/$BE133</f>
        <v>#DIV/0!</v>
      </c>
      <c r="S518" s="91" t="e">
        <f>SUM(S$4:S133)/$BE133</f>
        <v>#DIV/0!</v>
      </c>
      <c r="T518" s="91" t="e">
        <f>SUM(T$4:T133)/$BE133</f>
        <v>#DIV/0!</v>
      </c>
      <c r="U518" s="91" t="e">
        <f>SUM(U$4:U133)/$BE133</f>
        <v>#DIV/0!</v>
      </c>
      <c r="V518" s="91" t="e">
        <f>SUM(V$4:V133)/$BE133</f>
        <v>#DIV/0!</v>
      </c>
      <c r="W518" s="91" t="e">
        <f>SUM(W$4:W133)/$BE133</f>
        <v>#DIV/0!</v>
      </c>
      <c r="X518" s="91" t="e">
        <f>SUM(X$4:X133)/$BE133</f>
        <v>#DIV/0!</v>
      </c>
      <c r="Y518" s="91" t="e">
        <f>SUM(Y$4:Y133)/$BE133</f>
        <v>#DIV/0!</v>
      </c>
      <c r="Z518" s="91" t="e">
        <f>SUM(Z$4:Z133)/$BE133</f>
        <v>#DIV/0!</v>
      </c>
      <c r="AA518" s="91" t="e">
        <f>SUM(AA$4:AA133)/$BE133</f>
        <v>#DIV/0!</v>
      </c>
      <c r="AB518" s="91" t="e">
        <f>SUM(AB$4:AB133)/$BE133</f>
        <v>#DIV/0!</v>
      </c>
      <c r="AC518" s="91" t="e">
        <f>SUM(AC$4:AC133)/$BE133</f>
        <v>#DIV/0!</v>
      </c>
      <c r="AD518" s="91" t="e">
        <f>SUM(AD$4:AD133)/$BE133</f>
        <v>#DIV/0!</v>
      </c>
      <c r="AE518" s="91" t="e">
        <f>SUM(AE$4:AE133)/$BE133</f>
        <v>#DIV/0!</v>
      </c>
      <c r="AF518" s="91" t="e">
        <f>SUM(AF$4:AF133)/$BE133</f>
        <v>#DIV/0!</v>
      </c>
      <c r="AG518" s="91" t="e">
        <f>SUM(AG$4:AG133)/$BE133</f>
        <v>#DIV/0!</v>
      </c>
      <c r="AH518" s="91" t="e">
        <f>SUM(AH$4:AH133)/$BE133</f>
        <v>#DIV/0!</v>
      </c>
      <c r="AI518" s="91" t="e">
        <f>SUM(AI$4:AI133)/$BE133</f>
        <v>#DIV/0!</v>
      </c>
      <c r="AJ518" s="91" t="e">
        <f>SUM(AJ$4:AJ133)/$BE133</f>
        <v>#DIV/0!</v>
      </c>
      <c r="AK518" s="91" t="e">
        <f>SUM(AK$4:AK133)/$BE133</f>
        <v>#DIV/0!</v>
      </c>
      <c r="AL518" s="91" t="e">
        <f>SUM(AL$4:AL133)/$BE133</f>
        <v>#DIV/0!</v>
      </c>
      <c r="AM518" s="91" t="e">
        <f>SUM(AM$4:AM133)/$BE133</f>
        <v>#DIV/0!</v>
      </c>
      <c r="AN518" s="91" t="e">
        <f>SUM(AN$4:AN133)/$BE133</f>
        <v>#DIV/0!</v>
      </c>
      <c r="AO518" s="91" t="e">
        <f>SUM(AO$4:AO133)/$BE133</f>
        <v>#DIV/0!</v>
      </c>
      <c r="AP518" s="91" t="e">
        <f>SUM(AP$4:AP133)/$BE133</f>
        <v>#DIV/0!</v>
      </c>
      <c r="AQ518" s="91" t="e">
        <f>SUM(AQ$4:AQ133)/$BE133</f>
        <v>#DIV/0!</v>
      </c>
      <c r="AR518" s="91" t="e">
        <f>SUM(AR$4:AR133)/$BE133</f>
        <v>#DIV/0!</v>
      </c>
      <c r="AS518" s="91" t="e">
        <f>SUM(AS$4:AS133)/$BE133</f>
        <v>#DIV/0!</v>
      </c>
      <c r="AT518" s="91" t="e">
        <f>SUM(AT$4:AT133)/$BE133</f>
        <v>#DIV/0!</v>
      </c>
      <c r="AU518" s="91" t="e">
        <f>SUM(AU$4:AU133)/$BE133</f>
        <v>#DIV/0!</v>
      </c>
      <c r="AY518" s="36"/>
      <c r="AZ518" s="36"/>
      <c r="BA518" s="63"/>
      <c r="BB518" s="63"/>
    </row>
    <row r="519" spans="1:54" x14ac:dyDescent="0.25">
      <c r="A519" s="60">
        <v>19522</v>
      </c>
      <c r="B519" s="91" t="e">
        <f>SUM(B$4:B134)/$BE134</f>
        <v>#DIV/0!</v>
      </c>
      <c r="C519" s="91" t="e">
        <f>SUM(C$4:C134)/$BE134</f>
        <v>#DIV/0!</v>
      </c>
      <c r="D519" s="91" t="e">
        <f>SUM(D$4:D134)/$BE134</f>
        <v>#DIV/0!</v>
      </c>
      <c r="E519" s="91" t="e">
        <f>SUM(E$4:E134)/$BE134</f>
        <v>#DIV/0!</v>
      </c>
      <c r="F519" s="91" t="e">
        <f>SUM(F$4:F134)/$BE134</f>
        <v>#DIV/0!</v>
      </c>
      <c r="G519" s="91" t="e">
        <f>SUM(G$4:G134)/$BE134</f>
        <v>#DIV/0!</v>
      </c>
      <c r="H519" s="91" t="e">
        <f>SUM(H$4:H134)/$BE134</f>
        <v>#DIV/0!</v>
      </c>
      <c r="I519" s="91" t="e">
        <f>SUM(I$4:I134)/$BE134</f>
        <v>#DIV/0!</v>
      </c>
      <c r="J519" s="91" t="e">
        <f>SUM(J$4:J134)/$BE134</f>
        <v>#DIV/0!</v>
      </c>
      <c r="K519" s="91" t="e">
        <f>SUM(K$4:K134)/$BE134</f>
        <v>#DIV/0!</v>
      </c>
      <c r="L519" s="91" t="e">
        <f>SUM(L$4:L134)/$BE134</f>
        <v>#DIV/0!</v>
      </c>
      <c r="M519" s="91" t="e">
        <f>SUM(M$4:M134)/$BE134</f>
        <v>#DIV/0!</v>
      </c>
      <c r="N519" s="91" t="e">
        <f>SUM(N$4:N134)/$BE134</f>
        <v>#DIV/0!</v>
      </c>
      <c r="O519" s="91" t="e">
        <f>SUM(O$4:O134)/$BE134</f>
        <v>#DIV/0!</v>
      </c>
      <c r="P519" s="92" t="e">
        <f>SUM(P$4:P134)/$BE134</f>
        <v>#DIV/0!</v>
      </c>
      <c r="Q519" s="91" t="e">
        <f>SUM(Q$4:Q134)/$BE134</f>
        <v>#DIV/0!</v>
      </c>
      <c r="R519" s="91" t="e">
        <f>SUM(R$4:R134)/$BE134</f>
        <v>#DIV/0!</v>
      </c>
      <c r="S519" s="92" t="e">
        <f>SUM(S$4:S134)/$BE134</f>
        <v>#DIV/0!</v>
      </c>
      <c r="T519" s="91" t="e">
        <f>SUM(T$4:T134)/$BE134</f>
        <v>#DIV/0!</v>
      </c>
      <c r="U519" s="91" t="e">
        <f>SUM(U$4:U134)/$BE134</f>
        <v>#DIV/0!</v>
      </c>
      <c r="V519" s="91" t="e">
        <f>SUM(V$4:V134)/$BE134</f>
        <v>#DIV/0!</v>
      </c>
      <c r="W519" s="91" t="e">
        <f>SUM(W$4:W134)/$BE134</f>
        <v>#DIV/0!</v>
      </c>
      <c r="X519" s="91" t="e">
        <f>SUM(X$4:X134)/$BE134</f>
        <v>#DIV/0!</v>
      </c>
      <c r="Y519" s="91" t="e">
        <f>SUM(Y$4:Y134)/$BE134</f>
        <v>#DIV/0!</v>
      </c>
      <c r="Z519" s="91" t="e">
        <f>SUM(Z$4:Z134)/$BE134</f>
        <v>#DIV/0!</v>
      </c>
      <c r="AA519" s="91" t="e">
        <f>SUM(AA$4:AA134)/$BE134</f>
        <v>#DIV/0!</v>
      </c>
      <c r="AB519" s="91" t="e">
        <f>SUM(AB$4:AB134)/$BE134</f>
        <v>#DIV/0!</v>
      </c>
      <c r="AC519" s="91" t="e">
        <f>SUM(AC$4:AC134)/$BE134</f>
        <v>#DIV/0!</v>
      </c>
      <c r="AD519" s="91" t="e">
        <f>SUM(AD$4:AD134)/$BE134</f>
        <v>#DIV/0!</v>
      </c>
      <c r="AE519" s="91" t="e">
        <f>SUM(AE$4:AE134)/$BE134</f>
        <v>#DIV/0!</v>
      </c>
      <c r="AF519" s="91" t="e">
        <f>SUM(AF$4:AF134)/$BE134</f>
        <v>#DIV/0!</v>
      </c>
      <c r="AG519" s="91" t="e">
        <f>SUM(AG$4:AG134)/$BE134</f>
        <v>#DIV/0!</v>
      </c>
      <c r="AH519" s="91" t="e">
        <f>SUM(AH$4:AH134)/$BE134</f>
        <v>#DIV/0!</v>
      </c>
      <c r="AI519" s="91" t="e">
        <f>SUM(AI$4:AI134)/$BE134</f>
        <v>#DIV/0!</v>
      </c>
      <c r="AJ519" s="91" t="e">
        <f>SUM(AJ$4:AJ134)/$BE134</f>
        <v>#DIV/0!</v>
      </c>
      <c r="AK519" s="91" t="e">
        <f>SUM(AK$4:AK134)/$BE134</f>
        <v>#DIV/0!</v>
      </c>
      <c r="AL519" s="91" t="e">
        <f>SUM(AL$4:AL134)/$BE134</f>
        <v>#DIV/0!</v>
      </c>
      <c r="AM519" s="91" t="e">
        <f>SUM(AM$4:AM134)/$BE134</f>
        <v>#DIV/0!</v>
      </c>
      <c r="AN519" s="91" t="e">
        <f>SUM(AN$4:AN134)/$BE134</f>
        <v>#DIV/0!</v>
      </c>
      <c r="AO519" s="91" t="e">
        <f>SUM(AO$4:AO134)/$BE134</f>
        <v>#DIV/0!</v>
      </c>
      <c r="AP519" s="91" t="e">
        <f>SUM(AP$4:AP134)/$BE134</f>
        <v>#DIV/0!</v>
      </c>
      <c r="AQ519" s="91" t="e">
        <f>SUM(AQ$4:AQ134)/$BE134</f>
        <v>#DIV/0!</v>
      </c>
      <c r="AR519" s="91" t="e">
        <f>SUM(AR$4:AR134)/$BE134</f>
        <v>#DIV/0!</v>
      </c>
      <c r="AS519" s="91" t="e">
        <f>SUM(AS$4:AS134)/$BE134</f>
        <v>#DIV/0!</v>
      </c>
      <c r="AT519" s="91" t="e">
        <f>SUM(AT$4:AT134)/$BE134</f>
        <v>#DIV/0!</v>
      </c>
      <c r="AU519" s="91" t="e">
        <f>SUM(AU$4:AU134)/$BE134</f>
        <v>#DIV/0!</v>
      </c>
      <c r="AY519" s="36"/>
      <c r="AZ519" s="36"/>
      <c r="BA519" s="63"/>
      <c r="BB519" s="63"/>
    </row>
    <row r="520" spans="1:54" x14ac:dyDescent="0.25">
      <c r="A520" s="60">
        <v>19523</v>
      </c>
      <c r="B520" s="91" t="e">
        <f>SUM(B$4:B135)/$BE135</f>
        <v>#DIV/0!</v>
      </c>
      <c r="C520" s="91" t="e">
        <f>SUM(C$4:C135)/$BE135</f>
        <v>#DIV/0!</v>
      </c>
      <c r="D520" s="91" t="e">
        <f>SUM(D$4:D135)/$BE135</f>
        <v>#DIV/0!</v>
      </c>
      <c r="E520" s="91" t="e">
        <f>SUM(E$4:E135)/$BE135</f>
        <v>#DIV/0!</v>
      </c>
      <c r="F520" s="91" t="e">
        <f>SUM(F$4:F135)/$BE135</f>
        <v>#DIV/0!</v>
      </c>
      <c r="G520" s="91" t="e">
        <f>SUM(G$4:G135)/$BE135</f>
        <v>#DIV/0!</v>
      </c>
      <c r="H520" s="91" t="e">
        <f>SUM(H$4:H135)/$BE135</f>
        <v>#DIV/0!</v>
      </c>
      <c r="I520" s="91" t="e">
        <f>SUM(I$4:I135)/$BE135</f>
        <v>#DIV/0!</v>
      </c>
      <c r="J520" s="91" t="e">
        <f>SUM(J$4:J135)/$BE135</f>
        <v>#DIV/0!</v>
      </c>
      <c r="K520" s="91" t="e">
        <f>SUM(K$4:K135)/$BE135</f>
        <v>#DIV/0!</v>
      </c>
      <c r="L520" s="91" t="e">
        <f>SUM(L$4:L135)/$BE135</f>
        <v>#DIV/0!</v>
      </c>
      <c r="M520" s="91" t="e">
        <f>SUM(M$4:M135)/$BE135</f>
        <v>#DIV/0!</v>
      </c>
      <c r="N520" s="91" t="e">
        <f>SUM(N$4:N135)/$BE135</f>
        <v>#DIV/0!</v>
      </c>
      <c r="O520" s="91" t="e">
        <f>SUM(O$4:O135)/$BE135</f>
        <v>#DIV/0!</v>
      </c>
      <c r="P520" s="92" t="e">
        <f>SUM(P$4:P135)/$BE135</f>
        <v>#DIV/0!</v>
      </c>
      <c r="Q520" s="92" t="e">
        <f>SUM(Q$4:Q135)/$BE135</f>
        <v>#DIV/0!</v>
      </c>
      <c r="R520" s="91" t="e">
        <f>SUM(R$4:R135)/$BE135</f>
        <v>#DIV/0!</v>
      </c>
      <c r="S520" s="92" t="e">
        <f>SUM(S$4:S135)/$BE135</f>
        <v>#DIV/0!</v>
      </c>
      <c r="T520" s="91" t="e">
        <f>SUM(T$4:T135)/$BE135</f>
        <v>#DIV/0!</v>
      </c>
      <c r="U520" s="91" t="e">
        <f>SUM(U$4:U135)/$BE135</f>
        <v>#DIV/0!</v>
      </c>
      <c r="V520" s="91" t="e">
        <f>SUM(V$4:V135)/$BE135</f>
        <v>#DIV/0!</v>
      </c>
      <c r="W520" s="91" t="e">
        <f>SUM(W$4:W135)/$BE135</f>
        <v>#DIV/0!</v>
      </c>
      <c r="X520" s="91" t="e">
        <f>SUM(X$4:X135)/$BE135</f>
        <v>#DIV/0!</v>
      </c>
      <c r="Y520" s="91" t="e">
        <f>SUM(Y$4:Y135)/$BE135</f>
        <v>#DIV/0!</v>
      </c>
      <c r="Z520" s="91" t="e">
        <f>SUM(Z$4:Z135)/$BE135</f>
        <v>#DIV/0!</v>
      </c>
      <c r="AA520" s="91" t="e">
        <f>SUM(AA$4:AA135)/$BE135</f>
        <v>#DIV/0!</v>
      </c>
      <c r="AB520" s="91" t="e">
        <f>SUM(AB$4:AB135)/$BE135</f>
        <v>#DIV/0!</v>
      </c>
      <c r="AC520" s="91" t="e">
        <f>SUM(AC$4:AC135)/$BE135</f>
        <v>#DIV/0!</v>
      </c>
      <c r="AD520" s="91" t="e">
        <f>SUM(AD$4:AD135)/$BE135</f>
        <v>#DIV/0!</v>
      </c>
      <c r="AE520" s="91" t="e">
        <f>SUM(AE$4:AE135)/$BE135</f>
        <v>#DIV/0!</v>
      </c>
      <c r="AF520" s="91" t="e">
        <f>SUM(AF$4:AF135)/$BE135</f>
        <v>#DIV/0!</v>
      </c>
      <c r="AG520" s="91" t="e">
        <f>SUM(AG$4:AG135)/$BE135</f>
        <v>#DIV/0!</v>
      </c>
      <c r="AH520" s="91" t="e">
        <f>SUM(AH$4:AH135)/$BE135</f>
        <v>#DIV/0!</v>
      </c>
      <c r="AI520" s="91" t="e">
        <f>SUM(AI$4:AI135)/$BE135</f>
        <v>#DIV/0!</v>
      </c>
      <c r="AJ520" s="91" t="e">
        <f>SUM(AJ$4:AJ135)/$BE135</f>
        <v>#DIV/0!</v>
      </c>
      <c r="AK520" s="91" t="e">
        <f>SUM(AK$4:AK135)/$BE135</f>
        <v>#DIV/0!</v>
      </c>
      <c r="AL520" s="91" t="e">
        <f>SUM(AL$4:AL135)/$BE135</f>
        <v>#DIV/0!</v>
      </c>
      <c r="AM520" s="91" t="e">
        <f>SUM(AM$4:AM135)/$BE135</f>
        <v>#DIV/0!</v>
      </c>
      <c r="AN520" s="91" t="e">
        <f>SUM(AN$4:AN135)/$BE135</f>
        <v>#DIV/0!</v>
      </c>
      <c r="AO520" s="91" t="e">
        <f>SUM(AO$4:AO135)/$BE135</f>
        <v>#DIV/0!</v>
      </c>
      <c r="AP520" s="91" t="e">
        <f>SUM(AP$4:AP135)/$BE135</f>
        <v>#DIV/0!</v>
      </c>
      <c r="AQ520" s="91" t="e">
        <f>SUM(AQ$4:AQ135)/$BE135</f>
        <v>#DIV/0!</v>
      </c>
      <c r="AR520" s="91" t="e">
        <f>SUM(AR$4:AR135)/$BE135</f>
        <v>#DIV/0!</v>
      </c>
      <c r="AS520" s="91" t="e">
        <f>SUM(AS$4:AS135)/$BE135</f>
        <v>#DIV/0!</v>
      </c>
      <c r="AT520" s="91" t="e">
        <f>SUM(AT$4:AT135)/$BE135</f>
        <v>#DIV/0!</v>
      </c>
      <c r="AU520" s="91" t="e">
        <f>SUM(AU$4:AU135)/$BE135</f>
        <v>#DIV/0!</v>
      </c>
      <c r="AY520" s="36"/>
      <c r="AZ520" s="36"/>
      <c r="BA520" s="63"/>
      <c r="BB520" s="63"/>
    </row>
    <row r="521" spans="1:54" x14ac:dyDescent="0.25">
      <c r="A521" s="60">
        <v>19524</v>
      </c>
      <c r="B521" s="91" t="e">
        <f>SUM(B$4:B136)/$BE136</f>
        <v>#VALUE!</v>
      </c>
      <c r="C521" s="91" t="e">
        <f>SUM(C$4:C136)/$BE136</f>
        <v>#VALUE!</v>
      </c>
      <c r="D521" s="91" t="e">
        <f>SUM(D$4:D136)/$BE136</f>
        <v>#VALUE!</v>
      </c>
      <c r="E521" s="91" t="e">
        <f>SUM(E$4:E136)/$BE136</f>
        <v>#VALUE!</v>
      </c>
      <c r="F521" s="91" t="e">
        <f>SUM(F$4:F136)/$BE136</f>
        <v>#VALUE!</v>
      </c>
      <c r="G521" s="91" t="e">
        <f>SUM(G$4:G136)/$BE136</f>
        <v>#VALUE!</v>
      </c>
      <c r="H521" s="91" t="e">
        <f>SUM(H$4:H136)/$BE136</f>
        <v>#VALUE!</v>
      </c>
      <c r="I521" s="91" t="e">
        <f>SUM(I$4:I136)/$BE136</f>
        <v>#VALUE!</v>
      </c>
      <c r="J521" s="91" t="e">
        <f>SUM(J$4:J136)/$BE136</f>
        <v>#VALUE!</v>
      </c>
      <c r="K521" s="91" t="e">
        <f>SUM(K$4:K136)/$BE136</f>
        <v>#VALUE!</v>
      </c>
      <c r="L521" s="91" t="e">
        <f>SUM(L$4:L136)/$BE136</f>
        <v>#VALUE!</v>
      </c>
      <c r="M521" s="91" t="e">
        <f>SUM(M$4:M136)/$BE136</f>
        <v>#VALUE!</v>
      </c>
      <c r="N521" s="91" t="e">
        <f>SUM(N$4:N136)/$BE136</f>
        <v>#VALUE!</v>
      </c>
      <c r="O521" s="91" t="e">
        <f>SUM(O$4:O136)/$BE136</f>
        <v>#VALUE!</v>
      </c>
      <c r="P521" s="92" t="e">
        <f>SUM(P$4:P136)/$BE136</f>
        <v>#VALUE!</v>
      </c>
      <c r="Q521" s="92" t="e">
        <f>SUM(Q$4:Q136)/$BE136</f>
        <v>#VALUE!</v>
      </c>
      <c r="R521" s="92" t="e">
        <f>SUM(R$4:R136)/$BE136</f>
        <v>#VALUE!</v>
      </c>
      <c r="S521" s="92" t="e">
        <f>SUM(S$4:S136)/$BE136</f>
        <v>#VALUE!</v>
      </c>
      <c r="T521" s="91" t="e">
        <f>SUM(T$4:T136)/$BE136</f>
        <v>#VALUE!</v>
      </c>
      <c r="U521" s="91" t="e">
        <f>SUM(U$4:U136)/$BE136</f>
        <v>#VALUE!</v>
      </c>
      <c r="V521" s="91" t="e">
        <f>SUM(V$4:V136)/$BE136</f>
        <v>#VALUE!</v>
      </c>
      <c r="W521" s="91" t="e">
        <f>SUM(W$4:W136)/$BE136</f>
        <v>#VALUE!</v>
      </c>
      <c r="X521" s="91" t="e">
        <f>SUM(X$4:X136)/$BE136</f>
        <v>#VALUE!</v>
      </c>
      <c r="Y521" s="91" t="e">
        <f>SUM(Y$4:Y136)/$BE136</f>
        <v>#VALUE!</v>
      </c>
      <c r="Z521" s="91" t="e">
        <f>SUM(Z$4:Z136)/$BE136</f>
        <v>#VALUE!</v>
      </c>
      <c r="AA521" s="91" t="e">
        <f>SUM(AA$4:AA136)/$BE136</f>
        <v>#VALUE!</v>
      </c>
      <c r="AB521" s="91" t="e">
        <f>SUM(AB$4:AB136)/$BE136</f>
        <v>#VALUE!</v>
      </c>
      <c r="AC521" s="91" t="e">
        <f>SUM(AC$4:AC136)/$BE136</f>
        <v>#VALUE!</v>
      </c>
      <c r="AD521" s="91" t="e">
        <f>SUM(AD$4:AD136)/$BE136</f>
        <v>#VALUE!</v>
      </c>
      <c r="AE521" s="91" t="e">
        <f>SUM(AE$4:AE136)/$BE136</f>
        <v>#VALUE!</v>
      </c>
      <c r="AF521" s="91" t="e">
        <f>SUM(AF$4:AF136)/$BE136</f>
        <v>#VALUE!</v>
      </c>
      <c r="AG521" s="91" t="e">
        <f>SUM(AG$4:AG136)/$BE136</f>
        <v>#VALUE!</v>
      </c>
      <c r="AH521" s="91" t="e">
        <f>SUM(AH$4:AH136)/$BE136</f>
        <v>#VALUE!</v>
      </c>
      <c r="AI521" s="91" t="e">
        <f>SUM(AI$4:AI136)/$BE136</f>
        <v>#VALUE!</v>
      </c>
      <c r="AJ521" s="91" t="e">
        <f>SUM(AJ$4:AJ136)/$BE136</f>
        <v>#VALUE!</v>
      </c>
      <c r="AK521" s="91" t="e">
        <f>SUM(AK$4:AK136)/$BE136</f>
        <v>#VALUE!</v>
      </c>
      <c r="AL521" s="91" t="e">
        <f>SUM(AL$4:AL136)/$BE136</f>
        <v>#VALUE!</v>
      </c>
      <c r="AM521" s="91" t="e">
        <f>SUM(AM$4:AM136)/$BE136</f>
        <v>#VALUE!</v>
      </c>
      <c r="AN521" s="91" t="e">
        <f>SUM(AN$4:AN136)/$BE136</f>
        <v>#VALUE!</v>
      </c>
      <c r="AO521" s="91" t="e">
        <f>SUM(AO$4:AO136)/$BE136</f>
        <v>#VALUE!</v>
      </c>
      <c r="AP521" s="91" t="e">
        <f>SUM(AP$4:AP136)/$BE136</f>
        <v>#VALUE!</v>
      </c>
      <c r="AQ521" s="91" t="e">
        <f>SUM(AQ$4:AQ136)/$BE136</f>
        <v>#VALUE!</v>
      </c>
      <c r="AR521" s="91" t="e">
        <f>SUM(AR$4:AR136)/$BE136</f>
        <v>#VALUE!</v>
      </c>
      <c r="AS521" s="91" t="e">
        <f>SUM(AS$4:AS136)/$BE136</f>
        <v>#VALUE!</v>
      </c>
      <c r="AT521" s="91" t="e">
        <f>SUM(AT$4:AT136)/$BE136</f>
        <v>#VALUE!</v>
      </c>
      <c r="AU521" s="91" t="e">
        <f>SUM(AU$4:AU136)/$BE136</f>
        <v>#VALUE!</v>
      </c>
      <c r="AY521" s="36"/>
      <c r="AZ521" s="36"/>
      <c r="BA521" s="63"/>
      <c r="BB521" s="63"/>
    </row>
    <row r="522" spans="1:54" x14ac:dyDescent="0.25">
      <c r="A522" s="60">
        <v>19525</v>
      </c>
      <c r="B522" s="91" t="e">
        <f>SUM(B$4:B137)/$BE137</f>
        <v>#DIV/0!</v>
      </c>
      <c r="C522" s="91" t="e">
        <f>SUM(C$4:C137)/$BE137</f>
        <v>#DIV/0!</v>
      </c>
      <c r="D522" s="91" t="e">
        <f>SUM(D$4:D137)/$BE137</f>
        <v>#DIV/0!</v>
      </c>
      <c r="E522" s="91" t="e">
        <f>SUM(E$4:E137)/$BE137</f>
        <v>#DIV/0!</v>
      </c>
      <c r="F522" s="91" t="e">
        <f>SUM(F$4:F137)/$BE137</f>
        <v>#DIV/0!</v>
      </c>
      <c r="G522" s="91" t="e">
        <f>SUM(G$4:G137)/$BE137</f>
        <v>#DIV/0!</v>
      </c>
      <c r="H522" s="91" t="e">
        <f>SUM(H$4:H137)/$BE137</f>
        <v>#DIV/0!</v>
      </c>
      <c r="I522" s="91" t="e">
        <f>SUM(I$4:I137)/$BE137</f>
        <v>#DIV/0!</v>
      </c>
      <c r="J522" s="91" t="e">
        <f>SUM(J$4:J137)/$BE137</f>
        <v>#DIV/0!</v>
      </c>
      <c r="K522" s="91" t="e">
        <f>SUM(K$4:K137)/$BE137</f>
        <v>#DIV/0!</v>
      </c>
      <c r="L522" s="91" t="e">
        <f>SUM(L$4:L137)/$BE137</f>
        <v>#DIV/0!</v>
      </c>
      <c r="M522" s="91" t="e">
        <f>SUM(M$4:M137)/$BE137</f>
        <v>#DIV/0!</v>
      </c>
      <c r="N522" s="91" t="e">
        <f>SUM(N$4:N137)/$BE137</f>
        <v>#DIV/0!</v>
      </c>
      <c r="O522" s="91" t="e">
        <f>SUM(O$4:O137)/$BE137</f>
        <v>#DIV/0!</v>
      </c>
      <c r="P522" s="92" t="e">
        <f>SUM(P$4:P137)/$BE137</f>
        <v>#DIV/0!</v>
      </c>
      <c r="Q522" s="92" t="e">
        <f>SUM(Q$4:Q137)/$BE137</f>
        <v>#DIV/0!</v>
      </c>
      <c r="R522" s="92" t="e">
        <f>SUM(R$4:R137)/$BE137</f>
        <v>#DIV/0!</v>
      </c>
      <c r="S522" s="92" t="e">
        <f>SUM(S$4:S137)/$BE137</f>
        <v>#DIV/0!</v>
      </c>
      <c r="T522" s="91" t="e">
        <f>SUM(T$4:T137)/$BE137</f>
        <v>#DIV/0!</v>
      </c>
      <c r="U522" s="91" t="e">
        <f>SUM(U$4:U137)/$BE137</f>
        <v>#DIV/0!</v>
      </c>
      <c r="V522" s="91" t="e">
        <f>SUM(V$4:V137)/$BE137</f>
        <v>#DIV/0!</v>
      </c>
      <c r="W522" s="91" t="e">
        <f>SUM(W$4:W137)/$BE137</f>
        <v>#DIV/0!</v>
      </c>
      <c r="X522" s="91" t="e">
        <f>SUM(X$4:X137)/$BE137</f>
        <v>#DIV/0!</v>
      </c>
      <c r="Y522" s="91" t="e">
        <f>SUM(Y$4:Y137)/$BE137</f>
        <v>#DIV/0!</v>
      </c>
      <c r="Z522" s="91" t="e">
        <f>SUM(Z$4:Z137)/$BE137</f>
        <v>#DIV/0!</v>
      </c>
      <c r="AA522" s="91" t="e">
        <f>SUM(AA$4:AA137)/$BE137</f>
        <v>#DIV/0!</v>
      </c>
      <c r="AB522" s="91" t="e">
        <f>SUM(AB$4:AB137)/$BE137</f>
        <v>#DIV/0!</v>
      </c>
      <c r="AC522" s="91" t="e">
        <f>SUM(AC$4:AC137)/$BE137</f>
        <v>#DIV/0!</v>
      </c>
      <c r="AD522" s="91" t="e">
        <f>SUM(AD$4:AD137)/$BE137</f>
        <v>#DIV/0!</v>
      </c>
      <c r="AE522" s="91" t="e">
        <f>SUM(AE$4:AE137)/$BE137</f>
        <v>#DIV/0!</v>
      </c>
      <c r="AF522" s="91" t="e">
        <f>SUM(AF$4:AF137)/$BE137</f>
        <v>#DIV/0!</v>
      </c>
      <c r="AG522" s="91" t="e">
        <f>SUM(AG$4:AG137)/$BE137</f>
        <v>#DIV/0!</v>
      </c>
      <c r="AH522" s="91" t="e">
        <f>SUM(AH$4:AH137)/$BE137</f>
        <v>#DIV/0!</v>
      </c>
      <c r="AI522" s="91" t="e">
        <f>SUM(AI$4:AI137)/$BE137</f>
        <v>#DIV/0!</v>
      </c>
      <c r="AJ522" s="91" t="e">
        <f>SUM(AJ$4:AJ137)/$BE137</f>
        <v>#DIV/0!</v>
      </c>
      <c r="AK522" s="91" t="e">
        <f>SUM(AK$4:AK137)/$BE137</f>
        <v>#DIV/0!</v>
      </c>
      <c r="AL522" s="91" t="e">
        <f>SUM(AL$4:AL137)/$BE137</f>
        <v>#DIV/0!</v>
      </c>
      <c r="AM522" s="91" t="e">
        <f>SUM(AM$4:AM137)/$BE137</f>
        <v>#DIV/0!</v>
      </c>
      <c r="AN522" s="91" t="e">
        <f>SUM(AN$4:AN137)/$BE137</f>
        <v>#DIV/0!</v>
      </c>
      <c r="AO522" s="91" t="e">
        <f>SUM(AO$4:AO137)/$BE137</f>
        <v>#DIV/0!</v>
      </c>
      <c r="AP522" s="91" t="e">
        <f>SUM(AP$4:AP137)/$BE137</f>
        <v>#DIV/0!</v>
      </c>
      <c r="AQ522" s="91" t="e">
        <f>SUM(AQ$4:AQ137)/$BE137</f>
        <v>#DIV/0!</v>
      </c>
      <c r="AR522" s="91" t="e">
        <f>SUM(AR$4:AR137)/$BE137</f>
        <v>#DIV/0!</v>
      </c>
      <c r="AS522" s="91" t="e">
        <f>SUM(AS$4:AS137)/$BE137</f>
        <v>#DIV/0!</v>
      </c>
      <c r="AT522" s="91" t="e">
        <f>SUM(AT$4:AT137)/$BE137</f>
        <v>#DIV/0!</v>
      </c>
      <c r="AU522" s="91" t="e">
        <f>SUM(AU$4:AU137)/$BE137</f>
        <v>#DIV/0!</v>
      </c>
      <c r="AY522" s="36"/>
      <c r="AZ522" s="36"/>
      <c r="BA522" s="63"/>
      <c r="BB522" s="63"/>
    </row>
    <row r="523" spans="1:54" x14ac:dyDescent="0.25">
      <c r="A523" s="60">
        <v>19526</v>
      </c>
      <c r="B523" s="92" t="e">
        <f>SUM(B$4:B138)/$BE138</f>
        <v>#DIV/0!</v>
      </c>
      <c r="C523" s="91" t="e">
        <f>SUM(C$4:C138)/$BE138</f>
        <v>#DIV/0!</v>
      </c>
      <c r="D523" s="91" t="e">
        <f>SUM(D$4:D138)/$BE138</f>
        <v>#DIV/0!</v>
      </c>
      <c r="E523" s="91" t="e">
        <f>SUM(E$4:E138)/$BE138</f>
        <v>#DIV/0!</v>
      </c>
      <c r="F523" s="91" t="e">
        <f>SUM(F$4:F138)/$BE138</f>
        <v>#DIV/0!</v>
      </c>
      <c r="G523" s="91" t="e">
        <f>SUM(G$4:G138)/$BE138</f>
        <v>#DIV/0!</v>
      </c>
      <c r="H523" s="91" t="e">
        <f>SUM(H$4:H138)/$BE138</f>
        <v>#DIV/0!</v>
      </c>
      <c r="I523" s="91" t="e">
        <f>SUM(I$4:I138)/$BE138</f>
        <v>#DIV/0!</v>
      </c>
      <c r="J523" s="91" t="e">
        <f>SUM(J$4:J138)/$BE138</f>
        <v>#DIV/0!</v>
      </c>
      <c r="K523" s="91" t="e">
        <f>SUM(K$4:K138)/$BE138</f>
        <v>#DIV/0!</v>
      </c>
      <c r="L523" s="91" t="e">
        <f>SUM(L$4:L138)/$BE138</f>
        <v>#DIV/0!</v>
      </c>
      <c r="M523" s="91" t="e">
        <f>SUM(M$4:M138)/$BE138</f>
        <v>#DIV/0!</v>
      </c>
      <c r="N523" s="92" t="e">
        <f>SUM(N$4:N138)/$BE138</f>
        <v>#DIV/0!</v>
      </c>
      <c r="O523" s="91" t="e">
        <f>SUM(O$4:O138)/$BE138</f>
        <v>#DIV/0!</v>
      </c>
      <c r="P523" s="92" t="e">
        <f>SUM(P$4:P138)/$BE138</f>
        <v>#DIV/0!</v>
      </c>
      <c r="Q523" s="92" t="e">
        <f>SUM(Q$4:Q138)/$BE138</f>
        <v>#DIV/0!</v>
      </c>
      <c r="R523" s="92" t="e">
        <f>SUM(R$4:R138)/$BE138</f>
        <v>#DIV/0!</v>
      </c>
      <c r="S523" s="92" t="e">
        <f>SUM(S$4:S138)/$BE138</f>
        <v>#DIV/0!</v>
      </c>
      <c r="T523" s="91" t="e">
        <f>SUM(T$4:T138)/$BE138</f>
        <v>#DIV/0!</v>
      </c>
      <c r="U523" s="91" t="e">
        <f>SUM(U$4:U138)/$BE138</f>
        <v>#DIV/0!</v>
      </c>
      <c r="V523" s="91" t="e">
        <f>SUM(V$4:V138)/$BE138</f>
        <v>#DIV/0!</v>
      </c>
      <c r="W523" s="91" t="e">
        <f>SUM(W$4:W138)/$BE138</f>
        <v>#DIV/0!</v>
      </c>
      <c r="X523" s="91" t="e">
        <f>SUM(X$4:X138)/$BE138</f>
        <v>#DIV/0!</v>
      </c>
      <c r="Y523" s="91" t="e">
        <f>SUM(Y$4:Y138)/$BE138</f>
        <v>#DIV/0!</v>
      </c>
      <c r="Z523" s="91" t="e">
        <f>SUM(Z$4:Z138)/$BE138</f>
        <v>#DIV/0!</v>
      </c>
      <c r="AA523" s="91" t="e">
        <f>SUM(AA$4:AA138)/$BE138</f>
        <v>#DIV/0!</v>
      </c>
      <c r="AB523" s="91" t="e">
        <f>SUM(AB$4:AB138)/$BE138</f>
        <v>#DIV/0!</v>
      </c>
      <c r="AC523" s="91" t="e">
        <f>SUM(AC$4:AC138)/$BE138</f>
        <v>#DIV/0!</v>
      </c>
      <c r="AD523" s="91" t="e">
        <f>SUM(AD$4:AD138)/$BE138</f>
        <v>#DIV/0!</v>
      </c>
      <c r="AE523" s="91" t="e">
        <f>SUM(AE$4:AE138)/$BE138</f>
        <v>#DIV/0!</v>
      </c>
      <c r="AF523" s="91" t="e">
        <f>SUM(AF$4:AF138)/$BE138</f>
        <v>#DIV/0!</v>
      </c>
      <c r="AG523" s="91" t="e">
        <f>SUM(AG$4:AG138)/$BE138</f>
        <v>#DIV/0!</v>
      </c>
      <c r="AH523" s="91" t="e">
        <f>SUM(AH$4:AH138)/$BE138</f>
        <v>#DIV/0!</v>
      </c>
      <c r="AI523" s="91" t="e">
        <f>SUM(AI$4:AI138)/$BE138</f>
        <v>#DIV/0!</v>
      </c>
      <c r="AJ523" s="91" t="e">
        <f>SUM(AJ$4:AJ138)/$BE138</f>
        <v>#DIV/0!</v>
      </c>
      <c r="AK523" s="91" t="e">
        <f>SUM(AK$4:AK138)/$BE138</f>
        <v>#DIV/0!</v>
      </c>
      <c r="AL523" s="91" t="e">
        <f>SUM(AL$4:AL138)/$BE138</f>
        <v>#DIV/0!</v>
      </c>
      <c r="AM523" s="91" t="e">
        <f>SUM(AM$4:AM138)/$BE138</f>
        <v>#DIV/0!</v>
      </c>
      <c r="AN523" s="91" t="e">
        <f>SUM(AN$4:AN138)/$BE138</f>
        <v>#DIV/0!</v>
      </c>
      <c r="AO523" s="91" t="e">
        <f>SUM(AO$4:AO138)/$BE138</f>
        <v>#DIV/0!</v>
      </c>
      <c r="AP523" s="91" t="e">
        <f>SUM(AP$4:AP138)/$BE138</f>
        <v>#DIV/0!</v>
      </c>
      <c r="AQ523" s="91" t="e">
        <f>SUM(AQ$4:AQ138)/$BE138</f>
        <v>#DIV/0!</v>
      </c>
      <c r="AR523" s="91" t="e">
        <f>SUM(AR$4:AR138)/$BE138</f>
        <v>#DIV/0!</v>
      </c>
      <c r="AS523" s="91" t="e">
        <f>SUM(AS$4:AS138)/$BE138</f>
        <v>#DIV/0!</v>
      </c>
      <c r="AT523" s="91" t="e">
        <f>SUM(AT$4:AT138)/$BE138</f>
        <v>#DIV/0!</v>
      </c>
      <c r="AU523" s="91" t="e">
        <f>SUM(AU$4:AU138)/$BE138</f>
        <v>#DIV/0!</v>
      </c>
      <c r="AY523" s="36"/>
      <c r="AZ523" s="36"/>
      <c r="BA523" s="63"/>
      <c r="BB523" s="63"/>
    </row>
    <row r="524" spans="1:54" x14ac:dyDescent="0.25">
      <c r="A524" s="60">
        <v>19527</v>
      </c>
      <c r="B524" s="92" t="e">
        <f>SUM(B$4:B139)/$BE139</f>
        <v>#DIV/0!</v>
      </c>
      <c r="C524" s="91" t="e">
        <f>SUM(C$4:C139)/$BE139</f>
        <v>#DIV/0!</v>
      </c>
      <c r="D524" s="91" t="e">
        <f>SUM(D$4:D139)/$BE139</f>
        <v>#DIV/0!</v>
      </c>
      <c r="E524" s="91" t="e">
        <f>SUM(E$4:E139)/$BE139</f>
        <v>#DIV/0!</v>
      </c>
      <c r="F524" s="91" t="e">
        <f>SUM(F$4:F139)/$BE139</f>
        <v>#DIV/0!</v>
      </c>
      <c r="G524" s="91" t="e">
        <f>SUM(G$4:G139)/$BE139</f>
        <v>#DIV/0!</v>
      </c>
      <c r="H524" s="91" t="e">
        <f>SUM(H$4:H139)/$BE139</f>
        <v>#DIV/0!</v>
      </c>
      <c r="I524" s="91" t="e">
        <f>SUM(I$4:I139)/$BE139</f>
        <v>#DIV/0!</v>
      </c>
      <c r="J524" s="91" t="e">
        <f>SUM(J$4:J139)/$BE139</f>
        <v>#DIV/0!</v>
      </c>
      <c r="K524" s="91" t="e">
        <f>SUM(K$4:K139)/$BE139</f>
        <v>#DIV/0!</v>
      </c>
      <c r="L524" s="92" t="e">
        <f>SUM(L$4:L139)/$BE139</f>
        <v>#DIV/0!</v>
      </c>
      <c r="M524" s="91" t="e">
        <f>SUM(M$4:M139)/$BE139</f>
        <v>#DIV/0!</v>
      </c>
      <c r="N524" s="92" t="e">
        <f>SUM(N$4:N139)/$BE139</f>
        <v>#DIV/0!</v>
      </c>
      <c r="O524" s="92" t="e">
        <f>SUM(O$4:O139)/$BE139</f>
        <v>#DIV/0!</v>
      </c>
      <c r="P524" s="92" t="e">
        <f>SUM(P$4:P139)/$BE139</f>
        <v>#DIV/0!</v>
      </c>
      <c r="Q524" s="92" t="e">
        <f>SUM(Q$4:Q139)/$BE139</f>
        <v>#DIV/0!</v>
      </c>
      <c r="R524" s="92" t="e">
        <f>SUM(R$4:R139)/$BE139</f>
        <v>#DIV/0!</v>
      </c>
      <c r="S524" s="92" t="e">
        <f>SUM(S$4:S139)/$BE139</f>
        <v>#DIV/0!</v>
      </c>
      <c r="T524" s="91" t="e">
        <f>SUM(T$4:T139)/$BE139</f>
        <v>#DIV/0!</v>
      </c>
      <c r="U524" s="91" t="e">
        <f>SUM(U$4:U139)/$BE139</f>
        <v>#DIV/0!</v>
      </c>
      <c r="V524" s="91" t="e">
        <f>SUM(V$4:V139)/$BE139</f>
        <v>#DIV/0!</v>
      </c>
      <c r="W524" s="91" t="e">
        <f>SUM(W$4:W139)/$BE139</f>
        <v>#DIV/0!</v>
      </c>
      <c r="X524" s="91" t="e">
        <f>SUM(X$4:X139)/$BE139</f>
        <v>#DIV/0!</v>
      </c>
      <c r="Y524" s="91" t="e">
        <f>SUM(Y$4:Y139)/$BE139</f>
        <v>#DIV/0!</v>
      </c>
      <c r="Z524" s="91" t="e">
        <f>SUM(Z$4:Z139)/$BE139</f>
        <v>#DIV/0!</v>
      </c>
      <c r="AA524" s="91" t="e">
        <f>SUM(AA$4:AA139)/$BE139</f>
        <v>#DIV/0!</v>
      </c>
      <c r="AB524" s="91" t="e">
        <f>SUM(AB$4:AB139)/$BE139</f>
        <v>#DIV/0!</v>
      </c>
      <c r="AC524" s="91" t="e">
        <f>SUM(AC$4:AC139)/$BE139</f>
        <v>#DIV/0!</v>
      </c>
      <c r="AD524" s="91" t="e">
        <f>SUM(AD$4:AD139)/$BE139</f>
        <v>#DIV/0!</v>
      </c>
      <c r="AE524" s="91" t="e">
        <f>SUM(AE$4:AE139)/$BE139</f>
        <v>#DIV/0!</v>
      </c>
      <c r="AF524" s="91" t="e">
        <f>SUM(AF$4:AF139)/$BE139</f>
        <v>#DIV/0!</v>
      </c>
      <c r="AG524" s="91" t="e">
        <f>SUM(AG$4:AG139)/$BE139</f>
        <v>#DIV/0!</v>
      </c>
      <c r="AH524" s="91" t="e">
        <f>SUM(AH$4:AH139)/$BE139</f>
        <v>#DIV/0!</v>
      </c>
      <c r="AI524" s="91" t="e">
        <f>SUM(AI$4:AI139)/$BE139</f>
        <v>#DIV/0!</v>
      </c>
      <c r="AJ524" s="91" t="e">
        <f>SUM(AJ$4:AJ139)/$BE139</f>
        <v>#DIV/0!</v>
      </c>
      <c r="AK524" s="91" t="e">
        <f>SUM(AK$4:AK139)/$BE139</f>
        <v>#DIV/0!</v>
      </c>
      <c r="AL524" s="91" t="e">
        <f>SUM(AL$4:AL139)/$BE139</f>
        <v>#DIV/0!</v>
      </c>
      <c r="AM524" s="91" t="e">
        <f>SUM(AM$4:AM139)/$BE139</f>
        <v>#DIV/0!</v>
      </c>
      <c r="AN524" s="91" t="e">
        <f>SUM(AN$4:AN139)/$BE139</f>
        <v>#DIV/0!</v>
      </c>
      <c r="AO524" s="91" t="e">
        <f>SUM(AO$4:AO139)/$BE139</f>
        <v>#DIV/0!</v>
      </c>
      <c r="AP524" s="91" t="e">
        <f>SUM(AP$4:AP139)/$BE139</f>
        <v>#DIV/0!</v>
      </c>
      <c r="AQ524" s="91" t="e">
        <f>SUM(AQ$4:AQ139)/$BE139</f>
        <v>#DIV/0!</v>
      </c>
      <c r="AR524" s="91" t="e">
        <f>SUM(AR$4:AR139)/$BE139</f>
        <v>#DIV/0!</v>
      </c>
      <c r="AS524" s="91" t="e">
        <f>SUM(AS$4:AS139)/$BE139</f>
        <v>#DIV/0!</v>
      </c>
      <c r="AT524" s="91" t="e">
        <f>SUM(AT$4:AT139)/$BE139</f>
        <v>#DIV/0!</v>
      </c>
      <c r="AU524" s="91" t="e">
        <f>SUM(AU$4:AU139)/$BE139</f>
        <v>#DIV/0!</v>
      </c>
      <c r="AY524" s="36"/>
      <c r="AZ524" s="36"/>
      <c r="BA524" s="63"/>
      <c r="BB524" s="63"/>
    </row>
    <row r="525" spans="1:54" x14ac:dyDescent="0.25">
      <c r="A525" s="60">
        <v>19528</v>
      </c>
      <c r="B525" s="92">
        <f>SUM(B$4:B140)/$BE140</f>
        <v>19815723414639.219</v>
      </c>
      <c r="C525" s="91">
        <f>SUM(C$4:C140)/$BE140</f>
        <v>16752368821660.754</v>
      </c>
      <c r="D525" s="91">
        <f>SUM(D$4:D140)/$BE140</f>
        <v>19923312922334.488</v>
      </c>
      <c r="E525" s="91">
        <f>SUM(E$4:E140)/$BE140</f>
        <v>799089734111.16345</v>
      </c>
      <c r="F525" s="91">
        <f>SUM(F$4:F140)/$BE140</f>
        <v>2563610037584.3359</v>
      </c>
      <c r="G525" s="91">
        <f>SUM(G$4:G140)/$BE140</f>
        <v>10202614511870.016</v>
      </c>
      <c r="H525" s="91">
        <f>SUM(H$4:H140)/$BE140</f>
        <v>9644765792564.3887</v>
      </c>
      <c r="I525" s="91">
        <f>SUM(I$4:I140)/$BE140</f>
        <v>8623075236327.8721</v>
      </c>
      <c r="J525" s="91">
        <f>SUM(J$4:J140)/$BE140</f>
        <v>12203002935325.072</v>
      </c>
      <c r="K525" s="91">
        <f>SUM(K$4:K140)/$BE140</f>
        <v>2881795013614.312</v>
      </c>
      <c r="L525" s="92">
        <f>SUM(L$4:L140)/$BE140</f>
        <v>26499946069107.293</v>
      </c>
      <c r="M525" s="91">
        <f>SUM(M$4:M140)/$BE140</f>
        <v>62154268893397.078</v>
      </c>
      <c r="N525" s="92">
        <f>SUM(N$4:N140)/$BE140</f>
        <v>38799778750889.484</v>
      </c>
      <c r="O525" s="92">
        <f>SUM(O$4:O140)/$BE140</f>
        <v>9131632838501.5684</v>
      </c>
      <c r="P525" s="92">
        <f>SUM(P$4:P140)/$BE140</f>
        <v>21508591583886.047</v>
      </c>
      <c r="Q525" s="92">
        <f>SUM(Q$4:Q140)/$BE140</f>
        <v>33892053159880.535</v>
      </c>
      <c r="R525" s="92">
        <f>SUM(R$4:R140)/$BE140</f>
        <v>29720114497100.055</v>
      </c>
      <c r="S525" s="92">
        <f>SUM(S$4:S140)/$BE140</f>
        <v>16561096975918.641</v>
      </c>
      <c r="T525" s="91">
        <f>SUM(T$4:T140)/$BE140</f>
        <v>24692674239273.711</v>
      </c>
      <c r="U525" s="91">
        <f>SUM(U$4:U140)/$BE140</f>
        <v>49192856122268.734</v>
      </c>
      <c r="V525" s="91">
        <f>SUM(V$4:V140)/$BE140</f>
        <v>2968858521820.9736</v>
      </c>
      <c r="W525" s="91">
        <f>SUM(W$4:W140)/$BE140</f>
        <v>3522322172911.2788</v>
      </c>
      <c r="X525" s="91">
        <f>SUM(X$4:X140)/$BE140</f>
        <v>20690196274215.199</v>
      </c>
      <c r="Y525" s="91">
        <f>SUM(Y$4:Y140)/$BE140</f>
        <v>59510327203406.836</v>
      </c>
      <c r="Z525" s="91">
        <f>SUM(Z$4:Z140)/$BE140</f>
        <v>65703754704897.563</v>
      </c>
      <c r="AA525" s="91">
        <f>SUM(AA$4:AA140)/$BE140</f>
        <v>55910816295496.609</v>
      </c>
      <c r="AB525" s="91">
        <f>SUM(AB$4:AB140)/$BE140</f>
        <v>87705677127268.875</v>
      </c>
      <c r="AC525" s="91">
        <f>SUM(AC$4:AC140)/$BE140</f>
        <v>56971699121227.57</v>
      </c>
      <c r="AD525" s="91">
        <f>SUM(AD$4:AD140)/$BE140</f>
        <v>8924174552555.3574</v>
      </c>
      <c r="AE525" s="91">
        <f>SUM(AE$4:AE140)/$BE140</f>
        <v>11037763063890.826</v>
      </c>
      <c r="AF525" s="91">
        <f>SUM(AF$4:AF140)/$BE140</f>
        <v>14911536139430.809</v>
      </c>
      <c r="AG525" s="91">
        <f>SUM(AG$4:AG140)/$BE140</f>
        <v>19407486854381.965</v>
      </c>
      <c r="AH525" s="91">
        <f>SUM(AH$4:AH140)/$BE140</f>
        <v>34901250327938.043</v>
      </c>
      <c r="AI525" s="91">
        <f>SUM(AI$4:AI140)/$BE140</f>
        <v>41797350689632.422</v>
      </c>
      <c r="AJ525" s="91">
        <f>SUM(AJ$4:AJ140)/$BE140</f>
        <v>17019213730058.344</v>
      </c>
      <c r="AK525" s="91">
        <f>SUM(AK$4:AK140)/$BE140</f>
        <v>11943466869105.494</v>
      </c>
      <c r="AL525" s="91">
        <f>SUM(AL$4:AL140)/$BE140</f>
        <v>19635100478131.43</v>
      </c>
      <c r="AM525" s="91">
        <f>SUM(AM$4:AM140)/$BE140</f>
        <v>47457851642712.633</v>
      </c>
      <c r="AN525" s="91">
        <f>SUM(AN$4:AN140)/$BE140</f>
        <v>62536261929163.516</v>
      </c>
      <c r="AO525" s="91">
        <f>SUM(AO$4:AO140)/$BE140</f>
        <v>51148881774355.641</v>
      </c>
      <c r="AP525" s="91">
        <f>SUM(AP$4:AP140)/$BE140</f>
        <v>35531158047432.234</v>
      </c>
      <c r="AQ525" s="91">
        <f>SUM(AQ$4:AQ140)/$BE140</f>
        <v>52135296731411.578</v>
      </c>
      <c r="AR525" s="91">
        <f>SUM(AR$4:AR140)/$BE140</f>
        <v>75800991371647.547</v>
      </c>
      <c r="AS525" s="91">
        <f>SUM(AS$4:AS140)/$BE140</f>
        <v>133614853980046.36</v>
      </c>
      <c r="AT525" s="91">
        <f>SUM(AT$4:AT140)/$BE140</f>
        <v>187110409302486.66</v>
      </c>
      <c r="AU525" s="91">
        <f>SUM(AU$4:AU140)/$BE140</f>
        <v>191959534580143.22</v>
      </c>
      <c r="AY525" s="36"/>
      <c r="AZ525" s="36"/>
      <c r="BA525" s="63"/>
      <c r="BB525" s="63"/>
    </row>
    <row r="526" spans="1:54" x14ac:dyDescent="0.25">
      <c r="A526" s="60">
        <v>19529</v>
      </c>
      <c r="B526" s="92">
        <f>SUM(B$4:B141)/$BE141</f>
        <v>7414092751941.0303</v>
      </c>
      <c r="C526" s="91">
        <f>SUM(C$4:C141)/$BE141</f>
        <v>6267932474829.5674</v>
      </c>
      <c r="D526" s="91">
        <f>SUM(D$4:D141)/$BE141</f>
        <v>7454347582458.1855</v>
      </c>
      <c r="E526" s="91">
        <f>SUM(E$4:E141)/$BE141</f>
        <v>298981044350.85352</v>
      </c>
      <c r="F526" s="91">
        <f>SUM(F$4:F141)/$BE141</f>
        <v>959179861893.30298</v>
      </c>
      <c r="G526" s="91">
        <f>SUM(G$4:G141)/$BE141</f>
        <v>3817328737368.4355</v>
      </c>
      <c r="H526" s="91">
        <f>SUM(H$4:H141)/$BE141</f>
        <v>3608608517981.7705</v>
      </c>
      <c r="I526" s="91">
        <f>SUM(I$4:I141)/$BE141</f>
        <v>3226340943166.1372</v>
      </c>
      <c r="J526" s="91">
        <f>SUM(J$4:J141)/$BE141</f>
        <v>4565778086005.082</v>
      </c>
      <c r="K526" s="91">
        <f>SUM(K$4:K141)/$BE141</f>
        <v>1078229410102.6851</v>
      </c>
      <c r="L526" s="92">
        <f>SUM(L$4:L141)/$BE141</f>
        <v>9915008090792.1426</v>
      </c>
      <c r="M526" s="91">
        <f>SUM(M$4:M141)/$BE141</f>
        <v>23255144626790.223</v>
      </c>
      <c r="N526" s="92">
        <f>SUM(N$4:N141)/$BE141</f>
        <v>14517015206549.9</v>
      </c>
      <c r="O526" s="92">
        <f>SUM(O$4:O141)/$BE141</f>
        <v>3416618792021.9595</v>
      </c>
      <c r="P526" s="92">
        <f>SUM(P$4:P141)/$BE141</f>
        <v>8047482764995.5361</v>
      </c>
      <c r="Q526" s="92">
        <f>SUM(Q$4:Q141)/$BE141</f>
        <v>12680779799584.303</v>
      </c>
      <c r="R526" s="92">
        <f>SUM(R$4:R141)/$BE141</f>
        <v>11119840587050.709</v>
      </c>
      <c r="S526" s="92">
        <f>SUM(S$4:S141)/$BE141</f>
        <v>6196367764293.5908</v>
      </c>
      <c r="T526" s="92">
        <f>SUM(T$4:T141)/$BE141</f>
        <v>9238813703748.043</v>
      </c>
      <c r="U526" s="91">
        <f>SUM(U$4:U141)/$BE141</f>
        <v>18405605991085.52</v>
      </c>
      <c r="V526" s="91">
        <f>SUM(V$4:V141)/$BE141</f>
        <v>1110804408269.6096</v>
      </c>
      <c r="W526" s="91">
        <f>SUM(W$4:W141)/$BE141</f>
        <v>1317884286126.8069</v>
      </c>
      <c r="X526" s="91">
        <f>SUM(X$4:X141)/$BE141</f>
        <v>7741278627322.1602</v>
      </c>
      <c r="Y526" s="91">
        <f>SUM(Y$4:Y141)/$BE141</f>
        <v>22265908527029.242</v>
      </c>
      <c r="Z526" s="91">
        <f>SUM(Z$4:Z141)/$BE141</f>
        <v>24583191970272.73</v>
      </c>
      <c r="AA526" s="91">
        <f>SUM(AA$4:AA141)/$BE141</f>
        <v>20919144281928.551</v>
      </c>
      <c r="AB526" s="91">
        <f>SUM(AB$4:AB141)/$BE141</f>
        <v>32815255379819.465</v>
      </c>
      <c r="AC526" s="91">
        <f>SUM(AC$4:AC141)/$BE141</f>
        <v>21316075745544.082</v>
      </c>
      <c r="AD526" s="91">
        <f>SUM(AD$4:AD141)/$BE141</f>
        <v>3338997850808.8989</v>
      </c>
      <c r="AE526" s="91">
        <f>SUM(AE$4:AE141)/$BE141</f>
        <v>4129801260386.1016</v>
      </c>
      <c r="AF526" s="91">
        <f>SUM(AF$4:AF141)/$BE141</f>
        <v>5579181241148.4746</v>
      </c>
      <c r="AG526" s="91">
        <f>SUM(AG$4:AG141)/$BE141</f>
        <v>7261350236255.7676</v>
      </c>
      <c r="AH526" s="91">
        <f>SUM(AH$4:AH141)/$BE141</f>
        <v>13058372976311.555</v>
      </c>
      <c r="AI526" s="91">
        <f>SUM(AI$4:AI141)/$BE141</f>
        <v>15638562840510.436</v>
      </c>
      <c r="AJ526" s="91">
        <f>SUM(AJ$4:AJ141)/$BE141</f>
        <v>6367773049880.7158</v>
      </c>
      <c r="AK526" s="91">
        <f>SUM(AK$4:AK141)/$BE141</f>
        <v>4468672163865.0967</v>
      </c>
      <c r="AL526" s="91">
        <f>SUM(AL$4:AL141)/$BE141</f>
        <v>7346512323458.3838</v>
      </c>
      <c r="AM526" s="91">
        <f>SUM(AM$4:AM141)/$BE141</f>
        <v>17756450594517.543</v>
      </c>
      <c r="AN526" s="91">
        <f>SUM(AN$4:AN141)/$BE141</f>
        <v>23398068104919.93</v>
      </c>
      <c r="AO526" s="91">
        <f>SUM(AO$4:AO141)/$BE141</f>
        <v>19137456955410.402</v>
      </c>
      <c r="AP526" s="91">
        <f>SUM(AP$4:AP141)/$BE141</f>
        <v>13294054207676.957</v>
      </c>
      <c r="AQ526" s="91">
        <f>SUM(AQ$4:AQ141)/$BE141</f>
        <v>19506526059492.941</v>
      </c>
      <c r="AR526" s="91">
        <f>SUM(AR$4:AR141)/$BE141</f>
        <v>28361093282652.188</v>
      </c>
      <c r="AS526" s="91">
        <f>SUM(AS$4:AS141)/$BE141</f>
        <v>49992266137182.305</v>
      </c>
      <c r="AT526" s="91">
        <f>SUM(AT$4:AT141)/$BE141</f>
        <v>70007735687734.484</v>
      </c>
      <c r="AU526" s="91">
        <f>SUM(AU$4:AU141)/$BE141</f>
        <v>71822045627341.141</v>
      </c>
      <c r="AY526" s="36"/>
      <c r="AZ526" s="36"/>
      <c r="BA526" s="63"/>
      <c r="BB526" s="63"/>
    </row>
    <row r="527" spans="1:54" x14ac:dyDescent="0.25">
      <c r="A527" s="60">
        <v>19530</v>
      </c>
      <c r="B527" s="92">
        <f>SUM(B$4:B142)/$BE142</f>
        <v>3786642892310.4932</v>
      </c>
      <c r="C527" s="92">
        <f>SUM(C$4:C142)/$BE142</f>
        <v>3201257761744.8413</v>
      </c>
      <c r="D527" s="91">
        <f>SUM(D$4:D142)/$BE142</f>
        <v>3807202476941.6851</v>
      </c>
      <c r="E527" s="91">
        <f>SUM(E$4:E142)/$BE142</f>
        <v>152700345955.93668</v>
      </c>
      <c r="F527" s="91">
        <f>SUM(F$4:F142)/$BE142</f>
        <v>489887542828.91974</v>
      </c>
      <c r="G527" s="91">
        <f>SUM(G$4:G142)/$BE142</f>
        <v>1949646606249.4822</v>
      </c>
      <c r="H527" s="91">
        <f>SUM(H$4:H142)/$BE142</f>
        <v>1843045709919.9785</v>
      </c>
      <c r="I527" s="91">
        <f>SUM(I$4:I142)/$BE142</f>
        <v>1647807959438.5046</v>
      </c>
      <c r="J527" s="91">
        <f>SUM(J$4:J142)/$BE142</f>
        <v>2331906512148.1689</v>
      </c>
      <c r="K527" s="91">
        <f>SUM(K$4:K142)/$BE142</f>
        <v>550690413696.12732</v>
      </c>
      <c r="L527" s="92">
        <f>SUM(L$4:L142)/$BE142</f>
        <v>5063949985744.71</v>
      </c>
      <c r="M527" s="91">
        <f>SUM(M$4:M142)/$BE142</f>
        <v>11877235809581.922</v>
      </c>
      <c r="N527" s="92">
        <f>SUM(N$4:N142)/$BE142</f>
        <v>7414359950318.916</v>
      </c>
      <c r="O527" s="92">
        <f>SUM(O$4:O142)/$BE142</f>
        <v>1744989676184.9006</v>
      </c>
      <c r="P527" s="92">
        <f>SUM(P$4:P142)/$BE142</f>
        <v>4110137860460.5205</v>
      </c>
      <c r="Q527" s="92">
        <f>SUM(Q$4:Q142)/$BE142</f>
        <v>6476528714078.8223</v>
      </c>
      <c r="R527" s="92">
        <f>SUM(R$4:R142)/$BE142</f>
        <v>5679301123514.8418</v>
      </c>
      <c r="S527" s="92">
        <f>SUM(S$4:S142)/$BE142</f>
        <v>3164707121447.374</v>
      </c>
      <c r="T527" s="92">
        <f>SUM(T$4:T142)/$BE142</f>
        <v>4718593278264.7178</v>
      </c>
      <c r="U527" s="92">
        <f>SUM(U$4:U142)/$BE142</f>
        <v>9400402626530.4238</v>
      </c>
      <c r="V527" s="92">
        <f>SUM(V$4:V142)/$BE142</f>
        <v>567327661198.11658</v>
      </c>
      <c r="W527" s="92">
        <f>SUM(W$4:W142)/$BE142</f>
        <v>673090956657.51172</v>
      </c>
      <c r="X527" s="92">
        <f>SUM(X$4:X142)/$BE142</f>
        <v>3953748525964.52</v>
      </c>
      <c r="Y527" s="92">
        <f>SUM(Y$4:Y142)/$BE142</f>
        <v>11371997475828.494</v>
      </c>
      <c r="Z527" s="92">
        <f>SUM(Z$4:Z142)/$BE142</f>
        <v>12555517239005.117</v>
      </c>
      <c r="AA527" s="92">
        <f>SUM(AA$4:AA142)/$BE142</f>
        <v>10684156705540.172</v>
      </c>
      <c r="AB527" s="92">
        <f>SUM(AB$4:AB142)/$BE142</f>
        <v>16759927002887.559</v>
      </c>
      <c r="AC527" s="92">
        <f>SUM(AC$4:AC142)/$BE142</f>
        <v>10886883846503.984</v>
      </c>
      <c r="AD527" s="92">
        <f>SUM(AD$4:AD142)/$BE142</f>
        <v>1705345900296.939</v>
      </c>
      <c r="AE527" s="92">
        <f>SUM(AE$4:AE142)/$BE142</f>
        <v>2109237530941.6501</v>
      </c>
      <c r="AF527" s="92">
        <f>SUM(AF$4:AF142)/$BE142</f>
        <v>2849487831333.7627</v>
      </c>
      <c r="AG527" s="92">
        <f>SUM(AG$4:AG142)/$BE142</f>
        <v>3708631824105.9111</v>
      </c>
      <c r="AH527" s="91">
        <f>SUM(AH$4:AH142)/$BE142</f>
        <v>6669379095972.4932</v>
      </c>
      <c r="AI527" s="91">
        <f>SUM(AI$4:AI142)/$BE142</f>
        <v>7987174580297.2813</v>
      </c>
      <c r="AJ527" s="91">
        <f>SUM(AJ$4:AJ142)/$BE142</f>
        <v>3252249932583.9976</v>
      </c>
      <c r="AK527" s="91">
        <f>SUM(AK$4:AK142)/$BE142</f>
        <v>2282311042967.2241</v>
      </c>
      <c r="AL527" s="91">
        <f>SUM(AL$4:AL142)/$BE142</f>
        <v>3752127149882.5571</v>
      </c>
      <c r="AM527" s="91">
        <f>SUM(AM$4:AM142)/$BE142</f>
        <v>9068855711317.6484</v>
      </c>
      <c r="AN527" s="91">
        <f>SUM(AN$4:AN142)/$BE142</f>
        <v>11950231962858.428</v>
      </c>
      <c r="AO527" s="91">
        <f>SUM(AO$4:AO142)/$BE142</f>
        <v>9774185195195.5215</v>
      </c>
      <c r="AP527" s="91">
        <f>SUM(AP$4:AP142)/$BE142</f>
        <v>6789749938644.0508</v>
      </c>
      <c r="AQ527" s="91">
        <f>SUM(AQ$4:AQ142)/$BE142</f>
        <v>9962681958415.1055</v>
      </c>
      <c r="AR527" s="91">
        <f>SUM(AR$4:AR142)/$BE142</f>
        <v>14485026783917.965</v>
      </c>
      <c r="AS527" s="91">
        <f>SUM(AS$4:AS142)/$BE142</f>
        <v>25532841987172.281</v>
      </c>
      <c r="AT527" s="91">
        <f>SUM(AT$4:AT142)/$BE142</f>
        <v>35755459626839.047</v>
      </c>
      <c r="AU527" s="91">
        <f>SUM(AU$4:AU142)/$BE142</f>
        <v>36682092721474.555</v>
      </c>
      <c r="AY527" s="36"/>
      <c r="AZ527" s="36"/>
      <c r="BA527" s="63"/>
      <c r="BB527" s="63"/>
    </row>
    <row r="528" spans="1:54" x14ac:dyDescent="0.25">
      <c r="A528" s="60">
        <v>19531</v>
      </c>
      <c r="B528" s="92">
        <f>SUM(B$4:B143)/$BE143</f>
        <v>1697992560336.1821</v>
      </c>
      <c r="C528" s="92">
        <f>SUM(C$4:C143)/$BE143</f>
        <v>1435496309502.5317</v>
      </c>
      <c r="D528" s="92">
        <f>SUM(D$4:D143)/$BE143</f>
        <v>1707211822299.0408</v>
      </c>
      <c r="E528" s="91">
        <f>SUM(E$4:E143)/$BE143</f>
        <v>68473343964.177376</v>
      </c>
      <c r="F528" s="91">
        <f>SUM(F$4:F143)/$BE143</f>
        <v>219673593440.72781</v>
      </c>
      <c r="G528" s="92">
        <f>SUM(G$4:G143)/$BE143</f>
        <v>874253413231.41626</v>
      </c>
      <c r="H528" s="91">
        <f>SUM(H$4:H143)/$BE143</f>
        <v>826451829218.37781</v>
      </c>
      <c r="I528" s="91">
        <f>SUM(I$4:I143)/$BE143</f>
        <v>738904031277.64111</v>
      </c>
      <c r="J528" s="91">
        <f>SUM(J$4:J143)/$BE143</f>
        <v>1045665002024.7366</v>
      </c>
      <c r="K528" s="91">
        <f>SUM(K$4:K143)/$BE143</f>
        <v>246938594393.52307</v>
      </c>
      <c r="L528" s="92">
        <f>SUM(L$4:L143)/$BE143</f>
        <v>2270757943332.9023</v>
      </c>
      <c r="M528" s="91">
        <f>SUM(M$4:M143)/$BE143</f>
        <v>5325946651186.752</v>
      </c>
      <c r="N528" s="92">
        <f>SUM(N$4:N143)/$BE143</f>
        <v>3324720174617.5444</v>
      </c>
      <c r="O528" s="92">
        <f>SUM(O$4:O143)/$BE143</f>
        <v>782481901234.99194</v>
      </c>
      <c r="P528" s="92">
        <f>SUM(P$4:P143)/$BE143</f>
        <v>1843052995681.4785</v>
      </c>
      <c r="Q528" s="92">
        <f>SUM(Q$4:Q143)/$BE143</f>
        <v>2904181327870.8882</v>
      </c>
      <c r="R528" s="92">
        <f>SUM(R$4:R143)/$BE143</f>
        <v>2546691469015.6255</v>
      </c>
      <c r="S528" s="92">
        <f>SUM(S$4:S143)/$BE143</f>
        <v>1419106406789.8992</v>
      </c>
      <c r="T528" s="92">
        <f>SUM(T$4:T143)/$BE143</f>
        <v>2115894351791.9543</v>
      </c>
      <c r="U528" s="92">
        <f>SUM(U$4:U143)/$BE143</f>
        <v>4215294174870.29</v>
      </c>
      <c r="V528" s="92">
        <f>SUM(V$4:V143)/$BE143</f>
        <v>254399012613.85809</v>
      </c>
      <c r="W528" s="92">
        <f>SUM(W$4:W143)/$BE143</f>
        <v>301825108270.99573</v>
      </c>
      <c r="X528" s="92">
        <f>SUM(X$4:X143)/$BE143</f>
        <v>1772925539036.8645</v>
      </c>
      <c r="Y528" s="92">
        <f>SUM(Y$4:Y143)/$BE143</f>
        <v>5099389518189.3037</v>
      </c>
      <c r="Z528" s="92">
        <f>SUM(Z$4:Z143)/$BE143</f>
        <v>5630099155504.4092</v>
      </c>
      <c r="AA528" s="92">
        <f>SUM(AA$4:AA143)/$BE143</f>
        <v>4790950471342.7178</v>
      </c>
      <c r="AB528" s="92">
        <f>SUM(AB$4:AB143)/$BE143</f>
        <v>7515425180481.1338</v>
      </c>
      <c r="AC528" s="92">
        <f>SUM(AC$4:AC143)/$BE143</f>
        <v>4881856650397.6758</v>
      </c>
      <c r="AD528" s="92">
        <f>SUM(AD$4:AD143)/$BE143</f>
        <v>764705006882.94287</v>
      </c>
      <c r="AE528" s="92">
        <f>SUM(AE$4:AE143)/$BE143</f>
        <v>945816595976.83032</v>
      </c>
      <c r="AF528" s="92">
        <f>SUM(AF$4:AF143)/$BE143</f>
        <v>1277756928233.8669</v>
      </c>
      <c r="AG528" s="92">
        <f>SUM(AG$4:AG143)/$BE143</f>
        <v>1663011134941.9653</v>
      </c>
      <c r="AH528" s="91">
        <f>SUM(AH$4:AH143)/$BE143</f>
        <v>2990658596929.9033</v>
      </c>
      <c r="AI528" s="91">
        <f>SUM(AI$4:AI143)/$BE143</f>
        <v>3581579722667.8945</v>
      </c>
      <c r="AJ528" s="91">
        <f>SUM(AJ$4:AJ143)/$BE143</f>
        <v>1458362046199.9749</v>
      </c>
      <c r="AK528" s="91">
        <f>SUM(AK$4:AK143)/$BE143</f>
        <v>1023425577347.8153</v>
      </c>
      <c r="AL528" s="91">
        <f>SUM(AL$4:AL143)/$BE143</f>
        <v>1682515146497.9751</v>
      </c>
      <c r="AM528" s="91">
        <f>SUM(AM$4:AM143)/$BE143</f>
        <v>4066623128289.9717</v>
      </c>
      <c r="AN528" s="91">
        <f>SUM(AN$4:AN143)/$BE143</f>
        <v>5358679316340.3721</v>
      </c>
      <c r="AO528" s="91">
        <f>SUM(AO$4:AO143)/$BE143</f>
        <v>4382904424738.8848</v>
      </c>
      <c r="AP528" s="91">
        <f>SUM(AP$4:AP143)/$BE143</f>
        <v>3044634837423.502</v>
      </c>
      <c r="AQ528" s="91">
        <f>SUM(AQ$4:AQ143)/$BE143</f>
        <v>4467429413249.2852</v>
      </c>
      <c r="AR528" s="91">
        <f>SUM(AR$4:AR143)/$BE143</f>
        <v>6495322735481.2744</v>
      </c>
      <c r="AS528" s="91">
        <f>SUM(AS$4:AS143)/$BE143</f>
        <v>11449343625582.705</v>
      </c>
      <c r="AT528" s="91">
        <f>SUM(AT$4:AT143)/$BE143</f>
        <v>16033332428498.465</v>
      </c>
      <c r="AU528" s="91">
        <f>SUM(AU$4:AU143)/$BE143</f>
        <v>16448849846037.59</v>
      </c>
      <c r="AY528" s="36"/>
      <c r="AZ528" s="36"/>
      <c r="BA528" s="63"/>
      <c r="BB528" s="63"/>
    </row>
    <row r="529" spans="1:54" x14ac:dyDescent="0.25">
      <c r="A529" s="60">
        <v>19532</v>
      </c>
      <c r="B529" s="92">
        <f>SUM(B$4:B144)/$BE144</f>
        <v>969755759471.94836</v>
      </c>
      <c r="C529" s="92">
        <f>SUM(C$4:C144)/$BE144</f>
        <v>819839179473.41553</v>
      </c>
      <c r="D529" s="92">
        <f>SUM(D$4:D144)/$BE144</f>
        <v>975021062379.68506</v>
      </c>
      <c r="E529" s="91">
        <f>SUM(E$4:E144)/$BE144</f>
        <v>39106435932.099228</v>
      </c>
      <c r="F529" s="91">
        <f>SUM(F$4:F144)/$BE144</f>
        <v>125459766178.80067</v>
      </c>
      <c r="G529" s="92">
        <f>SUM(G$4:G144)/$BE144</f>
        <v>499302716484.10492</v>
      </c>
      <c r="H529" s="92">
        <f>SUM(H$4:H144)/$BE144</f>
        <v>472002325215.6795</v>
      </c>
      <c r="I529" s="91">
        <f>SUM(I$4:I144)/$BE144</f>
        <v>422002117318.40082</v>
      </c>
      <c r="J529" s="91">
        <f>SUM(J$4:J144)/$BE144</f>
        <v>597199125957.13965</v>
      </c>
      <c r="K529" s="91">
        <f>SUM(K$4:K144)/$BE144</f>
        <v>141031325350.19284</v>
      </c>
      <c r="L529" s="92">
        <f>SUM(L$4:L144)/$BE144</f>
        <v>1296872939181.5469</v>
      </c>
      <c r="M529" s="91">
        <f>SUM(M$4:M144)/$BE144</f>
        <v>3041749158636.1997</v>
      </c>
      <c r="N529" s="92">
        <f>SUM(N$4:N144)/$BE144</f>
        <v>1898810753879.354</v>
      </c>
      <c r="O529" s="92">
        <f>SUM(O$4:O144)/$BE144</f>
        <v>446890262535.00739</v>
      </c>
      <c r="P529" s="92">
        <f>SUM(P$4:P144)/$BE144</f>
        <v>1052602528266.1229</v>
      </c>
      <c r="Q529" s="92">
        <f>SUM(Q$4:Q144)/$BE144</f>
        <v>1658633050822.0525</v>
      </c>
      <c r="R529" s="92">
        <f>SUM(R$4:R144)/$BE144</f>
        <v>1454463826977.0701</v>
      </c>
      <c r="S529" s="92">
        <f>SUM(S$4:S144)/$BE144</f>
        <v>810478599769.53918</v>
      </c>
      <c r="T529" s="92">
        <f>SUM(T$4:T144)/$BE144</f>
        <v>1208427406334.3762</v>
      </c>
      <c r="U529" s="92">
        <f>SUM(U$4:U144)/$BE144</f>
        <v>2407434463993.1421</v>
      </c>
      <c r="V529" s="92">
        <f>SUM(V$4:V144)/$BE144</f>
        <v>145292125095.47546</v>
      </c>
      <c r="W529" s="92">
        <f>SUM(W$4:W144)/$BE144</f>
        <v>172378142694.15363</v>
      </c>
      <c r="X529" s="92">
        <f>SUM(X$4:X144)/$BE144</f>
        <v>1012551484266.8182</v>
      </c>
      <c r="Y529" s="92">
        <f>SUM(Y$4:Y144)/$BE144</f>
        <v>2912358075862.5542</v>
      </c>
      <c r="Z529" s="92">
        <f>SUM(Z$4:Z144)/$BE144</f>
        <v>3215456438116.4097</v>
      </c>
      <c r="AA529" s="92">
        <f>SUM(AA$4:AA144)/$BE144</f>
        <v>2736202683992.2314</v>
      </c>
      <c r="AB529" s="92">
        <f>SUM(AB$4:AB144)/$BE144</f>
        <v>4292201876914.4727</v>
      </c>
      <c r="AC529" s="92">
        <f>SUM(AC$4:AC144)/$BE144</f>
        <v>2788120949012.7524</v>
      </c>
      <c r="AD529" s="92">
        <f>SUM(AD$4:AD144)/$BE144</f>
        <v>436737559062.13977</v>
      </c>
      <c r="AE529" s="92">
        <f>SUM(AE$4:AE144)/$BE144</f>
        <v>540173806929.38708</v>
      </c>
      <c r="AF529" s="92">
        <f>SUM(AF$4:AF144)/$BE144</f>
        <v>729751230830.9967</v>
      </c>
      <c r="AG529" s="92">
        <f>SUM(AG$4:AG144)/$BE144</f>
        <v>949777211066.12524</v>
      </c>
      <c r="AH529" s="91">
        <f>SUM(AH$4:AH144)/$BE144</f>
        <v>1708021857706.2083</v>
      </c>
      <c r="AI529" s="91">
        <f>SUM(AI$4:AI144)/$BE144</f>
        <v>2045508232713.6882</v>
      </c>
      <c r="AJ529" s="91">
        <f>SUM(AJ$4:AJ144)/$BE144</f>
        <v>832898242596.19458</v>
      </c>
      <c r="AK529" s="91">
        <f>SUM(AK$4:AK144)/$BE144</f>
        <v>584497763301.32593</v>
      </c>
      <c r="AL529" s="91">
        <f>SUM(AL$4:AL144)/$BE144</f>
        <v>960916323722.24817</v>
      </c>
      <c r="AM529" s="91">
        <f>SUM(AM$4:AM144)/$BE144</f>
        <v>2322525612015.186</v>
      </c>
      <c r="AN529" s="91">
        <f>SUM(AN$4:AN144)/$BE144</f>
        <v>3060443405923.1821</v>
      </c>
      <c r="AO529" s="91">
        <f>SUM(AO$4:AO144)/$BE144</f>
        <v>2503159890506.9902</v>
      </c>
      <c r="AP529" s="91">
        <f>SUM(AP$4:AP144)/$BE144</f>
        <v>1738848705269.6287</v>
      </c>
      <c r="AQ529" s="91">
        <f>SUM(AQ$4:AQ144)/$BE144</f>
        <v>2551433678134.0874</v>
      </c>
      <c r="AR529" s="91">
        <f>SUM(AR$4:AR144)/$BE144</f>
        <v>3709602013443.5371</v>
      </c>
      <c r="AS529" s="91">
        <f>SUM(AS$4:AS144)/$BE144</f>
        <v>6538937319544.7412</v>
      </c>
      <c r="AT529" s="91">
        <f>SUM(AT$4:AT144)/$BE144</f>
        <v>9156940253569.6172</v>
      </c>
      <c r="AU529" s="91">
        <f>SUM(AU$4:AU144)/$BE144</f>
        <v>9394250128834.4629</v>
      </c>
      <c r="AY529" s="36"/>
      <c r="AZ529" s="36"/>
      <c r="BA529" s="63"/>
      <c r="BB529" s="63"/>
    </row>
    <row r="530" spans="1:54" x14ac:dyDescent="0.25">
      <c r="A530" s="60">
        <v>19533</v>
      </c>
      <c r="B530" s="92">
        <f>SUM(B$4:B145)/$BE145</f>
        <v>599360744498.06653</v>
      </c>
      <c r="C530" s="92">
        <f>SUM(C$4:C145)/$BE145</f>
        <v>506704315871.97076</v>
      </c>
      <c r="D530" s="92">
        <f>SUM(D$4:D145)/$BE145</f>
        <v>602614989957.69031</v>
      </c>
      <c r="E530" s="92">
        <f>SUM(E$4:E145)/$BE145</f>
        <v>24169871054.922596</v>
      </c>
      <c r="F530" s="92">
        <f>SUM(F$4:F145)/$BE145</f>
        <v>77540831365.478851</v>
      </c>
      <c r="G530" s="92">
        <f>SUM(G$4:G145)/$BE145</f>
        <v>308595698689.34558</v>
      </c>
      <c r="H530" s="92">
        <f>SUM(H$4:H145)/$BE145</f>
        <v>291722601905.61798</v>
      </c>
      <c r="I530" s="91">
        <f>SUM(I$4:I145)/$BE145</f>
        <v>260819808653.96851</v>
      </c>
      <c r="J530" s="91">
        <f>SUM(J$4:J145)/$BE145</f>
        <v>369100897152.50366</v>
      </c>
      <c r="K530" s="91">
        <f>SUM(K$4:K145)/$BE145</f>
        <v>87164884822.775543</v>
      </c>
      <c r="L530" s="92">
        <f>SUM(L$4:L145)/$BE145</f>
        <v>801536603705.25671</v>
      </c>
      <c r="M530" s="91">
        <f>SUM(M$4:M145)/$BE145</f>
        <v>1879963100133.5725</v>
      </c>
      <c r="N530" s="92">
        <f>SUM(N$4:N145)/$BE145</f>
        <v>1173566245355.0173</v>
      </c>
      <c r="O530" s="92">
        <f>SUM(O$4:O145)/$BE145</f>
        <v>276202004072.29236</v>
      </c>
      <c r="P530" s="92">
        <f>SUM(P$4:P145)/$BE145</f>
        <v>650564465476.07739</v>
      </c>
      <c r="Q530" s="92">
        <f>SUM(Q$4:Q145)/$BE145</f>
        <v>1025123634986.8611</v>
      </c>
      <c r="R530" s="92">
        <f>SUM(R$4:R145)/$BE145</f>
        <v>898936185033.03455</v>
      </c>
      <c r="S530" s="92">
        <f>SUM(S$4:S145)/$BE145</f>
        <v>500918981259.18567</v>
      </c>
      <c r="T530" s="92">
        <f>SUM(T$4:T145)/$BE145</f>
        <v>746872549959.71143</v>
      </c>
      <c r="U530" s="92">
        <f>SUM(U$4:U145)/$BE145</f>
        <v>1487922812914.9985</v>
      </c>
      <c r="V530" s="92">
        <f>SUM(V$4:V145)/$BE145</f>
        <v>89798293549.916</v>
      </c>
      <c r="W530" s="92">
        <f>SUM(W$4:W145)/$BE145</f>
        <v>106538940134.74255</v>
      </c>
      <c r="X530" s="92">
        <f>SUM(X$4:X145)/$BE145</f>
        <v>625810842712.77893</v>
      </c>
      <c r="Y530" s="92">
        <f>SUM(Y$4:Y145)/$BE145</f>
        <v>1799992507787.541</v>
      </c>
      <c r="Z530" s="92">
        <f>SUM(Z$4:Z145)/$BE145</f>
        <v>1987323467592.0039</v>
      </c>
      <c r="AA530" s="92">
        <f>SUM(AA$4:AA145)/$BE145</f>
        <v>1691119097546.5989</v>
      </c>
      <c r="AB530" s="92">
        <f>SUM(AB$4:AB145)/$BE145</f>
        <v>2652809525886.7251</v>
      </c>
      <c r="AC530" s="92">
        <f>SUM(AC$4:AC145)/$BE145</f>
        <v>1723207375327.353</v>
      </c>
      <c r="AD530" s="92">
        <f>SUM(AD$4:AD145)/$BE145</f>
        <v>269927103398.17035</v>
      </c>
      <c r="AE530" s="92">
        <f>SUM(AE$4:AE145)/$BE145</f>
        <v>333856207498.63635</v>
      </c>
      <c r="AF530" s="92">
        <f>SUM(AF$4:AF145)/$BE145</f>
        <v>451025166725.67926</v>
      </c>
      <c r="AG530" s="92">
        <f>SUM(AG$4:AG145)/$BE145</f>
        <v>587012941222.5697</v>
      </c>
      <c r="AH530" s="91">
        <f>SUM(AH$4:AH145)/$BE145</f>
        <v>1055648543647.0106</v>
      </c>
      <c r="AI530" s="91">
        <f>SUM(AI$4:AI145)/$BE145</f>
        <v>1264233223575.4792</v>
      </c>
      <c r="AJ530" s="91">
        <f>SUM(AJ$4:AJ145)/$BE145</f>
        <v>514775591622.29236</v>
      </c>
      <c r="AK530" s="91">
        <f>SUM(AK$4:AK145)/$BE145</f>
        <v>361250772234.42084</v>
      </c>
      <c r="AL530" s="91">
        <f>SUM(AL$4:AL145)/$BE145</f>
        <v>593897508697.21484</v>
      </c>
      <c r="AM530" s="91">
        <f>SUM(AM$4:AM145)/$BE145</f>
        <v>1435444615846.9858</v>
      </c>
      <c r="AN530" s="91">
        <f>SUM(AN$4:AN145)/$BE145</f>
        <v>1891517139314.9441</v>
      </c>
      <c r="AO530" s="91">
        <f>SUM(AO$4:AO145)/$BE145</f>
        <v>1547086249409.5039</v>
      </c>
      <c r="AP530" s="91">
        <f>SUM(AP$4:AP145)/$BE145</f>
        <v>1074701175799.3685</v>
      </c>
      <c r="AQ530" s="91">
        <f>SUM(AQ$4:AQ145)/$BE145</f>
        <v>1576922005117.8315</v>
      </c>
      <c r="AR530" s="91">
        <f>SUM(AR$4:AR145)/$BE145</f>
        <v>2292731751043.437</v>
      </c>
      <c r="AS530" s="91">
        <f>SUM(AS$4:AS145)/$BE145</f>
        <v>4041411783141.46</v>
      </c>
      <c r="AT530" s="91">
        <f>SUM(AT$4:AT145)/$BE145</f>
        <v>5659477109557.9756</v>
      </c>
      <c r="AU530" s="91">
        <f>SUM(AU$4:AU145)/$BE145</f>
        <v>5806147248879.9609</v>
      </c>
      <c r="AY530" s="36"/>
      <c r="AZ530" s="36"/>
      <c r="BA530" s="63"/>
      <c r="BB530" s="63"/>
    </row>
    <row r="531" spans="1:54" x14ac:dyDescent="0.25">
      <c r="A531" s="60">
        <v>19534</v>
      </c>
      <c r="B531" s="92">
        <f>SUM(B$4:B146)/$BE146</f>
        <v>389223182631.26831</v>
      </c>
      <c r="C531" s="92">
        <f>SUM(C$4:C146)/$BE146</f>
        <v>329052366116.90216</v>
      </c>
      <c r="D531" s="92">
        <f>SUM(D$4:D146)/$BE146</f>
        <v>391336488067.68616</v>
      </c>
      <c r="E531" s="92">
        <f>SUM(E$4:E146)/$BE146</f>
        <v>15695855041.001902</v>
      </c>
      <c r="F531" s="92">
        <f>SUM(F$4:F146)/$BE146</f>
        <v>50354806532.075607</v>
      </c>
      <c r="G531" s="92">
        <f>SUM(G$4:G146)/$BE146</f>
        <v>200401187405.80408</v>
      </c>
      <c r="H531" s="92">
        <f>SUM(H$4:H146)/$BE146</f>
        <v>189443845819.13342</v>
      </c>
      <c r="I531" s="91">
        <f>SUM(I$4:I146)/$BE146</f>
        <v>169375658812.27991</v>
      </c>
      <c r="J531" s="91">
        <f>SUM(J$4:J146)/$BE146</f>
        <v>239693093084.28607</v>
      </c>
      <c r="K531" s="91">
        <f>SUM(K$4:K146)/$BE146</f>
        <v>56604639774.404793</v>
      </c>
      <c r="L531" s="92">
        <f>SUM(L$4:L146)/$BE146</f>
        <v>520515625595.52911</v>
      </c>
      <c r="M531" s="92">
        <f>SUM(M$4:M146)/$BE146</f>
        <v>1220842757585.6453</v>
      </c>
      <c r="N531" s="92">
        <f>SUM(N$4:N146)/$BE146</f>
        <v>762110619716.43982</v>
      </c>
      <c r="O531" s="92">
        <f>SUM(O$4:O146)/$BE146</f>
        <v>179364807944.26096</v>
      </c>
      <c r="P531" s="92">
        <f>SUM(P$4:P146)/$BE146</f>
        <v>422474736638.00116</v>
      </c>
      <c r="Q531" s="92">
        <f>SUM(Q$4:Q146)/$BE146</f>
        <v>665712420216.76978</v>
      </c>
      <c r="R531" s="92">
        <f>SUM(R$4:R146)/$BE146</f>
        <v>583766649472.39258</v>
      </c>
      <c r="S531" s="92">
        <f>SUM(S$4:S146)/$BE146</f>
        <v>325295388131.79193</v>
      </c>
      <c r="T531" s="92">
        <f>SUM(T$4:T146)/$BE146</f>
        <v>485016941837.41125</v>
      </c>
      <c r="U531" s="92">
        <f>SUM(U$4:U146)/$BE146</f>
        <v>966252897890.58472</v>
      </c>
      <c r="V531" s="92">
        <f>SUM(V$4:V146)/$BE146</f>
        <v>58314770179.164223</v>
      </c>
      <c r="W531" s="92">
        <f>SUM(W$4:W146)/$BE146</f>
        <v>69186134446.085297</v>
      </c>
      <c r="X531" s="92">
        <f>SUM(X$4:X146)/$BE146</f>
        <v>406399843578.33575</v>
      </c>
      <c r="Y531" s="92">
        <f>SUM(Y$4:Y146)/$BE146</f>
        <v>1168910072533.478</v>
      </c>
      <c r="Z531" s="92">
        <f>SUM(Z$4:Z146)/$BE146</f>
        <v>1290562285986.3271</v>
      </c>
      <c r="AA531" s="92">
        <f>SUM(AA$4:AA146)/$BE146</f>
        <v>1098207993299.714</v>
      </c>
      <c r="AB531" s="92">
        <f>SUM(AB$4:AB146)/$BE146</f>
        <v>1722727053841.3772</v>
      </c>
      <c r="AC531" s="92">
        <f>SUM(AC$4:AC146)/$BE146</f>
        <v>1119046072782.5662</v>
      </c>
      <c r="AD531" s="92">
        <f>SUM(AD$4:AD146)/$BE146</f>
        <v>175289916482.80194</v>
      </c>
      <c r="AE531" s="92">
        <f>SUM(AE$4:AE146)/$BE146</f>
        <v>216805288962.30334</v>
      </c>
      <c r="AF531" s="92">
        <f>SUM(AF$4:AF146)/$BE146</f>
        <v>292894483503.68463</v>
      </c>
      <c r="AG531" s="92">
        <f>SUM(AG$4:AG146)/$BE146</f>
        <v>381204558969.28925</v>
      </c>
      <c r="AH531" s="91">
        <f>SUM(AH$4:AH146)/$BE146</f>
        <v>685535198700.52759</v>
      </c>
      <c r="AI531" s="91">
        <f>SUM(AI$4:AI146)/$BE146</f>
        <v>820989610524.03796</v>
      </c>
      <c r="AJ531" s="91">
        <f>SUM(AJ$4:AJ146)/$BE146</f>
        <v>334293887151.27484</v>
      </c>
      <c r="AK531" s="91">
        <f>SUM(AK$4:AK146)/$BE146</f>
        <v>234595237606.76431</v>
      </c>
      <c r="AL531" s="91">
        <f>SUM(AL$4:AL146)/$BE146</f>
        <v>385675379138.93079</v>
      </c>
      <c r="AM531" s="91">
        <f>SUM(AM$4:AM146)/$BE146</f>
        <v>932173704440.8761</v>
      </c>
      <c r="AN531" s="91">
        <f>SUM(AN$4:AN146)/$BE146</f>
        <v>1228345914347.4246</v>
      </c>
      <c r="AO531" s="91">
        <f>SUM(AO$4:AO146)/$BE146</f>
        <v>1004673480064.0814</v>
      </c>
      <c r="AP531" s="91">
        <f>SUM(AP$4:AP146)/$BE146</f>
        <v>697907923856.71375</v>
      </c>
      <c r="AQ531" s="91">
        <f>SUM(AQ$4:AQ146)/$BE146</f>
        <v>1024048726597.0739</v>
      </c>
      <c r="AR531" s="91">
        <f>SUM(AR$4:AR146)/$BE146</f>
        <v>1488893553768.1365</v>
      </c>
      <c r="AS531" s="91">
        <f>SUM(AS$4:AS146)/$BE146</f>
        <v>2624481460525.4951</v>
      </c>
      <c r="AT531" s="91">
        <f>SUM(AT$4:AT146)/$BE146</f>
        <v>3675248548734.252</v>
      </c>
      <c r="AU531" s="91">
        <f>SUM(AU$4:AU146)/$BE146</f>
        <v>3770495691175.127</v>
      </c>
      <c r="AY531" s="36"/>
      <c r="AZ531" s="36"/>
      <c r="BA531" s="63"/>
      <c r="BB531" s="63"/>
    </row>
    <row r="532" spans="1:54" x14ac:dyDescent="0.25">
      <c r="A532" s="60">
        <v>19535</v>
      </c>
      <c r="B532" s="92">
        <f>SUM(B$4:B147)/$BE147</f>
        <v>259450951705.01941</v>
      </c>
      <c r="C532" s="92">
        <f>SUM(C$4:C147)/$BE147</f>
        <v>219341898708.46582</v>
      </c>
      <c r="D532" s="92">
        <f>SUM(D$4:D147)/$BE147</f>
        <v>260859659341.01486</v>
      </c>
      <c r="E532" s="92">
        <f>SUM(E$4:E147)/$BE147</f>
        <v>10462654551.711903</v>
      </c>
      <c r="F532" s="92">
        <f>SUM(F$4:F147)/$BE147</f>
        <v>33565846484.321896</v>
      </c>
      <c r="G532" s="92">
        <f>SUM(G$4:G147)/$BE147</f>
        <v>133584750316.77187</v>
      </c>
      <c r="H532" s="92">
        <f>SUM(H$4:H147)/$BE147</f>
        <v>126280733465.2171</v>
      </c>
      <c r="I532" s="91">
        <f>SUM(I$4:I147)/$BE147</f>
        <v>112903549326.27235</v>
      </c>
      <c r="J532" s="91">
        <f>SUM(J$4:J147)/$BE147</f>
        <v>159776207335.36548</v>
      </c>
      <c r="K532" s="91">
        <f>SUM(K$4:K147)/$BE147</f>
        <v>37731901449.415825</v>
      </c>
      <c r="L532" s="92">
        <f>SUM(L$4:L147)/$BE147</f>
        <v>346968738144.59753</v>
      </c>
      <c r="M532" s="92">
        <f>SUM(M$4:M147)/$BE147</f>
        <v>813797406431.03894</v>
      </c>
      <c r="N532" s="92">
        <f>SUM(N$4:N147)/$BE147</f>
        <v>508012712305.7616</v>
      </c>
      <c r="O532" s="92">
        <f>SUM(O$4:O147)/$BE147</f>
        <v>119562176168.33159</v>
      </c>
      <c r="P532" s="92">
        <f>SUM(P$4:P147)/$BE147</f>
        <v>281615995926.57684</v>
      </c>
      <c r="Q532" s="92">
        <f>SUM(Q$4:Q147)/$BE147</f>
        <v>443754978818.62543</v>
      </c>
      <c r="R532" s="92">
        <f>SUM(R$4:R147)/$BE147</f>
        <v>389131032761.30841</v>
      </c>
      <c r="S532" s="92">
        <f>SUM(S$4:S147)/$BE147</f>
        <v>216837549984.45892</v>
      </c>
      <c r="T532" s="92">
        <f>SUM(T$4:T147)/$BE147</f>
        <v>323305797772.6441</v>
      </c>
      <c r="U532" s="92">
        <f>SUM(U$4:U147)/$BE147</f>
        <v>644091220619.54504</v>
      </c>
      <c r="V532" s="92">
        <f>SUM(V$4:V147)/$BE147</f>
        <v>38871851417.887306</v>
      </c>
      <c r="W532" s="92">
        <f>SUM(W$4:W147)/$BE147</f>
        <v>46118587218.114494</v>
      </c>
      <c r="X532" s="92">
        <f>SUM(X$4:X147)/$BE147</f>
        <v>270900712551.90109</v>
      </c>
      <c r="Y532" s="92">
        <f>SUM(Y$4:Y147)/$BE147</f>
        <v>779179768290.65479</v>
      </c>
      <c r="Z532" s="92">
        <f>SUM(Z$4:Z147)/$BE147</f>
        <v>860271516090.94849</v>
      </c>
      <c r="AA532" s="92">
        <f>SUM(AA$4:AA147)/$BE147</f>
        <v>732050717878.48267</v>
      </c>
      <c r="AB532" s="92">
        <f>SUM(AB$4:AB147)/$BE147</f>
        <v>1148346743884.2317</v>
      </c>
      <c r="AC532" s="92">
        <f>SUM(AC$4:AC147)/$BE147</f>
        <v>745941132056.3833</v>
      </c>
      <c r="AD532" s="92">
        <f>SUM(AD$4:AD147)/$BE147</f>
        <v>116845916895.05176</v>
      </c>
      <c r="AE532" s="92">
        <f>SUM(AE$4:AE147)/$BE147</f>
        <v>144519502226.90768</v>
      </c>
      <c r="AF532" s="92">
        <f>SUM(AF$4:AF147)/$BE147</f>
        <v>195239537978.47189</v>
      </c>
      <c r="AG532" s="92">
        <f>SUM(AG$4:AG147)/$BE147</f>
        <v>254105847306.10385</v>
      </c>
      <c r="AH532" s="91">
        <f>SUM(AH$4:AH147)/$BE147</f>
        <v>456968566099.91437</v>
      </c>
      <c r="AI532" s="91">
        <f>SUM(AI$4:AI147)/$BE147</f>
        <v>547260736045.19952</v>
      </c>
      <c r="AJ532" s="91">
        <f>SUM(AJ$4:AJ147)/$BE147</f>
        <v>222835872052.5408</v>
      </c>
      <c r="AK532" s="91">
        <f>SUM(AK$4:AK147)/$BE147</f>
        <v>156378038618.35226</v>
      </c>
      <c r="AL532" s="91">
        <f>SUM(AL$4:AL147)/$BE147</f>
        <v>257086037220.09198</v>
      </c>
      <c r="AM532" s="91">
        <f>SUM(AM$4:AM147)/$BE147</f>
        <v>621374489885.75037</v>
      </c>
      <c r="AN532" s="91">
        <f>SUM(AN$4:AN147)/$BE147</f>
        <v>818798905135.82068</v>
      </c>
      <c r="AO532" s="91">
        <f>SUM(AO$4:AO147)/$BE147</f>
        <v>669701874755.53918</v>
      </c>
      <c r="AP532" s="91">
        <f>SUM(AP$4:AP147)/$BE147</f>
        <v>465216058265.66785</v>
      </c>
      <c r="AQ532" s="91">
        <f>SUM(AQ$4:AQ147)/$BE147</f>
        <v>682617150786.10632</v>
      </c>
      <c r="AR532" s="91">
        <f>SUM(AR$4:AR147)/$BE147</f>
        <v>992476464427.11621</v>
      </c>
      <c r="AS532" s="91">
        <f>SUM(AS$4:AS147)/$BE147</f>
        <v>1749444133776.9231</v>
      </c>
      <c r="AT532" s="91">
        <f>SUM(AT$4:AT147)/$BE147</f>
        <v>2449871383081.6084</v>
      </c>
      <c r="AU532" s="91">
        <f>SUM(AU$4:AU147)/$BE147</f>
        <v>2513361833887.2515</v>
      </c>
      <c r="AY532" s="36"/>
      <c r="AZ532" s="36"/>
      <c r="BA532" s="63"/>
      <c r="BB532" s="63"/>
    </row>
    <row r="533" spans="1:54" x14ac:dyDescent="0.25">
      <c r="A533" s="60">
        <v>19536</v>
      </c>
      <c r="B533" s="92">
        <f>SUM(B$4:B148)/$BE148</f>
        <v>178381146872.97629</v>
      </c>
      <c r="C533" s="92">
        <f>SUM(C$4:C148)/$BE148</f>
        <v>150804843745.01111</v>
      </c>
      <c r="D533" s="92">
        <f>SUM(D$4:D148)/$BE148</f>
        <v>179349683171.93964</v>
      </c>
      <c r="E533" s="92">
        <f>SUM(E$4:E148)/$BE148</f>
        <v>7193430192.4507875</v>
      </c>
      <c r="F533" s="92">
        <f>SUM(F$4:F148)/$BE148</f>
        <v>23077641667.399776</v>
      </c>
      <c r="G533" s="92">
        <f>SUM(G$4:G148)/$BE148</f>
        <v>91843956483.269196</v>
      </c>
      <c r="H533" s="92">
        <f>SUM(H$4:H148)/$BE148</f>
        <v>86822204582.181458</v>
      </c>
      <c r="I533" s="92">
        <f>SUM(I$4:I148)/$BE148</f>
        <v>77624946366.860596</v>
      </c>
      <c r="J533" s="91">
        <f>SUM(J$4:J148)/$BE148</f>
        <v>109851454910.8376</v>
      </c>
      <c r="K533" s="91">
        <f>SUM(K$4:K148)/$BE148</f>
        <v>25941942768.080517</v>
      </c>
      <c r="L533" s="92">
        <f>SUM(L$4:L148)/$BE148</f>
        <v>238552532630.64169</v>
      </c>
      <c r="M533" s="92">
        <f>SUM(M$4:M148)/$BE148</f>
        <v>559512742660.08325</v>
      </c>
      <c r="N533" s="92">
        <f>SUM(N$4:N148)/$BE148</f>
        <v>349275606253.24878</v>
      </c>
      <c r="O533" s="92">
        <f>SUM(O$4:O148)/$BE148</f>
        <v>82202967144.513687</v>
      </c>
      <c r="P533" s="92">
        <f>SUM(P$4:P148)/$BE148</f>
        <v>193620353714.40192</v>
      </c>
      <c r="Q533" s="92">
        <f>SUM(Q$4:Q148)/$BE148</f>
        <v>305096292396.263</v>
      </c>
      <c r="R533" s="92">
        <f>SUM(R$4:R148)/$BE148</f>
        <v>267540524148.02087</v>
      </c>
      <c r="S533" s="92">
        <f>SUM(S$4:S148)/$BE148</f>
        <v>149083023392.83746</v>
      </c>
      <c r="T533" s="92">
        <f>SUM(T$4:T148)/$BE148</f>
        <v>222283480965.89374</v>
      </c>
      <c r="U533" s="92">
        <f>SUM(U$4:U148)/$BE148</f>
        <v>442834104659.86383</v>
      </c>
      <c r="V533" s="92">
        <f>SUM(V$4:V148)/$BE148</f>
        <v>26725695917.679329</v>
      </c>
      <c r="W533" s="92">
        <f>SUM(W$4:W148)/$BE148</f>
        <v>31708090973.843861</v>
      </c>
      <c r="X533" s="92">
        <f>SUM(X$4:X148)/$BE148</f>
        <v>186253257762.99573</v>
      </c>
      <c r="Y533" s="92">
        <f>SUM(Y$4:Y148)/$BE148</f>
        <v>535711959990.47919</v>
      </c>
      <c r="Z533" s="92">
        <f>SUM(Z$4:Z148)/$BE148</f>
        <v>591465239973.29724</v>
      </c>
      <c r="AA533" s="92">
        <f>SUM(AA$4:AA148)/$BE148</f>
        <v>503309179490.30646</v>
      </c>
      <c r="AB533" s="92">
        <f>SUM(AB$4:AB148)/$BE148</f>
        <v>789526519442.90588</v>
      </c>
      <c r="AC533" s="92">
        <f>SUM(AC$4:AC148)/$BE148</f>
        <v>512859321107.5824</v>
      </c>
      <c r="AD533" s="92">
        <f>SUM(AD$4:AD148)/$BE148</f>
        <v>80335456012.278549</v>
      </c>
      <c r="AE533" s="92">
        <f>SUM(AE$4:AE148)/$BE148</f>
        <v>99361960050.120148</v>
      </c>
      <c r="AF533" s="92">
        <f>SUM(AF$4:AF148)/$BE148</f>
        <v>134233668390.34003</v>
      </c>
      <c r="AG533" s="92">
        <f>SUM(AG$4:AG148)/$BE148</f>
        <v>174706209140.55972</v>
      </c>
      <c r="AH533" s="91">
        <f>SUM(AH$4:AH148)/$BE148</f>
        <v>314181062400.30768</v>
      </c>
      <c r="AI533" s="91">
        <f>SUM(AI$4:AI148)/$BE148</f>
        <v>376260005501.76172</v>
      </c>
      <c r="AJ533" s="91">
        <f>SUM(AJ$4:AJ148)/$BE148</f>
        <v>153207130015.22586</v>
      </c>
      <c r="AK533" s="91">
        <f>SUM(AK$4:AK148)/$BE148</f>
        <v>107515094473.29584</v>
      </c>
      <c r="AL533" s="91">
        <f>SUM(AL$4:AL148)/$BE148</f>
        <v>176755189966.46753</v>
      </c>
      <c r="AM533" s="91">
        <f>SUM(AM$4:AM148)/$BE148</f>
        <v>427215602952.75043</v>
      </c>
      <c r="AN533" s="91">
        <f>SUM(AN$4:AN148)/$BE148</f>
        <v>562951433524.26282</v>
      </c>
      <c r="AO533" s="91">
        <f>SUM(AO$4:AO148)/$BE148</f>
        <v>460442284743.30701</v>
      </c>
      <c r="AP533" s="91">
        <f>SUM(AP$4:AP148)/$BE148</f>
        <v>319851486726.17981</v>
      </c>
      <c r="AQ533" s="91">
        <f>SUM(AQ$4:AQ148)/$BE148</f>
        <v>469321965817.68304</v>
      </c>
      <c r="AR533" s="91">
        <f>SUM(AR$4:AR148)/$BE148</f>
        <v>682360521926.19128</v>
      </c>
      <c r="AS533" s="91">
        <f>SUM(AS$4:AS148)/$BE148</f>
        <v>1202800932690.7949</v>
      </c>
      <c r="AT533" s="91">
        <f>SUM(AT$4:AT148)/$BE148</f>
        <v>1684367936151.5847</v>
      </c>
      <c r="AU533" s="91">
        <f>SUM(AU$4:AU148)/$BE148</f>
        <v>1728019708794.7935</v>
      </c>
      <c r="AY533" s="36"/>
      <c r="AZ533" s="36"/>
      <c r="BA533" s="63"/>
      <c r="BB533" s="63"/>
    </row>
    <row r="534" spans="1:54" x14ac:dyDescent="0.25">
      <c r="A534" s="60">
        <v>19537</v>
      </c>
      <c r="B534" s="92">
        <f>SUM(B$4:B149)/$BE149</f>
        <v>125924636829.45477</v>
      </c>
      <c r="C534" s="92">
        <f>SUM(C$4:C149)/$BE149</f>
        <v>106457693796.29625</v>
      </c>
      <c r="D534" s="92">
        <f>SUM(D$4:D149)/$BE149</f>
        <v>126608359641.57863</v>
      </c>
      <c r="E534" s="92">
        <f>SUM(E$4:E149)/$BE149</f>
        <v>5078067107.4325209</v>
      </c>
      <c r="F534" s="92">
        <f>SUM(F$4:F149)/$BE149</f>
        <v>16291211225.49095</v>
      </c>
      <c r="G534" s="92">
        <f>SUM(G$4:G149)/$BE149</f>
        <v>64835423869.915924</v>
      </c>
      <c r="H534" s="92">
        <f>SUM(H$4:H149)/$BE149</f>
        <v>61290419351.6082</v>
      </c>
      <c r="I534" s="92">
        <f>SUM(I$4:I149)/$BE149</f>
        <v>54797799343.593567</v>
      </c>
      <c r="J534" s="92">
        <f>SUM(J$4:J149)/$BE149</f>
        <v>77547464021.337097</v>
      </c>
      <c r="K534" s="91">
        <f>SUM(K$4:K149)/$BE149</f>
        <v>18313207790.451042</v>
      </c>
      <c r="L534" s="92">
        <f>SUM(L$4:L149)/$BE149</f>
        <v>168401434690.57483</v>
      </c>
      <c r="M534" s="92">
        <f>SUM(M$4:M149)/$BE149</f>
        <v>394976933642.5368</v>
      </c>
      <c r="N534" s="92">
        <f>SUM(N$4:N149)/$BE149</f>
        <v>246564188786.80444</v>
      </c>
      <c r="O534" s="92">
        <f>SUM(O$4:O149)/$BE149</f>
        <v>58029555750.553764</v>
      </c>
      <c r="P534" s="92">
        <f>SUM(P$4:P149)/$BE149</f>
        <v>136682454772.62646</v>
      </c>
      <c r="Q534" s="92">
        <f>SUM(Q$4:Q149)/$BE149</f>
        <v>215376695531.89359</v>
      </c>
      <c r="R534" s="92">
        <f>SUM(R$4:R149)/$BE149</f>
        <v>188864944625.44336</v>
      </c>
      <c r="S534" s="92">
        <f>SUM(S$4:S149)/$BE149</f>
        <v>105242211075.90958</v>
      </c>
      <c r="T534" s="92">
        <f>SUM(T$4:T149)/$BE149</f>
        <v>156916626018.5018</v>
      </c>
      <c r="U534" s="92">
        <f>SUM(U$4:U149)/$BE149</f>
        <v>312609963027.89288</v>
      </c>
      <c r="V534" s="92">
        <f>SUM(V$4:V149)/$BE149</f>
        <v>18866480840.295948</v>
      </c>
      <c r="W534" s="92">
        <f>SUM(W$4:W149)/$BE149</f>
        <v>22383721517.365784</v>
      </c>
      <c r="X534" s="92">
        <f>SUM(X$4:X149)/$BE149</f>
        <v>131481812302.29042</v>
      </c>
      <c r="Y534" s="92">
        <f>SUM(Y$4:Y149)/$BE149</f>
        <v>378175235846.37616</v>
      </c>
      <c r="Z534" s="92">
        <f>SUM(Z$4:Z149)/$BE149</f>
        <v>417533166740.29816</v>
      </c>
      <c r="AA534" s="92">
        <f>SUM(AA$4:AA149)/$BE149</f>
        <v>355301140908.82245</v>
      </c>
      <c r="AB534" s="92">
        <f>SUM(AB$4:AB149)/$BE149</f>
        <v>557350599575.79895</v>
      </c>
      <c r="AC534" s="92">
        <f>SUM(AC$4:AC149)/$BE149</f>
        <v>362042888934.13855</v>
      </c>
      <c r="AD534" s="92">
        <f>SUM(AD$4:AD149)/$BE149</f>
        <v>56711228583.10228</v>
      </c>
      <c r="AE534" s="92">
        <f>SUM(AE$4:AE149)/$BE149</f>
        <v>70142609703.331177</v>
      </c>
      <c r="AF534" s="92">
        <f>SUM(AF$4:AF149)/$BE149</f>
        <v>94759600757.137024</v>
      </c>
      <c r="AG534" s="92">
        <f>SUM(AG$4:AG149)/$BE149</f>
        <v>123330386057.68333</v>
      </c>
      <c r="AH534" s="91">
        <f>SUM(AH$4:AH149)/$BE149</f>
        <v>221789896321.63562</v>
      </c>
      <c r="AI534" s="91">
        <f>SUM(AI$4:AI149)/$BE149</f>
        <v>265613361388.22113</v>
      </c>
      <c r="AJ534" s="91">
        <f>SUM(AJ$4:AJ149)/$BE149</f>
        <v>108153595214.34317</v>
      </c>
      <c r="AK534" s="91">
        <f>SUM(AK$4:AK149)/$BE149</f>
        <v>75898150037.23233</v>
      </c>
      <c r="AL534" s="91">
        <f>SUM(AL$4:AL149)/$BE149</f>
        <v>124776824431.52885</v>
      </c>
      <c r="AM534" s="91">
        <f>SUM(AM$4:AM149)/$BE149</f>
        <v>301584399799.1203</v>
      </c>
      <c r="AN534" s="91">
        <f>SUM(AN$4:AN149)/$BE149</f>
        <v>397404403290.56879</v>
      </c>
      <c r="AO534" s="91">
        <f>SUM(AO$4:AO149)/$BE149</f>
        <v>325040109281.53644</v>
      </c>
      <c r="AP534" s="91">
        <f>SUM(AP$4:AP149)/$BE149</f>
        <v>225792815780.1734</v>
      </c>
      <c r="AQ534" s="91">
        <f>SUM(AQ$4:AQ149)/$BE149</f>
        <v>331308546434.67194</v>
      </c>
      <c r="AR534" s="91">
        <f>SUM(AR$4:AR149)/$BE149</f>
        <v>481698881618.28473</v>
      </c>
      <c r="AS534" s="91">
        <f>SUM(AS$4:AS149)/$BE149</f>
        <v>849093480952.78455</v>
      </c>
      <c r="AT534" s="91">
        <f>SUM(AT$4:AT149)/$BE149</f>
        <v>1189046171577.3186</v>
      </c>
      <c r="AU534" s="91">
        <f>SUM(AU$4:AU149)/$BE149</f>
        <v>1219861251470.2131</v>
      </c>
      <c r="AY534" s="36"/>
      <c r="AZ534" s="36"/>
      <c r="BA534" s="63"/>
      <c r="BB534" s="63"/>
    </row>
    <row r="535" spans="1:54" x14ac:dyDescent="0.25">
      <c r="A535" s="60">
        <v>19538</v>
      </c>
      <c r="B535" s="92">
        <f>SUM(B$4:B150)/$BE150</f>
        <v>86282171848.086456</v>
      </c>
      <c r="C535" s="92">
        <f>SUM(C$4:C150)/$BE150</f>
        <v>72943635522.816666</v>
      </c>
      <c r="D535" s="92">
        <f>SUM(D$4:D150)/$BE150</f>
        <v>86750651619.67601</v>
      </c>
      <c r="E535" s="92">
        <f>SUM(E$4:E150)/$BE150</f>
        <v>3479456743.9798226</v>
      </c>
      <c r="F535" s="92">
        <f>SUM(F$4:F150)/$BE150</f>
        <v>11162567401.755001</v>
      </c>
      <c r="G535" s="92">
        <f>SUM(G$4:G150)/$BE150</f>
        <v>44424516743.137894</v>
      </c>
      <c r="H535" s="92">
        <f>SUM(H$4:H150)/$BE150</f>
        <v>41995520064.990555</v>
      </c>
      <c r="I535" s="92">
        <f>SUM(I$4:I150)/$BE150</f>
        <v>37546852648.725525</v>
      </c>
      <c r="J535" s="92">
        <f>SUM(J$4:J150)/$BE150</f>
        <v>53134670801.80471</v>
      </c>
      <c r="K535" s="91">
        <f>SUM(K$4:K150)/$BE150</f>
        <v>12548014794.375059</v>
      </c>
      <c r="L535" s="92">
        <f>SUM(L$4:L150)/$BE150</f>
        <v>115386800712.24138</v>
      </c>
      <c r="M535" s="92">
        <f>SUM(M$4:M150)/$BE150</f>
        <v>270633826018.99777</v>
      </c>
      <c r="N535" s="92">
        <f>SUM(N$4:N150)/$BE150</f>
        <v>168943050334.2149</v>
      </c>
      <c r="O535" s="92">
        <f>SUM(O$4:O150)/$BE150</f>
        <v>39761209623.235092</v>
      </c>
      <c r="P535" s="92">
        <f>SUM(P$4:P150)/$BE150</f>
        <v>93653307434.555893</v>
      </c>
      <c r="Q535" s="92">
        <f>SUM(Q$4:Q150)/$BE150</f>
        <v>147573738099.13809</v>
      </c>
      <c r="R535" s="92">
        <f>SUM(R$4:R150)/$BE150</f>
        <v>129408182063.74091</v>
      </c>
      <c r="S535" s="92">
        <f>SUM(S$4:S150)/$BE150</f>
        <v>72110801941.775955</v>
      </c>
      <c r="T535" s="92">
        <f>SUM(T$4:T150)/$BE150</f>
        <v>107517545452.10214</v>
      </c>
      <c r="U535" s="92">
        <f>SUM(U$4:U150)/$BE150</f>
        <v>214196896487.73495</v>
      </c>
      <c r="V535" s="92">
        <f>SUM(V$4:V150)/$BE150</f>
        <v>12927109990.540119</v>
      </c>
      <c r="W535" s="92">
        <f>SUM(W$4:W150)/$BE150</f>
        <v>15337096527.554743</v>
      </c>
      <c r="X535" s="92">
        <f>SUM(X$4:X150)/$BE150</f>
        <v>90089896215.334702</v>
      </c>
      <c r="Y535" s="92">
        <f>SUM(Y$4:Y150)/$BE150</f>
        <v>259121481479.53891</v>
      </c>
      <c r="Z535" s="92">
        <f>SUM(Z$4:Z150)/$BE150</f>
        <v>286089106593.69891</v>
      </c>
      <c r="AA535" s="92">
        <f>SUM(AA$4:AA150)/$BE150</f>
        <v>243448409782.36966</v>
      </c>
      <c r="AB535" s="92">
        <f>SUM(AB$4:AB150)/$BE150</f>
        <v>381890462481.71173</v>
      </c>
      <c r="AC535" s="92">
        <f>SUM(AC$4:AC150)/$BE150</f>
        <v>248067790660.3035</v>
      </c>
      <c r="AD535" s="92">
        <f>SUM(AD$4:AD150)/$BE150</f>
        <v>38857910998.84024</v>
      </c>
      <c r="AE535" s="92">
        <f>SUM(AE$4:AE150)/$BE150</f>
        <v>48060945676.337212</v>
      </c>
      <c r="AF535" s="92">
        <f>SUM(AF$4:AF150)/$BE150</f>
        <v>64928231385.235229</v>
      </c>
      <c r="AG535" s="92">
        <f>SUM(AG$4:AG150)/$BE150</f>
        <v>84504615310.405182</v>
      </c>
      <c r="AH535" s="91">
        <f>SUM(AH$4:AH150)/$BE150</f>
        <v>151967984452.15378</v>
      </c>
      <c r="AI535" s="91">
        <f>SUM(AI$4:AI150)/$BE150</f>
        <v>181995382715.96902</v>
      </c>
      <c r="AJ535" s="91">
        <f>SUM(AJ$4:AJ150)/$BE150</f>
        <v>74105692569.157654</v>
      </c>
      <c r="AK535" s="91">
        <f>SUM(AK$4:AK150)/$BE150</f>
        <v>52004572306.043556</v>
      </c>
      <c r="AL535" s="91">
        <f>SUM(AL$4:AL150)/$BE150</f>
        <v>85495702807.99379</v>
      </c>
      <c r="AM535" s="91">
        <f>SUM(AM$4:AM150)/$BE150</f>
        <v>206642301888.84903</v>
      </c>
      <c r="AN535" s="91">
        <f>SUM(AN$4:AN150)/$BE150</f>
        <v>272297099227.15176</v>
      </c>
      <c r="AO535" s="91">
        <f>SUM(AO$4:AO150)/$BE150</f>
        <v>222713887173.32642</v>
      </c>
      <c r="AP535" s="91">
        <f>SUM(AP$4:AP150)/$BE150</f>
        <v>154710736224.52277</v>
      </c>
      <c r="AQ535" s="91">
        <f>SUM(AQ$4:AQ150)/$BE150</f>
        <v>227008956954.15762</v>
      </c>
      <c r="AR535" s="91">
        <f>SUM(AR$4:AR150)/$BE150</f>
        <v>330054737410.26044</v>
      </c>
      <c r="AS535" s="91">
        <f>SUM(AS$4:AS150)/$BE150</f>
        <v>581789465545.13086</v>
      </c>
      <c r="AT535" s="91">
        <f>SUM(AT$4:AT150)/$BE150</f>
        <v>814721279802.42126</v>
      </c>
      <c r="AU535" s="91">
        <f>SUM(AU$4:AU150)/$BE150</f>
        <v>835835417377.18311</v>
      </c>
      <c r="AY535" s="36"/>
      <c r="AZ535" s="36"/>
      <c r="BA535" s="63"/>
      <c r="BB535" s="63"/>
    </row>
    <row r="536" spans="1:54" x14ac:dyDescent="0.25">
      <c r="A536" s="60">
        <v>19539</v>
      </c>
      <c r="B536" s="92">
        <f>SUM(B$4:B151)/$BE151</f>
        <v>61029878080.840424</v>
      </c>
      <c r="C536" s="92">
        <f>SUM(C$4:C151)/$BE151</f>
        <v>51595143139.919472</v>
      </c>
      <c r="D536" s="92">
        <f>SUM(D$4:D151)/$BE151</f>
        <v>61361248501.357407</v>
      </c>
      <c r="E536" s="92">
        <f>SUM(E$4:E151)/$BE151</f>
        <v>2461136859.0699148</v>
      </c>
      <c r="F536" s="92">
        <f>SUM(F$4:F151)/$BE151</f>
        <v>7895616281.3831434</v>
      </c>
      <c r="G536" s="92">
        <f>SUM(G$4:G151)/$BE151</f>
        <v>31422746052.367477</v>
      </c>
      <c r="H536" s="92">
        <f>SUM(H$4:H151)/$BE151</f>
        <v>29704647278.770226</v>
      </c>
      <c r="I536" s="92">
        <f>SUM(I$4:I151)/$BE151</f>
        <v>26557980863.629875</v>
      </c>
      <c r="J536" s="92">
        <f>SUM(J$4:J151)/$BE151</f>
        <v>37583694956.089539</v>
      </c>
      <c r="K536" s="91">
        <f>SUM(K$4:K151)/$BE151</f>
        <v>8875580663.7418232</v>
      </c>
      <c r="L536" s="92">
        <f>SUM(L$4:L151)/$BE151</f>
        <v>81616420625.083649</v>
      </c>
      <c r="M536" s="92">
        <f>SUM(M$4:M151)/$BE151</f>
        <v>191427129144.29105</v>
      </c>
      <c r="N536" s="92">
        <f>SUM(N$4:N151)/$BE151</f>
        <v>119498300270.70767</v>
      </c>
      <c r="O536" s="92">
        <f>SUM(O$4:O151)/$BE151</f>
        <v>28124253140.544853</v>
      </c>
      <c r="P536" s="92">
        <f>SUM(P$4:P151)/$BE151</f>
        <v>66243700102.882355</v>
      </c>
      <c r="Q536" s="92">
        <f>SUM(Q$4:Q151)/$BE151</f>
        <v>104383179000.17096</v>
      </c>
      <c r="R536" s="92">
        <f>SUM(R$4:R151)/$BE151</f>
        <v>91534158856.415726</v>
      </c>
      <c r="S536" s="92">
        <f>SUM(S$4:S151)/$BE151</f>
        <v>51006057065.406273</v>
      </c>
      <c r="T536" s="92">
        <f>SUM(T$4:T151)/$BE151</f>
        <v>76050277971.695374</v>
      </c>
      <c r="U536" s="92">
        <f>SUM(U$4:U151)/$BE151</f>
        <v>151507667152.08945</v>
      </c>
      <c r="V536" s="92">
        <f>SUM(V$4:V151)/$BE151</f>
        <v>9143726288.3005428</v>
      </c>
      <c r="W536" s="92">
        <f>SUM(W$4:W151)/$BE151</f>
        <v>10848390084.367325</v>
      </c>
      <c r="X536" s="92">
        <f>SUM(X$4:X151)/$BE151</f>
        <v>63723198499.88308</v>
      </c>
      <c r="Y536" s="92">
        <f>SUM(Y$4:Y151)/$BE151</f>
        <v>183284109866.27151</v>
      </c>
      <c r="Z536" s="92">
        <f>SUM(Z$4:Z151)/$BE151</f>
        <v>202359099771.36542</v>
      </c>
      <c r="AA536" s="92">
        <f>SUM(AA$4:AA151)/$BE151</f>
        <v>172198097614.69296</v>
      </c>
      <c r="AB536" s="92">
        <f>SUM(AB$4:AB151)/$BE151</f>
        <v>270122162680.80585</v>
      </c>
      <c r="AC536" s="92">
        <f>SUM(AC$4:AC151)/$BE151</f>
        <v>175465525377.69998</v>
      </c>
      <c r="AD536" s="92">
        <f>SUM(AD$4:AD151)/$BE151</f>
        <v>27485327081.708717</v>
      </c>
      <c r="AE536" s="92">
        <f>SUM(AE$4:AE151)/$BE151</f>
        <v>33994900792.584976</v>
      </c>
      <c r="AF536" s="92">
        <f>SUM(AF$4:AF151)/$BE151</f>
        <v>45925615998.480545</v>
      </c>
      <c r="AG536" s="92">
        <f>SUM(AG$4:AG151)/$BE151</f>
        <v>59772556619.68573</v>
      </c>
      <c r="AH536" s="91">
        <f>SUM(AH$4:AH151)/$BE151</f>
        <v>107491350225.7625</v>
      </c>
      <c r="AI536" s="91">
        <f>SUM(AI$4:AI151)/$BE151</f>
        <v>128730631797.33623</v>
      </c>
      <c r="AJ536" s="91">
        <f>SUM(AJ$4:AJ151)/$BE151</f>
        <v>52417132445.621353</v>
      </c>
      <c r="AK536" s="91">
        <f>SUM(AK$4:AK151)/$BE151</f>
        <v>36784336984.571701</v>
      </c>
      <c r="AL536" s="91">
        <f>SUM(AL$4:AL151)/$BE151</f>
        <v>60473591665.112801</v>
      </c>
      <c r="AM536" s="91">
        <f>SUM(AM$4:AM151)/$BE151</f>
        <v>146164091247.89175</v>
      </c>
      <c r="AN536" s="91">
        <f>SUM(AN$4:AN151)/$BE151</f>
        <v>192603613321.09909</v>
      </c>
      <c r="AO536" s="91">
        <f>SUM(AO$4:AO151)/$BE151</f>
        <v>157531970695.29968</v>
      </c>
      <c r="AP536" s="91">
        <f>SUM(AP$4:AP151)/$BE151</f>
        <v>109431373755.62106</v>
      </c>
      <c r="AQ536" s="91">
        <f>SUM(AQ$4:AQ151)/$BE151</f>
        <v>160570002188.96719</v>
      </c>
      <c r="AR536" s="91">
        <f>SUM(AR$4:AR151)/$BE151</f>
        <v>233457251682.92487</v>
      </c>
      <c r="AS536" s="91">
        <f>SUM(AS$4:AS151)/$BE151</f>
        <v>411516511221.54639</v>
      </c>
      <c r="AT536" s="91">
        <f>SUM(AT$4:AT151)/$BE151</f>
        <v>576275910870.13269</v>
      </c>
      <c r="AU536" s="91">
        <f>SUM(AU$4:AU151)/$BE151</f>
        <v>591210541892.42517</v>
      </c>
      <c r="AY536" s="36"/>
      <c r="AZ536" s="36"/>
      <c r="BA536" s="63"/>
      <c r="BB536" s="63"/>
    </row>
    <row r="537" spans="1:54" x14ac:dyDescent="0.25">
      <c r="A537" s="60">
        <v>19540</v>
      </c>
      <c r="B537" s="92">
        <f>SUM(B$4:B152)/$BE152</f>
        <v>44474085475.863853</v>
      </c>
      <c r="C537" s="92">
        <f>SUM(C$4:C152)/$BE152</f>
        <v>37598743562.313416</v>
      </c>
      <c r="D537" s="92">
        <f>SUM(D$4:D152)/$BE152</f>
        <v>44715573209.114449</v>
      </c>
      <c r="E537" s="92">
        <f>SUM(E$4:E152)/$BE152</f>
        <v>1793507380.0466487</v>
      </c>
      <c r="F537" s="92">
        <f>SUM(F$4:F152)/$BE152</f>
        <v>5753753119.3703632</v>
      </c>
      <c r="G537" s="92">
        <f>SUM(G$4:G152)/$BE152</f>
        <v>22898584649.330029</v>
      </c>
      <c r="H537" s="92">
        <f>SUM(H$4:H152)/$BE152</f>
        <v>21646561337.074829</v>
      </c>
      <c r="I537" s="92">
        <f>SUM(I$4:I152)/$BE152</f>
        <v>19353507233.40604</v>
      </c>
      <c r="J537" s="92">
        <f>SUM(J$4:J152)/$BE152</f>
        <v>27388235676.642082</v>
      </c>
      <c r="K537" s="91">
        <f>SUM(K$4:K152)/$BE152</f>
        <v>6467876185.8999872</v>
      </c>
      <c r="L537" s="92">
        <f>SUM(L$4:L152)/$BE152</f>
        <v>59476039039.065132</v>
      </c>
      <c r="M537" s="92">
        <f>SUM(M$4:M152)/$BE152</f>
        <v>139497998472.22198</v>
      </c>
      <c r="N537" s="92">
        <f>SUM(N$4:N152)/$BE152</f>
        <v>87081560955.389908</v>
      </c>
      <c r="O537" s="92">
        <f>SUM(O$4:O152)/$BE152</f>
        <v>20494885199.419621</v>
      </c>
      <c r="P537" s="92">
        <f>SUM(P$4:P152)/$BE152</f>
        <v>48273541901.354561</v>
      </c>
      <c r="Q537" s="92">
        <f>SUM(Q$4:Q152)/$BE152</f>
        <v>76066784249.267258</v>
      </c>
      <c r="R537" s="92">
        <f>SUM(R$4:R152)/$BE152</f>
        <v>66703364024.029808</v>
      </c>
      <c r="S537" s="92">
        <f>SUM(S$4:S152)/$BE152</f>
        <v>37169461116.875694</v>
      </c>
      <c r="T537" s="92">
        <f>SUM(T$4:T152)/$BE152</f>
        <v>55419852145.346504</v>
      </c>
      <c r="U537" s="92">
        <f>SUM(U$4:U152)/$BE152</f>
        <v>110407641039.33311</v>
      </c>
      <c r="V537" s="92">
        <f>SUM(V$4:V152)/$BE152</f>
        <v>6663281527.2554817</v>
      </c>
      <c r="W537" s="92">
        <f>SUM(W$4:W152)/$BE152</f>
        <v>7905526394.5654316</v>
      </c>
      <c r="X537" s="92">
        <f>SUM(X$4:X152)/$BE152</f>
        <v>46436783988.996483</v>
      </c>
      <c r="Y537" s="92">
        <f>SUM(Y$4:Y152)/$BE152</f>
        <v>133563961640.41246</v>
      </c>
      <c r="Z537" s="92">
        <f>SUM(Z$4:Z152)/$BE152</f>
        <v>147464418535.52249</v>
      </c>
      <c r="AA537" s="92">
        <f>SUM(AA$4:AA152)/$BE152</f>
        <v>125485295343.46771</v>
      </c>
      <c r="AB537" s="92">
        <f>SUM(AB$4:AB152)/$BE152</f>
        <v>196845143908.4408</v>
      </c>
      <c r="AC537" s="92">
        <f>SUM(AC$4:AC152)/$BE152</f>
        <v>127866360981.85683</v>
      </c>
      <c r="AD537" s="92">
        <f>SUM(AD$4:AD152)/$BE152</f>
        <v>20029285193.376869</v>
      </c>
      <c r="AE537" s="92">
        <f>SUM(AE$4:AE152)/$BE152</f>
        <v>24772984151.317627</v>
      </c>
      <c r="AF537" s="92">
        <f>SUM(AF$4:AF152)/$BE152</f>
        <v>33467208443.52351</v>
      </c>
      <c r="AG537" s="92">
        <f>SUM(AG$4:AG152)/$BE152</f>
        <v>43557838430.464737</v>
      </c>
      <c r="AH537" s="91">
        <f>SUM(AH$4:AH152)/$BE152</f>
        <v>78331783725.106918</v>
      </c>
      <c r="AI537" s="91">
        <f>SUM(AI$4:AI152)/$BE152</f>
        <v>93809435217.271301</v>
      </c>
      <c r="AJ537" s="91">
        <f>SUM(AJ$4:AJ152)/$BE152</f>
        <v>38197793634.086151</v>
      </c>
      <c r="AK537" s="91">
        <f>SUM(AK$4:AK152)/$BE152</f>
        <v>26805716727.310764</v>
      </c>
      <c r="AL537" s="91">
        <f>SUM(AL$4:AL152)/$BE152</f>
        <v>44068709637.261688</v>
      </c>
      <c r="AM537" s="91">
        <f>SUM(AM$4:AM152)/$BE152</f>
        <v>106513642762.86278</v>
      </c>
      <c r="AN537" s="91">
        <f>SUM(AN$4:AN152)/$BE152</f>
        <v>140355335467.34564</v>
      </c>
      <c r="AO537" s="91">
        <f>SUM(AO$4:AO152)/$BE152</f>
        <v>114797710390.71796</v>
      </c>
      <c r="AP537" s="91">
        <f>SUM(AP$4:AP152)/$BE152</f>
        <v>79745526586.54509</v>
      </c>
      <c r="AQ537" s="91">
        <f>SUM(AQ$4:AQ152)/$BE152</f>
        <v>117011602736.73254</v>
      </c>
      <c r="AR537" s="91">
        <f>SUM(AR$4:AR152)/$BE152</f>
        <v>170126453032.86142</v>
      </c>
      <c r="AS537" s="91">
        <f>SUM(AS$4:AS152)/$BE152</f>
        <v>299882939227.89471</v>
      </c>
      <c r="AT537" s="91">
        <f>SUM(AT$4:AT152)/$BE152</f>
        <v>419947455611.52765</v>
      </c>
      <c r="AU537" s="91">
        <f>SUM(AU$4:AU152)/$BE152</f>
        <v>430830708399.46747</v>
      </c>
      <c r="AY537" s="36"/>
      <c r="AZ537" s="36"/>
      <c r="BA537" s="63"/>
      <c r="BB537" s="63"/>
    </row>
    <row r="538" spans="1:54" x14ac:dyDescent="0.25">
      <c r="A538" s="60">
        <v>19541</v>
      </c>
      <c r="B538" s="92">
        <f>SUM(B$4:B153)/$BE153</f>
        <v>33716020877.771488</v>
      </c>
      <c r="C538" s="92">
        <f>SUM(C$4:C153)/$BE153</f>
        <v>28503789911.564507</v>
      </c>
      <c r="D538" s="92">
        <f>SUM(D$4:D153)/$BE153</f>
        <v>33899104588.318459</v>
      </c>
      <c r="E538" s="92">
        <f>SUM(E$4:E153)/$BE153</f>
        <v>1359677248.8057811</v>
      </c>
      <c r="F538" s="92">
        <f>SUM(F$4:F153)/$BE153</f>
        <v>4361956569.250598</v>
      </c>
      <c r="G538" s="92">
        <f>SUM(G$4:G153)/$BE153</f>
        <v>17359528594.72776</v>
      </c>
      <c r="H538" s="92">
        <f>SUM(H$4:H153)/$BE153</f>
        <v>16410363008.06023</v>
      </c>
      <c r="I538" s="92">
        <f>SUM(I$4:I153)/$BE153</f>
        <v>14671991265.002722</v>
      </c>
      <c r="J538" s="92">
        <f>SUM(J$4:J153)/$BE153</f>
        <v>20763158096.478466</v>
      </c>
      <c r="K538" s="91">
        <f>SUM(K$4:K153)/$BE153</f>
        <v>4903333687.8839712</v>
      </c>
      <c r="L538" s="92">
        <f>SUM(L$4:L153)/$BE153</f>
        <v>45089070928.556107</v>
      </c>
      <c r="M538" s="92">
        <f>SUM(M$4:M153)/$BE153</f>
        <v>105754102679.91965</v>
      </c>
      <c r="N538" s="92">
        <f>SUM(N$4:N153)/$BE153</f>
        <v>66016948648.358948</v>
      </c>
      <c r="O538" s="92">
        <f>SUM(O$4:O153)/$BE153</f>
        <v>15537270930.803415</v>
      </c>
      <c r="P538" s="92">
        <f>SUM(P$4:P153)/$BE153</f>
        <v>36596411914.07711</v>
      </c>
      <c r="Q538" s="92">
        <f>SUM(Q$4:Q153)/$BE153</f>
        <v>57666601909.103279</v>
      </c>
      <c r="R538" s="92">
        <f>SUM(R$4:R153)/$BE153</f>
        <v>50568146545.104759</v>
      </c>
      <c r="S538" s="92">
        <f>SUM(S$4:S153)/$BE153</f>
        <v>28178348381.006351</v>
      </c>
      <c r="T538" s="92">
        <f>SUM(T$4:T153)/$BE153</f>
        <v>42014063394.194092</v>
      </c>
      <c r="U538" s="92">
        <f>SUM(U$4:U153)/$BE153</f>
        <v>83700568395.846649</v>
      </c>
      <c r="V538" s="92">
        <f>SUM(V$4:V153)/$BE153</f>
        <v>5051472773.0366068</v>
      </c>
      <c r="W538" s="92">
        <f>SUM(W$4:W153)/$BE153</f>
        <v>5993236721.741539</v>
      </c>
      <c r="X538" s="92">
        <f>SUM(X$4:X153)/$BE153</f>
        <v>35203955093.569305</v>
      </c>
      <c r="Y538" s="92">
        <f>SUM(Y$4:Y153)/$BE153</f>
        <v>101255477463.5703</v>
      </c>
      <c r="Z538" s="92">
        <f>SUM(Z$4:Z153)/$BE153</f>
        <v>111793487732.22682</v>
      </c>
      <c r="AA538" s="92">
        <f>SUM(AA$4:AA153)/$BE153</f>
        <v>95131006820.456863</v>
      </c>
      <c r="AB538" s="92">
        <f>SUM(AB$4:AB153)/$BE153</f>
        <v>149229247218.02322</v>
      </c>
      <c r="AC538" s="92">
        <f>SUM(AC$4:AC153)/$BE153</f>
        <v>96936107112.84584</v>
      </c>
      <c r="AD538" s="92">
        <f>SUM(AD$4:AD153)/$BE153</f>
        <v>15184299052.408924</v>
      </c>
      <c r="AE538" s="92">
        <f>SUM(AE$4:AE153)/$BE153</f>
        <v>18780520649.737564</v>
      </c>
      <c r="AF538" s="92">
        <f>SUM(AF$4:AF153)/$BE153</f>
        <v>25371651845.460197</v>
      </c>
      <c r="AG538" s="92">
        <f>SUM(AG$4:AG153)/$BE153</f>
        <v>33021406679.667767</v>
      </c>
      <c r="AH538" s="91">
        <f>SUM(AH$4:AH153)/$BE153</f>
        <v>59383702666.566277</v>
      </c>
      <c r="AI538" s="91">
        <f>SUM(AI$4:AI153)/$BE153</f>
        <v>71117408226.027939</v>
      </c>
      <c r="AJ538" s="91">
        <f>SUM(AJ$4:AJ153)/$BE153</f>
        <v>28957968163.90794</v>
      </c>
      <c r="AK538" s="91">
        <f>SUM(AK$4:AK153)/$BE153</f>
        <v>20321542826.905293</v>
      </c>
      <c r="AL538" s="91">
        <f>SUM(AL$4:AL153)/$BE153</f>
        <v>33408708976.204689</v>
      </c>
      <c r="AM538" s="91">
        <f>SUM(AM$4:AM153)/$BE153</f>
        <v>80748514419.586426</v>
      </c>
      <c r="AN538" s="91">
        <f>SUM(AN$4:AN153)/$BE153</f>
        <v>106404058612.62788</v>
      </c>
      <c r="AO538" s="91">
        <f>SUM(AO$4:AO153)/$BE153</f>
        <v>87028707208.348419</v>
      </c>
      <c r="AP538" s="91">
        <f>SUM(AP$4:AP153)/$BE153</f>
        <v>60455464772.689659</v>
      </c>
      <c r="AQ538" s="91">
        <f>SUM(AQ$4:AQ153)/$BE153</f>
        <v>88707064015.25589</v>
      </c>
      <c r="AR538" s="91">
        <f>SUM(AR$4:AR153)/$BE153</f>
        <v>128973677604.96231</v>
      </c>
      <c r="AS538" s="91">
        <f>SUM(AS$4:AS153)/$BE153</f>
        <v>227342700380.75195</v>
      </c>
      <c r="AT538" s="91">
        <f>SUM(AT$4:AT153)/$BE153</f>
        <v>318364180106.17798</v>
      </c>
      <c r="AU538" s="91">
        <f>SUM(AU$4:AU153)/$BE153</f>
        <v>326614822158.55847</v>
      </c>
      <c r="AY538" s="36"/>
      <c r="AZ538" s="36"/>
      <c r="BA538" s="63"/>
      <c r="BB538" s="63"/>
    </row>
    <row r="539" spans="1:54" x14ac:dyDescent="0.25">
      <c r="A539" s="60">
        <v>19542</v>
      </c>
      <c r="B539" s="92">
        <f>SUM(B$4:B154)/$BE154</f>
        <v>26091077124.360043</v>
      </c>
      <c r="C539" s="92">
        <f>SUM(C$4:C154)/$BE154</f>
        <v>22057600593.230877</v>
      </c>
      <c r="D539" s="92">
        <f>SUM(D$4:D154)/$BE154</f>
        <v>26232764657.862843</v>
      </c>
      <c r="E539" s="92">
        <f>SUM(E$4:E154)/$BE154</f>
        <v>1052192932.0863253</v>
      </c>
      <c r="F539" s="92">
        <f>SUM(F$4:F154)/$BE154</f>
        <v>3375497835.6355643</v>
      </c>
      <c r="G539" s="92">
        <f>SUM(G$4:G154)/$BE154</f>
        <v>13433636873.902281</v>
      </c>
      <c r="H539" s="92">
        <f>SUM(H$4:H154)/$BE154</f>
        <v>12699126305.35393</v>
      </c>
      <c r="I539" s="92">
        <f>SUM(I$4:I154)/$BE154</f>
        <v>11353893687.550549</v>
      </c>
      <c r="J539" s="92">
        <f>SUM(J$4:J154)/$BE154</f>
        <v>16067531065.716637</v>
      </c>
      <c r="K539" s="91">
        <f>SUM(K$4:K154)/$BE154</f>
        <v>3794440340.2536669</v>
      </c>
      <c r="L539" s="92">
        <f>SUM(L$4:L154)/$BE154</f>
        <v>34892084880.8452</v>
      </c>
      <c r="M539" s="92">
        <f>SUM(M$4:M154)/$BE154</f>
        <v>81837594904.123764</v>
      </c>
      <c r="N539" s="92">
        <f>SUM(N$4:N154)/$BE154</f>
        <v>51087079333.330185</v>
      </c>
      <c r="O539" s="92">
        <f>SUM(O$4:O154)/$BE154</f>
        <v>12023485291.223028</v>
      </c>
      <c r="P539" s="92">
        <f>SUM(P$4:P154)/$BE154</f>
        <v>28320064601.601521</v>
      </c>
      <c r="Q539" s="92">
        <f>SUM(Q$4:Q154)/$BE154</f>
        <v>44625188638.829865</v>
      </c>
      <c r="R539" s="92">
        <f>SUM(R$4:R154)/$BE154</f>
        <v>39132062121.866554</v>
      </c>
      <c r="S539" s="92">
        <f>SUM(S$4:S154)/$BE154</f>
        <v>21805758033.265575</v>
      </c>
      <c r="T539" s="92">
        <f>SUM(T$4:T154)/$BE154</f>
        <v>32512506297.925762</v>
      </c>
      <c r="U539" s="92">
        <f>SUM(U$4:U154)/$BE154</f>
        <v>64771520629.971764</v>
      </c>
      <c r="V539" s="92">
        <f>SUM(V$4:V154)/$BE154</f>
        <v>3909079179.985291</v>
      </c>
      <c r="W539" s="92">
        <f>SUM(W$4:W154)/$BE154</f>
        <v>4637874589.593297</v>
      </c>
      <c r="X539" s="92">
        <f>SUM(X$4:X154)/$BE154</f>
        <v>27242513320.056488</v>
      </c>
      <c r="Y539" s="92">
        <f>SUM(Y$4:Y154)/$BE154</f>
        <v>78356340192.030823</v>
      </c>
      <c r="Z539" s="92">
        <f>SUM(Z$4:Z154)/$BE154</f>
        <v>86511166509.35788</v>
      </c>
      <c r="AA539" s="92">
        <f>SUM(AA$4:AA154)/$BE154</f>
        <v>73616936592.569016</v>
      </c>
      <c r="AB539" s="92">
        <f>SUM(AB$4:AB154)/$BE154</f>
        <v>115480744283.73375</v>
      </c>
      <c r="AC539" s="92">
        <f>SUM(AC$4:AC154)/$BE154</f>
        <v>75013811255.292862</v>
      </c>
      <c r="AD539" s="92">
        <f>SUM(AD$4:AD154)/$BE154</f>
        <v>11750339984.242422</v>
      </c>
      <c r="AE539" s="92">
        <f>SUM(AE$4:AE154)/$BE154</f>
        <v>14533269090.194792</v>
      </c>
      <c r="AF539" s="92">
        <f>SUM(AF$4:AF154)/$BE154</f>
        <v>19633800968.84399</v>
      </c>
      <c r="AG539" s="92">
        <f>SUM(AG$4:AG154)/$BE154</f>
        <v>25553547673.134293</v>
      </c>
      <c r="AH539" s="91">
        <f>SUM(AH$4:AH154)/$BE154</f>
        <v>45953960482.304268</v>
      </c>
      <c r="AI539" s="91">
        <f>SUM(AI$4:AI154)/$BE154</f>
        <v>55034081504.954384</v>
      </c>
      <c r="AJ539" s="91">
        <f>SUM(AJ$4:AJ154)/$BE154</f>
        <v>22409094962.927864</v>
      </c>
      <c r="AK539" s="91">
        <f>SUM(AK$4:AK154)/$BE154</f>
        <v>15725786091.936842</v>
      </c>
      <c r="AL539" s="91">
        <f>SUM(AL$4:AL154)/$BE154</f>
        <v>25853269394.035461</v>
      </c>
      <c r="AM539" s="91">
        <f>SUM(AM$4:AM154)/$BE154</f>
        <v>62487079533.594002</v>
      </c>
      <c r="AN539" s="91">
        <f>SUM(AN$4:AN154)/$BE154</f>
        <v>82340567123.496063</v>
      </c>
      <c r="AO539" s="91">
        <f>SUM(AO$4:AO154)/$BE154</f>
        <v>67347003987.090736</v>
      </c>
      <c r="AP539" s="91">
        <f>SUM(AP$4:AP154)/$BE154</f>
        <v>46783335397.026405</v>
      </c>
      <c r="AQ539" s="91">
        <f>SUM(AQ$4:AQ154)/$BE154</f>
        <v>68645784699.671051</v>
      </c>
      <c r="AR539" s="91">
        <f>SUM(AR$4:AR154)/$BE154</f>
        <v>99806012040.981674</v>
      </c>
      <c r="AS539" s="91">
        <f>SUM(AS$4:AS154)/$BE154</f>
        <v>175928689330.29626</v>
      </c>
      <c r="AT539" s="91">
        <f>SUM(AT$4:AT154)/$BE154</f>
        <v>246365464165.25424</v>
      </c>
      <c r="AU539" s="91">
        <f>SUM(AU$4:AU154)/$BE154</f>
        <v>252750202303.96744</v>
      </c>
      <c r="AY539" s="36"/>
      <c r="AZ539" s="36"/>
      <c r="BA539" s="63"/>
      <c r="BB539" s="63"/>
    </row>
    <row r="540" spans="1:54" x14ac:dyDescent="0.25">
      <c r="A540" s="60">
        <v>19543</v>
      </c>
      <c r="B540" s="92">
        <f>SUM(B$4:B155)/$BE155</f>
        <v>20519529789.876762</v>
      </c>
      <c r="C540" s="92">
        <f>SUM(C$4:C155)/$BE155</f>
        <v>17347368763.763554</v>
      </c>
      <c r="D540" s="92">
        <f>SUM(D$4:D155)/$BE155</f>
        <v>20630967541.18808</v>
      </c>
      <c r="E540" s="92">
        <f>SUM(E$4:E155)/$BE155</f>
        <v>827515925.92536891</v>
      </c>
      <c r="F540" s="92">
        <f>SUM(F$4:F155)/$BE155</f>
        <v>2654691812.7495947</v>
      </c>
      <c r="G540" s="92">
        <f>SUM(G$4:G155)/$BE155</f>
        <v>10564986614.418236</v>
      </c>
      <c r="H540" s="92">
        <f>SUM(H$4:H155)/$BE155</f>
        <v>9987324582.0276184</v>
      </c>
      <c r="I540" s="92">
        <f>SUM(I$4:I155)/$BE155</f>
        <v>8929358386.4029255</v>
      </c>
      <c r="J540" s="92">
        <f>SUM(J$4:J155)/$BE155</f>
        <v>12636434563.972872</v>
      </c>
      <c r="K540" s="91">
        <f>SUM(K$4:K155)/$BE155</f>
        <v>2984171652.5963602</v>
      </c>
      <c r="L540" s="92">
        <f>SUM(L$4:L155)/$BE155</f>
        <v>27441144718.019497</v>
      </c>
      <c r="M540" s="92">
        <f>SUM(M$4:M155)/$BE155</f>
        <v>64361796783.05751</v>
      </c>
      <c r="N540" s="92">
        <f>SUM(N$4:N155)/$BE155</f>
        <v>40177820487.162102</v>
      </c>
      <c r="O540" s="92">
        <f>SUM(O$4:O155)/$BE155</f>
        <v>9455961254.3760586</v>
      </c>
      <c r="P540" s="92">
        <f>SUM(P$4:P155)/$BE155</f>
        <v>22272536151.142235</v>
      </c>
      <c r="Q540" s="92">
        <f>SUM(Q$4:Q155)/$BE155</f>
        <v>35095824574.473206</v>
      </c>
      <c r="R540" s="92">
        <f>SUM(R$4:R155)/$BE155</f>
        <v>30775712463.506077</v>
      </c>
      <c r="S540" s="92">
        <f>SUM(S$4:S155)/$BE155</f>
        <v>17149304519.480967</v>
      </c>
      <c r="T540" s="92">
        <f>SUM(T$4:T155)/$BE155</f>
        <v>25569716545.367954</v>
      </c>
      <c r="U540" s="92">
        <f>SUM(U$4:U155)/$BE155</f>
        <v>50940060818.069695</v>
      </c>
      <c r="V540" s="92">
        <f>SUM(V$4:V155)/$BE155</f>
        <v>3074332455.5688424</v>
      </c>
      <c r="W540" s="92">
        <f>SUM(W$4:W155)/$BE155</f>
        <v>3647513296.78298</v>
      </c>
      <c r="X540" s="92">
        <f>SUM(X$4:X155)/$BE155</f>
        <v>21425085022.039322</v>
      </c>
      <c r="Y540" s="92">
        <f>SUM(Y$4:Y155)/$BE155</f>
        <v>61623935316.435272</v>
      </c>
      <c r="Z540" s="92">
        <f>SUM(Z$4:Z155)/$BE155</f>
        <v>68037367448.578232</v>
      </c>
      <c r="AA540" s="92">
        <f>SUM(AA$4:AA155)/$BE155</f>
        <v>57896600923.231064</v>
      </c>
      <c r="AB540" s="92">
        <f>SUM(AB$4:AB155)/$BE155</f>
        <v>90820705006.406403</v>
      </c>
      <c r="AC540" s="92">
        <f>SUM(AC$4:AC155)/$BE155</f>
        <v>58995183562.10759</v>
      </c>
      <c r="AD540" s="92">
        <f>SUM(AD$4:AD155)/$BE155</f>
        <v>9241145047.4555264</v>
      </c>
      <c r="AE540" s="92">
        <f>SUM(AE$4:AE155)/$BE155</f>
        <v>11429801283.529026</v>
      </c>
      <c r="AF540" s="92">
        <f>SUM(AF$4:AF155)/$BE155</f>
        <v>15441151798.417913</v>
      </c>
      <c r="AG540" s="92">
        <f>SUM(AG$4:AG155)/$BE155</f>
        <v>20096781154.191574</v>
      </c>
      <c r="AH540" s="91">
        <f>SUM(AH$4:AH155)/$BE155</f>
        <v>36140844777.355904</v>
      </c>
      <c r="AI540" s="91">
        <f>SUM(AI$4:AI155)/$BE155</f>
        <v>43281991705.611481</v>
      </c>
      <c r="AJ540" s="91">
        <f>SUM(AJ$4:AJ155)/$BE155</f>
        <v>17623830084.075966</v>
      </c>
      <c r="AK540" s="91">
        <f>SUM(AK$4:AK155)/$BE155</f>
        <v>12367665173.247337</v>
      </c>
      <c r="AL540" s="91">
        <f>SUM(AL$4:AL155)/$BE155</f>
        <v>20332510563.163612</v>
      </c>
      <c r="AM540" s="91">
        <f>SUM(AM$4:AM155)/$BE155</f>
        <v>49143444899.505592</v>
      </c>
      <c r="AN540" s="91">
        <f>SUM(AN$4:AN155)/$BE155</f>
        <v>64757369402.133644</v>
      </c>
      <c r="AO540" s="91">
        <f>SUM(AO$4:AO155)/$BE155</f>
        <v>52965578300.69651</v>
      </c>
      <c r="AP540" s="91">
        <f>SUM(AP$4:AP155)/$BE155</f>
        <v>36793107225.875381</v>
      </c>
      <c r="AQ540" s="91">
        <f>SUM(AQ$4:AQ155)/$BE155</f>
        <v>53987002340.435913</v>
      </c>
      <c r="AR540" s="91">
        <f>SUM(AR$4:AR155)/$BE155</f>
        <v>78493192009.056137</v>
      </c>
      <c r="AS540" s="91">
        <f>SUM(AS$4:AS155)/$BE155</f>
        <v>138360458091.26291</v>
      </c>
      <c r="AT540" s="91">
        <f>SUM(AT$4:AT155)/$BE155</f>
        <v>193755985348.31021</v>
      </c>
      <c r="AU540" s="91">
        <f>SUM(AU$4:AU155)/$BE155</f>
        <v>198777309516.76193</v>
      </c>
      <c r="AY540" s="36"/>
      <c r="AZ540" s="36"/>
      <c r="BA540" s="63"/>
      <c r="BB540" s="63"/>
    </row>
    <row r="541" spans="1:54" x14ac:dyDescent="0.25">
      <c r="A541" s="60">
        <v>19544</v>
      </c>
      <c r="B541" s="92">
        <f>SUM(B$4:B156)/$BE156</f>
        <v>16214687553.928856</v>
      </c>
      <c r="C541" s="92">
        <f>SUM(C$4:C156)/$BE156</f>
        <v>13708020836.195059</v>
      </c>
      <c r="D541" s="92">
        <f>SUM(D$4:D156)/$BE156</f>
        <v>16302750713.264563</v>
      </c>
      <c r="E541" s="92">
        <f>SUM(E$4:E156)/$BE156</f>
        <v>653918403.50520456</v>
      </c>
      <c r="F541" s="92">
        <f>SUM(F$4:F156)/$BE156</f>
        <v>2097761662.2369802</v>
      </c>
      <c r="G541" s="92">
        <f>SUM(G$4:G156)/$BE156</f>
        <v>8348530127.0436134</v>
      </c>
      <c r="H541" s="92">
        <f>SUM(H$4:H156)/$BE156</f>
        <v>7892056777.2069197</v>
      </c>
      <c r="I541" s="92">
        <f>SUM(I$4:I156)/$BE156</f>
        <v>7056045938.0002489</v>
      </c>
      <c r="J541" s="92">
        <f>SUM(J$4:J156)/$BE156</f>
        <v>9985404783.7551823</v>
      </c>
      <c r="K541" s="91">
        <f>SUM(K$4:K156)/$BE156</f>
        <v>2358119482.8034205</v>
      </c>
      <c r="L541" s="92">
        <f>SUM(L$4:L156)/$BE156</f>
        <v>21684192185.922806</v>
      </c>
      <c r="M541" s="92">
        <f>SUM(M$4:M156)/$BE156</f>
        <v>50859159794.464691</v>
      </c>
      <c r="N541" s="92">
        <f>SUM(N$4:N156)/$BE156</f>
        <v>31748807818.625969</v>
      </c>
      <c r="O541" s="92">
        <f>SUM(O$4:O156)/$BE156</f>
        <v>7472169404.9379435</v>
      </c>
      <c r="P541" s="92">
        <f>SUM(P$4:P156)/$BE156</f>
        <v>17599928257.334244</v>
      </c>
      <c r="Q541" s="92">
        <f>SUM(Q$4:Q156)/$BE156</f>
        <v>27732981229.571205</v>
      </c>
      <c r="R541" s="92">
        <f>SUM(R$4:R156)/$BE156</f>
        <v>24319197286.011215</v>
      </c>
      <c r="S541" s="92">
        <f>SUM(S$4:S156)/$BE156</f>
        <v>13551505651.899693</v>
      </c>
      <c r="T541" s="92">
        <f>SUM(T$4:T156)/$BE156</f>
        <v>20205383892.212227</v>
      </c>
      <c r="U541" s="92">
        <f>SUM(U$4:U156)/$BE156</f>
        <v>40253213693.30835</v>
      </c>
      <c r="V541" s="92">
        <f>SUM(V$4:V156)/$BE156</f>
        <v>2429367135.8587956</v>
      </c>
      <c r="W541" s="92">
        <f>SUM(W$4:W156)/$BE156</f>
        <v>2882310512.5965838</v>
      </c>
      <c r="X541" s="92">
        <f>SUM(X$4:X156)/$BE156</f>
        <v>16930261090.277969</v>
      </c>
      <c r="Y541" s="92">
        <f>SUM(Y$4:Y156)/$BE156</f>
        <v>48695679623.791954</v>
      </c>
      <c r="Z541" s="92">
        <f>SUM(Z$4:Z156)/$BE156</f>
        <v>53763628208.463554</v>
      </c>
      <c r="AA541" s="92">
        <f>SUM(AA$4:AA156)/$BE156</f>
        <v>45750317851.855652</v>
      </c>
      <c r="AB541" s="92">
        <f>SUM(AB$4:AB156)/$BE156</f>
        <v>71767179821.13205</v>
      </c>
      <c r="AC541" s="92">
        <f>SUM(AC$4:AC156)/$BE156</f>
        <v>46618425420.965378</v>
      </c>
      <c r="AD541" s="92">
        <f>SUM(AD$4:AD156)/$BE156</f>
        <v>7302420913.1940117</v>
      </c>
      <c r="AE541" s="92">
        <f>SUM(AE$4:AE156)/$BE156</f>
        <v>9031913297.0975456</v>
      </c>
      <c r="AF541" s="92">
        <f>SUM(AF$4:AF156)/$BE156</f>
        <v>12201710501.109982</v>
      </c>
      <c r="AG541" s="92">
        <f>SUM(AG$4:AG156)/$BE156</f>
        <v>15880622678.49523</v>
      </c>
      <c r="AH541" s="91">
        <f>SUM(AH$4:AH156)/$BE156</f>
        <v>28558761630.387577</v>
      </c>
      <c r="AI541" s="91">
        <f>SUM(AI$4:AI156)/$BE156</f>
        <v>34201766394.673561</v>
      </c>
      <c r="AJ541" s="91">
        <f>SUM(AJ$4:AJ156)/$BE156</f>
        <v>13926501058.618317</v>
      </c>
      <c r="AK541" s="91">
        <f>SUM(AK$4:AK156)/$BE156</f>
        <v>9773020052.4477596</v>
      </c>
      <c r="AL541" s="91">
        <f>SUM(AL$4:AL156)/$BE156</f>
        <v>16066907470.760839</v>
      </c>
      <c r="AM541" s="91">
        <f>SUM(AM$4:AM156)/$BE156</f>
        <v>38833513879.421387</v>
      </c>
      <c r="AN541" s="91">
        <f>SUM(AN$4:AN156)/$BE156</f>
        <v>51171749096.119286</v>
      </c>
      <c r="AO541" s="91">
        <f>SUM(AO$4:AO156)/$BE156</f>
        <v>41853799827.518867</v>
      </c>
      <c r="AP541" s="91">
        <f>SUM(AP$4:AP156)/$BE156</f>
        <v>29074179391.215313</v>
      </c>
      <c r="AQ541" s="91">
        <f>SUM(AQ$4:AQ156)/$BE156</f>
        <v>42660925396.641983</v>
      </c>
      <c r="AR541" s="91">
        <f>SUM(AR$4:AR156)/$BE156</f>
        <v>62025891531.344086</v>
      </c>
      <c r="AS541" s="91">
        <f>SUM(AS$4:AS156)/$BE156</f>
        <v>109333444713.67868</v>
      </c>
      <c r="AT541" s="91">
        <f>SUM(AT$4:AT156)/$BE156</f>
        <v>153107386983.38315</v>
      </c>
      <c r="AU541" s="91">
        <f>SUM(AU$4:AU156)/$BE156</f>
        <v>157075272414.81812</v>
      </c>
      <c r="AY541" s="36"/>
      <c r="AZ541" s="36"/>
      <c r="BA541" s="63"/>
      <c r="BB541" s="63"/>
    </row>
    <row r="542" spans="1:54" x14ac:dyDescent="0.25">
      <c r="A542" s="60">
        <v>19545</v>
      </c>
      <c r="B542" s="92">
        <f>SUM(B$4:B157)/$BE157</f>
        <v>12920480885.898829</v>
      </c>
      <c r="C542" s="92">
        <f>SUM(C$4:C157)/$BE157</f>
        <v>10923073057.521088</v>
      </c>
      <c r="D542" s="92">
        <f>SUM(D$4:D157)/$BE157</f>
        <v>12990654860.544106</v>
      </c>
      <c r="E542" s="92">
        <f>SUM(E$4:E157)/$BE157</f>
        <v>521074826.49262714</v>
      </c>
      <c r="F542" s="92">
        <f>SUM(F$4:F157)/$BE157</f>
        <v>1671581938.1100998</v>
      </c>
      <c r="G542" s="92">
        <f>SUM(G$4:G157)/$BE157</f>
        <v>6652424037.3220692</v>
      </c>
      <c r="H542" s="92">
        <f>SUM(H$4:H157)/$BE157</f>
        <v>6288688301.2694712</v>
      </c>
      <c r="I542" s="92">
        <f>SUM(I$4:I157)/$BE157</f>
        <v>5622524731.2105093</v>
      </c>
      <c r="J542" s="92">
        <f>SUM(J$4:J157)/$BE157</f>
        <v>7956748595.0786495</v>
      </c>
      <c r="K542" s="91">
        <f>SUM(K$4:K157)/$BE157</f>
        <v>1879043499.587038</v>
      </c>
      <c r="L542" s="92">
        <f>SUM(L$4:L157)/$BE157</f>
        <v>17278781116.78677</v>
      </c>
      <c r="M542" s="92">
        <f>SUM(M$4:M157)/$BE157</f>
        <v>40526494196.77668</v>
      </c>
      <c r="N542" s="92">
        <f>SUM(N$4:N157)/$BE157</f>
        <v>25298647435.37051</v>
      </c>
      <c r="O542" s="92">
        <f>SUM(O$4:O157)/$BE157</f>
        <v>5954106214.7539959</v>
      </c>
      <c r="P542" s="92">
        <f>SUM(P$4:P157)/$BE157</f>
        <v>14024293128.715086</v>
      </c>
      <c r="Q542" s="92">
        <f>SUM(Q$4:Q157)/$BE157</f>
        <v>22098688464.325912</v>
      </c>
      <c r="R542" s="92">
        <f>SUM(R$4:R157)/$BE157</f>
        <v>19378457819.66193</v>
      </c>
      <c r="S542" s="92">
        <f>SUM(S$4:S157)/$BE157</f>
        <v>10798350463.644737</v>
      </c>
      <c r="T542" s="92">
        <f>SUM(T$4:T157)/$BE157</f>
        <v>16100419479.136208</v>
      </c>
      <c r="U542" s="92">
        <f>SUM(U$4:U157)/$BE157</f>
        <v>32075283529.935863</v>
      </c>
      <c r="V542" s="92">
        <f>SUM(V$4:V157)/$BE157</f>
        <v>1935817791.183239</v>
      </c>
      <c r="W542" s="92">
        <f>SUM(W$4:W157)/$BE157</f>
        <v>2296750755.1823101</v>
      </c>
      <c r="X542" s="92">
        <f>SUM(X$4:X157)/$BE157</f>
        <v>13490672161.195766</v>
      </c>
      <c r="Y542" s="92">
        <f>SUM(Y$4:Y157)/$BE157</f>
        <v>38802549771.184135</v>
      </c>
      <c r="Z542" s="92">
        <f>SUM(Z$4:Z157)/$BE157</f>
        <v>42840888393.730774</v>
      </c>
      <c r="AA542" s="92">
        <f>SUM(AA$4:AA157)/$BE157</f>
        <v>36455578466.584167</v>
      </c>
      <c r="AB542" s="92">
        <f>SUM(AB$4:AB157)/$BE157</f>
        <v>57186790245.929543</v>
      </c>
      <c r="AC542" s="92">
        <f>SUM(AC$4:AC157)/$BE157</f>
        <v>37147321250.311821</v>
      </c>
      <c r="AD542" s="92">
        <f>SUM(AD$4:AD157)/$BE157</f>
        <v>5818844745.1116753</v>
      </c>
      <c r="AE542" s="92">
        <f>SUM(AE$4:AE157)/$BE157</f>
        <v>7196969735.5666399</v>
      </c>
      <c r="AF542" s="92">
        <f>SUM(AF$4:AF157)/$BE157</f>
        <v>9722782497.7258129</v>
      </c>
      <c r="AG542" s="92">
        <f>SUM(AG$4:AG157)/$BE157</f>
        <v>12654278323.869678</v>
      </c>
      <c r="AH542" s="91">
        <f>SUM(AH$4:AH157)/$BE157</f>
        <v>22756701327.587288</v>
      </c>
      <c r="AI542" s="91">
        <f>SUM(AI$4:AI157)/$BE157</f>
        <v>27253275667.980961</v>
      </c>
      <c r="AJ542" s="91">
        <f>SUM(AJ$4:AJ157)/$BE157</f>
        <v>11097180020.326981</v>
      </c>
      <c r="AK542" s="91">
        <f>SUM(AK$4:AK157)/$BE157</f>
        <v>7787511348.7567577</v>
      </c>
      <c r="AL542" s="91">
        <f>SUM(AL$4:AL157)/$BE157</f>
        <v>12802725461.951073</v>
      </c>
      <c r="AM542" s="91">
        <f>SUM(AM$4:AM157)/$BE157</f>
        <v>30944011614.946159</v>
      </c>
      <c r="AN542" s="91">
        <f>SUM(AN$4:AN157)/$BE157</f>
        <v>40775580974.630989</v>
      </c>
      <c r="AO542" s="91">
        <f>SUM(AO$4:AO157)/$BE157</f>
        <v>33350696380.425385</v>
      </c>
      <c r="AP542" s="91">
        <f>SUM(AP$4:AP157)/$BE157</f>
        <v>23167399917.09235</v>
      </c>
      <c r="AQ542" s="91">
        <f>SUM(AQ$4:AQ157)/$BE157</f>
        <v>33993834923.683205</v>
      </c>
      <c r="AR542" s="91">
        <f>SUM(AR$4:AR157)/$BE157</f>
        <v>49424567098.242126</v>
      </c>
      <c r="AS542" s="91">
        <f>SUM(AS$4:AS157)/$BE157</f>
        <v>87121010851.299057</v>
      </c>
      <c r="AT542" s="91">
        <f>SUM(AT$4:AT157)/$BE157</f>
        <v>122001731457.20538</v>
      </c>
      <c r="AU542" s="91">
        <f>SUM(AU$4:AU157)/$BE157</f>
        <v>125163492850.64098</v>
      </c>
      <c r="AY542" s="36"/>
      <c r="AZ542" s="36"/>
      <c r="BA542" s="63"/>
      <c r="BB542" s="63"/>
    </row>
    <row r="543" spans="1:54" x14ac:dyDescent="0.25">
      <c r="A543" s="60">
        <v>19546</v>
      </c>
      <c r="B543" s="92">
        <f>SUM(B$4:B158)/$BE158</f>
        <v>10459226506.125378</v>
      </c>
      <c r="C543" s="92">
        <f>SUM(C$4:C158)/$BE158</f>
        <v>8842309941.4196415</v>
      </c>
      <c r="D543" s="92">
        <f>SUM(D$4:D158)/$BE158</f>
        <v>10516034512.883839</v>
      </c>
      <c r="E543" s="92">
        <f>SUM(E$4:E158)/$BE158</f>
        <v>421822183.70845234</v>
      </c>
      <c r="F543" s="92">
        <f>SUM(F$4:F158)/$BE158</f>
        <v>1353163122.3321962</v>
      </c>
      <c r="G543" s="92">
        <f>SUM(G$4:G158)/$BE158</f>
        <v>5385185753.2001038</v>
      </c>
      <c r="H543" s="92">
        <f>SUM(H$4:H158)/$BE158</f>
        <v>5090737637.034337</v>
      </c>
      <c r="I543" s="92">
        <f>SUM(I$4:I158)/$BE158</f>
        <v>4551474627.8490591</v>
      </c>
      <c r="J543" s="92">
        <f>SUM(J$4:J158)/$BE158</f>
        <v>6441045677.5433779</v>
      </c>
      <c r="K543" s="91">
        <f>SUM(K$4:K158)/$BE158</f>
        <v>1521103717.2017002</v>
      </c>
      <c r="L543" s="92">
        <f>SUM(L$4:L158)/$BE158</f>
        <v>13987294991.212355</v>
      </c>
      <c r="M543" s="92">
        <f>SUM(M$4:M158)/$BE158</f>
        <v>32806483361.350952</v>
      </c>
      <c r="N543" s="92">
        <f>SUM(N$4:N158)/$BE158</f>
        <v>20479435297.880329</v>
      </c>
      <c r="O543" s="92">
        <f>SUM(O$4:O158)/$BE158</f>
        <v>4819891182.5378523</v>
      </c>
      <c r="P543" s="92">
        <f>SUM(P$4:P158)/$BE158</f>
        <v>11352770575.32308</v>
      </c>
      <c r="Q543" s="92">
        <f>SUM(Q$4:Q158)/$BE158</f>
        <v>17889049050.625114</v>
      </c>
      <c r="R543" s="92">
        <f>SUM(R$4:R158)/$BE158</f>
        <v>15687003645.930523</v>
      </c>
      <c r="S543" s="92">
        <f>SUM(S$4:S158)/$BE158</f>
        <v>8741340975.6294708</v>
      </c>
      <c r="T543" s="92">
        <f>SUM(T$4:T158)/$BE158</f>
        <v>13033410423.35067</v>
      </c>
      <c r="U543" s="92">
        <f>SUM(U$4:U158)/$BE158</f>
        <v>25965173275.297783</v>
      </c>
      <c r="V543" s="92">
        <f>SUM(V$4:V158)/$BE158</f>
        <v>1567063984.4892871</v>
      </c>
      <c r="W543" s="92">
        <f>SUM(W$4:W158)/$BE158</f>
        <v>1859251143.8571837</v>
      </c>
      <c r="X543" s="92">
        <f>SUM(X$4:X158)/$BE158</f>
        <v>10920796059.466024</v>
      </c>
      <c r="Y543" s="92">
        <f>SUM(Y$4:Y158)/$BE158</f>
        <v>31410935841.703838</v>
      </c>
      <c r="Z543" s="92">
        <f>SUM(Z$4:Z158)/$BE158</f>
        <v>34680004876.673874</v>
      </c>
      <c r="AA543" s="92">
        <f>SUM(AA$4:AA158)/$BE158</f>
        <v>29511050049.644318</v>
      </c>
      <c r="AB543" s="92">
        <f>SUM(AB$4:AB158)/$BE158</f>
        <v>46293107766.024773</v>
      </c>
      <c r="AC543" s="92">
        <f>SUM(AC$4:AC158)/$BE158</f>
        <v>30071021294.873016</v>
      </c>
      <c r="AD543" s="92">
        <f>SUM(AD$4:AD158)/$BE158</f>
        <v>4710397683.4328384</v>
      </c>
      <c r="AE543" s="92">
        <f>SUM(AE$4:AE158)/$BE158</f>
        <v>5825998506.9051905</v>
      </c>
      <c r="AF543" s="92">
        <f>SUM(AF$4:AF158)/$BE158</f>
        <v>7870660971.4060955</v>
      </c>
      <c r="AG543" s="92">
        <f>SUM(AG$4:AG158)/$BE158</f>
        <v>10243727838.935617</v>
      </c>
      <c r="AH543" s="91">
        <f>SUM(AH$4:AH158)/$BE158</f>
        <v>18421715447.456921</v>
      </c>
      <c r="AI543" s="91">
        <f>SUM(AI$4:AI158)/$BE158</f>
        <v>22061737489.100842</v>
      </c>
      <c r="AJ543" s="91">
        <f>SUM(AJ$4:AJ158)/$BE158</f>
        <v>8983261306.5713177</v>
      </c>
      <c r="AK543" s="91">
        <f>SUM(AK$4:AK158)/$BE158</f>
        <v>6304047520.9057856</v>
      </c>
      <c r="AL543" s="91">
        <f>SUM(AL$4:AL158)/$BE158</f>
        <v>10363903238.383219</v>
      </c>
      <c r="AM543" s="91">
        <f>SUM(AM$4:AM158)/$BE158</f>
        <v>25049401668.642975</v>
      </c>
      <c r="AN543" s="91">
        <f>SUM(AN$4:AN158)/$BE158</f>
        <v>33008123461.351048</v>
      </c>
      <c r="AO543" s="91">
        <f>SUM(AO$4:AO158)/$BE158</f>
        <v>26997633396.487556</v>
      </c>
      <c r="AP543" s="91">
        <f>SUM(AP$4:AP158)/$BE158</f>
        <v>18754172755.696262</v>
      </c>
      <c r="AQ543" s="91">
        <f>SUM(AQ$4:AQ158)/$BE158</f>
        <v>27518251363.780884</v>
      </c>
      <c r="AR543" s="91">
        <f>SUM(AR$4:AR158)/$BE158</f>
        <v>40009535577.663086</v>
      </c>
      <c r="AS543" s="91">
        <f>SUM(AS$4:AS158)/$BE158</f>
        <v>70525074852.565033</v>
      </c>
      <c r="AT543" s="91">
        <f>SUM(AT$4:AT158)/$BE158</f>
        <v>98761261017.783386</v>
      </c>
      <c r="AU543" s="91">
        <f>SUM(AU$4:AU158)/$BE158</f>
        <v>101320730191.22252</v>
      </c>
      <c r="AY543" s="36"/>
      <c r="AZ543" s="36"/>
      <c r="BA543" s="63"/>
      <c r="BB543" s="63"/>
    </row>
    <row r="544" spans="1:54" x14ac:dyDescent="0.25">
      <c r="A544" s="60">
        <v>19547</v>
      </c>
      <c r="B544" s="92">
        <f>SUM(B$4:B159)/$BE159</f>
        <v>8539710756.2076406</v>
      </c>
      <c r="C544" s="92">
        <f>SUM(C$4:C159)/$BE159</f>
        <v>7219536494.1513386</v>
      </c>
      <c r="D544" s="92">
        <f>SUM(D$4:D159)/$BE159</f>
        <v>8586094605.7774296</v>
      </c>
      <c r="E544" s="92">
        <f>SUM(E$4:E159)/$BE159</f>
        <v>344417882.34604359</v>
      </c>
      <c r="F544" s="92">
        <f>SUM(F$4:F159)/$BE159</f>
        <v>1104829615.1663539</v>
      </c>
      <c r="G544" s="92">
        <f>SUM(G$4:G159)/$BE159</f>
        <v>4396875573.7091827</v>
      </c>
      <c r="H544" s="92">
        <f>SUM(H$4:H159)/$BE159</f>
        <v>4156464089.6363773</v>
      </c>
      <c r="I544" s="92">
        <f>SUM(I$4:I159)/$BE159</f>
        <v>3716169783.8738651</v>
      </c>
      <c r="J544" s="92">
        <f>SUM(J$4:J159)/$BE159</f>
        <v>5258959083.7135286</v>
      </c>
      <c r="K544" s="91">
        <f>SUM(K$4:K159)/$BE159</f>
        <v>1241948906.8188255</v>
      </c>
      <c r="L544" s="92">
        <f>SUM(L$4:L159)/$BE159</f>
        <v>11420289140.052975</v>
      </c>
      <c r="M544" s="92">
        <f>SUM(M$4:M159)/$BE159</f>
        <v>26785700546.492416</v>
      </c>
      <c r="N544" s="92">
        <f>SUM(N$4:N159)/$BE159</f>
        <v>16720965122.561316</v>
      </c>
      <c r="O544" s="92">
        <f>SUM(O$4:O159)/$BE159</f>
        <v>3935324958.2600346</v>
      </c>
      <c r="P544" s="92">
        <f>SUM(P$4:P159)/$BE159</f>
        <v>9269268291.3088837</v>
      </c>
      <c r="Q544" s="92">
        <f>SUM(Q$4:Q159)/$BE159</f>
        <v>14605980293.632669</v>
      </c>
      <c r="R544" s="92">
        <f>SUM(R$4:R159)/$BE159</f>
        <v>12808063747.657255</v>
      </c>
      <c r="S544" s="92">
        <f>SUM(S$4:S159)/$BE159</f>
        <v>7137093295.0788164</v>
      </c>
      <c r="T544" s="92">
        <f>SUM(T$4:T159)/$BE159</f>
        <v>10641470448.675579</v>
      </c>
      <c r="U544" s="92">
        <f>SUM(U$4:U159)/$BE159</f>
        <v>21199939417.394283</v>
      </c>
      <c r="V544" s="92">
        <f>SUM(V$4:V159)/$BE159</f>
        <v>1279474640.4082735</v>
      </c>
      <c r="W544" s="92">
        <f>SUM(W$4:W159)/$BE159</f>
        <v>1518047462.7976038</v>
      </c>
      <c r="X544" s="92">
        <f>SUM(X$4:X159)/$BE159</f>
        <v>8916567001.2231541</v>
      </c>
      <c r="Y544" s="92">
        <f>SUM(Y$4:Y159)/$BE159</f>
        <v>25646269511.218616</v>
      </c>
      <c r="Z544" s="92">
        <f>SUM(Z$4:Z159)/$BE159</f>
        <v>28315387220.534801</v>
      </c>
      <c r="AA544" s="92">
        <f>SUM(AA$4:AA159)/$BE159</f>
        <v>24095059920.58852</v>
      </c>
      <c r="AB544" s="92">
        <f>SUM(AB$4:AB159)/$BE159</f>
        <v>37797199468.267555</v>
      </c>
      <c r="AC544" s="92">
        <f>SUM(AC$4:AC159)/$BE159</f>
        <v>24552263716.692162</v>
      </c>
      <c r="AD544" s="92">
        <f>SUM(AD$4:AD159)/$BE159</f>
        <v>3845928355.8173027</v>
      </c>
      <c r="AE544" s="92">
        <f>SUM(AE$4:AE159)/$BE159</f>
        <v>4756787617.0392294</v>
      </c>
      <c r="AF544" s="92">
        <f>SUM(AF$4:AF159)/$BE159</f>
        <v>6426204413.1274147</v>
      </c>
      <c r="AG544" s="92">
        <f>SUM(AG$4:AG159)/$BE159</f>
        <v>8363755998.3824272</v>
      </c>
      <c r="AH544" s="91">
        <f>SUM(AH$4:AH159)/$BE159</f>
        <v>15040889037.027668</v>
      </c>
      <c r="AI544" s="91">
        <f>SUM(AI$4:AI159)/$BE159</f>
        <v>18012893370.018009</v>
      </c>
      <c r="AJ544" s="91">
        <f>SUM(AJ$4:AJ159)/$BE159</f>
        <v>7334628792.044919</v>
      </c>
      <c r="AK544" s="91">
        <f>SUM(AK$4:AK159)/$BE159</f>
        <v>5147103886.7519884</v>
      </c>
      <c r="AL544" s="91">
        <f>SUM(AL$4:AL159)/$BE159</f>
        <v>8461883277.9322557</v>
      </c>
      <c r="AM544" s="91">
        <f>SUM(AM$4:AM159)/$BE159</f>
        <v>20452234709.003765</v>
      </c>
      <c r="AN544" s="91">
        <f>SUM(AN$4:AN159)/$BE159</f>
        <v>26950337403.376389</v>
      </c>
      <c r="AO544" s="91">
        <f>SUM(AO$4:AO159)/$BE159</f>
        <v>22042925060.209396</v>
      </c>
      <c r="AP544" s="91">
        <f>SUM(AP$4:AP159)/$BE159</f>
        <v>15312327196.296158</v>
      </c>
      <c r="AQ544" s="91">
        <f>SUM(AQ$4:AQ159)/$BE159</f>
        <v>22467988058.06181</v>
      </c>
      <c r="AR544" s="91">
        <f>SUM(AR$4:AR159)/$BE159</f>
        <v>32666817052.480305</v>
      </c>
      <c r="AS544" s="91">
        <f>SUM(AS$4:AS159)/$BE159</f>
        <v>57582017405.396622</v>
      </c>
      <c r="AT544" s="91">
        <f>SUM(AT$4:AT159)/$BE159</f>
        <v>80636178335.311356</v>
      </c>
      <c r="AU544" s="91">
        <f>SUM(AU$4:AU159)/$BE159</f>
        <v>82725924456.079987</v>
      </c>
      <c r="AY544" s="36"/>
      <c r="AZ544" s="36"/>
      <c r="BA544" s="63"/>
      <c r="BB544" s="63"/>
    </row>
    <row r="545" spans="1:54" x14ac:dyDescent="0.25">
      <c r="A545" s="60">
        <v>19548</v>
      </c>
      <c r="B545" s="92">
        <f>SUM(B$4:B160)/$BE160</f>
        <v>7058858316.4160624</v>
      </c>
      <c r="C545" s="92">
        <f>SUM(C$4:C160)/$BE160</f>
        <v>5967612158.0331068</v>
      </c>
      <c r="D545" s="92">
        <f>SUM(D$4:D160)/$BE160</f>
        <v>7097200203.3802433</v>
      </c>
      <c r="E545" s="92">
        <f>SUM(E$4:E160)/$BE160</f>
        <v>284702094.7260769</v>
      </c>
      <c r="F545" s="92">
        <f>SUM(F$4:F160)/$BE160</f>
        <v>913247159.93894708</v>
      </c>
      <c r="G545" s="92">
        <f>SUM(G$4:G160)/$BE160</f>
        <v>3634422840.1485219</v>
      </c>
      <c r="H545" s="92">
        <f>SUM(H$4:H160)/$BE160</f>
        <v>3435698437.5662045</v>
      </c>
      <c r="I545" s="92">
        <f>SUM(I$4:I160)/$BE160</f>
        <v>3071755725.4174662</v>
      </c>
      <c r="J545" s="92">
        <f>SUM(J$4:J160)/$BE160</f>
        <v>4347012605.3404913</v>
      </c>
      <c r="K545" s="91">
        <f>SUM(K$4:K160)/$BE160</f>
        <v>1026589020.6095946</v>
      </c>
      <c r="L545" s="92">
        <f>SUM(L$4:L160)/$BE160</f>
        <v>9439916504.6552105</v>
      </c>
      <c r="M545" s="92">
        <f>SUM(M$4:M160)/$BE160</f>
        <v>22140836885.427692</v>
      </c>
      <c r="N545" s="92">
        <f>SUM(N$4:N160)/$BE160</f>
        <v>13821411375.908239</v>
      </c>
      <c r="O545" s="92">
        <f>SUM(O$4:O160)/$BE160</f>
        <v>3252907203.2904382</v>
      </c>
      <c r="P545" s="92">
        <f>SUM(P$4:P160)/$BE160</f>
        <v>7661905784.3063879</v>
      </c>
      <c r="Q545" s="92">
        <f>SUM(Q$4:Q160)/$BE160</f>
        <v>12073185877.860554</v>
      </c>
      <c r="R545" s="92">
        <f>SUM(R$4:R160)/$BE160</f>
        <v>10587042559.829168</v>
      </c>
      <c r="S545" s="92">
        <f>SUM(S$4:S160)/$BE160</f>
        <v>5899461521.1835203</v>
      </c>
      <c r="T545" s="92">
        <f>SUM(T$4:T160)/$BE160</f>
        <v>8796155962.6853161</v>
      </c>
      <c r="U545" s="92">
        <f>SUM(U$4:U160)/$BE160</f>
        <v>17523698686.802937</v>
      </c>
      <c r="V545" s="92">
        <f>SUM(V$4:V160)/$BE160</f>
        <v>1057607310.6777998</v>
      </c>
      <c r="W545" s="92">
        <f>SUM(W$4:W160)/$BE160</f>
        <v>1254818559.7045305</v>
      </c>
      <c r="X545" s="92">
        <f>SUM(X$4:X160)/$BE160</f>
        <v>7370361000.4123859</v>
      </c>
      <c r="Y545" s="92">
        <f>SUM(Y$4:Y160)/$BE160</f>
        <v>21198992247.813564</v>
      </c>
      <c r="Z545" s="92">
        <f>SUM(Z$4:Z160)/$BE160</f>
        <v>23405265294.477058</v>
      </c>
      <c r="AA545" s="92">
        <f>SUM(AA$4:AA160)/$BE160</f>
        <v>19916777393.340538</v>
      </c>
      <c r="AB545" s="92">
        <f>SUM(AB$4:AB160)/$BE160</f>
        <v>31242846977.266937</v>
      </c>
      <c r="AC545" s="92">
        <f>SUM(AC$4:AC160)/$BE160</f>
        <v>20294698536.755108</v>
      </c>
      <c r="AD545" s="92">
        <f>SUM(AD$4:AD160)/$BE160</f>
        <v>3179014549.1999121</v>
      </c>
      <c r="AE545" s="92">
        <f>SUM(AE$4:AE160)/$BE160</f>
        <v>3931921529.8955216</v>
      </c>
      <c r="AF545" s="92">
        <f>SUM(AF$4:AF160)/$BE160</f>
        <v>5311846976.2954626</v>
      </c>
      <c r="AG545" s="92">
        <f>SUM(AG$4:AG160)/$BE160</f>
        <v>6913410925.1692677</v>
      </c>
      <c r="AH545" s="91">
        <f>SUM(AH$4:AH160)/$BE160</f>
        <v>12432676704.826157</v>
      </c>
      <c r="AI545" s="91">
        <f>SUM(AI$4:AI160)/$BE160</f>
        <v>14889324614.175701</v>
      </c>
      <c r="AJ545" s="91">
        <f>SUM(AJ$4:AJ160)/$BE160</f>
        <v>6062754376.124198</v>
      </c>
      <c r="AK545" s="91">
        <f>SUM(AK$4:AK160)/$BE160</f>
        <v>4254554360.8943787</v>
      </c>
      <c r="AL545" s="91">
        <f>SUM(AL$4:AL160)/$BE160</f>
        <v>6994527947.0126286</v>
      </c>
      <c r="AM545" s="91">
        <f>SUM(AM$4:AM160)/$BE160</f>
        <v>16905651748.127722</v>
      </c>
      <c r="AN545" s="91">
        <f>SUM(AN$4:AN160)/$BE160</f>
        <v>22276926140.656292</v>
      </c>
      <c r="AO545" s="91">
        <f>SUM(AO$4:AO160)/$BE160</f>
        <v>18220506310.466839</v>
      </c>
      <c r="AP545" s="91">
        <f>SUM(AP$4:AP160)/$BE160</f>
        <v>12657041006.525547</v>
      </c>
      <c r="AQ545" s="91">
        <f>SUM(AQ$4:AQ160)/$BE160</f>
        <v>18571852429.786186</v>
      </c>
      <c r="AR545" s="91">
        <f>SUM(AR$4:AR160)/$BE160</f>
        <v>27002117214.282951</v>
      </c>
      <c r="AS545" s="91">
        <f>SUM(AS$4:AS160)/$BE160</f>
        <v>47596815047.036949</v>
      </c>
      <c r="AT545" s="91">
        <f>SUM(AT$4:AT160)/$BE160</f>
        <v>66653189368.84523</v>
      </c>
      <c r="AU545" s="91">
        <f>SUM(AU$4:AU160)/$BE160</f>
        <v>68380557574.029114</v>
      </c>
      <c r="AY545" s="36"/>
      <c r="AZ545" s="36"/>
      <c r="BA545" s="63"/>
      <c r="BB545" s="63"/>
    </row>
    <row r="546" spans="1:54" x14ac:dyDescent="0.25">
      <c r="A546" s="60">
        <v>19549</v>
      </c>
      <c r="B546" s="92">
        <f>SUM(B$4:B161)/$BE161</f>
        <v>5866107480.96875</v>
      </c>
      <c r="C546" s="92">
        <f>SUM(C$4:C161)/$BE161</f>
        <v>4959251348.084981</v>
      </c>
      <c r="D546" s="92">
        <f>SUM(D$4:D161)/$BE161</f>
        <v>5897971890.8320122</v>
      </c>
      <c r="E546" s="92">
        <f>SUM(E$4:E161)/$BE161</f>
        <v>236607051.70572248</v>
      </c>
      <c r="F546" s="92">
        <f>SUM(F$4:F161)/$BE161</f>
        <v>758937163.42907631</v>
      </c>
      <c r="G546" s="92">
        <f>SUM(G$4:G161)/$BE161</f>
        <v>3020306297.4851942</v>
      </c>
      <c r="H546" s="92">
        <f>SUM(H$4:H161)/$BE161</f>
        <v>2855158901.9529119</v>
      </c>
      <c r="I546" s="92">
        <f>SUM(I$4:I161)/$BE161</f>
        <v>2552713333.6817417</v>
      </c>
      <c r="J546" s="92">
        <f>SUM(J$4:J161)/$BE161</f>
        <v>3612486976.8140979</v>
      </c>
      <c r="K546" s="91">
        <f>SUM(K$4:K161)/$BE161</f>
        <v>853127663.19145441</v>
      </c>
      <c r="L546" s="92">
        <f>SUM(L$4:L161)/$BE161</f>
        <v>7844828893.2405853</v>
      </c>
      <c r="M546" s="92">
        <f>SUM(M$4:M161)/$BE161</f>
        <v>18399639270.983818</v>
      </c>
      <c r="N546" s="92">
        <f>SUM(N$4:N161)/$BE161</f>
        <v>11485970634.97558</v>
      </c>
      <c r="O546" s="92">
        <f>SUM(O$4:O161)/$BE161</f>
        <v>2703254924.4302483</v>
      </c>
      <c r="P546" s="92">
        <f>SUM(P$4:P161)/$BE161</f>
        <v>6367258107.0809183</v>
      </c>
      <c r="Q546" s="92">
        <f>SUM(Q$4:Q161)/$BE161</f>
        <v>10033150629.860826</v>
      </c>
      <c r="R546" s="92">
        <f>SUM(R$4:R161)/$BE161</f>
        <v>8798124543.8486614</v>
      </c>
      <c r="S546" s="92">
        <f>SUM(S$4:S161)/$BE161</f>
        <v>4902613000.0853777</v>
      </c>
      <c r="T546" s="92">
        <f>SUM(T$4:T161)/$BE161</f>
        <v>7309850560.7671061</v>
      </c>
      <c r="U546" s="92">
        <f>SUM(U$4:U161)/$BE161</f>
        <v>14562676998.091391</v>
      </c>
      <c r="V546" s="92">
        <f>SUM(V$4:V161)/$BE161</f>
        <v>878904300.25993371</v>
      </c>
      <c r="W546" s="92">
        <f>SUM(W$4:W161)/$BE161</f>
        <v>1042801019.0674745</v>
      </c>
      <c r="X546" s="92">
        <f>SUM(X$4:X161)/$BE161</f>
        <v>6124971864.1675625</v>
      </c>
      <c r="Y546" s="92">
        <f>SUM(Y$4:Y161)/$BE161</f>
        <v>17616939876.707932</v>
      </c>
      <c r="Z546" s="92">
        <f>SUM(Z$4:Z161)/$BE161</f>
        <v>19450415871.767555</v>
      </c>
      <c r="AA546" s="92">
        <f>SUM(AA$4:AA161)/$BE161</f>
        <v>16551386508.453564</v>
      </c>
      <c r="AB546" s="92">
        <f>SUM(AB$4:AB161)/$BE161</f>
        <v>25963656466.515034</v>
      </c>
      <c r="AC546" s="92">
        <f>SUM(AC$4:AC161)/$BE161</f>
        <v>16865449196.009344</v>
      </c>
      <c r="AD546" s="92">
        <f>SUM(AD$4:AD161)/$BE161</f>
        <v>2641849665.4774675</v>
      </c>
      <c r="AE546" s="92">
        <f>SUM(AE$4:AE161)/$BE161</f>
        <v>3267534505.4667993</v>
      </c>
      <c r="AF546" s="92">
        <f>SUM(AF$4:AF161)/$BE161</f>
        <v>4414291709.7251663</v>
      </c>
      <c r="AG546" s="92">
        <f>SUM(AG$4:AG161)/$BE161</f>
        <v>5745232794.195756</v>
      </c>
      <c r="AH546" s="91">
        <f>SUM(AH$4:AH161)/$BE161</f>
        <v>10331896122.805912</v>
      </c>
      <c r="AI546" s="91">
        <f>SUM(AI$4:AI161)/$BE161</f>
        <v>12373449515.439228</v>
      </c>
      <c r="AJ546" s="91">
        <f>SUM(AJ$4:AJ161)/$BE161</f>
        <v>5038324985.5501833</v>
      </c>
      <c r="AK546" s="91">
        <f>SUM(AK$4:AK161)/$BE161</f>
        <v>3535651587.7703552</v>
      </c>
      <c r="AL546" s="91">
        <f>SUM(AL$4:AL161)/$BE161</f>
        <v>5812648594.6850853</v>
      </c>
      <c r="AM546" s="91">
        <f>SUM(AM$4:AM161)/$BE161</f>
        <v>14049061545.36245</v>
      </c>
      <c r="AN546" s="91">
        <f>SUM(AN$4:AN161)/$BE161</f>
        <v>18512735376.72049</v>
      </c>
      <c r="AO546" s="91">
        <f>SUM(AO$4:AO161)/$BE161</f>
        <v>15141744554.438667</v>
      </c>
      <c r="AP546" s="91">
        <f>SUM(AP$4:AP161)/$BE161</f>
        <v>10518345106.643148</v>
      </c>
      <c r="AQ546" s="91">
        <f>SUM(AQ$4:AQ161)/$BE161</f>
        <v>15433717905.740595</v>
      </c>
      <c r="AR546" s="91">
        <f>SUM(AR$4:AR161)/$BE161</f>
        <v>22439494368.515575</v>
      </c>
      <c r="AS546" s="91">
        <f>SUM(AS$4:AS161)/$BE161</f>
        <v>39554250033.037666</v>
      </c>
      <c r="AT546" s="91">
        <f>SUM(AT$4:AT161)/$BE161</f>
        <v>55390613656.96347</v>
      </c>
      <c r="AU546" s="91">
        <f>SUM(AU$4:AU161)/$BE161</f>
        <v>56826105680.331566</v>
      </c>
      <c r="AY546" s="36"/>
      <c r="AZ546" s="36"/>
      <c r="BA546" s="63"/>
      <c r="BB546" s="63"/>
    </row>
    <row r="547" spans="1:54" x14ac:dyDescent="0.25">
      <c r="A547" s="60">
        <v>19550</v>
      </c>
      <c r="B547" s="92">
        <f>SUM(B$4:B162)/$BE162</f>
        <v>4923170178.0226336</v>
      </c>
      <c r="C547" s="92">
        <f>SUM(C$4:C162)/$BE162</f>
        <v>4162085263.1021366</v>
      </c>
      <c r="D547" s="92">
        <f>SUM(D$4:D162)/$BE162</f>
        <v>4949913987.8340826</v>
      </c>
      <c r="E547" s="92">
        <f>SUM(E$4:E162)/$BE162</f>
        <v>198584447.43586975</v>
      </c>
      <c r="F547" s="92">
        <f>SUM(F$4:F162)/$BE162</f>
        <v>636946008.32400072</v>
      </c>
      <c r="G547" s="92">
        <f>SUM(G$4:G162)/$BE162</f>
        <v>2534812337.2819576</v>
      </c>
      <c r="H547" s="92">
        <f>SUM(H$4:H162)/$BE162</f>
        <v>2396209719.7567344</v>
      </c>
      <c r="I547" s="92">
        <f>SUM(I$4:I162)/$BE162</f>
        <v>2142380912.6955221</v>
      </c>
      <c r="J547" s="92">
        <f>SUM(J$4:J162)/$BE162</f>
        <v>3031803468.832952</v>
      </c>
      <c r="K547" s="91">
        <f>SUM(K$4:K162)/$BE162</f>
        <v>715996711.99205279</v>
      </c>
      <c r="L547" s="92">
        <f>SUM(L$4:L162)/$BE162</f>
        <v>6583822467.7568502</v>
      </c>
      <c r="M547" s="92">
        <f>SUM(M$4:M162)/$BE162</f>
        <v>15442011599.514477</v>
      </c>
      <c r="N547" s="92">
        <f>SUM(N$4:N162)/$BE162</f>
        <v>9639672609.3481236</v>
      </c>
      <c r="O547" s="92">
        <f>SUM(O$4:O162)/$BE162</f>
        <v>2268723786.8456335</v>
      </c>
      <c r="P547" s="92">
        <f>SUM(P$4:P162)/$BE162</f>
        <v>5343766514.6801987</v>
      </c>
      <c r="Q547" s="92">
        <f>SUM(Q$4:Q162)/$BE162</f>
        <v>8420387842.358881</v>
      </c>
      <c r="R547" s="92">
        <f>SUM(R$4:R162)/$BE162</f>
        <v>7383884007.4661341</v>
      </c>
      <c r="S547" s="92">
        <f>SUM(S$4:S162)/$BE162</f>
        <v>4114547897.9566956</v>
      </c>
      <c r="T547" s="92">
        <f>SUM(T$4:T162)/$BE162</f>
        <v>6134842477.5716324</v>
      </c>
      <c r="U547" s="92">
        <f>SUM(U$4:U162)/$BE162</f>
        <v>12221821408.833097</v>
      </c>
      <c r="V547" s="92">
        <f>SUM(V$4:V162)/$BE162</f>
        <v>737629415.95214808</v>
      </c>
      <c r="W547" s="92">
        <f>SUM(W$4:W162)/$BE162</f>
        <v>875188191.30824423</v>
      </c>
      <c r="X547" s="92">
        <f>SUM(X$4:X162)/$BE162</f>
        <v>5140421797.8195009</v>
      </c>
      <c r="Y547" s="92">
        <f>SUM(Y$4:Y162)/$BE162</f>
        <v>14785124911.060318</v>
      </c>
      <c r="Z547" s="92">
        <f>SUM(Z$4:Z162)/$BE162</f>
        <v>16323884376.885157</v>
      </c>
      <c r="AA547" s="92">
        <f>SUM(AA$4:AA162)/$BE162</f>
        <v>13890854655.460386</v>
      </c>
      <c r="AB547" s="92">
        <f>SUM(AB$4:AB162)/$BE162</f>
        <v>21790159221.239906</v>
      </c>
      <c r="AC547" s="92">
        <f>SUM(AC$4:AC162)/$BE162</f>
        <v>14154434816.177748</v>
      </c>
      <c r="AD547" s="92">
        <f>SUM(AD$4:AD162)/$BE162</f>
        <v>2217191403.8379469</v>
      </c>
      <c r="AE547" s="92">
        <f>SUM(AE$4:AE162)/$BE162</f>
        <v>2742299010.5926266</v>
      </c>
      <c r="AF547" s="92">
        <f>SUM(AF$4:AF162)/$BE162</f>
        <v>3704726246.2615633</v>
      </c>
      <c r="AG547" s="92">
        <f>SUM(AG$4:AG162)/$BE162</f>
        <v>4821721957.0770159</v>
      </c>
      <c r="AH547" s="91">
        <f>SUM(AH$4:AH162)/$BE162</f>
        <v>8671110353.0658474</v>
      </c>
      <c r="AI547" s="91">
        <f>SUM(AI$4:AI162)/$BE162</f>
        <v>10384506390.649157</v>
      </c>
      <c r="AJ547" s="91">
        <f>SUM(AJ$4:AJ162)/$BE162</f>
        <v>4228455028.2798853</v>
      </c>
      <c r="AK547" s="91">
        <f>SUM(AK$4:AK162)/$BE162</f>
        <v>2967318190.3175192</v>
      </c>
      <c r="AL547" s="91">
        <f>SUM(AL$4:AL162)/$BE162</f>
        <v>4878305533.4310169</v>
      </c>
      <c r="AM547" s="91">
        <f>SUM(AM$4:AM162)/$BE162</f>
        <v>11790765166.748281</v>
      </c>
      <c r="AN547" s="91">
        <f>SUM(AN$4:AN162)/$BE162</f>
        <v>15536930283.996237</v>
      </c>
      <c r="AO547" s="91">
        <f>SUM(AO$4:AO162)/$BE162</f>
        <v>12707808643.012913</v>
      </c>
      <c r="AP547" s="91">
        <f>SUM(AP$4:AP162)/$BE162</f>
        <v>8827585191.741724</v>
      </c>
      <c r="AQ547" s="91">
        <f>SUM(AQ$4:AQ162)/$BE162</f>
        <v>12952845315.505688</v>
      </c>
      <c r="AR547" s="91">
        <f>SUM(AR$4:AR162)/$BE162</f>
        <v>18832486134.385654</v>
      </c>
      <c r="AS547" s="91">
        <f>SUM(AS$4:AS162)/$BE162</f>
        <v>33196149613.795231</v>
      </c>
      <c r="AT547" s="91">
        <f>SUM(AT$4:AT162)/$BE162</f>
        <v>46486911469.912605</v>
      </c>
      <c r="AU547" s="91">
        <f>SUM(AU$4:AU162)/$BE162</f>
        <v>47691659359.559952</v>
      </c>
      <c r="AY547" s="36"/>
      <c r="AZ547" s="36"/>
      <c r="BA547" s="63"/>
      <c r="BB547" s="63"/>
    </row>
    <row r="548" spans="1:54" x14ac:dyDescent="0.25">
      <c r="A548" s="60">
        <v>19551</v>
      </c>
      <c r="B548" s="92">
        <f>SUM(B$4:B163)/$BE163</f>
        <v>4132236135.3685732</v>
      </c>
      <c r="C548" s="92">
        <f>SUM(C$4:C163)/$BE163</f>
        <v>3493425350.2834353</v>
      </c>
      <c r="D548" s="92">
        <f>SUM(D$4:D163)/$BE163</f>
        <v>4154685093.4115372</v>
      </c>
      <c r="E548" s="92">
        <f>SUM(E$4:E163)/$BE163</f>
        <v>166690935.59403086</v>
      </c>
      <c r="F548" s="92">
        <f>SUM(F$4:F163)/$BE163</f>
        <v>534619596.47813398</v>
      </c>
      <c r="G548" s="92">
        <f>SUM(G$4:G163)/$BE163</f>
        <v>2127580922.7169096</v>
      </c>
      <c r="H548" s="92">
        <f>SUM(H$4:H163)/$BE163</f>
        <v>2011244221.8874259</v>
      </c>
      <c r="I548" s="92">
        <f>SUM(I$4:I163)/$BE163</f>
        <v>1798194978.0726192</v>
      </c>
      <c r="J548" s="92">
        <f>SUM(J$4:J163)/$BE163</f>
        <v>2544729158.6807761</v>
      </c>
      <c r="K548" s="91">
        <f>SUM(K$4:K163)/$BE163</f>
        <v>600971476.65807056</v>
      </c>
      <c r="L548" s="92">
        <f>SUM(L$4:L163)/$BE163</f>
        <v>5526093242.0703888</v>
      </c>
      <c r="M548" s="92">
        <f>SUM(M$4:M163)/$BE163</f>
        <v>12961160207.369602</v>
      </c>
      <c r="N548" s="92">
        <f>SUM(N$4:N163)/$BE163</f>
        <v>8091001913.6630363</v>
      </c>
      <c r="O548" s="92">
        <f>SUM(O$4:O163)/$BE163</f>
        <v>1904240017.3723533</v>
      </c>
      <c r="P548" s="92">
        <f>SUM(P$4:P163)/$BE163</f>
        <v>4485265528.2488594</v>
      </c>
      <c r="Q548" s="92">
        <f>SUM(Q$4:Q163)/$BE163</f>
        <v>7067605458.99967</v>
      </c>
      <c r="R548" s="92">
        <f>SUM(R$4:R163)/$BE163</f>
        <v>6197622268.3367348</v>
      </c>
      <c r="S548" s="92">
        <f>SUM(S$4:S163)/$BE163</f>
        <v>3453520715.4788961</v>
      </c>
      <c r="T548" s="92">
        <f>SUM(T$4:T163)/$BE163</f>
        <v>5149247878.2238407</v>
      </c>
      <c r="U548" s="92">
        <f>SUM(U$4:U163)/$BE163</f>
        <v>10258316218.593395</v>
      </c>
      <c r="V548" s="92">
        <f>SUM(V$4:V163)/$BE163</f>
        <v>619127968.4482156</v>
      </c>
      <c r="W548" s="92">
        <f>SUM(W$4:W163)/$BE163</f>
        <v>734593646.12128353</v>
      </c>
      <c r="X548" s="92">
        <f>SUM(X$4:X163)/$BE163</f>
        <v>4314583698.3279753</v>
      </c>
      <c r="Y548" s="92">
        <f>SUM(Y$4:Y163)/$BE163</f>
        <v>12409804779.526827</v>
      </c>
      <c r="Z548" s="92">
        <f>SUM(Z$4:Z163)/$BE163</f>
        <v>13701356680.251369</v>
      </c>
      <c r="AA548" s="92">
        <f>SUM(AA$4:AA163)/$BE163</f>
        <v>11659206138.628277</v>
      </c>
      <c r="AB548" s="92">
        <f>SUM(AB$4:AB163)/$BE163</f>
        <v>18289438857.734192</v>
      </c>
      <c r="AC548" s="92">
        <f>SUM(AC$4:AC163)/$BE163</f>
        <v>11880441771.202293</v>
      </c>
      <c r="AD548" s="92">
        <f>SUM(AD$4:AD163)/$BE163</f>
        <v>1860988964.5598767</v>
      </c>
      <c r="AE548" s="92">
        <f>SUM(AE$4:AE163)/$BE163</f>
        <v>2301733978.5843477</v>
      </c>
      <c r="AF548" s="92">
        <f>SUM(AF$4:AF163)/$BE163</f>
        <v>3109545251.8020554</v>
      </c>
      <c r="AG548" s="92">
        <f>SUM(AG$4:AG163)/$BE163</f>
        <v>4047083089.4807906</v>
      </c>
      <c r="AH548" s="91">
        <f>SUM(AH$4:AH163)/$BE163</f>
        <v>7278046445.64044</v>
      </c>
      <c r="AI548" s="91">
        <f>SUM(AI$4:AI163)/$BE163</f>
        <v>8716184122.9480858</v>
      </c>
      <c r="AJ548" s="91">
        <f>SUM(AJ$4:AJ163)/$BE163</f>
        <v>3549137282.0867162</v>
      </c>
      <c r="AK548" s="91">
        <f>SUM(AK$4:AK163)/$BE163</f>
        <v>2490602870.5191355</v>
      </c>
      <c r="AL548" s="91">
        <f>SUM(AL$4:AL163)/$BE163</f>
        <v>4094580994.9587207</v>
      </c>
      <c r="AM548" s="91">
        <f>SUM(AM$4:AM163)/$BE163</f>
        <v>9896511260.6464539</v>
      </c>
      <c r="AN548" s="91">
        <f>SUM(AN$4:AN163)/$BE163</f>
        <v>13040832437.935249</v>
      </c>
      <c r="AO548" s="91">
        <f>SUM(AO$4:AO163)/$BE163</f>
        <v>10666228524.027014</v>
      </c>
      <c r="AP548" s="91">
        <f>SUM(AP$4:AP163)/$BE163</f>
        <v>7409379633.5403728</v>
      </c>
      <c r="AQ548" s="91">
        <f>SUM(AQ$4:AQ163)/$BE163</f>
        <v>10871895668.09313</v>
      </c>
      <c r="AR548" s="91">
        <f>SUM(AR$4:AR163)/$BE163</f>
        <v>15806935598.593531</v>
      </c>
      <c r="AS548" s="91">
        <f>SUM(AS$4:AS163)/$BE163</f>
        <v>27862988628.445477</v>
      </c>
      <c r="AT548" s="91">
        <f>SUM(AT$4:AT163)/$BE163</f>
        <v>39018505921.676941</v>
      </c>
      <c r="AU548" s="91">
        <f>SUM(AU$4:AU163)/$BE163</f>
        <v>40029706693.429146</v>
      </c>
      <c r="AY548" s="36"/>
      <c r="AZ548" s="36"/>
      <c r="BA548" s="63"/>
      <c r="BB548" s="63"/>
    </row>
    <row r="549" spans="1:54" x14ac:dyDescent="0.25">
      <c r="A549" s="60">
        <v>19552</v>
      </c>
      <c r="B549" s="92">
        <f>SUM(B$4:B164)/$BE164</f>
        <v>3463450930.5372467</v>
      </c>
      <c r="C549" s="92">
        <f>SUM(C$4:C164)/$BE164</f>
        <v>2928030626.7072024</v>
      </c>
      <c r="D549" s="92">
        <f>SUM(D$4:D164)/$BE164</f>
        <v>3482269497.3585615</v>
      </c>
      <c r="E549" s="92">
        <f>SUM(E$4:E164)/$BE164</f>
        <v>139721760.22499076</v>
      </c>
      <c r="F549" s="92">
        <f>SUM(F$4:F164)/$BE164</f>
        <v>448095773.28496945</v>
      </c>
      <c r="G549" s="92">
        <f>SUM(G$4:G164)/$BE164</f>
        <v>1783240704.6904683</v>
      </c>
      <c r="H549" s="92">
        <f>SUM(H$4:H164)/$BE164</f>
        <v>1685731285.4141119</v>
      </c>
      <c r="I549" s="92">
        <f>SUM(I$4:I164)/$BE164</f>
        <v>1507165469.141829</v>
      </c>
      <c r="J549" s="92">
        <f>SUM(J$4:J164)/$BE164</f>
        <v>2132876812.9510803</v>
      </c>
      <c r="K549" s="91">
        <f>SUM(K$4:K164)/$BE164</f>
        <v>503710209.10029614</v>
      </c>
      <c r="L549" s="92">
        <f>SUM(L$4:L164)/$BE164</f>
        <v>4631715358.8369007</v>
      </c>
      <c r="M549" s="92">
        <f>SUM(M$4:M164)/$BE164</f>
        <v>10863442069.185495</v>
      </c>
      <c r="N549" s="92">
        <f>SUM(N$4:N164)/$BE164</f>
        <v>6781502086.0095043</v>
      </c>
      <c r="O549" s="92">
        <f>SUM(O$4:O164)/$BE164</f>
        <v>1596045659.0362239</v>
      </c>
      <c r="P549" s="92">
        <f>SUM(P$4:P164)/$BE164</f>
        <v>3759347183.2938294</v>
      </c>
      <c r="Q549" s="92">
        <f>SUM(Q$4:Q164)/$BE164</f>
        <v>5923741047.2178888</v>
      </c>
      <c r="R549" s="92">
        <f>SUM(R$4:R164)/$BE164</f>
        <v>5194562094.9900913</v>
      </c>
      <c r="S549" s="92">
        <f>SUM(S$4:S164)/$BE164</f>
        <v>2894582256.39782</v>
      </c>
      <c r="T549" s="92">
        <f>SUM(T$4:T164)/$BE164</f>
        <v>4315865186.9741116</v>
      </c>
      <c r="U549" s="92">
        <f>SUM(U$4:U164)/$BE164</f>
        <v>8598046441.5188198</v>
      </c>
      <c r="V549" s="92">
        <f>SUM(V$4:V164)/$BE164</f>
        <v>518926931.6319412</v>
      </c>
      <c r="W549" s="92">
        <f>SUM(W$4:W164)/$BE164</f>
        <v>615711564.78670037</v>
      </c>
      <c r="X549" s="92">
        <f>SUM(X$4:X164)/$BE164</f>
        <v>3616284631.7189722</v>
      </c>
      <c r="Y549" s="92">
        <f>SUM(Y$4:Y164)/$BE164</f>
        <v>10401320347.223503</v>
      </c>
      <c r="Z549" s="92">
        <f>SUM(Z$4:Z164)/$BE164</f>
        <v>11483841515.578854</v>
      </c>
      <c r="AA549" s="92">
        <f>SUM(AA$4:AA164)/$BE164</f>
        <v>9772204555.6586971</v>
      </c>
      <c r="AB549" s="92">
        <f>SUM(AB$4:AB164)/$BE164</f>
        <v>15329356195.423565</v>
      </c>
      <c r="AC549" s="92">
        <f>SUM(AC$4:AC164)/$BE164</f>
        <v>9957635280.1451263</v>
      </c>
      <c r="AD549" s="92">
        <f>SUM(AD$4:AD164)/$BE164</f>
        <v>1559797074.7177122</v>
      </c>
      <c r="AE549" s="92">
        <f>SUM(AE$4:AE164)/$BE164</f>
        <v>1929208743.0846524</v>
      </c>
      <c r="AF549" s="92">
        <f>SUM(AF$4:AF164)/$BE164</f>
        <v>2606281366.4073591</v>
      </c>
      <c r="AG549" s="92">
        <f>SUM(AG$4:AG164)/$BE164</f>
        <v>3392076486.6129794</v>
      </c>
      <c r="AH549" s="91">
        <f>SUM(AH$4:AH164)/$BE164</f>
        <v>6100121581.2048435</v>
      </c>
      <c r="AI549" s="91">
        <f>SUM(AI$4:AI164)/$BE164</f>
        <v>7305509286.4309111</v>
      </c>
      <c r="AJ549" s="91">
        <f>SUM(AJ$4:AJ164)/$BE164</f>
        <v>2974729389.158854</v>
      </c>
      <c r="AK549" s="91">
        <f>SUM(AK$4:AK164)/$BE164</f>
        <v>2087510263.545984</v>
      </c>
      <c r="AL549" s="91">
        <f>SUM(AL$4:AL164)/$BE164</f>
        <v>3431892870.6070151</v>
      </c>
      <c r="AM549" s="91">
        <f>SUM(AM$4:AM164)/$BE164</f>
        <v>8294798131.1639013</v>
      </c>
      <c r="AN549" s="91">
        <f>SUM(AN$4:AN164)/$BE164</f>
        <v>10930221513.524878</v>
      </c>
      <c r="AO549" s="91">
        <f>SUM(AO$4:AO164)/$BE164</f>
        <v>8939941520.3612595</v>
      </c>
      <c r="AP549" s="91">
        <f>SUM(AP$4:AP164)/$BE164</f>
        <v>6210196353.8366041</v>
      </c>
      <c r="AQ549" s="91">
        <f>SUM(AQ$4:AQ164)/$BE164</f>
        <v>9112319457.2369881</v>
      </c>
      <c r="AR549" s="91">
        <f>SUM(AR$4:AR164)/$BE164</f>
        <v>13248639120.418713</v>
      </c>
      <c r="AS549" s="91">
        <f>SUM(AS$4:AS164)/$BE164</f>
        <v>23353460736.443398</v>
      </c>
      <c r="AT549" s="91">
        <f>SUM(AT$4:AT164)/$BE164</f>
        <v>32703492103.804276</v>
      </c>
      <c r="AU549" s="91">
        <f>SUM(AU$4:AU164)/$BE164</f>
        <v>33551037170.280807</v>
      </c>
      <c r="AY549" s="36"/>
      <c r="AZ549" s="36"/>
      <c r="BA549" s="63"/>
      <c r="BB549" s="63"/>
    </row>
    <row r="550" spans="1:54" x14ac:dyDescent="0.25">
      <c r="A550" s="60">
        <v>19553</v>
      </c>
      <c r="B550" s="92">
        <f>SUM(B$4:B165)/$BE165</f>
        <v>2902410712.0981402</v>
      </c>
      <c r="C550" s="92">
        <f>SUM(C$4:C165)/$BE165</f>
        <v>2453724360.3146687</v>
      </c>
      <c r="D550" s="92">
        <f>SUM(D$4:D165)/$BE165</f>
        <v>2918184068.677743</v>
      </c>
      <c r="E550" s="92">
        <f>SUM(E$4:E165)/$BE165</f>
        <v>117097320.93808831</v>
      </c>
      <c r="F550" s="92">
        <f>SUM(F$4:F165)/$BE165</f>
        <v>375511411.25083882</v>
      </c>
      <c r="G550" s="92">
        <f>SUM(G$4:G165)/$BE165</f>
        <v>1494376469.9046223</v>
      </c>
      <c r="H550" s="92">
        <f>SUM(H$4:H165)/$BE165</f>
        <v>1412660166.7044344</v>
      </c>
      <c r="I550" s="92">
        <f>SUM(I$4:I165)/$BE165</f>
        <v>1263023386.0546908</v>
      </c>
      <c r="J550" s="92">
        <f>SUM(J$4:J165)/$BE165</f>
        <v>1787375594.1240387</v>
      </c>
      <c r="K550" s="91">
        <f>SUM(K$4:K165)/$BE165</f>
        <v>422118164.97759736</v>
      </c>
      <c r="L550" s="92">
        <f>SUM(L$4:L165)/$BE165</f>
        <v>3881427090.6949267</v>
      </c>
      <c r="M550" s="92">
        <f>SUM(M$4:M165)/$BE165</f>
        <v>9103677539.0351639</v>
      </c>
      <c r="N550" s="92">
        <f>SUM(N$4:N165)/$BE165</f>
        <v>5682969734.0957479</v>
      </c>
      <c r="O550" s="92">
        <f>SUM(O$4:O165)/$BE165</f>
        <v>1337502988.9678824</v>
      </c>
      <c r="P550" s="92">
        <f>SUM(P$4:P165)/$BE165</f>
        <v>3150377596.6893606</v>
      </c>
      <c r="Q550" s="92">
        <f>SUM(Q$4:Q165)/$BE165</f>
        <v>4964159389.6225462</v>
      </c>
      <c r="R550" s="92">
        <f>SUM(R$4:R165)/$BE165</f>
        <v>4353099783.2766905</v>
      </c>
      <c r="S550" s="92">
        <f>SUM(S$4:S165)/$BE165</f>
        <v>2425691540.1823106</v>
      </c>
      <c r="T550" s="92">
        <f>SUM(T$4:T165)/$BE165</f>
        <v>3616743858.4359889</v>
      </c>
      <c r="U550" s="92">
        <f>SUM(U$4:U165)/$BE165</f>
        <v>7205254208.7265387</v>
      </c>
      <c r="V550" s="92">
        <f>SUM(V$4:V165)/$BE165</f>
        <v>434868878.67130423</v>
      </c>
      <c r="W550" s="92">
        <f>SUM(W$4:W165)/$BE165</f>
        <v>515981281.67548901</v>
      </c>
      <c r="X550" s="92">
        <f>SUM(X$4:X165)/$BE165</f>
        <v>3030486260.1414423</v>
      </c>
      <c r="Y550" s="92">
        <f>SUM(Y$4:Y165)/$BE165</f>
        <v>8716413994.1930885</v>
      </c>
      <c r="Z550" s="92">
        <f>SUM(Z$4:Z165)/$BE165</f>
        <v>9623579105.8403606</v>
      </c>
      <c r="AA550" s="92">
        <f>SUM(AA$4:AA165)/$BE165</f>
        <v>8189208596.1681204</v>
      </c>
      <c r="AB550" s="92">
        <f>SUM(AB$4:AB165)/$BE165</f>
        <v>12846158095.910212</v>
      </c>
      <c r="AC550" s="92">
        <f>SUM(AC$4:AC165)/$BE165</f>
        <v>8344603032.5995359</v>
      </c>
      <c r="AD550" s="92">
        <f>SUM(AD$4:AD165)/$BE165</f>
        <v>1307128910.2584758</v>
      </c>
      <c r="AE550" s="92">
        <f>SUM(AE$4:AE165)/$BE165</f>
        <v>1616699733.7248163</v>
      </c>
      <c r="AF550" s="92">
        <f>SUM(AF$4:AF165)/$BE165</f>
        <v>2184095396.4611096</v>
      </c>
      <c r="AG550" s="92">
        <f>SUM(AG$4:AG165)/$BE165</f>
        <v>2842594837.7538958</v>
      </c>
      <c r="AH550" s="91">
        <f>SUM(AH$4:AH165)/$BE165</f>
        <v>5111966738.1486034</v>
      </c>
      <c r="AI550" s="91">
        <f>SUM(AI$4:AI165)/$BE165</f>
        <v>6122100434.8854971</v>
      </c>
      <c r="AJ550" s="91">
        <f>SUM(AJ$4:AJ165)/$BE165</f>
        <v>2492862481.8585582</v>
      </c>
      <c r="AK550" s="91">
        <f>SUM(AK$4:AK165)/$BE165</f>
        <v>1749357862.7043786</v>
      </c>
      <c r="AL550" s="91">
        <f>SUM(AL$4:AL165)/$BE165</f>
        <v>2875967198.8128867</v>
      </c>
      <c r="AM550" s="91">
        <f>SUM(AM$4:AM165)/$BE165</f>
        <v>6951128735.8932943</v>
      </c>
      <c r="AN550" s="91">
        <f>SUM(AN$4:AN165)/$BE165</f>
        <v>9159641638.8935852</v>
      </c>
      <c r="AO550" s="91">
        <f>SUM(AO$4:AO165)/$BE165</f>
        <v>7491768334.3821974</v>
      </c>
      <c r="AP550" s="91">
        <f>SUM(AP$4:AP165)/$BE165</f>
        <v>5204208722.6009455</v>
      </c>
      <c r="AQ550" s="91">
        <f>SUM(AQ$4:AQ165)/$BE165</f>
        <v>7636219731.3729353</v>
      </c>
      <c r="AR550" s="91">
        <f>SUM(AR$4:AR165)/$BE165</f>
        <v>11102498435.639484</v>
      </c>
      <c r="AS550" s="91">
        <f>SUM(AS$4:AS165)/$BE165</f>
        <v>19570441564.378021</v>
      </c>
      <c r="AT550" s="91">
        <f>SUM(AT$4:AT165)/$BE165</f>
        <v>27405860384.435184</v>
      </c>
      <c r="AU550" s="91">
        <f>SUM(AU$4:AU165)/$BE165</f>
        <v>28116115211.390423</v>
      </c>
      <c r="AY550" s="36"/>
      <c r="AZ550" s="36"/>
      <c r="BA550" s="63"/>
      <c r="BB550" s="63"/>
    </row>
    <row r="551" spans="1:54" x14ac:dyDescent="0.25">
      <c r="A551" s="60">
        <v>19554</v>
      </c>
      <c r="B551" s="92">
        <f>SUM(B$4:B166)/$BE166</f>
        <v>2449415843.7490377</v>
      </c>
      <c r="C551" s="92">
        <f>SUM(C$4:C166)/$BE166</f>
        <v>2070759708.0078301</v>
      </c>
      <c r="D551" s="92">
        <f>SUM(D$4:D166)/$BE166</f>
        <v>2462731617.3548489</v>
      </c>
      <c r="E551" s="92">
        <f>SUM(E$4:E166)/$BE166</f>
        <v>98829220.383429453</v>
      </c>
      <c r="F551" s="92">
        <f>SUM(F$4:F166)/$BE166</f>
        <v>316905571.7717467</v>
      </c>
      <c r="G551" s="92">
        <f>SUM(G$4:G166)/$BE166</f>
        <v>1261142050.3124812</v>
      </c>
      <c r="H551" s="92">
        <f>SUM(H$4:H166)/$BE166</f>
        <v>1192178424.1222644</v>
      </c>
      <c r="I551" s="92">
        <f>SUM(I$4:I166)/$BE166</f>
        <v>1065898056.6157216</v>
      </c>
      <c r="J551" s="92">
        <f>SUM(J$4:J166)/$BE166</f>
        <v>1508410994.882736</v>
      </c>
      <c r="K551" s="91">
        <f>SUM(K$4:K166)/$BE166</f>
        <v>356239129.92334741</v>
      </c>
      <c r="L551" s="92">
        <f>SUM(L$4:L166)/$BE166</f>
        <v>3275629642.2137389</v>
      </c>
      <c r="M551" s="92">
        <f>SUM(M$4:M166)/$BE166</f>
        <v>7682808746.1814423</v>
      </c>
      <c r="N551" s="92">
        <f>SUM(N$4:N166)/$BE166</f>
        <v>4795993165.7532625</v>
      </c>
      <c r="O551" s="92">
        <f>SUM(O$4:O166)/$BE166</f>
        <v>1128750579.7272017</v>
      </c>
      <c r="P551" s="92">
        <f>SUM(P$4:P166)/$BE166</f>
        <v>2658683198.1958785</v>
      </c>
      <c r="Q551" s="92">
        <f>SUM(Q$4:Q166)/$BE166</f>
        <v>4189373787.2187829</v>
      </c>
      <c r="R551" s="92">
        <f>SUM(R$4:R166)/$BE166</f>
        <v>3673686298.0115309</v>
      </c>
      <c r="S551" s="92">
        <f>SUM(S$4:S166)/$BE166</f>
        <v>2047099753.7820451</v>
      </c>
      <c r="T551" s="92">
        <f>SUM(T$4:T166)/$BE166</f>
        <v>3052259149.8668122</v>
      </c>
      <c r="U551" s="92">
        <f>SUM(U$4:U166)/$BE166</f>
        <v>6080687081.8447847</v>
      </c>
      <c r="V551" s="92">
        <f>SUM(V$4:V166)/$BE166</f>
        <v>366998912.30908918</v>
      </c>
      <c r="W551" s="92">
        <f>SUM(W$4:W166)/$BE166</f>
        <v>435456399.50009644</v>
      </c>
      <c r="X551" s="92">
        <f>SUM(X$4:X166)/$BE166</f>
        <v>2557502653.6140199</v>
      </c>
      <c r="Y551" s="92">
        <f>SUM(Y$4:Y166)/$BE166</f>
        <v>7355987267.8850613</v>
      </c>
      <c r="Z551" s="92">
        <f>SUM(Z$4:Z166)/$BE166</f>
        <v>8121566421.7183981</v>
      </c>
      <c r="AA551" s="92">
        <f>SUM(AA$4:AA166)/$BE166</f>
        <v>6911066384.0917349</v>
      </c>
      <c r="AB551" s="92">
        <f>SUM(AB$4:AB166)/$BE166</f>
        <v>10841174947.991959</v>
      </c>
      <c r="AC551" s="92">
        <f>SUM(AC$4:AC166)/$BE166</f>
        <v>7042209231.3445959</v>
      </c>
      <c r="AD551" s="92">
        <f>SUM(AD$4:AD166)/$BE166</f>
        <v>1103119487.5033951</v>
      </c>
      <c r="AE551" s="92">
        <f>SUM(AE$4:AE166)/$BE166</f>
        <v>1364376240.5095665</v>
      </c>
      <c r="AF551" s="92">
        <f>SUM(AF$4:AF166)/$BE166</f>
        <v>1843213797.7911978</v>
      </c>
      <c r="AG551" s="92">
        <f>SUM(AG$4:AG166)/$BE166</f>
        <v>2398932657.5506511</v>
      </c>
      <c r="AH551" s="91">
        <f>SUM(AH$4:AH166)/$BE166</f>
        <v>4314111037.8476486</v>
      </c>
      <c r="AI551" s="91">
        <f>SUM(AI$4:AI166)/$BE166</f>
        <v>5166592098.4948416</v>
      </c>
      <c r="AJ551" s="91">
        <f>SUM(AJ$4:AJ166)/$BE166</f>
        <v>2103793586.2791705</v>
      </c>
      <c r="AK551" s="91">
        <f>SUM(AK$4:AK166)/$BE166</f>
        <v>1476327068.4704216</v>
      </c>
      <c r="AL551" s="91">
        <f>SUM(AL$4:AL166)/$BE166</f>
        <v>2427101460.3283277</v>
      </c>
      <c r="AM551" s="91">
        <f>SUM(AM$4:AM166)/$BE166</f>
        <v>5866223581.4725285</v>
      </c>
      <c r="AN551" s="91">
        <f>SUM(AN$4:AN166)/$BE166</f>
        <v>7730040190.7368946</v>
      </c>
      <c r="AO551" s="91">
        <f>SUM(AO$4:AO166)/$BE166</f>
        <v>6322484686.2683754</v>
      </c>
      <c r="AP551" s="91">
        <f>SUM(AP$4:AP166)/$BE166</f>
        <v>4391954800.5373955</v>
      </c>
      <c r="AQ551" s="91">
        <f>SUM(AQ$4:AQ166)/$BE166</f>
        <v>6444387651.464922</v>
      </c>
      <c r="AR551" s="91">
        <f>SUM(AR$4:AR166)/$BE166</f>
        <v>9369661696.6289387</v>
      </c>
      <c r="AS551" s="91">
        <f>SUM(AS$4:AS166)/$BE166</f>
        <v>16515957205.267826</v>
      </c>
      <c r="AT551" s="91">
        <f>SUM(AT$4:AT166)/$BE166</f>
        <v>23128448466.494938</v>
      </c>
      <c r="AU551" s="91">
        <f>SUM(AU$4:AU166)/$BE166</f>
        <v>23727852224.931282</v>
      </c>
      <c r="AY551" s="36"/>
      <c r="AZ551" s="36"/>
      <c r="BA551" s="63"/>
      <c r="BB551" s="63"/>
    </row>
    <row r="552" spans="1:54" x14ac:dyDescent="0.25">
      <c r="A552" s="60">
        <v>19555</v>
      </c>
      <c r="B552" s="92">
        <f>SUM(B$4:B167)/$BE167</f>
        <v>2073732260.861907</v>
      </c>
      <c r="C552" s="92">
        <f>SUM(C$4:C167)/$BE167</f>
        <v>1753154598.464608</v>
      </c>
      <c r="D552" s="92">
        <f>SUM(D$4:D167)/$BE167</f>
        <v>2085009588.3055642</v>
      </c>
      <c r="E552" s="92">
        <f>SUM(E$4:E167)/$BE167</f>
        <v>83677840.336879492</v>
      </c>
      <c r="F552" s="92">
        <f>SUM(F$4:F167)/$BE167</f>
        <v>268301526.38304326</v>
      </c>
      <c r="G552" s="92">
        <f>SUM(G$4:G167)/$BE167</f>
        <v>1067712966.1195534</v>
      </c>
      <c r="H552" s="92">
        <f>SUM(H$4:H167)/$BE167</f>
        <v>1009326221.0436637</v>
      </c>
      <c r="I552" s="92">
        <f>SUM(I$4:I167)/$BE167</f>
        <v>902417413.49022222</v>
      </c>
      <c r="J552" s="92">
        <f>SUM(J$4:J167)/$BE167</f>
        <v>1277056466.5439804</v>
      </c>
      <c r="K552" s="91">
        <f>SUM(K$4:K167)/$BE167</f>
        <v>301603451.68731767</v>
      </c>
      <c r="L552" s="92">
        <f>SUM(L$4:L167)/$BE167</f>
        <v>2773222306.9143987</v>
      </c>
      <c r="M552" s="92">
        <f>SUM(M$4:M167)/$BE167</f>
        <v>6504435828.7396431</v>
      </c>
      <c r="N552" s="92">
        <f>SUM(N$4:N167)/$BE167</f>
        <v>4060394536.7023273</v>
      </c>
      <c r="O552" s="92">
        <f>SUM(O$4:O167)/$BE167</f>
        <v>955625817.56816554</v>
      </c>
      <c r="P552" s="92">
        <f>SUM(P$4:P167)/$BE167</f>
        <v>2250904223.2840981</v>
      </c>
      <c r="Q552" s="92">
        <f>SUM(Q$4:Q167)/$BE167</f>
        <v>3546818466.8048415</v>
      </c>
      <c r="R552" s="92">
        <f>SUM(R$4:R167)/$BE167</f>
        <v>3110226309.3375554</v>
      </c>
      <c r="S552" s="92">
        <f>SUM(S$4:S167)/$BE167</f>
        <v>1733121840.9368482</v>
      </c>
      <c r="T552" s="92">
        <f>SUM(T$4:T167)/$BE167</f>
        <v>2584113935.3815184</v>
      </c>
      <c r="U552" s="92">
        <f>SUM(U$4:U167)/$BE167</f>
        <v>5148046647.3180389</v>
      </c>
      <c r="V552" s="92">
        <f>SUM(V$4:V167)/$BE167</f>
        <v>310712036.67215914</v>
      </c>
      <c r="W552" s="92">
        <f>SUM(W$4:W167)/$BE167</f>
        <v>368673835.98593009</v>
      </c>
      <c r="X552" s="92">
        <f>SUM(X$4:X167)/$BE167</f>
        <v>2165242000.3257613</v>
      </c>
      <c r="Y552" s="92">
        <f>SUM(Y$4:Y167)/$BE167</f>
        <v>6227740906.2618599</v>
      </c>
      <c r="Z552" s="92">
        <f>SUM(Z$4:Z167)/$BE167</f>
        <v>6875898170.4265947</v>
      </c>
      <c r="AA552" s="92">
        <f>SUM(AA$4:AA167)/$BE167</f>
        <v>5851061538.7163963</v>
      </c>
      <c r="AB552" s="92">
        <f>SUM(AB$4:AB167)/$BE167</f>
        <v>9178376729.517065</v>
      </c>
      <c r="AC552" s="92">
        <f>SUM(AC$4:AC167)/$BE167</f>
        <v>5962091663.9110937</v>
      </c>
      <c r="AD552" s="92">
        <f>SUM(AD$4:AD167)/$BE167</f>
        <v>933927446.33299768</v>
      </c>
      <c r="AE552" s="92">
        <f>SUM(AE$4:AE167)/$BE167</f>
        <v>1155116101.4864538</v>
      </c>
      <c r="AF552" s="92">
        <f>SUM(AF$4:AF167)/$BE167</f>
        <v>1560509080.6889725</v>
      </c>
      <c r="AG552" s="92">
        <f>SUM(AG$4:AG167)/$BE167</f>
        <v>2030989177.3320954</v>
      </c>
      <c r="AH552" s="91">
        <f>SUM(AH$4:AH167)/$BE167</f>
        <v>3652423349.7510777</v>
      </c>
      <c r="AI552" s="91">
        <f>SUM(AI$4:AI167)/$BE167</f>
        <v>4374157192.2705708</v>
      </c>
      <c r="AJ552" s="91">
        <f>SUM(AJ$4:AJ167)/$BE167</f>
        <v>1781125031.8023164</v>
      </c>
      <c r="AK552" s="91">
        <f>SUM(AK$4:AK167)/$BE167</f>
        <v>1249893542.1916189</v>
      </c>
      <c r="AL552" s="91">
        <f>SUM(AL$4:AL167)/$BE167</f>
        <v>2054842254.4253857</v>
      </c>
      <c r="AM552" s="91">
        <f>SUM(AM$4:AM167)/$BE167</f>
        <v>4966476086.9923553</v>
      </c>
      <c r="AN552" s="91">
        <f>SUM(AN$4:AN167)/$BE167</f>
        <v>6544424777.3155565</v>
      </c>
      <c r="AO552" s="91">
        <f>SUM(AO$4:AO167)/$BE167</f>
        <v>5352758805.0166931</v>
      </c>
      <c r="AP552" s="91">
        <f>SUM(AP$4:AP167)/$BE167</f>
        <v>3718325955.3629332</v>
      </c>
      <c r="AQ552" s="91">
        <f>SUM(AQ$4:AQ167)/$BE167</f>
        <v>5455962439.4676371</v>
      </c>
      <c r="AR552" s="91">
        <f>SUM(AR$4:AR167)/$BE167</f>
        <v>7932564439.4917679</v>
      </c>
      <c r="AS552" s="91">
        <f>SUM(AS$4:AS167)/$BE167</f>
        <v>13982773102.841721</v>
      </c>
      <c r="AT552" s="91">
        <f>SUM(AT$4:AT167)/$BE167</f>
        <v>19581052168.033409</v>
      </c>
      <c r="AU552" s="91">
        <f>SUM(AU$4:AU167)/$BE167</f>
        <v>20088522318.552544</v>
      </c>
      <c r="AY552" s="36"/>
      <c r="AZ552" s="36"/>
      <c r="BA552" s="63"/>
      <c r="BB552" s="63"/>
    </row>
    <row r="553" spans="1:54" x14ac:dyDescent="0.25">
      <c r="A553" s="60">
        <v>19556</v>
      </c>
      <c r="B553" s="92">
        <f>SUM(B$4:B168)/$BE168</f>
        <v>1771130959.398674</v>
      </c>
      <c r="C553" s="92">
        <f>SUM(C$4:C168)/$BE168</f>
        <v>1497334099.4450245</v>
      </c>
      <c r="D553" s="92">
        <f>SUM(D$4:D168)/$BE168</f>
        <v>1780766073.027334</v>
      </c>
      <c r="E553" s="92">
        <f>SUM(E$4:E168)/$BE168</f>
        <v>71473247.426404268</v>
      </c>
      <c r="F553" s="92">
        <f>SUM(F$4:F168)/$BE168</f>
        <v>229152969.31220251</v>
      </c>
      <c r="G553" s="92">
        <f>SUM(G$4:G168)/$BE168</f>
        <v>911911927.04166043</v>
      </c>
      <c r="H553" s="92">
        <f>SUM(H$4:H168)/$BE168</f>
        <v>862044358.2673564</v>
      </c>
      <c r="I553" s="92">
        <f>SUM(I$4:I168)/$BE168</f>
        <v>770738616.58668506</v>
      </c>
      <c r="J553" s="92">
        <f>SUM(J$4:J168)/$BE168</f>
        <v>1090707635.6001906</v>
      </c>
      <c r="K553" s="91">
        <f>SUM(K$4:K168)/$BE168</f>
        <v>257596106.93788207</v>
      </c>
      <c r="L553" s="92">
        <f>SUM(L$4:L168)/$BE168</f>
        <v>2368548888.965312</v>
      </c>
      <c r="M553" s="92">
        <f>SUM(M$4:M168)/$BE168</f>
        <v>5555292987.0958252</v>
      </c>
      <c r="N553" s="92">
        <f>SUM(N$4:N168)/$BE168</f>
        <v>3467892570.8272495</v>
      </c>
      <c r="O553" s="92">
        <f>SUM(O$4:O168)/$BE168</f>
        <v>816179263.85543394</v>
      </c>
      <c r="P553" s="92">
        <f>SUM(P$4:P168)/$BE168</f>
        <v>1922451422.5160213</v>
      </c>
      <c r="Q553" s="92">
        <f>SUM(Q$4:Q168)/$BE168</f>
        <v>3029259987.5836358</v>
      </c>
      <c r="R553" s="92">
        <f>SUM(R$4:R168)/$BE168</f>
        <v>2656376734.173604</v>
      </c>
      <c r="S553" s="92">
        <f>SUM(S$4:S168)/$BE168</f>
        <v>1480222142.1083963</v>
      </c>
      <c r="T553" s="92">
        <f>SUM(T$4:T168)/$BE168</f>
        <v>2207037311.6825185</v>
      </c>
      <c r="U553" s="92">
        <f>SUM(U$4:U168)/$BE168</f>
        <v>4396833860.0715141</v>
      </c>
      <c r="V553" s="92">
        <f>SUM(V$4:V168)/$BE168</f>
        <v>265374843.36905569</v>
      </c>
      <c r="W553" s="92">
        <f>SUM(W$4:W168)/$BE168</f>
        <v>314882167.07472837</v>
      </c>
      <c r="X553" s="92">
        <f>SUM(X$4:X168)/$BE168</f>
        <v>1849287950.8342888</v>
      </c>
      <c r="Y553" s="92">
        <f>SUM(Y$4:Y168)/$BE168</f>
        <v>5318973625.9071808</v>
      </c>
      <c r="Z553" s="92">
        <f>SUM(Z$4:Z168)/$BE168</f>
        <v>5872551743.2004824</v>
      </c>
      <c r="AA553" s="92">
        <f>SUM(AA$4:AA168)/$BE168</f>
        <v>4997260501.4835691</v>
      </c>
      <c r="AB553" s="92">
        <f>SUM(AB$4:AB168)/$BE168</f>
        <v>7839044346.5180283</v>
      </c>
      <c r="AC553" s="92">
        <f>SUM(AC$4:AC168)/$BE168</f>
        <v>5092090268.3953009</v>
      </c>
      <c r="AD553" s="92">
        <f>SUM(AD$4:AD168)/$BE168</f>
        <v>797648359.44880581</v>
      </c>
      <c r="AE553" s="92">
        <f>SUM(AE$4:AE168)/$BE168</f>
        <v>986563326.74597335</v>
      </c>
      <c r="AF553" s="92">
        <f>SUM(AF$4:AF168)/$BE168</f>
        <v>1332799132.7572396</v>
      </c>
      <c r="AG553" s="92">
        <f>SUM(AG$4:AG168)/$BE168</f>
        <v>1734622306.7745094</v>
      </c>
      <c r="AH553" s="91">
        <f>SUM(AH$4:AH168)/$BE168</f>
        <v>3119455117.4525113</v>
      </c>
      <c r="AI553" s="91">
        <f>SUM(AI$4:AI168)/$BE168</f>
        <v>3735875045.3574843</v>
      </c>
      <c r="AJ553" s="91">
        <f>SUM(AJ$4:AJ168)/$BE168</f>
        <v>1521224847.3571992</v>
      </c>
      <c r="AK553" s="91">
        <f>SUM(AK$4:AK168)/$BE168</f>
        <v>1067508498.184572</v>
      </c>
      <c r="AL553" s="91">
        <f>SUM(AL$4:AL168)/$BE168</f>
        <v>1754999645.1781244</v>
      </c>
      <c r="AM553" s="91">
        <f>SUM(AM$4:AM168)/$BE168</f>
        <v>4241757489.8530259</v>
      </c>
      <c r="AN553" s="91">
        <f>SUM(AN$4:AN168)/$BE168</f>
        <v>5589448922.151844</v>
      </c>
      <c r="AO553" s="91">
        <f>SUM(AO$4:AO168)/$BE168</f>
        <v>4571674469.1175919</v>
      </c>
      <c r="AP553" s="91">
        <f>SUM(AP$4:AP168)/$BE168</f>
        <v>3175738819.3766346</v>
      </c>
      <c r="AQ553" s="91">
        <f>SUM(AQ$4:AQ168)/$BE168</f>
        <v>4659816424.7261677</v>
      </c>
      <c r="AR553" s="91">
        <f>SUM(AR$4:AR168)/$BE168</f>
        <v>6775028114.482213</v>
      </c>
      <c r="AS553" s="91">
        <f>SUM(AS$4:AS168)/$BE168</f>
        <v>11942371641.271606</v>
      </c>
      <c r="AT553" s="91">
        <f>SUM(AT$4:AT168)/$BE168</f>
        <v>16723734591.102369</v>
      </c>
      <c r="AU553" s="91">
        <f>SUM(AU$4:AU168)/$BE168</f>
        <v>17157155021.439701</v>
      </c>
      <c r="AY553" s="36"/>
      <c r="AZ553" s="36"/>
      <c r="BA553" s="63"/>
      <c r="BB553" s="63"/>
    </row>
    <row r="554" spans="1:54" x14ac:dyDescent="0.25">
      <c r="A554" s="60">
        <v>19557</v>
      </c>
      <c r="B554" s="92">
        <f>SUM(B$4:B169)/$BE169</f>
        <v>1523833230.5181866</v>
      </c>
      <c r="C554" s="92">
        <f>SUM(C$4:C169)/$BE169</f>
        <v>1288267149.7372417</v>
      </c>
      <c r="D554" s="92">
        <f>SUM(D$4:D169)/$BE169</f>
        <v>1532126289.5326173</v>
      </c>
      <c r="E554" s="92">
        <f>SUM(E$4:E169)/$BE169</f>
        <v>61498702.072711229</v>
      </c>
      <c r="F554" s="92">
        <f>SUM(F$4:F169)/$BE169</f>
        <v>197159012.60344598</v>
      </c>
      <c r="G554" s="92">
        <f>SUM(G$4:G169)/$BE169</f>
        <v>784585572.10072255</v>
      </c>
      <c r="H554" s="92">
        <f>SUM(H$4:H169)/$BE169</f>
        <v>741679571.73092473</v>
      </c>
      <c r="I554" s="92">
        <f>SUM(I$4:I169)/$BE169</f>
        <v>663125014.05359125</v>
      </c>
      <c r="J554" s="92">
        <f>SUM(J$4:J169)/$BE169</f>
        <v>938416048.7787329</v>
      </c>
      <c r="K554" s="91">
        <f>SUM(K$4:K169)/$BE169</f>
        <v>221631561.89941153</v>
      </c>
      <c r="L554" s="92">
        <f>SUM(L$4:L169)/$BE169</f>
        <v>2037833408.3844786</v>
      </c>
      <c r="M554" s="92">
        <f>SUM(M$4:M169)/$BE169</f>
        <v>4779615450.1989641</v>
      </c>
      <c r="N554" s="92">
        <f>SUM(N$4:N169)/$BE169</f>
        <v>2983676425.662312</v>
      </c>
      <c r="O554" s="92">
        <f>SUM(O$4:O169)/$BE169</f>
        <v>702217927.23725283</v>
      </c>
      <c r="P554" s="92">
        <f>SUM(P$4:P169)/$BE169</f>
        <v>1654027247.6185961</v>
      </c>
      <c r="Q554" s="92">
        <f>SUM(Q$4:Q169)/$BE169</f>
        <v>2606290519.4396167</v>
      </c>
      <c r="R554" s="92">
        <f>SUM(R$4:R169)/$BE169</f>
        <v>2285472382.1895022</v>
      </c>
      <c r="S554" s="92">
        <f>SUM(S$4:S169)/$BE169</f>
        <v>1273542428.8654633</v>
      </c>
      <c r="T554" s="92">
        <f>SUM(T$4:T169)/$BE169</f>
        <v>1898875470.7792201</v>
      </c>
      <c r="U554" s="92">
        <f>SUM(U$4:U169)/$BE169</f>
        <v>3782912449.2135715</v>
      </c>
      <c r="V554" s="92">
        <f>SUM(V$4:V169)/$BE169</f>
        <v>228323490.39498535</v>
      </c>
      <c r="W554" s="92">
        <f>SUM(W$4:W169)/$BE169</f>
        <v>270921080.65777957</v>
      </c>
      <c r="X554" s="92">
        <f>SUM(X$4:X169)/$BE169</f>
        <v>1591077340.61849</v>
      </c>
      <c r="Y554" s="92">
        <f>SUM(Y$4:Y169)/$BE169</f>
        <v>4576292760.6426392</v>
      </c>
      <c r="Z554" s="92">
        <f>SUM(Z$4:Z169)/$BE169</f>
        <v>5052576914.3042603</v>
      </c>
      <c r="AA554" s="92">
        <f>SUM(AA$4:AA169)/$BE169</f>
        <v>4299500403.4785318</v>
      </c>
      <c r="AB554" s="92">
        <f>SUM(AB$4:AB169)/$BE169</f>
        <v>6744488468.0260849</v>
      </c>
      <c r="AC554" s="92">
        <f>SUM(AC$4:AC169)/$BE169</f>
        <v>4381090535.4191818</v>
      </c>
      <c r="AD554" s="92">
        <f>SUM(AD$4:AD169)/$BE169</f>
        <v>686275464.01116014</v>
      </c>
      <c r="AE554" s="92">
        <f>SUM(AE$4:AE169)/$BE169</f>
        <v>848815523.83817875</v>
      </c>
      <c r="AF554" s="92">
        <f>SUM(AF$4:AF169)/$BE169</f>
        <v>1146705514.1203747</v>
      </c>
      <c r="AG554" s="92">
        <f>SUM(AG$4:AG169)/$BE169</f>
        <v>1492419516.6649985</v>
      </c>
      <c r="AH554" s="91">
        <f>SUM(AH$4:AH169)/$BE169</f>
        <v>2683892162.7183237</v>
      </c>
      <c r="AI554" s="91">
        <f>SUM(AI$4:AI169)/$BE169</f>
        <v>3214244727.1697826</v>
      </c>
      <c r="AJ554" s="91">
        <f>SUM(AJ$4:AJ169)/$BE169</f>
        <v>1308823740.921397</v>
      </c>
      <c r="AK554" s="91">
        <f>SUM(AK$4:AK169)/$BE169</f>
        <v>918455918.34257758</v>
      </c>
      <c r="AL554" s="91">
        <f>SUM(AL$4:AL169)/$BE169</f>
        <v>1509955714.6727631</v>
      </c>
      <c r="AM554" s="91">
        <f>SUM(AM$4:AM169)/$BE169</f>
        <v>3649488250.3235559</v>
      </c>
      <c r="AN554" s="91">
        <f>SUM(AN$4:AN169)/$BE169</f>
        <v>4809003980.6277113</v>
      </c>
      <c r="AO554" s="91">
        <f>SUM(AO$4:AO169)/$BE169</f>
        <v>3933340590.7556777</v>
      </c>
      <c r="AP554" s="91">
        <f>SUM(AP$4:AP169)/$BE169</f>
        <v>2732315445.3789954</v>
      </c>
      <c r="AQ554" s="91">
        <f>SUM(AQ$4:AQ169)/$BE169</f>
        <v>4009173740.909965</v>
      </c>
      <c r="AR554" s="91">
        <f>SUM(AR$4:AR169)/$BE169</f>
        <v>5829042638.4019566</v>
      </c>
      <c r="AS554" s="91">
        <f>SUM(AS$4:AS169)/$BE169</f>
        <v>10274873544.800058</v>
      </c>
      <c r="AT554" s="91">
        <f>SUM(AT$4:AT169)/$BE169</f>
        <v>14388620552.730818</v>
      </c>
      <c r="AU554" s="91">
        <f>SUM(AU$4:AU169)/$BE169</f>
        <v>14761524115.778051</v>
      </c>
      <c r="AY554" s="36"/>
      <c r="AZ554" s="36"/>
      <c r="BA554" s="63"/>
      <c r="BB554" s="63"/>
    </row>
    <row r="555" spans="1:54" x14ac:dyDescent="0.25">
      <c r="A555" s="60">
        <v>19558</v>
      </c>
      <c r="B555" s="92">
        <f>SUM(B$4:B170)/$BE170</f>
        <v>1322547964.2542226</v>
      </c>
      <c r="C555" s="92">
        <f>SUM(C$4:C170)/$BE170</f>
        <v>1118099127.5129113</v>
      </c>
      <c r="D555" s="92">
        <f>SUM(D$4:D170)/$BE170</f>
        <v>1329748442.7815135</v>
      </c>
      <c r="E555" s="92">
        <f>SUM(E$4:E170)/$BE170</f>
        <v>53379617.365383498</v>
      </c>
      <c r="F555" s="92">
        <f>SUM(F$4:F170)/$BE170</f>
        <v>171117668.38943681</v>
      </c>
      <c r="G555" s="92">
        <f>SUM(G$4:G170)/$BE170</f>
        <v>680949883.27041781</v>
      </c>
      <c r="H555" s="92">
        <f>SUM(H$4:H170)/$BE170</f>
        <v>643709879.37024343</v>
      </c>
      <c r="I555" s="92">
        <f>SUM(I$4:I170)/$BE170</f>
        <v>575533724.50814641</v>
      </c>
      <c r="J555" s="92">
        <f>SUM(J$4:J170)/$BE170</f>
        <v>814459792.18025982</v>
      </c>
      <c r="K555" s="91">
        <f>SUM(K$4:K170)/$BE170</f>
        <v>192358611.36075902</v>
      </c>
      <c r="L555" s="92">
        <f>SUM(L$4:L170)/$BE170</f>
        <v>1768651550.3607793</v>
      </c>
      <c r="M555" s="92">
        <f>SUM(M$4:M170)/$BE170</f>
        <v>4148260528.8405333</v>
      </c>
      <c r="N555" s="92">
        <f>SUM(N$4:N170)/$BE170</f>
        <v>2589553819.2667332</v>
      </c>
      <c r="O555" s="92">
        <f>SUM(O$4:O170)/$BE170</f>
        <v>609460214.42978585</v>
      </c>
      <c r="P555" s="92">
        <f>SUM(P$4:P170)/$BE170</f>
        <v>1435545838.4750087</v>
      </c>
      <c r="Q555" s="92">
        <f>SUM(Q$4:Q170)/$BE170</f>
        <v>2262018846.753932</v>
      </c>
      <c r="R555" s="92">
        <f>SUM(R$4:R170)/$BE170</f>
        <v>1983579007.5076249</v>
      </c>
      <c r="S555" s="92">
        <f>SUM(S$4:S170)/$BE170</f>
        <v>1105317814.0100644</v>
      </c>
      <c r="T555" s="92">
        <f>SUM(T$4:T170)/$BE170</f>
        <v>1648050273.2874022</v>
      </c>
      <c r="U555" s="92">
        <f>SUM(U$4:U170)/$BE170</f>
        <v>3283217122.3246236</v>
      </c>
      <c r="V555" s="92">
        <f>SUM(V$4:V170)/$BE170</f>
        <v>198166103.30973181</v>
      </c>
      <c r="W555" s="92">
        <f>SUM(W$4:W170)/$BE170</f>
        <v>235139371.45754755</v>
      </c>
      <c r="X555" s="92">
        <f>SUM(X$4:X170)/$BE170</f>
        <v>1380909670.2631147</v>
      </c>
      <c r="Y555" s="92">
        <f>SUM(Y$4:Y170)/$BE170</f>
        <v>3971795461.533926</v>
      </c>
      <c r="Z555" s="92">
        <f>SUM(Z$4:Z170)/$BE170</f>
        <v>4385166587.533042</v>
      </c>
      <c r="AA555" s="92">
        <f>SUM(AA$4:AA170)/$BE170</f>
        <v>3731565640.526804</v>
      </c>
      <c r="AB555" s="92">
        <f>SUM(AB$4:AB170)/$BE170</f>
        <v>5853586011.240016</v>
      </c>
      <c r="AC555" s="92">
        <f>SUM(AC$4:AC170)/$BE170</f>
        <v>3802379502.464591</v>
      </c>
      <c r="AD555" s="92">
        <f>SUM(AD$4:AD170)/$BE170</f>
        <v>595624575.60107124</v>
      </c>
      <c r="AE555" s="92">
        <f>SUM(AE$4:AE170)/$BE170</f>
        <v>736697012.63461614</v>
      </c>
      <c r="AF555" s="92">
        <f>SUM(AF$4:AF170)/$BE170</f>
        <v>995236511.90086091</v>
      </c>
      <c r="AG555" s="92">
        <f>SUM(AG$4:AG170)/$BE170</f>
        <v>1295281059.5643468</v>
      </c>
      <c r="AH555" s="91">
        <f>SUM(AH$4:AH170)/$BE170</f>
        <v>2329370115.7826605</v>
      </c>
      <c r="AI555" s="91">
        <f>SUM(AI$4:AI170)/$BE170</f>
        <v>2789668689.6966286</v>
      </c>
      <c r="AJ555" s="91">
        <f>SUM(AJ$4:AJ170)/$BE170</f>
        <v>1135941842.055232</v>
      </c>
      <c r="AK555" s="91">
        <f>SUM(AK$4:AK170)/$BE170</f>
        <v>797136142.63925505</v>
      </c>
      <c r="AL555" s="91">
        <f>SUM(AL$4:AL170)/$BE170</f>
        <v>1310504909.6516919</v>
      </c>
      <c r="AM555" s="91">
        <f>SUM(AM$4:AM170)/$BE170</f>
        <v>3167416742.2766137</v>
      </c>
      <c r="AN555" s="91">
        <f>SUM(AN$4:AN170)/$BE170</f>
        <v>4173768966.2472415</v>
      </c>
      <c r="AO555" s="91">
        <f>SUM(AO$4:AO170)/$BE170</f>
        <v>3413774981.0307236</v>
      </c>
      <c r="AP555" s="91">
        <f>SUM(AP$4:AP170)/$BE170</f>
        <v>2371396050.9244633</v>
      </c>
      <c r="AQ555" s="91">
        <f>SUM(AQ$4:AQ170)/$BE170</f>
        <v>3479589875.0170527</v>
      </c>
      <c r="AR555" s="91">
        <f>SUM(AR$4:AR170)/$BE170</f>
        <v>5059067344.8404007</v>
      </c>
      <c r="AS555" s="91">
        <f>SUM(AS$4:AS170)/$BE170</f>
        <v>8917630309.2684631</v>
      </c>
      <c r="AT555" s="91">
        <f>SUM(AT$4:AT170)/$BE170</f>
        <v>12487978643.006861</v>
      </c>
      <c r="AU555" s="91">
        <f>SUM(AU$4:AU170)/$BE170</f>
        <v>12811624848.04565</v>
      </c>
      <c r="AY555" s="36"/>
      <c r="AZ555" s="36"/>
      <c r="BA555" s="63"/>
      <c r="BB555" s="63"/>
    </row>
    <row r="556" spans="1:54" x14ac:dyDescent="0.25">
      <c r="A556" s="60">
        <v>19559</v>
      </c>
      <c r="B556" s="92">
        <f>SUM(B$4:B171)/$BE171</f>
        <v>1159289999.6960115</v>
      </c>
      <c r="C556" s="92">
        <f>SUM(C$4:C171)/$BE171</f>
        <v>980079464.63142931</v>
      </c>
      <c r="D556" s="92">
        <f>SUM(D$4:D171)/$BE171</f>
        <v>1165604105.823581</v>
      </c>
      <c r="E556" s="92">
        <f>SUM(E$4:E171)/$BE171</f>
        <v>46794248.005205236</v>
      </c>
      <c r="F556" s="92">
        <f>SUM(F$4:F171)/$BE171</f>
        <v>149995966.01337183</v>
      </c>
      <c r="G556" s="92">
        <f>SUM(G$4:G171)/$BE171</f>
        <v>596893489.80646443</v>
      </c>
      <c r="H556" s="92">
        <f>SUM(H$4:H171)/$BE171</f>
        <v>564248677.38942611</v>
      </c>
      <c r="I556" s="92">
        <f>SUM(I$4:I171)/$BE171</f>
        <v>504490246.64461637</v>
      </c>
      <c r="J556" s="92">
        <f>SUM(J$4:J171)/$BE171</f>
        <v>713921385.46125281</v>
      </c>
      <c r="K556" s="91">
        <f>SUM(K$4:K171)/$BE171</f>
        <v>168615951.44589722</v>
      </c>
      <c r="L556" s="92">
        <f>SUM(L$4:L171)/$BE171</f>
        <v>1550324217.6604657</v>
      </c>
      <c r="M556" s="92">
        <f>SUM(M$4:M171)/$BE171</f>
        <v>3636182048.531251</v>
      </c>
      <c r="N556" s="92">
        <f>SUM(N$4:N171)/$BE171</f>
        <v>2269889357.4814057</v>
      </c>
      <c r="O556" s="92">
        <f>SUM(O$4:O171)/$BE171</f>
        <v>534226384.20664388</v>
      </c>
      <c r="P556" s="92">
        <f>SUM(P$4:P171)/$BE171</f>
        <v>1258340093.6988859</v>
      </c>
      <c r="Q556" s="92">
        <f>SUM(Q$4:Q171)/$BE171</f>
        <v>1982787625.1514206</v>
      </c>
      <c r="R556" s="92">
        <f>SUM(R$4:R171)/$BE171</f>
        <v>1738719556.8861182</v>
      </c>
      <c r="S556" s="92">
        <f>SUM(S$4:S171)/$BE171</f>
        <v>968874484.33056164</v>
      </c>
      <c r="T556" s="92">
        <f>SUM(T$4:T171)/$BE171</f>
        <v>1444611142.3453851</v>
      </c>
      <c r="U556" s="92">
        <f>SUM(U$4:U171)/$BE171</f>
        <v>2877924689.1167355</v>
      </c>
      <c r="V556" s="92">
        <f>SUM(V$4:V171)/$BE171</f>
        <v>173706213.53627616</v>
      </c>
      <c r="W556" s="92">
        <f>SUM(W$4:W171)/$BE171</f>
        <v>206117490.25542641</v>
      </c>
      <c r="X556" s="92">
        <f>SUM(X$4:X171)/$BE171</f>
        <v>1210447082.3738952</v>
      </c>
      <c r="Y556" s="92">
        <f>SUM(Y$4:Y171)/$BE171</f>
        <v>3481500612.9744701</v>
      </c>
      <c r="Z556" s="92">
        <f>SUM(Z$4:Z171)/$BE171</f>
        <v>3843844738.1001148</v>
      </c>
      <c r="AA556" s="92">
        <f>SUM(AA$4:AA171)/$BE171</f>
        <v>3270925796.6741257</v>
      </c>
      <c r="AB556" s="92">
        <f>SUM(AB$4:AB171)/$BE171</f>
        <v>5130994002.2027273</v>
      </c>
      <c r="AC556" s="92">
        <f>SUM(AC$4:AC171)/$BE171</f>
        <v>3332999252.1872821</v>
      </c>
      <c r="AD556" s="92">
        <f>SUM(AD$4:AD171)/$BE171</f>
        <v>522099517.31596982</v>
      </c>
      <c r="AE556" s="92">
        <f>SUM(AE$4:AE171)/$BE171</f>
        <v>645759809.79433131</v>
      </c>
      <c r="AF556" s="92">
        <f>SUM(AF$4:AF171)/$BE171</f>
        <v>872383147.17237258</v>
      </c>
      <c r="AG556" s="92">
        <f>SUM(AG$4:AG171)/$BE171</f>
        <v>1135386430.4182611</v>
      </c>
      <c r="AH556" s="91">
        <f>SUM(AH$4:AH171)/$BE171</f>
        <v>2041825110.4958696</v>
      </c>
      <c r="AI556" s="91">
        <f>SUM(AI$4:AI171)/$BE171</f>
        <v>2445303842.6976933</v>
      </c>
      <c r="AJ556" s="91">
        <f>SUM(AJ$4:AJ171)/$BE171</f>
        <v>995721070.56415999</v>
      </c>
      <c r="AK556" s="91">
        <f>SUM(AK$4:AK171)/$BE171</f>
        <v>698736390.10777712</v>
      </c>
      <c r="AL556" s="91">
        <f>SUM(AL$4:AL171)/$BE171</f>
        <v>1148734559.6668584</v>
      </c>
      <c r="AM556" s="91">
        <f>SUM(AM$4:AM171)/$BE171</f>
        <v>2776418726.3657236</v>
      </c>
      <c r="AN556" s="91">
        <f>SUM(AN$4:AN171)/$BE171</f>
        <v>3658543451.8982468</v>
      </c>
      <c r="AO556" s="91">
        <f>SUM(AO$4:AO171)/$BE171</f>
        <v>2992366398.0384593</v>
      </c>
      <c r="AP556" s="91">
        <f>SUM(AP$4:AP171)/$BE171</f>
        <v>2078661930.1963465</v>
      </c>
      <c r="AQ556" s="91">
        <f>SUM(AQ$4:AQ171)/$BE171</f>
        <v>3050055687.7889562</v>
      </c>
      <c r="AR556" s="91">
        <f>SUM(AR$4:AR171)/$BE171</f>
        <v>4434556621.9888725</v>
      </c>
      <c r="AS556" s="91">
        <f>SUM(AS$4:AS171)/$BE171</f>
        <v>7816799352.3614559</v>
      </c>
      <c r="AT556" s="91">
        <f>SUM(AT$4:AT171)/$BE171</f>
        <v>10946408800.367008</v>
      </c>
      <c r="AU556" s="91">
        <f>SUM(AU$4:AU171)/$BE171</f>
        <v>11230103066.193752</v>
      </c>
      <c r="AY556" s="36"/>
      <c r="AZ556" s="36"/>
      <c r="BA556" s="63"/>
      <c r="BB556" s="63"/>
    </row>
    <row r="557" spans="1:54" x14ac:dyDescent="0.25">
      <c r="A557" s="60">
        <v>19560</v>
      </c>
      <c r="B557" s="92">
        <f>SUM(B$4:B172)/$BE172</f>
        <v>1026126488.1456246</v>
      </c>
      <c r="C557" s="92">
        <f>SUM(C$4:C172)/$BE172</f>
        <v>867501857.97119915</v>
      </c>
      <c r="D557" s="92">
        <f>SUM(D$4:D172)/$BE172</f>
        <v>1031717184.7030609</v>
      </c>
      <c r="E557" s="92">
        <f>SUM(E$4:E172)/$BE172</f>
        <v>41422608.124262631</v>
      </c>
      <c r="F557" s="92">
        <f>SUM(F$4:F172)/$BE172</f>
        <v>132767655.94391753</v>
      </c>
      <c r="G557" s="92">
        <f>SUM(G$4:G172)/$BE172</f>
        <v>528331605.19840807</v>
      </c>
      <c r="H557" s="92">
        <f>SUM(H$4:H172)/$BE172</f>
        <v>499434963.43205506</v>
      </c>
      <c r="I557" s="92">
        <f>SUM(I$4:I172)/$BE172</f>
        <v>446542512.32135427</v>
      </c>
      <c r="J557" s="92">
        <f>SUM(J$4:J172)/$BE172</f>
        <v>631915623.284145</v>
      </c>
      <c r="K557" s="91">
        <f>SUM(K$4:K172)/$BE172</f>
        <v>149249921.48934048</v>
      </c>
      <c r="L557" s="92">
        <f>SUM(L$4:L172)/$BE172</f>
        <v>1372242169.4621444</v>
      </c>
      <c r="M557" s="92">
        <f>SUM(M$4:M172)/$BE172</f>
        <v>3218497700.8180213</v>
      </c>
      <c r="N557" s="92">
        <f>SUM(N$4:N172)/$BE172</f>
        <v>2009150205.6533847</v>
      </c>
      <c r="O557" s="92">
        <f>SUM(O$4:O172)/$BE172</f>
        <v>472860744.68975562</v>
      </c>
      <c r="P557" s="92">
        <f>SUM(P$4:P172)/$BE172</f>
        <v>1113799534.0896201</v>
      </c>
      <c r="Q557" s="92">
        <f>SUM(Q$4:Q172)/$BE172</f>
        <v>1755028702.0298049</v>
      </c>
      <c r="R557" s="92">
        <f>SUM(R$4:R172)/$BE172</f>
        <v>1538996140.6508718</v>
      </c>
      <c r="S557" s="92">
        <f>SUM(S$4:S172)/$BE172</f>
        <v>857582386.08898234</v>
      </c>
      <c r="T557" s="92">
        <f>SUM(T$4:T172)/$BE172</f>
        <v>1278672973.6217339</v>
      </c>
      <c r="U557" s="92">
        <f>SUM(U$4:U172)/$BE172</f>
        <v>2547341735.636714</v>
      </c>
      <c r="V557" s="92">
        <f>SUM(V$4:V172)/$BE172</f>
        <v>153755153.04840258</v>
      </c>
      <c r="W557" s="92">
        <f>SUM(W$4:W172)/$BE172</f>
        <v>182445358.4278565</v>
      </c>
      <c r="X557" s="92">
        <f>SUM(X$4:X172)/$BE172</f>
        <v>1071406756.5134654</v>
      </c>
      <c r="Y557" s="92">
        <f>SUM(Y$4:Y172)/$BE172</f>
        <v>3081584267.1908355</v>
      </c>
      <c r="Z557" s="92">
        <f>SUM(Z$4:Z172)/$BE172</f>
        <v>3402307294.3315716</v>
      </c>
      <c r="AA557" s="92">
        <f>SUM(AA$4:AA172)/$BE172</f>
        <v>2895198066.2331553</v>
      </c>
      <c r="AB557" s="92">
        <f>SUM(AB$4:AB172)/$BE172</f>
        <v>4541600987.3192787</v>
      </c>
      <c r="AC557" s="92">
        <f>SUM(AC$4:AC172)/$BE172</f>
        <v>2950142126.9558172</v>
      </c>
      <c r="AD557" s="92">
        <f>SUM(AD$4:AD172)/$BE172</f>
        <v>462127639.53100604</v>
      </c>
      <c r="AE557" s="92">
        <f>SUM(AE$4:AE172)/$BE172</f>
        <v>571585646.38889241</v>
      </c>
      <c r="AF557" s="92">
        <f>SUM(AF$4:AF172)/$BE172</f>
        <v>772176009.42956281</v>
      </c>
      <c r="AG557" s="92">
        <f>SUM(AG$4:AG172)/$BE172</f>
        <v>1004966031.4339409</v>
      </c>
      <c r="AH557" s="91">
        <f>SUM(AH$4:AH172)/$BE172</f>
        <v>1807284685.9278183</v>
      </c>
      <c r="AI557" s="91">
        <f>SUM(AI$4:AI172)/$BE172</f>
        <v>2164417587.3556175</v>
      </c>
      <c r="AJ557" s="91">
        <f>SUM(AJ$4:AJ172)/$BE172</f>
        <v>881347741.74104512</v>
      </c>
      <c r="AK557" s="91">
        <f>SUM(AK$4:AK172)/$BE172</f>
        <v>618475108.10632038</v>
      </c>
      <c r="AL557" s="91">
        <f>SUM(AL$4:AL172)/$BE172</f>
        <v>1016783937.9155054</v>
      </c>
      <c r="AM557" s="91">
        <f>SUM(AM$4:AM172)/$BE172</f>
        <v>2457495300.8381367</v>
      </c>
      <c r="AN557" s="91">
        <f>SUM(AN$4:AN172)/$BE172</f>
        <v>3238292112.921175</v>
      </c>
      <c r="AO557" s="91">
        <f>SUM(AO$4:AO172)/$BE172</f>
        <v>2648638028.9501653</v>
      </c>
      <c r="AP557" s="91">
        <f>SUM(AP$4:AP172)/$BE172</f>
        <v>1839889044.6715987</v>
      </c>
      <c r="AQ557" s="91">
        <f>SUM(AQ$4:AQ172)/$BE172</f>
        <v>2699699941.1035681</v>
      </c>
      <c r="AR557" s="91">
        <f>SUM(AR$4:AR172)/$BE172</f>
        <v>3925164944.0851665</v>
      </c>
      <c r="AS557" s="91">
        <f>SUM(AS$4:AS172)/$BE172</f>
        <v>6918890200.7331905</v>
      </c>
      <c r="AT557" s="91">
        <f>SUM(AT$4:AT172)/$BE172</f>
        <v>9689004280.8734226</v>
      </c>
      <c r="AU557" s="91">
        <f>SUM(AU$4:AU172)/$BE172</f>
        <v>9940111086.8830376</v>
      </c>
      <c r="AY557" s="36"/>
      <c r="AZ557" s="36"/>
      <c r="BA557" s="63"/>
      <c r="BB557" s="63"/>
    </row>
    <row r="558" spans="1:54" x14ac:dyDescent="0.25">
      <c r="A558" s="60">
        <v>19561</v>
      </c>
      <c r="B558" s="92">
        <f>SUM(B$4:B173)/$BE173</f>
        <v>914762898.63790751</v>
      </c>
      <c r="C558" s="92">
        <f>SUM(C$4:C173)/$BE173</f>
        <v>773354244.96486533</v>
      </c>
      <c r="D558" s="92">
        <f>SUM(D$4:D173)/$BE173</f>
        <v>919748495.05303681</v>
      </c>
      <c r="E558" s="92">
        <f>SUM(E$4:E173)/$BE173</f>
        <v>36930173.989939593</v>
      </c>
      <c r="F558" s="92">
        <f>SUM(F$4:F173)/$BE173</f>
        <v>118359655.74184281</v>
      </c>
      <c r="G558" s="92">
        <f>SUM(G$4:G173)/$BE173</f>
        <v>470993716.25205392</v>
      </c>
      <c r="H558" s="92">
        <f>SUM(H$4:H173)/$BE173</f>
        <v>445232066.56477803</v>
      </c>
      <c r="I558" s="92">
        <f>SUM(I$4:I173)/$BE173</f>
        <v>398081189.68383765</v>
      </c>
      <c r="J558" s="92">
        <f>SUM(J$4:J173)/$BE173</f>
        <v>563334805.00847435</v>
      </c>
      <c r="K558" s="91">
        <f>SUM(K$4:K173)/$BE173</f>
        <v>133054256.58662012</v>
      </c>
      <c r="L558" s="92">
        <f>SUM(L$4:L173)/$BE173</f>
        <v>1223313338.6579027</v>
      </c>
      <c r="M558" s="92">
        <f>SUM(M$4:M173)/$BE173</f>
        <v>2869191437.0516901</v>
      </c>
      <c r="N558" s="92">
        <f>SUM(N$4:N173)/$BE173</f>
        <v>1791095991.8235192</v>
      </c>
      <c r="O558" s="92">
        <f>SUM(O$4:O173)/$BE173</f>
        <v>421541094.7726891</v>
      </c>
      <c r="P558" s="92">
        <f>SUM(P$4:P173)/$BE173</f>
        <v>992921201.6752491</v>
      </c>
      <c r="Q558" s="92">
        <f>SUM(Q$4:Q173)/$BE173</f>
        <v>1564555425.7206149</v>
      </c>
      <c r="R558" s="92">
        <f>SUM(R$4:R173)/$BE173</f>
        <v>1371968904.8627729</v>
      </c>
      <c r="S558" s="92">
        <f>SUM(S$4:S173)/$BE173</f>
        <v>764509680.58531475</v>
      </c>
      <c r="T558" s="92">
        <f>SUM(T$4:T173)/$BE173</f>
        <v>1139899893.0847862</v>
      </c>
      <c r="U558" s="92">
        <f>SUM(U$4:U173)/$BE173</f>
        <v>2270877473.8023252</v>
      </c>
      <c r="V558" s="92">
        <f>SUM(V$4:V173)/$BE173</f>
        <v>137070207.56430271</v>
      </c>
      <c r="W558" s="92">
        <f>SUM(W$4:W173)/$BE173</f>
        <v>162648780.27446905</v>
      </c>
      <c r="X558" s="92">
        <f>SUM(X$4:X173)/$BE173</f>
        <v>955128399.31798327</v>
      </c>
      <c r="Y558" s="92">
        <f>SUM(Y$4:Y173)/$BE173</f>
        <v>2747137219.2823539</v>
      </c>
      <c r="Z558" s="92">
        <f>SUM(Z$4:Z173)/$BE173</f>
        <v>3033052552.9281282</v>
      </c>
      <c r="AA558" s="92">
        <f>SUM(AA$4:AA173)/$BE173</f>
        <v>2580979574.3519888</v>
      </c>
      <c r="AB558" s="92">
        <f>SUM(AB$4:AB173)/$BE173</f>
        <v>4048696018.835896</v>
      </c>
      <c r="AC558" s="92">
        <f>SUM(AC$4:AC173)/$BE173</f>
        <v>2629961402.7858315</v>
      </c>
      <c r="AD558" s="92">
        <f>SUM(AD$4:AD173)/$BE173</f>
        <v>411973535.31714749</v>
      </c>
      <c r="AE558" s="92">
        <f>SUM(AE$4:AE173)/$BE173</f>
        <v>509554142.58568174</v>
      </c>
      <c r="AF558" s="92">
        <f>SUM(AF$4:AF173)/$BE173</f>
        <v>688373439.05299532</v>
      </c>
      <c r="AG558" s="92">
        <f>SUM(AG$4:AG173)/$BE173</f>
        <v>895896847.43569648</v>
      </c>
      <c r="AH558" s="91">
        <f>SUM(AH$4:AH173)/$BE173</f>
        <v>1611140168.1046348</v>
      </c>
      <c r="AI558" s="91">
        <f>SUM(AI$4:AI173)/$BE173</f>
        <v>1929514519.6331413</v>
      </c>
      <c r="AJ558" s="91">
        <f>SUM(AJ$4:AJ173)/$BE173</f>
        <v>785698134.25937557</v>
      </c>
      <c r="AK558" s="91">
        <f>SUM(AK$4:AK173)/$BE173</f>
        <v>551353068.84409952</v>
      </c>
      <c r="AL558" s="91">
        <f>SUM(AL$4:AL173)/$BE173</f>
        <v>906434563.52508259</v>
      </c>
      <c r="AM558" s="91">
        <f>SUM(AM$4:AM173)/$BE173</f>
        <v>2190782192.5039768</v>
      </c>
      <c r="AN558" s="91">
        <f>SUM(AN$4:AN173)/$BE173</f>
        <v>2886839272.4245872</v>
      </c>
      <c r="AO558" s="91">
        <f>SUM(AO$4:AO173)/$BE173</f>
        <v>2361180358.4689951</v>
      </c>
      <c r="AP558" s="91">
        <f>SUM(AP$4:AP173)/$BE173</f>
        <v>1640205158.7303009</v>
      </c>
      <c r="AQ558" s="91">
        <f>SUM(AQ$4:AQ173)/$BE173</f>
        <v>2406700048.1669869</v>
      </c>
      <c r="AR558" s="91">
        <f>SUM(AR$4:AR173)/$BE173</f>
        <v>3499164261.189518</v>
      </c>
      <c r="AS558" s="91">
        <f>SUM(AS$4:AS173)/$BE173</f>
        <v>6167975215.3933926</v>
      </c>
      <c r="AT558" s="91">
        <f>SUM(AT$4:AT173)/$BE173</f>
        <v>8637445751.8549004</v>
      </c>
      <c r="AU558" s="91">
        <f>SUM(AU$4:AU173)/$BE173</f>
        <v>8861300121.8205452</v>
      </c>
      <c r="AY558" s="36"/>
      <c r="AZ558" s="36"/>
      <c r="BA558" s="63"/>
      <c r="BB558" s="63"/>
    </row>
    <row r="559" spans="1:54" x14ac:dyDescent="0.25">
      <c r="A559" s="60">
        <v>19562</v>
      </c>
      <c r="B559" s="92">
        <f>SUM(B$4:B174)/$BE174</f>
        <v>818806945.09217358</v>
      </c>
      <c r="C559" s="92">
        <f>SUM(C$4:C174)/$BE174</f>
        <v>692232368.68733525</v>
      </c>
      <c r="D559" s="92">
        <f>SUM(D$4:D174)/$BE174</f>
        <v>823270968.00030243</v>
      </c>
      <c r="E559" s="92">
        <f>SUM(E$4:E174)/$BE174</f>
        <v>33059401.315641042</v>
      </c>
      <c r="F559" s="92">
        <f>SUM(F$4:F174)/$BE174</f>
        <v>105944981.00674337</v>
      </c>
      <c r="G559" s="92">
        <f>SUM(G$4:G174)/$BE174</f>
        <v>421588882.95078588</v>
      </c>
      <c r="H559" s="92">
        <f>SUM(H$4:H174)/$BE174</f>
        <v>398528394.41620153</v>
      </c>
      <c r="I559" s="92">
        <f>SUM(I$4:I174)/$BE174</f>
        <v>356324791.16377842</v>
      </c>
      <c r="J559" s="92">
        <f>SUM(J$4:J174)/$BE174</f>
        <v>504242328.06766683</v>
      </c>
      <c r="K559" s="91">
        <f>SUM(K$4:K174)/$BE174</f>
        <v>119099340.26686919</v>
      </c>
      <c r="L559" s="92">
        <f>SUM(L$4:L174)/$BE174</f>
        <v>1094989305.4488072</v>
      </c>
      <c r="M559" s="92">
        <f>SUM(M$4:M174)/$BE174</f>
        <v>2568213125.3247166</v>
      </c>
      <c r="N559" s="92">
        <f>SUM(N$4:N174)/$BE174</f>
        <v>1603210649.8780377</v>
      </c>
      <c r="O559" s="92">
        <f>SUM(O$4:O174)/$BE174</f>
        <v>377321707.91729373</v>
      </c>
      <c r="P559" s="92">
        <f>SUM(P$4:P174)/$BE174</f>
        <v>888766772.91564465</v>
      </c>
      <c r="Q559" s="92">
        <f>SUM(Q$4:Q174)/$BE174</f>
        <v>1400435032.0074947</v>
      </c>
      <c r="R559" s="92">
        <f>SUM(R$4:R174)/$BE174</f>
        <v>1228050632.7838032</v>
      </c>
      <c r="S559" s="92">
        <f>SUM(S$4:S174)/$BE174</f>
        <v>684313858.30173731</v>
      </c>
      <c r="T559" s="92">
        <f>SUM(T$4:T174)/$BE174</f>
        <v>1020326501.3777974</v>
      </c>
      <c r="U559" s="92">
        <f>SUM(U$4:U174)/$BE174</f>
        <v>2032663334.4069312</v>
      </c>
      <c r="V559" s="92">
        <f>SUM(V$4:V174)/$BE174</f>
        <v>122693705.49466956</v>
      </c>
      <c r="W559" s="92">
        <f>SUM(W$4:W174)/$BE174</f>
        <v>145590901.01397568</v>
      </c>
      <c r="X559" s="92">
        <f>SUM(X$4:X174)/$BE174</f>
        <v>854937768.34993553</v>
      </c>
      <c r="Y559" s="92">
        <f>SUM(Y$4:Y174)/$BE174</f>
        <v>2458962187.1212716</v>
      </c>
      <c r="Z559" s="92">
        <f>SUM(Z$4:Z174)/$BE174</f>
        <v>2714885618.198741</v>
      </c>
      <c r="AA559" s="92">
        <f>SUM(AA$4:AA174)/$BE174</f>
        <v>2310234478.2555685</v>
      </c>
      <c r="AB559" s="92">
        <f>SUM(AB$4:AB174)/$BE174</f>
        <v>3623986594.1121335</v>
      </c>
      <c r="AC559" s="92">
        <f>SUM(AC$4:AC174)/$BE174</f>
        <v>2354078927.2383389</v>
      </c>
      <c r="AD559" s="92">
        <f>SUM(AD$4:AD174)/$BE174</f>
        <v>368758405.57909942</v>
      </c>
      <c r="AE559" s="92">
        <f>SUM(AE$4:AE174)/$BE174</f>
        <v>456104923.89587718</v>
      </c>
      <c r="AF559" s="92">
        <f>SUM(AF$4:AF174)/$BE174</f>
        <v>616165203.24764335</v>
      </c>
      <c r="AG559" s="92">
        <f>SUM(AG$4:AG174)/$BE174</f>
        <v>801917885.98326719</v>
      </c>
      <c r="AH559" s="91">
        <f>SUM(AH$4:AH174)/$BE174</f>
        <v>1442133034.1247871</v>
      </c>
      <c r="AI559" s="91">
        <f>SUM(AI$4:AI174)/$BE174</f>
        <v>1727111023.1515026</v>
      </c>
      <c r="AJ559" s="91">
        <f>SUM(AJ$4:AJ174)/$BE174</f>
        <v>703281921.0691303</v>
      </c>
      <c r="AK559" s="91">
        <f>SUM(AK$4:AK174)/$BE174</f>
        <v>493517549.8791306</v>
      </c>
      <c r="AL559" s="91">
        <f>SUM(AL$4:AL174)/$BE174</f>
        <v>811352322.09141743</v>
      </c>
      <c r="AM559" s="91">
        <f>SUM(AM$4:AM174)/$BE174</f>
        <v>1960970064.5303075</v>
      </c>
      <c r="AN559" s="91">
        <f>SUM(AN$4:AN174)/$BE174</f>
        <v>2584011164.6336679</v>
      </c>
      <c r="AO559" s="91">
        <f>SUM(AO$4:AO174)/$BE174</f>
        <v>2113493488.1942992</v>
      </c>
      <c r="AP559" s="91">
        <f>SUM(AP$4:AP174)/$BE174</f>
        <v>1468148467.6536658</v>
      </c>
      <c r="AQ559" s="91">
        <f>SUM(AQ$4:AQ174)/$BE174</f>
        <v>2154237942.8391461</v>
      </c>
      <c r="AR559" s="91">
        <f>SUM(AR$4:AR174)/$BE174</f>
        <v>3132102373.6827345</v>
      </c>
      <c r="AS559" s="91">
        <f>SUM(AS$4:AS174)/$BE174</f>
        <v>5520952439.1731567</v>
      </c>
      <c r="AT559" s="91">
        <f>SUM(AT$4:AT174)/$BE174</f>
        <v>7731374614.0415783</v>
      </c>
      <c r="AU559" s="91">
        <f>SUM(AU$4:AU174)/$BE174</f>
        <v>7931746895.6311483</v>
      </c>
      <c r="AY559" s="36"/>
      <c r="AZ559" s="36"/>
      <c r="BA559" s="63"/>
      <c r="BB559" s="63"/>
    </row>
    <row r="560" spans="1:54" x14ac:dyDescent="0.25">
      <c r="A560" s="60">
        <v>19563</v>
      </c>
      <c r="B560" s="92">
        <f>SUM(B$4:B175)/$BE175</f>
        <v>735842194.43131018</v>
      </c>
      <c r="C560" s="92">
        <f>SUM(C$4:C175)/$BE175</f>
        <v>622093457.09666467</v>
      </c>
      <c r="D560" s="92">
        <f>SUM(D$4:D175)/$BE175</f>
        <v>739855172.73645866</v>
      </c>
      <c r="E560" s="92">
        <f>SUM(E$4:E175)/$BE175</f>
        <v>29712726.555542294</v>
      </c>
      <c r="F560" s="92">
        <f>SUM(F$4:F175)/$BE175</f>
        <v>95211690.120719731</v>
      </c>
      <c r="G560" s="92">
        <f>SUM(G$4:G175)/$BE175</f>
        <v>378872846.34284693</v>
      </c>
      <c r="H560" s="92">
        <f>SUM(H$4:H175)/$BE175</f>
        <v>358147940.42483574</v>
      </c>
      <c r="I560" s="92">
        <f>SUM(I$4:I175)/$BE175</f>
        <v>320221659.43433207</v>
      </c>
      <c r="J560" s="92">
        <f>SUM(J$4:J175)/$BE175</f>
        <v>453150173.20666176</v>
      </c>
      <c r="K560" s="92">
        <f>SUM(K$4:K175)/$BE175</f>
        <v>107033722.66163103</v>
      </c>
      <c r="L560" s="92">
        <f>SUM(L$4:L175)/$BE175</f>
        <v>984038709.79908848</v>
      </c>
      <c r="M560" s="92">
        <f>SUM(M$4:M175)/$BE175</f>
        <v>2307983784.4795103</v>
      </c>
      <c r="N560" s="92">
        <f>SUM(N$4:N175)/$BE175</f>
        <v>1440762750.4493582</v>
      </c>
      <c r="O560" s="92">
        <f>SUM(O$4:O175)/$BE175</f>
        <v>339089287.08888441</v>
      </c>
      <c r="P560" s="92">
        <f>SUM(P$4:P175)/$BE175</f>
        <v>798713469.04492879</v>
      </c>
      <c r="Q560" s="92">
        <f>SUM(Q$4:Q175)/$BE175</f>
        <v>1258534512.2146313</v>
      </c>
      <c r="R560" s="92">
        <f>SUM(R$4:R175)/$BE175</f>
        <v>1103617291.6765227</v>
      </c>
      <c r="S560" s="92">
        <f>SUM(S$4:S175)/$BE175</f>
        <v>614975527.27777553</v>
      </c>
      <c r="T560" s="92">
        <f>SUM(T$4:T175)/$BE175</f>
        <v>916941927.95179546</v>
      </c>
      <c r="U560" s="92">
        <f>SUM(U$4:U175)/$BE175</f>
        <v>1826700492.735389</v>
      </c>
      <c r="V560" s="92">
        <f>SUM(V$4:V175)/$BE175</f>
        <v>110263594.31106052</v>
      </c>
      <c r="W560" s="92">
        <f>SUM(W$4:W175)/$BE175</f>
        <v>130842444.74153581</v>
      </c>
      <c r="X560" s="92">
        <f>SUM(X$4:X175)/$BE175</f>
        <v>768311952.02098835</v>
      </c>
      <c r="Y560" s="92">
        <f>SUM(Y$4:Y175)/$BE175</f>
        <v>2209802724.3266525</v>
      </c>
      <c r="Z560" s="92">
        <f>SUM(Z$4:Z175)/$BE175</f>
        <v>2439794610.8280458</v>
      </c>
      <c r="AA560" s="92">
        <f>SUM(AA$4:AA175)/$BE175</f>
        <v>2076145292.5188932</v>
      </c>
      <c r="AB560" s="92">
        <f>SUM(AB$4:AB175)/$BE175</f>
        <v>3256777979.1670895</v>
      </c>
      <c r="AC560" s="92">
        <f>SUM(AC$4:AC175)/$BE175</f>
        <v>2115547570.9987657</v>
      </c>
      <c r="AD560" s="92">
        <f>SUM(AD$4:AD175)/$BE175</f>
        <v>331394103.82905549</v>
      </c>
      <c r="AE560" s="92">
        <f>SUM(AE$4:AE175)/$BE175</f>
        <v>409892352.3496176</v>
      </c>
      <c r="AF560" s="92">
        <f>SUM(AF$4:AF175)/$BE175</f>
        <v>553733083.55902851</v>
      </c>
      <c r="AG560" s="92">
        <f>SUM(AG$4:AG175)/$BE175</f>
        <v>720662584.83263218</v>
      </c>
      <c r="AH560" s="91">
        <f>SUM(AH$4:AH175)/$BE175</f>
        <v>1296007517.9297945</v>
      </c>
      <c r="AI560" s="91">
        <f>SUM(AI$4:AI175)/$BE175</f>
        <v>1552110468.1499715</v>
      </c>
      <c r="AJ560" s="91">
        <f>SUM(AJ$4:AJ175)/$BE175</f>
        <v>632023996.8703413</v>
      </c>
      <c r="AK560" s="91">
        <f>SUM(AK$4:AK175)/$BE175</f>
        <v>443512337.27749008</v>
      </c>
      <c r="AL560" s="91">
        <f>SUM(AL$4:AL175)/$BE175</f>
        <v>729143046.45523655</v>
      </c>
      <c r="AM560" s="91">
        <f>SUM(AM$4:AM175)/$BE175</f>
        <v>1762271851.6827719</v>
      </c>
      <c r="AN560" s="91">
        <f>SUM(AN$4:AN175)/$BE175</f>
        <v>2322182239.344193</v>
      </c>
      <c r="AO560" s="91">
        <f>SUM(AO$4:AO175)/$BE175</f>
        <v>1899340510.2096004</v>
      </c>
      <c r="AP560" s="91">
        <f>SUM(AP$4:AP175)/$BE175</f>
        <v>1319386402.2276239</v>
      </c>
      <c r="AQ560" s="91">
        <f>SUM(AQ$4:AQ175)/$BE175</f>
        <v>1935956156.3949065</v>
      </c>
      <c r="AR560" s="91">
        <f>SUM(AR$4:AR175)/$BE175</f>
        <v>2814736220.6195898</v>
      </c>
      <c r="AS560" s="91">
        <f>SUM(AS$4:AS175)/$BE175</f>
        <v>4961528931.4414902</v>
      </c>
      <c r="AT560" s="91">
        <f>SUM(AT$4:AT175)/$BE175</f>
        <v>6947974679.6039324</v>
      </c>
      <c r="AU560" s="91">
        <f>SUM(AU$4:AU175)/$BE175</f>
        <v>7128043987.1474323</v>
      </c>
      <c r="AY560" s="36"/>
      <c r="AZ560" s="36"/>
      <c r="BA560" s="63"/>
      <c r="BB560" s="63"/>
    </row>
    <row r="561" spans="1:54" x14ac:dyDescent="0.25">
      <c r="A561" s="60">
        <v>19564</v>
      </c>
      <c r="B561" s="92">
        <f>SUM(B$4:B176)/$BE176</f>
        <v>664057715.66251838</v>
      </c>
      <c r="C561" s="92">
        <f>SUM(C$4:C176)/$BE176</f>
        <v>561406442.5355773</v>
      </c>
      <c r="D561" s="92">
        <f>SUM(D$4:D176)/$BE176</f>
        <v>667680362.16337907</v>
      </c>
      <c r="E561" s="92">
        <f>SUM(E$4:E176)/$BE176</f>
        <v>26816934.167372763</v>
      </c>
      <c r="F561" s="92">
        <f>SUM(F$4:F176)/$BE176</f>
        <v>85924964.072524682</v>
      </c>
      <c r="G561" s="92">
        <f>SUM(G$4:G176)/$BE176</f>
        <v>341913158.00291967</v>
      </c>
      <c r="H561" s="92">
        <f>SUM(H$4:H176)/$BE176</f>
        <v>323209094.58578634</v>
      </c>
      <c r="I561" s="92">
        <f>SUM(I$4:I176)/$BE176</f>
        <v>288983772.54095107</v>
      </c>
      <c r="J561" s="92">
        <f>SUM(J$4:J176)/$BE176</f>
        <v>408943090.35115331</v>
      </c>
      <c r="K561" s="92">
        <f>SUM(K$4:K176)/$BE176</f>
        <v>96594040.141425997</v>
      </c>
      <c r="L561" s="92">
        <f>SUM(L$4:L176)/$BE176</f>
        <v>888039807.2921778</v>
      </c>
      <c r="M561" s="92">
        <f>SUM(M$4:M176)/$BE176</f>
        <v>2082822718.7291985</v>
      </c>
      <c r="N561" s="92">
        <f>SUM(N$4:N176)/$BE176</f>
        <v>1300206233.8210006</v>
      </c>
      <c r="O561" s="92">
        <f>SUM(O$4:O176)/$BE176</f>
        <v>306009248.13222343</v>
      </c>
      <c r="P561" s="92">
        <f>SUM(P$4:P176)/$BE176</f>
        <v>720795533.79534316</v>
      </c>
      <c r="Q561" s="92">
        <f>SUM(Q$4:Q176)/$BE176</f>
        <v>1135756383.5376332</v>
      </c>
      <c r="R561" s="92">
        <f>SUM(R$4:R176)/$BE176</f>
        <v>995952362.55564749</v>
      </c>
      <c r="S561" s="92">
        <f>SUM(S$4:S176)/$BE176</f>
        <v>554981461.66267622</v>
      </c>
      <c r="T561" s="92">
        <f>SUM(T$4:T176)/$BE176</f>
        <v>827489384.82169402</v>
      </c>
      <c r="U561" s="92">
        <f>SUM(U$4:U176)/$BE176</f>
        <v>1648492974.1543128</v>
      </c>
      <c r="V561" s="92">
        <f>SUM(V$4:V176)/$BE176</f>
        <v>99508576.795549214</v>
      </c>
      <c r="W561" s="92">
        <f>SUM(W$4:W176)/$BE176</f>
        <v>118081320.74999987</v>
      </c>
      <c r="X561" s="92">
        <f>SUM(X$4:X176)/$BE176</f>
        <v>693359732.60826945</v>
      </c>
      <c r="Y561" s="92">
        <f>SUM(Y$4:Y176)/$BE176</f>
        <v>1994219735.8661587</v>
      </c>
      <c r="Z561" s="92">
        <f>SUM(Z$4:Z176)/$BE176</f>
        <v>2201774650.5215106</v>
      </c>
      <c r="AA561" s="92">
        <f>SUM(AA$4:AA176)/$BE176</f>
        <v>1873601747.2280741</v>
      </c>
      <c r="AB561" s="92">
        <f>SUM(AB$4:AB176)/$BE176</f>
        <v>2939054529.4895148</v>
      </c>
      <c r="AC561" s="92">
        <f>SUM(AC$4:AC176)/$BE176</f>
        <v>1909160401.9701352</v>
      </c>
      <c r="AD561" s="92">
        <f>SUM(AD$4:AD176)/$BE176</f>
        <v>299065733.49541771</v>
      </c>
      <c r="AE561" s="92">
        <f>SUM(AE$4:AE176)/$BE176</f>
        <v>369907153.50847942</v>
      </c>
      <c r="AF561" s="92">
        <f>SUM(AF$4:AF176)/$BE176</f>
        <v>499714287.11397576</v>
      </c>
      <c r="AG561" s="92">
        <f>SUM(AG$4:AG176)/$BE176</f>
        <v>650357143.84437549</v>
      </c>
      <c r="AH561" s="91">
        <f>SUM(AH$4:AH176)/$BE176</f>
        <v>1169573789.6736615</v>
      </c>
      <c r="AI561" s="91">
        <f>SUM(AI$4:AI176)/$BE176</f>
        <v>1400692710.7510381</v>
      </c>
      <c r="AJ561" s="91">
        <f>SUM(AJ$4:AJ176)/$BE176</f>
        <v>570368572.41231084</v>
      </c>
      <c r="AK561" s="91">
        <f>SUM(AK$4:AK176)/$BE176</f>
        <v>400245740.52756977</v>
      </c>
      <c r="AL561" s="91">
        <f>SUM(AL$4:AL176)/$BE176</f>
        <v>658012073.25620592</v>
      </c>
      <c r="AM561" s="91">
        <f>SUM(AM$4:AM176)/$BE176</f>
        <v>1590350027.6886995</v>
      </c>
      <c r="AN561" s="91">
        <f>SUM(AN$4:AN176)/$BE176</f>
        <v>2095637102.5012274</v>
      </c>
      <c r="AO561" s="91">
        <f>SUM(AO$4:AO176)/$BE176</f>
        <v>1714046754.0323558</v>
      </c>
      <c r="AP561" s="91">
        <f>SUM(AP$4:AP176)/$BE176</f>
        <v>1190671293.3923197</v>
      </c>
      <c r="AQ561" s="91">
        <f>SUM(AQ$4:AQ176)/$BE176</f>
        <v>1747089743.3152604</v>
      </c>
      <c r="AR561" s="91">
        <f>SUM(AR$4:AR176)/$BE176</f>
        <v>2540138137.1534901</v>
      </c>
      <c r="AS561" s="91">
        <f>SUM(AS$4:AS176)/$BE176</f>
        <v>4477492961.1711254</v>
      </c>
      <c r="AT561" s="91">
        <f>SUM(AT$4:AT176)/$BE176</f>
        <v>6270145095.3054209</v>
      </c>
      <c r="AU561" s="91">
        <f>SUM(AU$4:AU176)/$BE176</f>
        <v>6432647364.9183474</v>
      </c>
      <c r="AY561" s="36"/>
      <c r="AZ561" s="36"/>
      <c r="BA561" s="63"/>
      <c r="BB561" s="63"/>
    </row>
    <row r="562" spans="1:54" x14ac:dyDescent="0.25">
      <c r="A562" s="60">
        <v>19565</v>
      </c>
      <c r="B562" s="92">
        <f>SUM(B$4:B177)/$BE177</f>
        <v>600644782.26878703</v>
      </c>
      <c r="C562" s="92">
        <f>SUM(C$4:C177)/$BE177</f>
        <v>507796717.80123681</v>
      </c>
      <c r="D562" s="92">
        <f>SUM(D$4:D177)/$BE177</f>
        <v>603922576.53534305</v>
      </c>
      <c r="E562" s="92">
        <f>SUM(E$4:E177)/$BE177</f>
        <v>24258663.080139127</v>
      </c>
      <c r="F562" s="92">
        <f>SUM(F$4:F177)/$BE177</f>
        <v>77721677.212243631</v>
      </c>
      <c r="G562" s="92">
        <f>SUM(G$4:G177)/$BE177</f>
        <v>309263690.49740058</v>
      </c>
      <c r="H562" s="92">
        <f>SUM(H$4:H177)/$BE177</f>
        <v>292345002.08258295</v>
      </c>
      <c r="I562" s="92">
        <f>SUM(I$4:I177)/$BE177</f>
        <v>261389012.29376251</v>
      </c>
      <c r="J562" s="92">
        <f>SUM(J$4:J177)/$BE177</f>
        <v>369891614.29759002</v>
      </c>
      <c r="K562" s="92">
        <f>SUM(K$4:K177)/$BE177</f>
        <v>87371815.906492278</v>
      </c>
      <c r="L562" s="92">
        <f>SUM(L$4:L177)/$BE177</f>
        <v>803236453.37994599</v>
      </c>
      <c r="M562" s="92">
        <f>SUM(M$4:M177)/$BE177</f>
        <v>1883920245.6865869</v>
      </c>
      <c r="N562" s="92">
        <f>SUM(N$4:N177)/$BE177</f>
        <v>1176041659.0568004</v>
      </c>
      <c r="O562" s="92">
        <f>SUM(O$4:O177)/$BE177</f>
        <v>276787371.10008162</v>
      </c>
      <c r="P562" s="92">
        <f>SUM(P$4:P177)/$BE177</f>
        <v>651964321.37234557</v>
      </c>
      <c r="Q562" s="92">
        <f>SUM(Q$4:Q177)/$BE177</f>
        <v>1027296867.2981631</v>
      </c>
      <c r="R562" s="92">
        <f>SUM(R$4:R177)/$BE177</f>
        <v>900843387.45541883</v>
      </c>
      <c r="S562" s="92">
        <f>SUM(S$4:S177)/$BE177</f>
        <v>501983850.33936375</v>
      </c>
      <c r="T562" s="92">
        <f>SUM(T$4:T177)/$BE177</f>
        <v>748468746.0728066</v>
      </c>
      <c r="U562" s="92">
        <f>SUM(U$4:U177)/$BE177</f>
        <v>1491068088.4867437</v>
      </c>
      <c r="V562" s="92">
        <f>SUM(V$4:V177)/$BE177</f>
        <v>90007901.22979641</v>
      </c>
      <c r="W562" s="92">
        <f>SUM(W$4:W177)/$BE177</f>
        <v>106808227.21577729</v>
      </c>
      <c r="X562" s="92">
        <f>SUM(X$4:X177)/$BE177</f>
        <v>627148936.98036706</v>
      </c>
      <c r="Y562" s="92">
        <f>SUM(Y$4:Y177)/$BE177</f>
        <v>1803778536.2662973</v>
      </c>
      <c r="Z562" s="92">
        <f>SUM(Z$4:Z177)/$BE177</f>
        <v>1991512741.9684265</v>
      </c>
      <c r="AA562" s="92">
        <f>SUM(AA$4:AA177)/$BE177</f>
        <v>1694678993.1038575</v>
      </c>
      <c r="AB562" s="92">
        <f>SUM(AB$4:AB177)/$BE177</f>
        <v>2658384565.986197</v>
      </c>
      <c r="AC562" s="92">
        <f>SUM(AC$4:AC177)/$BE177</f>
        <v>1726842263.8319585</v>
      </c>
      <c r="AD562" s="92">
        <f>SUM(AD$4:AD177)/$BE177</f>
        <v>270508165.1592744</v>
      </c>
      <c r="AE562" s="92">
        <f>SUM(AE$4:AE177)/$BE177</f>
        <v>334584920.01793551</v>
      </c>
      <c r="AF562" s="92">
        <f>SUM(AF$4:AF177)/$BE177</f>
        <v>451995268.40252084</v>
      </c>
      <c r="AG562" s="92">
        <f>SUM(AG$4:AG177)/$BE177</f>
        <v>588250865.90591908</v>
      </c>
      <c r="AH562" s="91">
        <f>SUM(AH$4:AH177)/$BE177</f>
        <v>1057884897.1558466</v>
      </c>
      <c r="AI562" s="91">
        <f>SUM(AI$4:AI177)/$BE177</f>
        <v>1266933383.5117271</v>
      </c>
      <c r="AJ562" s="91">
        <f>SUM(AJ$4:AJ177)/$BE177</f>
        <v>515903327.51591122</v>
      </c>
      <c r="AK562" s="91">
        <f>SUM(AK$4:AK177)/$BE177</f>
        <v>362024959.5879392</v>
      </c>
      <c r="AL562" s="91">
        <f>SUM(AL$4:AL177)/$BE177</f>
        <v>595176529.34520841</v>
      </c>
      <c r="AM562" s="91">
        <f>SUM(AM$4:AM177)/$BE177</f>
        <v>1438477854.047308</v>
      </c>
      <c r="AN562" s="91">
        <f>SUM(AN$4:AN177)/$BE177</f>
        <v>1895511754.9997442</v>
      </c>
      <c r="AO562" s="91">
        <f>SUM(AO$4:AO177)/$BE177</f>
        <v>1550362143.9889441</v>
      </c>
      <c r="AP562" s="91">
        <f>SUM(AP$4:AP177)/$BE177</f>
        <v>1076966976.3303695</v>
      </c>
      <c r="AQ562" s="91">
        <f>SUM(AQ$4:AQ177)/$BE177</f>
        <v>1580249358.2589734</v>
      </c>
      <c r="AR562" s="91">
        <f>SUM(AR$4:AR177)/$BE177</f>
        <v>2297564200.637423</v>
      </c>
      <c r="AS562" s="91">
        <f>SUM(AS$4:AS177)/$BE177</f>
        <v>4049905776.1384897</v>
      </c>
      <c r="AT562" s="91">
        <f>SUM(AT$4:AT177)/$BE177</f>
        <v>5671364840.3898249</v>
      </c>
      <c r="AU562" s="91">
        <f>SUM(AU$4:AU177)/$BE177</f>
        <v>5818348718.5068207</v>
      </c>
      <c r="AY562" s="36"/>
      <c r="AZ562" s="36"/>
      <c r="BA562" s="63"/>
      <c r="BB562" s="63"/>
    </row>
    <row r="563" spans="1:54" x14ac:dyDescent="0.25">
      <c r="A563" s="60">
        <v>19566</v>
      </c>
      <c r="B563" s="92">
        <f>SUM(B$4:B178)/$BE178</f>
        <v>544478543.75740278</v>
      </c>
      <c r="C563" s="92">
        <f>SUM(C$4:C178)/$BE178</f>
        <v>460313628.26106352</v>
      </c>
      <c r="D563" s="92">
        <f>SUM(D$4:D178)/$BE178</f>
        <v>547451187.24374032</v>
      </c>
      <c r="E563" s="92">
        <f>SUM(E$4:E178)/$BE178</f>
        <v>21992568.530708883</v>
      </c>
      <c r="F563" s="92">
        <f>SUM(F$4:F178)/$BE178</f>
        <v>70455692.908911705</v>
      </c>
      <c r="G563" s="92">
        <f>SUM(G$4:G178)/$BE178</f>
        <v>280345266.65824652</v>
      </c>
      <c r="H563" s="92">
        <f>SUM(H$4:H178)/$BE178</f>
        <v>265007985.26182935</v>
      </c>
      <c r="I563" s="92">
        <f>SUM(I$4:I178)/$BE178</f>
        <v>236947722.95171252</v>
      </c>
      <c r="J563" s="92">
        <f>SUM(J$4:J178)/$BE178</f>
        <v>335303005.22280419</v>
      </c>
      <c r="K563" s="92">
        <f>SUM(K$4:K178)/$BE178</f>
        <v>79203536.014846802</v>
      </c>
      <c r="L563" s="92">
        <f>SUM(L$4:L178)/$BE178</f>
        <v>728124383.53848517</v>
      </c>
      <c r="M563" s="92">
        <f>SUM(M$4:M178)/$BE178</f>
        <v>1707748466.2979367</v>
      </c>
      <c r="N563" s="92">
        <f>SUM(N$4:N178)/$BE178</f>
        <v>1066066710.9972167</v>
      </c>
      <c r="O563" s="92">
        <f>SUM(O$4:O178)/$BE178</f>
        <v>250905300.25333345</v>
      </c>
      <c r="P563" s="92">
        <f>SUM(P$4:P178)/$BE178</f>
        <v>590999137.16587186</v>
      </c>
      <c r="Q563" s="92">
        <f>SUM(Q$4:Q178)/$BE178</f>
        <v>931232019.37368083</v>
      </c>
      <c r="R563" s="92">
        <f>SUM(R$4:R178)/$BE178</f>
        <v>816603481.60140526</v>
      </c>
      <c r="S563" s="92">
        <f>SUM(S$4:S178)/$BE178</f>
        <v>455042685.94731903</v>
      </c>
      <c r="T563" s="92">
        <f>SUM(T$4:T178)/$BE178</f>
        <v>678478401.9220165</v>
      </c>
      <c r="U563" s="92">
        <f>SUM(U$4:U178)/$BE178</f>
        <v>1351633707.7697399</v>
      </c>
      <c r="V563" s="92">
        <f>SUM(V$4:V178)/$BE178</f>
        <v>81592946.63591437</v>
      </c>
      <c r="W563" s="92">
        <f>SUM(W$4:W178)/$BE178</f>
        <v>96823366.444425687</v>
      </c>
      <c r="X563" s="92">
        <f>SUM(X$4:X178)/$BE178</f>
        <v>568504599.46873701</v>
      </c>
      <c r="Y563" s="92">
        <f>SUM(Y$4:Y178)/$BE178</f>
        <v>1635100905.6202829</v>
      </c>
      <c r="Z563" s="92">
        <f>SUM(Z$4:Z178)/$BE178</f>
        <v>1805279387.9889147</v>
      </c>
      <c r="AA563" s="92">
        <f>SUM(AA$4:AA178)/$BE178</f>
        <v>1536203402.1199286</v>
      </c>
      <c r="AB563" s="92">
        <f>SUM(AB$4:AB178)/$BE178</f>
        <v>2409789563.0240421</v>
      </c>
      <c r="AC563" s="92">
        <f>SUM(AC$4:AC178)/$BE178</f>
        <v>1565359389.4481943</v>
      </c>
      <c r="AD563" s="92">
        <f>SUM(AD$4:AD178)/$BE178</f>
        <v>245214019.30924559</v>
      </c>
      <c r="AE563" s="92">
        <f>SUM(AE$4:AE178)/$BE178</f>
        <v>303299205.57576549</v>
      </c>
      <c r="AF563" s="92">
        <f>SUM(AF$4:AF178)/$BE178</f>
        <v>409729604.03306144</v>
      </c>
      <c r="AG563" s="92">
        <f>SUM(AG$4:AG178)/$BE178</f>
        <v>533242256.74698639</v>
      </c>
      <c r="AH563" s="91">
        <f>SUM(AH$4:AH178)/$BE178</f>
        <v>958959893.16013205</v>
      </c>
      <c r="AI563" s="91">
        <f>SUM(AI$4:AI178)/$BE178</f>
        <v>1148459941.4764624</v>
      </c>
      <c r="AJ563" s="91">
        <f>SUM(AJ$4:AJ178)/$BE178</f>
        <v>467662198.896676</v>
      </c>
      <c r="AK563" s="91">
        <f>SUM(AK$4:AK178)/$BE178</f>
        <v>328172053.15440422</v>
      </c>
      <c r="AL563" s="91">
        <f>SUM(AL$4:AL178)/$BE178</f>
        <v>539521622.58593285</v>
      </c>
      <c r="AM563" s="91">
        <f>SUM(AM$4:AM178)/$BE178</f>
        <v>1303961580.1202762</v>
      </c>
      <c r="AN563" s="91">
        <f>SUM(AN$4:AN178)/$BE178</f>
        <v>1718256586.6243949</v>
      </c>
      <c r="AO563" s="91">
        <f>SUM(AO$4:AO178)/$BE178</f>
        <v>1405383330.6522744</v>
      </c>
      <c r="AP563" s="91">
        <f>SUM(AP$4:AP178)/$BE178</f>
        <v>976256634.25669134</v>
      </c>
      <c r="AQ563" s="91">
        <f>SUM(AQ$4:AQ178)/$BE178</f>
        <v>1432475319.3559501</v>
      </c>
      <c r="AR563" s="91">
        <f>SUM(AR$4:AR178)/$BE178</f>
        <v>2082711442.4726052</v>
      </c>
      <c r="AS563" s="91">
        <f>SUM(AS$4:AS178)/$BE178</f>
        <v>3671183063.2116718</v>
      </c>
      <c r="AT563" s="91">
        <f>SUM(AT$4:AT178)/$BE178</f>
        <v>5141012952.6871767</v>
      </c>
      <c r="AU563" s="91">
        <f>SUM(AU$4:AU178)/$BE178</f>
        <v>5274252060.930191</v>
      </c>
      <c r="AY563" s="36"/>
      <c r="AZ563" s="36"/>
      <c r="BA563" s="63"/>
      <c r="BB563" s="63"/>
    </row>
    <row r="564" spans="1:54" x14ac:dyDescent="0.25">
      <c r="A564" s="60">
        <v>19567</v>
      </c>
      <c r="B564" s="92">
        <f>SUM(B$4:B179)/$BE179</f>
        <v>494549482.8765915</v>
      </c>
      <c r="C564" s="92">
        <f>SUM(C$4:C179)/$BE179</f>
        <v>418103502.61676353</v>
      </c>
      <c r="D564" s="92">
        <f>SUM(D$4:D179)/$BE179</f>
        <v>497250851.65367866</v>
      </c>
      <c r="E564" s="92">
        <f>SUM(E$4:E179)/$BE179</f>
        <v>19977994.254708122</v>
      </c>
      <c r="F564" s="92">
        <f>SUM(F$4:F179)/$BE179</f>
        <v>63996508.003298558</v>
      </c>
      <c r="G564" s="92">
        <f>SUM(G$4:G179)/$BE179</f>
        <v>254638541.46885872</v>
      </c>
      <c r="H564" s="92">
        <f>SUM(H$4:H179)/$BE179</f>
        <v>240706718.52906764</v>
      </c>
      <c r="I564" s="92">
        <f>SUM(I$4:I179)/$BE179</f>
        <v>215220602.23766834</v>
      </c>
      <c r="J564" s="92">
        <f>SUM(J$4:J179)/$BE179</f>
        <v>304555465.45070744</v>
      </c>
      <c r="K564" s="92">
        <f>SUM(K$4:K179)/$BE179</f>
        <v>71942352.207799241</v>
      </c>
      <c r="L564" s="92">
        <f>SUM(L$4:L179)/$BE179</f>
        <v>661353528.41351235</v>
      </c>
      <c r="M564" s="92">
        <f>SUM(M$4:M179)/$BE179</f>
        <v>1551140588.6392448</v>
      </c>
      <c r="N564" s="92">
        <f>SUM(N$4:N179)/$BE179</f>
        <v>968304668.01516473</v>
      </c>
      <c r="O564" s="92">
        <f>SUM(O$4:O179)/$BE179</f>
        <v>227897523.28268275</v>
      </c>
      <c r="P564" s="92">
        <f>SUM(P$4:P179)/$BE179</f>
        <v>536803987.94698834</v>
      </c>
      <c r="Q564" s="92">
        <f>SUM(Q$4:Q179)/$BE179</f>
        <v>845835449.63305902</v>
      </c>
      <c r="R564" s="92">
        <f>SUM(R$4:R179)/$BE179</f>
        <v>741718497.29612899</v>
      </c>
      <c r="S564" s="92">
        <f>SUM(S$4:S179)/$BE179</f>
        <v>413314476.38160074</v>
      </c>
      <c r="T564" s="92">
        <f>SUM(T$4:T179)/$BE179</f>
        <v>616260475.95649588</v>
      </c>
      <c r="U564" s="92">
        <f>SUM(U$4:U179)/$BE179</f>
        <v>1227683460.0940895</v>
      </c>
      <c r="V564" s="92">
        <f>SUM(V$4:V179)/$BE179</f>
        <v>74112394.511886016</v>
      </c>
      <c r="W564" s="92">
        <f>SUM(W$4:W179)/$BE179</f>
        <v>87947620.688491628</v>
      </c>
      <c r="X564" s="92">
        <f>SUM(X$4:X179)/$BE179</f>
        <v>516372682.52485847</v>
      </c>
      <c r="Y564" s="92">
        <f>SUM(Y$4:Y179)/$BE179</f>
        <v>1485154907.9138827</v>
      </c>
      <c r="Z564" s="92">
        <f>SUM(Z$4:Z179)/$BE179</f>
        <v>1639727186.5411179</v>
      </c>
      <c r="AA564" s="92">
        <f>SUM(AA$4:AA179)/$BE179</f>
        <v>1395326498.4396236</v>
      </c>
      <c r="AB564" s="92">
        <f>SUM(AB$4:AB179)/$BE179</f>
        <v>2188801076.2764554</v>
      </c>
      <c r="AC564" s="92">
        <f>SUM(AC$4:AC179)/$BE179</f>
        <v>1421809237.2565792</v>
      </c>
      <c r="AD564" s="92">
        <f>SUM(AD$4:AD179)/$BE179</f>
        <v>222728875.42506313</v>
      </c>
      <c r="AE564" s="92">
        <f>SUM(AE$4:AE179)/$BE179</f>
        <v>275487716.13478142</v>
      </c>
      <c r="AF564" s="92">
        <f>SUM(AF$4:AF179)/$BE179</f>
        <v>372157652.66425836</v>
      </c>
      <c r="AG564" s="92">
        <f>SUM(AG$4:AG179)/$BE179</f>
        <v>484342365.13641804</v>
      </c>
      <c r="AH564" s="91">
        <f>SUM(AH$4:AH179)/$BE179</f>
        <v>871020588.29711604</v>
      </c>
      <c r="AI564" s="91">
        <f>SUM(AI$4:AI179)/$BE179</f>
        <v>1043142876.5891491</v>
      </c>
      <c r="AJ564" s="91">
        <f>SUM(AJ$4:AJ179)/$BE179</f>
        <v>424778163.64978093</v>
      </c>
      <c r="AK564" s="91">
        <f>SUM(AK$4:AK179)/$BE179</f>
        <v>298078542.2367062</v>
      </c>
      <c r="AL564" s="91">
        <f>SUM(AL$4:AL179)/$BE179</f>
        <v>490047020.97903943</v>
      </c>
      <c r="AM564" s="91">
        <f>SUM(AM$4:AM179)/$BE179</f>
        <v>1184383253.4885387</v>
      </c>
      <c r="AN564" s="91">
        <f>SUM(AN$4:AN179)/$BE179</f>
        <v>1560685489.2409961</v>
      </c>
      <c r="AO564" s="91">
        <f>SUM(AO$4:AO179)/$BE179</f>
        <v>1276504517.8862514</v>
      </c>
      <c r="AP564" s="91">
        <f>SUM(AP$4:AP179)/$BE179</f>
        <v>886730099.28280723</v>
      </c>
      <c r="AQ564" s="91">
        <f>SUM(AQ$4:AQ179)/$BE179</f>
        <v>1301111507.8632038</v>
      </c>
      <c r="AR564" s="91">
        <f>SUM(AR$4:AR179)/$BE179</f>
        <v>1891718020.5661106</v>
      </c>
      <c r="AS564" s="91">
        <f>SUM(AS$4:AS179)/$BE179</f>
        <v>3334517582.5138478</v>
      </c>
      <c r="AT564" s="91">
        <f>SUM(AT$4:AT179)/$BE179</f>
        <v>4669556652.2674503</v>
      </c>
      <c r="AU564" s="91">
        <f>SUM(AU$4:AU179)/$BE179</f>
        <v>4790577456.6651583</v>
      </c>
      <c r="AY564" s="36"/>
      <c r="AZ564" s="36"/>
      <c r="BA564" s="63"/>
      <c r="BB564" s="63"/>
    </row>
    <row r="565" spans="1:54" x14ac:dyDescent="0.25">
      <c r="A565" s="60">
        <v>19568</v>
      </c>
      <c r="B565" s="92">
        <f>SUM(B$4:B180)/$BE180</f>
        <v>450310094.18819213</v>
      </c>
      <c r="C565" s="92">
        <f>SUM(C$4:C180)/$BE180</f>
        <v>380703539.31908476</v>
      </c>
      <c r="D565" s="92">
        <f>SUM(D$4:D180)/$BE180</f>
        <v>452771007.54114109</v>
      </c>
      <c r="E565" s="92">
        <f>SUM(E$4:E180)/$BE180</f>
        <v>18192854.890899502</v>
      </c>
      <c r="F565" s="92">
        <f>SUM(F$4:F180)/$BE180</f>
        <v>58273466.264596447</v>
      </c>
      <c r="G565" s="92">
        <f>SUM(G$4:G180)/$BE180</f>
        <v>231861208.75186005</v>
      </c>
      <c r="H565" s="92">
        <f>SUM(H$4:H180)/$BE180</f>
        <v>219174732.91875103</v>
      </c>
      <c r="I565" s="92">
        <f>SUM(I$4:I180)/$BE180</f>
        <v>195969448.26206434</v>
      </c>
      <c r="J565" s="92">
        <f>SUM(J$4:J180)/$BE180</f>
        <v>277311687.78187966</v>
      </c>
      <c r="K565" s="92">
        <f>SUM(K$4:K180)/$BE180</f>
        <v>65508495.906042397</v>
      </c>
      <c r="L565" s="92">
        <f>SUM(L$4:L180)/$BE180</f>
        <v>602191766.08700466</v>
      </c>
      <c r="M565" s="92">
        <f>SUM(M$4:M180)/$BE180</f>
        <v>1412379136.4770145</v>
      </c>
      <c r="N565" s="92">
        <f>SUM(N$4:N180)/$BE180</f>
        <v>881683124.74639881</v>
      </c>
      <c r="O565" s="92">
        <f>SUM(O$4:O180)/$BE180</f>
        <v>207511714.53373486</v>
      </c>
      <c r="P565" s="92">
        <f>SUM(P$4:P180)/$BE180</f>
        <v>488784525.33918566</v>
      </c>
      <c r="Q565" s="92">
        <f>SUM(Q$4:Q180)/$BE180</f>
        <v>770170255.77216935</v>
      </c>
      <c r="R565" s="92">
        <f>SUM(R$4:R180)/$BE180</f>
        <v>675367072.14295673</v>
      </c>
      <c r="S565" s="92">
        <f>SUM(S$4:S180)/$BE180</f>
        <v>376341442.41245645</v>
      </c>
      <c r="T565" s="92">
        <f>SUM(T$4:T180)/$BE180</f>
        <v>561132598.09990954</v>
      </c>
      <c r="U565" s="92">
        <f>SUM(U$4:U180)/$BE180</f>
        <v>1117857927.4759238</v>
      </c>
      <c r="V565" s="92">
        <f>SUM(V$4:V180)/$BE180</f>
        <v>67484247.359862298</v>
      </c>
      <c r="W565" s="92">
        <f>SUM(W$4:W180)/$BE180</f>
        <v>80083140.721661121</v>
      </c>
      <c r="X565" s="92">
        <f>SUM(X$4:X180)/$BE180</f>
        <v>470181321.62349182</v>
      </c>
      <c r="Y565" s="92">
        <f>SUM(Y$4:Y180)/$BE180</f>
        <v>1352296062.7306964</v>
      </c>
      <c r="Z565" s="92">
        <f>SUM(Z$4:Z180)/$BE180</f>
        <v>1493040432.419467</v>
      </c>
      <c r="AA565" s="92">
        <f>SUM(AA$4:AA180)/$BE180</f>
        <v>1270503223.5314462</v>
      </c>
      <c r="AB565" s="92">
        <f>SUM(AB$4:AB180)/$BE180</f>
        <v>1992995341.2305877</v>
      </c>
      <c r="AC565" s="92">
        <f>SUM(AC$4:AC180)/$BE180</f>
        <v>1294617460.1889551</v>
      </c>
      <c r="AD565" s="92">
        <f>SUM(AD$4:AD180)/$BE180</f>
        <v>202805887.51368293</v>
      </c>
      <c r="AE565" s="92">
        <f>SUM(AE$4:AE180)/$BE180</f>
        <v>250845436.15976185</v>
      </c>
      <c r="AF565" s="92">
        <f>SUM(AF$4:AF180)/$BE180</f>
        <v>338867066.63627636</v>
      </c>
      <c r="AG565" s="92">
        <f>SUM(AG$4:AG180)/$BE180</f>
        <v>441014926.5753895</v>
      </c>
      <c r="AH565" s="91">
        <f>SUM(AH$4:AH180)/$BE180</f>
        <v>793102339.00523794</v>
      </c>
      <c r="AI565" s="91">
        <f>SUM(AI$4:AI180)/$BE180</f>
        <v>949827121.51864707</v>
      </c>
      <c r="AJ565" s="91">
        <f>SUM(AJ$4:AJ180)/$BE180</f>
        <v>386780856.55112982</v>
      </c>
      <c r="AK565" s="91">
        <f>SUM(AK$4:AK180)/$BE180</f>
        <v>271414426.03382111</v>
      </c>
      <c r="AL565" s="91">
        <f>SUM(AL$4:AL180)/$BE180</f>
        <v>446210250.35849124</v>
      </c>
      <c r="AM565" s="91">
        <f>SUM(AM$4:AM180)/$BE180</f>
        <v>1078431383.8933692</v>
      </c>
      <c r="AN565" s="91">
        <f>SUM(AN$4:AN180)/$BE180</f>
        <v>1421070802.2007337</v>
      </c>
      <c r="AO565" s="91">
        <f>SUM(AO$4:AO180)/$BE180</f>
        <v>1162312066.7152634</v>
      </c>
      <c r="AP565" s="91">
        <f>SUM(AP$4:AP180)/$BE180</f>
        <v>807405515.26112485</v>
      </c>
      <c r="AQ565" s="91">
        <f>SUM(AQ$4:AQ180)/$BE180</f>
        <v>1184717240.4024675</v>
      </c>
      <c r="AR565" s="91">
        <f>SUM(AR$4:AR180)/$BE180</f>
        <v>1722489175.8085594</v>
      </c>
      <c r="AS565" s="91">
        <f>SUM(AS$4:AS180)/$BE180</f>
        <v>3036217078.2627459</v>
      </c>
      <c r="AT565" s="91">
        <f>SUM(AT$4:AT180)/$BE180</f>
        <v>4251825145.2307796</v>
      </c>
      <c r="AU565" s="91">
        <f>SUM(AU$4:AU180)/$BE180</f>
        <v>4362019993.4481602</v>
      </c>
      <c r="AY565" s="36"/>
      <c r="AZ565" s="36"/>
      <c r="BA565" s="63"/>
      <c r="BB565" s="63"/>
    </row>
    <row r="566" spans="1:54" x14ac:dyDescent="0.25">
      <c r="A566" s="60">
        <v>19569</v>
      </c>
      <c r="B566" s="92">
        <f>SUM(B$4:B181)/$BE181</f>
        <v>411567956.21354538</v>
      </c>
      <c r="C566" s="92">
        <f>SUM(C$4:C181)/$BE181</f>
        <v>347951009.99076509</v>
      </c>
      <c r="D566" s="92">
        <f>SUM(D$4:D181)/$BE181</f>
        <v>413818179.15749741</v>
      </c>
      <c r="E566" s="92">
        <f>SUM(E$4:E181)/$BE181</f>
        <v>16629439.695774471</v>
      </c>
      <c r="F566" s="92">
        <f>SUM(F$4:F181)/$BE181</f>
        <v>53261554.935463324</v>
      </c>
      <c r="G566" s="92">
        <f>SUM(G$4:G181)/$BE181</f>
        <v>211914132.01262885</v>
      </c>
      <c r="H566" s="92">
        <f>SUM(H$4:H181)/$BE181</f>
        <v>200318347.83018917</v>
      </c>
      <c r="I566" s="92">
        <f>SUM(I$4:I181)/$BE181</f>
        <v>179110443.24689367</v>
      </c>
      <c r="J566" s="92">
        <f>SUM(J$4:J181)/$BE181</f>
        <v>253453220.61164197</v>
      </c>
      <c r="K566" s="92">
        <f>SUM(K$4:K181)/$BE181</f>
        <v>59874187.28759288</v>
      </c>
      <c r="L566" s="92">
        <f>SUM(L$4:L181)/$BE181</f>
        <v>550381662.16938043</v>
      </c>
      <c r="M566" s="92">
        <f>SUM(M$4:M181)/$BE181</f>
        <v>1290860317.1018796</v>
      </c>
      <c r="N566" s="92">
        <f>SUM(N$4:N181)/$BE181</f>
        <v>805825237.46935177</v>
      </c>
      <c r="O566" s="92">
        <f>SUM(O$4:O181)/$BE181</f>
        <v>189659108.76024845</v>
      </c>
      <c r="P566" s="92">
        <f>SUM(P$4:P181)/$BE181</f>
        <v>446732015.82852387</v>
      </c>
      <c r="Q566" s="92">
        <f>SUM(Q$4:Q181)/$BE181</f>
        <v>703907216.86417878</v>
      </c>
      <c r="R566" s="92">
        <f>SUM(R$4:R181)/$BE181</f>
        <v>617260592.29991519</v>
      </c>
      <c r="S566" s="92">
        <f>SUM(S$4:S181)/$BE181</f>
        <v>343962850.29999471</v>
      </c>
      <c r="T566" s="92">
        <f>SUM(T$4:T181)/$BE181</f>
        <v>512854889.69041342</v>
      </c>
      <c r="U566" s="92">
        <f>SUM(U$4:U181)/$BE181</f>
        <v>1021679386.2630279</v>
      </c>
      <c r="V566" s="92">
        <f>SUM(V$4:V181)/$BE181</f>
        <v>61679981.342244752</v>
      </c>
      <c r="W566" s="92">
        <f>SUM(W$4:W181)/$BE181</f>
        <v>73195791.945594132</v>
      </c>
      <c r="X566" s="92">
        <f>SUM(X$4:X181)/$BE181</f>
        <v>429729736.64642882</v>
      </c>
      <c r="Y566" s="92">
        <f>SUM(Y$4:Y181)/$BE181</f>
        <v>1235946371.5225856</v>
      </c>
      <c r="Z566" s="92">
        <f>SUM(Z$4:Z181)/$BE181</f>
        <v>1364581130.3977633</v>
      </c>
      <c r="AA566" s="92">
        <f>SUM(AA$4:AA181)/$BE181</f>
        <v>1161190601.4035914</v>
      </c>
      <c r="AB566" s="92">
        <f>SUM(AB$4:AB181)/$BE181</f>
        <v>1821520788.4347939</v>
      </c>
      <c r="AC566" s="92">
        <f>SUM(AC$4:AC181)/$BE181</f>
        <v>1183230672.2291741</v>
      </c>
      <c r="AD566" s="92">
        <f>SUM(AD$4:AD181)/$BE181</f>
        <v>185358471.66140756</v>
      </c>
      <c r="AE566" s="92">
        <f>SUM(AE$4:AE181)/$BE181</f>
        <v>229265166.703365</v>
      </c>
      <c r="AF566" s="92">
        <f>SUM(AF$4:AF181)/$BE181</f>
        <v>309713094.67037547</v>
      </c>
      <c r="AG566" s="92">
        <f>SUM(AG$4:AG181)/$BE181</f>
        <v>403071521.75318772</v>
      </c>
      <c r="AH566" s="91">
        <f>SUM(AH$4:AH181)/$BE181</f>
        <v>724866279.75419486</v>
      </c>
      <c r="AI566" s="91">
        <f>SUM(AI$4:AI181)/$BE181</f>
        <v>868106969.03759313</v>
      </c>
      <c r="AJ566" s="91">
        <f>SUM(AJ$4:AJ181)/$BE181</f>
        <v>353505113.20519239</v>
      </c>
      <c r="AK566" s="91">
        <f>SUM(AK$4:AK181)/$BE181</f>
        <v>248063652.70148605</v>
      </c>
      <c r="AL566" s="91">
        <f>SUM(AL$4:AL181)/$BE181</f>
        <v>407820919.91398227</v>
      </c>
      <c r="AM566" s="91">
        <f>SUM(AM$4:AM181)/$BE181</f>
        <v>985645145.87967825</v>
      </c>
      <c r="AN566" s="91">
        <f>SUM(AN$4:AN181)/$BE181</f>
        <v>1298804756.7234075</v>
      </c>
      <c r="AO566" s="91">
        <f>SUM(AO$4:AO181)/$BE181</f>
        <v>1062309205.3658513</v>
      </c>
      <c r="AP566" s="91">
        <f>SUM(AP$4:AP181)/$BE181</f>
        <v>737938205.10137212</v>
      </c>
      <c r="AQ566" s="91">
        <f>SUM(AQ$4:AQ181)/$BE181</f>
        <v>1082786173.013998</v>
      </c>
      <c r="AR566" s="91">
        <f>SUM(AR$4:AR181)/$BE181</f>
        <v>1574288894.05446</v>
      </c>
      <c r="AS566" s="91">
        <f>SUM(AS$4:AS181)/$BE181</f>
        <v>2774983770.1477976</v>
      </c>
      <c r="AT566" s="91">
        <f>SUM(AT$4:AT181)/$BE181</f>
        <v>3886001343.8298659</v>
      </c>
      <c r="AU566" s="91">
        <f>SUM(AU$4:AU181)/$BE181</f>
        <v>3986715449.077054</v>
      </c>
      <c r="AY566" s="36"/>
      <c r="AZ566" s="36"/>
      <c r="BA566" s="63"/>
      <c r="BB566" s="63"/>
    </row>
    <row r="567" spans="1:54" x14ac:dyDescent="0.25">
      <c r="A567" s="60">
        <v>19570</v>
      </c>
      <c r="B567" s="92">
        <f>SUM(B$4:B182)/$BE182</f>
        <v>377397835.39692849</v>
      </c>
      <c r="C567" s="92">
        <f>SUM(C$4:C182)/$BE182</f>
        <v>319063629.21404737</v>
      </c>
      <c r="D567" s="92">
        <f>SUM(D$4:D182)/$BE182</f>
        <v>379462132.39525944</v>
      </c>
      <c r="E567" s="92">
        <f>SUM(E$4:E182)/$BE182</f>
        <v>15250444.259438381</v>
      </c>
      <c r="F567" s="92">
        <f>SUM(F$4:F182)/$BE182</f>
        <v>48841163.18442174</v>
      </c>
      <c r="G567" s="92">
        <f>SUM(G$4:G182)/$BE182</f>
        <v>194321029.877204</v>
      </c>
      <c r="H567" s="92">
        <f>SUM(H$4:H182)/$BE182</f>
        <v>183687368.93635449</v>
      </c>
      <c r="I567" s="92">
        <f>SUM(I$4:I182)/$BE182</f>
        <v>164241103.24445596</v>
      </c>
      <c r="J567" s="92">
        <f>SUM(J$4:J182)/$BE182</f>
        <v>232410294.14939424</v>
      </c>
      <c r="K567" s="92">
        <f>SUM(K$4:K182)/$BE182</f>
        <v>54904764.742801085</v>
      </c>
      <c r="L567" s="92">
        <f>SUM(L$4:L182)/$BE182</f>
        <v>504685737.97917998</v>
      </c>
      <c r="M567" s="92">
        <f>SUM(M$4:M182)/$BE182</f>
        <v>1183682198.3812585</v>
      </c>
      <c r="N567" s="92">
        <f>SUM(N$4:N182)/$BE182</f>
        <v>738919524.94951284</v>
      </c>
      <c r="O567" s="92">
        <f>SUM(O$4:O182)/$BE182</f>
        <v>173913414.38313004</v>
      </c>
      <c r="P567" s="92">
        <f>SUM(P$4:P182)/$BE182</f>
        <v>409642146.41800535</v>
      </c>
      <c r="Q567" s="92">
        <f>SUM(Q$4:Q182)/$BE182</f>
        <v>645463984.99709761</v>
      </c>
      <c r="R567" s="92">
        <f>SUM(R$4:R182)/$BE182</f>
        <v>566011475.74436116</v>
      </c>
      <c r="S567" s="92">
        <f>SUM(S$4:S182)/$BE182</f>
        <v>315405468.54656518</v>
      </c>
      <c r="T567" s="92">
        <f>SUM(T$4:T182)/$BE182</f>
        <v>470274481.28582603</v>
      </c>
      <c r="U567" s="92">
        <f>SUM(U$4:U182)/$BE182</f>
        <v>936850999.53027201</v>
      </c>
      <c r="V567" s="92">
        <f>SUM(V$4:V182)/$BE182</f>
        <v>56560735.897629656</v>
      </c>
      <c r="W567" s="92">
        <f>SUM(W$4:W182)/$BE182</f>
        <v>67121141.831672698</v>
      </c>
      <c r="X567" s="92">
        <f>SUM(X$4:X182)/$BE182</f>
        <v>394051816.18440723</v>
      </c>
      <c r="Y567" s="92">
        <f>SUM(Y$4:Y182)/$BE182</f>
        <v>1133327339.8438146</v>
      </c>
      <c r="Z567" s="92">
        <f>SUM(Z$4:Z182)/$BE182</f>
        <v>1251281645.7101593</v>
      </c>
      <c r="AA567" s="92">
        <f>SUM(AA$4:AA182)/$BE182</f>
        <v>1064778159.2337571</v>
      </c>
      <c r="AB567" s="92">
        <f>SUM(AB$4:AB182)/$BE182</f>
        <v>1670282310.2807162</v>
      </c>
      <c r="AC567" s="92">
        <f>SUM(AC$4:AC182)/$BE182</f>
        <v>1084988872.3008866</v>
      </c>
      <c r="AD567" s="92">
        <f>SUM(AD$4:AD182)/$BE182</f>
        <v>169970001.75351113</v>
      </c>
      <c r="AE567" s="92">
        <f>SUM(AE$4:AE182)/$BE182</f>
        <v>210231535.16679493</v>
      </c>
      <c r="AF567" s="92">
        <f>SUM(AF$4:AF182)/$BE182</f>
        <v>283999810.66132993</v>
      </c>
      <c r="AG567" s="92">
        <f>SUM(AG$4:AG182)/$BE182</f>
        <v>369606120.39090908</v>
      </c>
      <c r="AH567" s="91">
        <f>SUM(AH$4:AH182)/$BE182</f>
        <v>664682934.55804694</v>
      </c>
      <c r="AI567" s="91">
        <f>SUM(AI$4:AI182)/$BE182</f>
        <v>796030741.58716595</v>
      </c>
      <c r="AJ567" s="91">
        <f>SUM(AJ$4:AJ182)/$BE182</f>
        <v>324156220.7328552</v>
      </c>
      <c r="AK567" s="91">
        <f>SUM(AK$4:AK182)/$BE182</f>
        <v>227468524.77615005</v>
      </c>
      <c r="AL567" s="91">
        <f>SUM(AL$4:AL182)/$BE182</f>
        <v>373961970.94792098</v>
      </c>
      <c r="AM567" s="91">
        <f>SUM(AM$4:AM182)/$BE182</f>
        <v>903808815.70467424</v>
      </c>
      <c r="AN567" s="91">
        <f>SUM(AN$4:AN182)/$BE182</f>
        <v>1190967463.9321768</v>
      </c>
      <c r="AO567" s="91">
        <f>SUM(AO$4:AO182)/$BE182</f>
        <v>974107878.88564706</v>
      </c>
      <c r="AP567" s="91">
        <f>SUM(AP$4:AP182)/$BE182</f>
        <v>676668960.6838907</v>
      </c>
      <c r="AQ567" s="91">
        <f>SUM(AQ$4:AQ182)/$BE182</f>
        <v>992884174.30542314</v>
      </c>
      <c r="AR567" s="91">
        <f>SUM(AR$4:AR182)/$BE182</f>
        <v>1443578146.8579144</v>
      </c>
      <c r="AS567" s="91">
        <f>SUM(AS$4:AS182)/$BE182</f>
        <v>2544579151.7142496</v>
      </c>
      <c r="AT567" s="91">
        <f>SUM(AT$4:AT182)/$BE182</f>
        <v>3563349121.1738911</v>
      </c>
      <c r="AU567" s="91">
        <f>SUM(AU$4:AU182)/$BE182</f>
        <v>3655701302.0760846</v>
      </c>
      <c r="AY567" s="36"/>
      <c r="AZ567" s="36"/>
      <c r="BA567" s="63"/>
      <c r="BB567" s="63"/>
    </row>
    <row r="568" spans="1:54" x14ac:dyDescent="0.25">
      <c r="A568" s="60">
        <v>19571</v>
      </c>
      <c r="B568" s="92">
        <f>SUM(B$4:B183)/$BE183</f>
        <v>346976984.02667242</v>
      </c>
      <c r="C568" s="92">
        <f>SUM(C$4:C183)/$BE183</f>
        <v>293345855.26749921</v>
      </c>
      <c r="D568" s="92">
        <f>SUM(D$4:D183)/$BE183</f>
        <v>348875707.707533</v>
      </c>
      <c r="E568" s="92">
        <f>SUM(E$4:E183)/$BE183</f>
        <v>14022667.799605029</v>
      </c>
      <c r="F568" s="92">
        <f>SUM(F$4:F183)/$BE183</f>
        <v>44905735.372717805</v>
      </c>
      <c r="G568" s="92">
        <f>SUM(G$4:G183)/$BE183</f>
        <v>178658393.53732017</v>
      </c>
      <c r="H568" s="92">
        <f>SUM(H$4:H183)/$BE183</f>
        <v>168881164.30926743</v>
      </c>
      <c r="I568" s="92">
        <f>SUM(I$4:I183)/$BE183</f>
        <v>151003384.33590519</v>
      </c>
      <c r="J568" s="92">
        <f>SUM(J$4:J183)/$BE183</f>
        <v>213676337.14275342</v>
      </c>
      <c r="K568" s="92">
        <f>SUM(K$4:K183)/$BE183</f>
        <v>50480564.74268081</v>
      </c>
      <c r="L568" s="92">
        <f>SUM(L$4:L183)/$BE183</f>
        <v>464003708.98694474</v>
      </c>
      <c r="M568" s="92">
        <f>SUM(M$4:M183)/$BE183</f>
        <v>1088264347.9399788</v>
      </c>
      <c r="N568" s="92">
        <f>SUM(N$4:N183)/$BE183</f>
        <v>679354960.86920428</v>
      </c>
      <c r="O568" s="92">
        <f>SUM(O$4:O183)/$BE183</f>
        <v>159895462.99448723</v>
      </c>
      <c r="P568" s="92">
        <f>SUM(P$4:P183)/$BE183</f>
        <v>376621881.92219847</v>
      </c>
      <c r="Q568" s="92">
        <f>SUM(Q$4:Q183)/$BE183</f>
        <v>593433361.36907101</v>
      </c>
      <c r="R568" s="92">
        <f>SUM(R$4:R183)/$BE183</f>
        <v>520385543.94909978</v>
      </c>
      <c r="S568" s="92">
        <f>SUM(S$4:S183)/$BE183</f>
        <v>289981540.83865267</v>
      </c>
      <c r="T568" s="92">
        <f>SUM(T$4:T183)/$BE183</f>
        <v>432366176.88393271</v>
      </c>
      <c r="U568" s="92">
        <f>SUM(U$4:U183)/$BE183</f>
        <v>861330245.10763824</v>
      </c>
      <c r="V568" s="92">
        <f>SUM(V$4:V183)/$BE183</f>
        <v>52003130.990503833</v>
      </c>
      <c r="W568" s="92">
        <f>SUM(W$4:W183)/$BE183</f>
        <v>61712920.171746798</v>
      </c>
      <c r="X568" s="92">
        <f>SUM(X$4:X183)/$BE183</f>
        <v>362288590.07242727</v>
      </c>
      <c r="Y568" s="92">
        <f>SUM(Y$4:Y183)/$BE183</f>
        <v>1041968040.0583596</v>
      </c>
      <c r="Z568" s="92">
        <f>SUM(Z$4:Z183)/$BE183</f>
        <v>1150413827.254077</v>
      </c>
      <c r="AA568" s="92">
        <f>SUM(AA$4:AA183)/$BE183</f>
        <v>978944422.94435418</v>
      </c>
      <c r="AB568" s="92">
        <f>SUM(AB$4:AB183)/$BE183</f>
        <v>1535638363.9819396</v>
      </c>
      <c r="AC568" s="92">
        <f>SUM(AC$4:AC183)/$BE183</f>
        <v>997526503.19778061</v>
      </c>
      <c r="AD568" s="92">
        <f>SUM(AD$4:AD183)/$BE183</f>
        <v>156270117.55848432</v>
      </c>
      <c r="AE568" s="92">
        <f>SUM(AE$4:AE183)/$BE183</f>
        <v>193286237.02779472</v>
      </c>
      <c r="AF568" s="92">
        <f>SUM(AF$4:AF183)/$BE183</f>
        <v>261107819.31810373</v>
      </c>
      <c r="AG568" s="92">
        <f>SUM(AG$4:AG183)/$BE183</f>
        <v>339812659.49833602</v>
      </c>
      <c r="AH568" s="91">
        <f>SUM(AH$4:AH183)/$BE183</f>
        <v>611103180.37335742</v>
      </c>
      <c r="AI568" s="91">
        <f>SUM(AI$4:AI183)/$BE183</f>
        <v>731862893.40536189</v>
      </c>
      <c r="AJ568" s="91">
        <f>SUM(AJ$4:AJ183)/$BE183</f>
        <v>298027482.55745888</v>
      </c>
      <c r="AK568" s="91">
        <f>SUM(AK$4:AK183)/$BE183</f>
        <v>209133122.17615914</v>
      </c>
      <c r="AL568" s="91">
        <f>SUM(AL$4:AL183)/$BE183</f>
        <v>343818104.93706495</v>
      </c>
      <c r="AM568" s="91">
        <f>SUM(AM$4:AM183)/$BE183</f>
        <v>830951921.61764836</v>
      </c>
      <c r="AN568" s="91">
        <f>SUM(AN$4:AN183)/$BE183</f>
        <v>1094962445.4797509</v>
      </c>
      <c r="AO568" s="91">
        <f>SUM(AO$4:AO183)/$BE183</f>
        <v>895584326.44601262</v>
      </c>
      <c r="AP568" s="91">
        <f>SUM(AP$4:AP183)/$BE183</f>
        <v>622122427.65277326</v>
      </c>
      <c r="AQ568" s="91">
        <f>SUM(AQ$4:AQ183)/$BE183</f>
        <v>912846602.32668304</v>
      </c>
      <c r="AR568" s="91">
        <f>SUM(AR$4:AR183)/$BE183</f>
        <v>1327209414.0657935</v>
      </c>
      <c r="AS568" s="91">
        <f>SUM(AS$4:AS183)/$BE183</f>
        <v>2339455362.224391</v>
      </c>
      <c r="AT568" s="91">
        <f>SUM(AT$4:AT183)/$BE183</f>
        <v>3276099495.398706</v>
      </c>
      <c r="AU568" s="91">
        <f>SUM(AU$4:AU183)/$BE183</f>
        <v>3361007274.5352635</v>
      </c>
      <c r="AY568" s="36"/>
      <c r="AZ568" s="36"/>
      <c r="BA568" s="63"/>
      <c r="BB568" s="63"/>
    </row>
    <row r="569" spans="1:54" x14ac:dyDescent="0.25">
      <c r="A569" s="60">
        <v>19572</v>
      </c>
      <c r="B569" s="92">
        <f>SUM(B$4:B184)/$BE184</f>
        <v>320217489.12915647</v>
      </c>
      <c r="C569" s="92">
        <f>SUM(C$4:C184)/$BE184</f>
        <v>270723373.09404951</v>
      </c>
      <c r="D569" s="92">
        <f>SUM(D$4:D184)/$BE184</f>
        <v>321970442.694978</v>
      </c>
      <c r="E569" s="92">
        <f>SUM(E$4:E184)/$BE184</f>
        <v>12942613.263262387</v>
      </c>
      <c r="F569" s="92">
        <f>SUM(F$4:F184)/$BE184</f>
        <v>41443944.207835965</v>
      </c>
      <c r="G569" s="92">
        <f>SUM(G$4:G184)/$BE184</f>
        <v>164880942.52855039</v>
      </c>
      <c r="H569" s="92">
        <f>SUM(H$4:H184)/$BE184</f>
        <v>155856939.8688322</v>
      </c>
      <c r="I569" s="92">
        <f>SUM(I$4:I184)/$BE184</f>
        <v>139358925.60014752</v>
      </c>
      <c r="J569" s="92">
        <f>SUM(J$4:J184)/$BE184</f>
        <v>197197119.57804251</v>
      </c>
      <c r="K569" s="92">
        <f>SUM(K$4:K184)/$BE184</f>
        <v>46588816.560942702</v>
      </c>
      <c r="L569" s="92">
        <f>SUM(L$4:L184)/$BE184</f>
        <v>428217916.01387149</v>
      </c>
      <c r="M569" s="92">
        <f>SUM(M$4:M184)/$BE184</f>
        <v>1004330473.4131075</v>
      </c>
      <c r="N569" s="92">
        <f>SUM(N$4:N184)/$BE184</f>
        <v>626959266.46777451</v>
      </c>
      <c r="O569" s="92">
        <f>SUM(O$4:O184)/$BE184</f>
        <v>147564705.98162571</v>
      </c>
      <c r="P569" s="92">
        <f>SUM(P$4:P184)/$BE184</f>
        <v>347575797.10252827</v>
      </c>
      <c r="Q569" s="92">
        <f>SUM(Q$4:Q184)/$BE184</f>
        <v>547664827.0350498</v>
      </c>
      <c r="R569" s="92">
        <f>SUM(R$4:R184)/$BE184</f>
        <v>480250858.78026509</v>
      </c>
      <c r="S569" s="92">
        <f>SUM(S$4:S184)/$BE184</f>
        <v>267617469.66141436</v>
      </c>
      <c r="T569" s="92">
        <f>SUM(T$4:T184)/$BE184</f>
        <v>399020385.94318104</v>
      </c>
      <c r="U569" s="92">
        <f>SUM(U$4:U184)/$BE184</f>
        <v>794898733.00683415</v>
      </c>
      <c r="V569" s="92">
        <f>SUM(V$4:V184)/$BE184</f>
        <v>47994088.944734663</v>
      </c>
      <c r="W569" s="92">
        <f>SUM(W$4:W184)/$BE184</f>
        <v>56955590.429218933</v>
      </c>
      <c r="X569" s="92">
        <f>SUM(X$4:X184)/$BE184</f>
        <v>334348214.81243193</v>
      </c>
      <c r="Y569" s="92">
        <f>SUM(Y$4:Y184)/$BE184</f>
        <v>961604281.87934852</v>
      </c>
      <c r="Z569" s="92">
        <f>SUM(Z$4:Z184)/$BE184</f>
        <v>1061685941.7743278</v>
      </c>
      <c r="AA569" s="92">
        <f>SUM(AA$4:AA184)/$BE184</f>
        <v>903441375.28819656</v>
      </c>
      <c r="AB569" s="92">
        <f>SUM(AB$4:AB184)/$BE184</f>
        <v>1417199442.2642095</v>
      </c>
      <c r="AC569" s="92">
        <f>SUM(AC$4:AC184)/$BE184</f>
        <v>920590638.58427739</v>
      </c>
      <c r="AD569" s="92">
        <f>SUM(AD$4:AD184)/$BE184</f>
        <v>144219149.44157633</v>
      </c>
      <c r="AE569" s="92">
        <f>SUM(AE$4:AE184)/$BE184</f>
        <v>178380358.75322711</v>
      </c>
      <c r="AF569" s="92">
        <f>SUM(AF$4:AF184)/$BE184</f>
        <v>240970958.56491673</v>
      </c>
      <c r="AG569" s="92">
        <f>SUM(AG$4:AG184)/$BE184</f>
        <v>313604981.24890155</v>
      </c>
      <c r="AH569" s="91">
        <f>SUM(AH$4:AH184)/$BE184</f>
        <v>563971977.10379612</v>
      </c>
      <c r="AI569" s="91">
        <f>SUM(AI$4:AI184)/$BE184</f>
        <v>675417923.42219722</v>
      </c>
      <c r="AJ569" s="91">
        <f>SUM(AJ$4:AJ184)/$BE184</f>
        <v>275043442.92230433</v>
      </c>
      <c r="AK569" s="91">
        <f>SUM(AK$4:AK184)/$BE184</f>
        <v>193004470.8390635</v>
      </c>
      <c r="AL569" s="91">
        <f>SUM(AL$4:AL184)/$BE184</f>
        <v>317302143.03752846</v>
      </c>
      <c r="AM569" s="91">
        <f>SUM(AM$4:AM184)/$BE184</f>
        <v>766863671.67225838</v>
      </c>
      <c r="AN569" s="91">
        <f>SUM(AN$4:AN184)/$BE184</f>
        <v>1010512043.1322407</v>
      </c>
      <c r="AO569" s="91">
        <f>SUM(AO$4:AO184)/$BE184</f>
        <v>826511468.29091561</v>
      </c>
      <c r="AP569" s="91">
        <f>SUM(AP$4:AP184)/$BE184</f>
        <v>574140805.20379758</v>
      </c>
      <c r="AQ569" s="91">
        <f>SUM(AQ$4:AQ184)/$BE184</f>
        <v>842442076.5464704</v>
      </c>
      <c r="AR569" s="91">
        <f>SUM(AR$4:AR184)/$BE184</f>
        <v>1224846207.3955235</v>
      </c>
      <c r="AS569" s="91">
        <f>SUM(AS$4:AS184)/$BE184</f>
        <v>2159019179.4205337</v>
      </c>
      <c r="AT569" s="91">
        <f>SUM(AT$4:AT184)/$BE184</f>
        <v>3023421739.2662134</v>
      </c>
      <c r="AU569" s="91">
        <f>SUM(AU$4:AU184)/$BE184</f>
        <v>3101781036.082705</v>
      </c>
      <c r="AY569" s="36"/>
      <c r="AZ569" s="36"/>
      <c r="BA569" s="63"/>
      <c r="BB569" s="63"/>
    </row>
    <row r="570" spans="1:54" x14ac:dyDescent="0.25">
      <c r="A570" s="60">
        <v>19573</v>
      </c>
      <c r="B570" s="92">
        <f>SUM(B$4:B185)/$BE185</f>
        <v>296520410.58976501</v>
      </c>
      <c r="C570" s="92">
        <f>SUM(C$4:C185)/$BE185</f>
        <v>250689806.84852245</v>
      </c>
      <c r="D570" s="92">
        <f>SUM(D$4:D185)/$BE185</f>
        <v>298144218.81128693</v>
      </c>
      <c r="E570" s="92">
        <f>SUM(E$4:E185)/$BE185</f>
        <v>11986216.144115191</v>
      </c>
      <c r="F570" s="92">
        <f>SUM(F$4:F185)/$BE185</f>
        <v>38378330.163149826</v>
      </c>
      <c r="G570" s="92">
        <f>SUM(G$4:G185)/$BE185</f>
        <v>152680227.52043086</v>
      </c>
      <c r="H570" s="92">
        <f>SUM(H$4:H185)/$BE185</f>
        <v>144323207.17053315</v>
      </c>
      <c r="I570" s="92">
        <f>SUM(I$4:I185)/$BE185</f>
        <v>129047114.34308088</v>
      </c>
      <c r="J570" s="92">
        <f>SUM(J$4:J185)/$BE185</f>
        <v>182603805.66865107</v>
      </c>
      <c r="K570" s="92">
        <f>SUM(K$4:K185)/$BE185</f>
        <v>43142431.649693497</v>
      </c>
      <c r="L570" s="92">
        <f>SUM(L$4:L185)/$BE185</f>
        <v>396527450.74438137</v>
      </c>
      <c r="M570" s="92">
        <f>SUM(M$4:M185)/$BE185</f>
        <v>930002124.49097705</v>
      </c>
      <c r="N570" s="92">
        <f>SUM(N$4:N185)/$BE185</f>
        <v>580559798.83179677</v>
      </c>
      <c r="O570" s="92">
        <f>SUM(O$4:O185)/$BE185</f>
        <v>136645153.04287729</v>
      </c>
      <c r="P570" s="92">
        <f>SUM(P$4:P185)/$BE185</f>
        <v>321853741.98077255</v>
      </c>
      <c r="Q570" s="92">
        <f>SUM(Q$4:Q185)/$BE185</f>
        <v>507134147.16620857</v>
      </c>
      <c r="R570" s="92">
        <f>SUM(R$4:R185)/$BE185</f>
        <v>444709234.72689515</v>
      </c>
      <c r="S570" s="92">
        <f>SUM(S$4:S185)/$BE185</f>
        <v>247812867.12788489</v>
      </c>
      <c r="T570" s="92">
        <f>SUM(T$4:T185)/$BE185</f>
        <v>369490749.58423674</v>
      </c>
      <c r="U570" s="92">
        <f>SUM(U$4:U185)/$BE185</f>
        <v>736069772.19556272</v>
      </c>
      <c r="V570" s="92">
        <f>SUM(V$4:V185)/$BE185</f>
        <v>44443844.437991604</v>
      </c>
      <c r="W570" s="92">
        <f>SUM(W$4:W185)/$BE185</f>
        <v>52742627.593906671</v>
      </c>
      <c r="X570" s="92">
        <f>SUM(X$4:X185)/$BE185</f>
        <v>309605387.36649722</v>
      </c>
      <c r="Y570" s="92">
        <f>SUM(Y$4:Y185)/$BE185</f>
        <v>890437562.67366886</v>
      </c>
      <c r="Z570" s="92">
        <f>SUM(Z$4:Z185)/$BE185</f>
        <v>983112433.46786904</v>
      </c>
      <c r="AA570" s="92">
        <f>SUM(AA$4:AA185)/$BE185</f>
        <v>836579038.07830715</v>
      </c>
      <c r="AB570" s="92">
        <f>SUM(AB$4:AB185)/$BE185</f>
        <v>1312314817.3166428</v>
      </c>
      <c r="AC570" s="92">
        <f>SUM(AC$4:AC185)/$BE185</f>
        <v>852459500.17272711</v>
      </c>
      <c r="AD570" s="92">
        <f>SUM(AD$4:AD185)/$BE185</f>
        <v>133547327.36139727</v>
      </c>
      <c r="AE570" s="92">
        <f>SUM(AE$4:AE185)/$BE185</f>
        <v>165180344.04176044</v>
      </c>
      <c r="AF570" s="92">
        <f>SUM(AF$4:AF185)/$BE185</f>
        <v>223138702.11768222</v>
      </c>
      <c r="AG570" s="92">
        <f>SUM(AG$4:AG185)/$BE185</f>
        <v>290396679.78113204</v>
      </c>
      <c r="AH570" s="91">
        <f>SUM(AH$4:AH185)/$BE185</f>
        <v>522234600.15107816</v>
      </c>
      <c r="AI570" s="91">
        <f>SUM(AI$4:AI185)/$BE185</f>
        <v>625432611.8826133</v>
      </c>
      <c r="AJ570" s="91">
        <f>SUM(AJ$4:AJ185)/$BE185</f>
        <v>254689702.64009082</v>
      </c>
      <c r="AK570" s="91">
        <f>SUM(AK$4:AK185)/$BE185</f>
        <v>178721649.27804899</v>
      </c>
      <c r="AL570" s="91">
        <f>SUM(AL$4:AL185)/$BE185</f>
        <v>293820670.27505958</v>
      </c>
      <c r="AM570" s="91">
        <f>SUM(AM$4:AM185)/$BE185</f>
        <v>710109813.18349051</v>
      </c>
      <c r="AN570" s="91">
        <f>SUM(AN$4:AN185)/$BE185</f>
        <v>935726317.56911373</v>
      </c>
      <c r="AO570" s="91">
        <f>SUM(AO$4:AO185)/$BE185</f>
        <v>765343415.34954512</v>
      </c>
      <c r="AP570" s="91">
        <f>SUM(AP$4:AP185)/$BE185</f>
        <v>531650292.0050112</v>
      </c>
      <c r="AQ570" s="91">
        <f>SUM(AQ$4:AQ185)/$BE185</f>
        <v>780094765.86009967</v>
      </c>
      <c r="AR570" s="91">
        <f>SUM(AR$4:AR185)/$BE185</f>
        <v>1134197586.0167549</v>
      </c>
      <c r="AS570" s="91">
        <f>SUM(AS$4:AS185)/$BE185</f>
        <v>1999232442.9920952</v>
      </c>
      <c r="AT570" s="91">
        <f>SUM(AT$4:AT185)/$BE185</f>
        <v>2799660900.1297264</v>
      </c>
      <c r="AU570" s="91">
        <f>SUM(AU$4:AU185)/$BE185</f>
        <v>2872221079.3663931</v>
      </c>
      <c r="AY570" s="36"/>
      <c r="AZ570" s="36"/>
      <c r="BA570" s="63"/>
      <c r="BB570" s="63"/>
    </row>
    <row r="571" spans="1:54" x14ac:dyDescent="0.25">
      <c r="A571" s="60">
        <v>19574</v>
      </c>
      <c r="B571" s="92">
        <f>SUM(B$4:B186)/$BE186</f>
        <v>275195380.83594155</v>
      </c>
      <c r="C571" s="92">
        <f>SUM(C$4:C186)/$BE186</f>
        <v>232661515.82087657</v>
      </c>
      <c r="D571" s="92">
        <f>SUM(D$4:D186)/$BE186</f>
        <v>276702863.72908938</v>
      </c>
      <c r="E571" s="92">
        <f>SUM(E$4:E186)/$BE186</f>
        <v>11125758.769022463</v>
      </c>
      <c r="F571" s="92">
        <f>SUM(F$4:F186)/$BE186</f>
        <v>35619587.020103551</v>
      </c>
      <c r="G571" s="92">
        <f>SUM(G$4:G186)/$BE186</f>
        <v>141700737.08135423</v>
      </c>
      <c r="H571" s="92">
        <f>SUM(H$4:H186)/$BE186</f>
        <v>133943972.42217153</v>
      </c>
      <c r="I571" s="92">
        <f>SUM(I$4:I186)/$BE186</f>
        <v>119767488.51536828</v>
      </c>
      <c r="J571" s="92">
        <f>SUM(J$4:J186)/$BE186</f>
        <v>169471271.73162073</v>
      </c>
      <c r="K571" s="92">
        <f>SUM(K$4:K186)/$BE186</f>
        <v>40040958.262573346</v>
      </c>
      <c r="L571" s="92">
        <f>SUM(L$4:L186)/$BE186</f>
        <v>368009136.87950772</v>
      </c>
      <c r="M571" s="92">
        <f>SUM(M$4:M186)/$BE186</f>
        <v>863114088.37894666</v>
      </c>
      <c r="N571" s="92">
        <f>SUM(N$4:N186)/$BE186</f>
        <v>538804898.81178689</v>
      </c>
      <c r="O571" s="92">
        <f>SUM(O$4:O186)/$BE186</f>
        <v>126818625.04353924</v>
      </c>
      <c r="P571" s="92">
        <f>SUM(P$4:P186)/$BE186</f>
        <v>298706427.21705317</v>
      </c>
      <c r="Q571" s="92">
        <f>SUM(Q$4:Q186)/$BE186</f>
        <v>470660554.13565713</v>
      </c>
      <c r="R571" s="92">
        <f>SUM(R$4:R186)/$BE186</f>
        <v>412725226.70612687</v>
      </c>
      <c r="S571" s="92">
        <f>SUM(S$4:S186)/$BE186</f>
        <v>229990623.41024932</v>
      </c>
      <c r="T571" s="92">
        <f>SUM(T$4:T186)/$BE186</f>
        <v>342917017.61294121</v>
      </c>
      <c r="U571" s="92">
        <f>SUM(U$4:U186)/$BE186</f>
        <v>683129537.12013602</v>
      </c>
      <c r="V571" s="92">
        <f>SUM(V$4:V186)/$BE186</f>
        <v>41249194.025662333</v>
      </c>
      <c r="W571" s="92">
        <f>SUM(W$4:W186)/$BE186</f>
        <v>48951305.012762718</v>
      </c>
      <c r="X571" s="92">
        <f>SUM(X$4:X186)/$BE186</f>
        <v>287339344.29684234</v>
      </c>
      <c r="Y571" s="92">
        <f>SUM(Y$4:Y186)/$BE186</f>
        <v>826394528.60061145</v>
      </c>
      <c r="Z571" s="92">
        <f>SUM(Z$4:Z186)/$BE186</f>
        <v>912404123.61720419</v>
      </c>
      <c r="AA571" s="92">
        <f>SUM(AA$4:AA186)/$BE186</f>
        <v>776409530.38376498</v>
      </c>
      <c r="AB571" s="92">
        <f>SUM(AB$4:AB186)/$BE186</f>
        <v>1217928977.7051191</v>
      </c>
      <c r="AC571" s="92">
        <f>SUM(AC$4:AC186)/$BE186</f>
        <v>791148181.87100875</v>
      </c>
      <c r="AD571" s="92">
        <f>SUM(AD$4:AD186)/$BE186</f>
        <v>123943695.25007106</v>
      </c>
      <c r="AE571" s="92">
        <f>SUM(AE$4:AE186)/$BE186</f>
        <v>153301642.18500057</v>
      </c>
      <c r="AF571" s="92">
        <f>SUM(AF$4:AF186)/$BE186</f>
        <v>207091444.80894569</v>
      </c>
      <c r="AG571" s="92">
        <f>SUM(AG$4:AG186)/$BE186</f>
        <v>269511508.61521214</v>
      </c>
      <c r="AH571" s="91">
        <f>SUM(AH$4:AH186)/$BE186</f>
        <v>484675121.88512814</v>
      </c>
      <c r="AI571" s="91">
        <f>SUM(AI$4:AI186)/$BE186</f>
        <v>580450780.10368788</v>
      </c>
      <c r="AJ571" s="91">
        <f>SUM(AJ$4:AJ186)/$BE186</f>
        <v>236373333.50343239</v>
      </c>
      <c r="AK571" s="91">
        <f>SUM(AK$4:AK186)/$BE186</f>
        <v>165868551.97399998</v>
      </c>
      <c r="AL571" s="91">
        <f>SUM(AL$4:AL186)/$BE186</f>
        <v>272689583.28189087</v>
      </c>
      <c r="AM571" s="91">
        <f>SUM(AM$4:AM186)/$BE186</f>
        <v>659036886.80714619</v>
      </c>
      <c r="AN571" s="91">
        <f>SUM(AN$4:AN186)/$BE186</f>
        <v>868426616.89948475</v>
      </c>
      <c r="AO571" s="91">
        <f>SUM(AO$4:AO186)/$BE186</f>
        <v>710298180.53451574</v>
      </c>
      <c r="AP571" s="91">
        <f>SUM(AP$4:AP186)/$BE186</f>
        <v>493413009.3598417</v>
      </c>
      <c r="AQ571" s="91">
        <f>SUM(AQ$4:AQ186)/$BE186</f>
        <v>723988319.65304732</v>
      </c>
      <c r="AR571" s="91">
        <f>SUM(AR$4:AR186)/$BE186</f>
        <v>1052622731.5883365</v>
      </c>
      <c r="AS571" s="91">
        <f>SUM(AS$4:AS186)/$BE186</f>
        <v>1855440087.0489557</v>
      </c>
      <c r="AT571" s="91">
        <f>SUM(AT$4:AT186)/$BE186</f>
        <v>2598298274.2793622</v>
      </c>
      <c r="AU571" s="91">
        <f>SUM(AU$4:AU186)/$BE186</f>
        <v>2665639736.0001693</v>
      </c>
      <c r="AY571" s="36"/>
      <c r="AZ571" s="36"/>
      <c r="BA571" s="63"/>
      <c r="BB571" s="63"/>
    </row>
    <row r="572" spans="1:54" x14ac:dyDescent="0.25">
      <c r="A572" s="60">
        <v>19575</v>
      </c>
      <c r="B572" s="92">
        <f>SUM(B$4:B187)/$BE187</f>
        <v>255975181.23722231</v>
      </c>
      <c r="C572" s="92">
        <f>SUM(C$4:C187)/$BE187</f>
        <v>216412643.042669</v>
      </c>
      <c r="D572" s="92">
        <f>SUM(D$4:D187)/$BE187</f>
        <v>257377781.52760524</v>
      </c>
      <c r="E572" s="92">
        <f>SUM(E$4:E187)/$BE187</f>
        <v>10350440.187090131</v>
      </c>
      <c r="F572" s="92">
        <f>SUM(F$4:F187)/$BE187</f>
        <v>33133129.370871153</v>
      </c>
      <c r="G572" s="92">
        <f>SUM(G$4:G187)/$BE187</f>
        <v>131804898.90747142</v>
      </c>
      <c r="H572" s="92">
        <f>SUM(H$4:H187)/$BE187</f>
        <v>124589212.37678395</v>
      </c>
      <c r="I572" s="92">
        <f>SUM(I$4:I187)/$BE187</f>
        <v>111403760.68272667</v>
      </c>
      <c r="J572" s="92">
        <f>SUM(J$4:J187)/$BE187</f>
        <v>157634934.01377174</v>
      </c>
      <c r="K572" s="92">
        <f>SUM(K$4:K187)/$BE187</f>
        <v>37245570.882810377</v>
      </c>
      <c r="L572" s="92">
        <f>SUM(L$4:L187)/$BE187</f>
        <v>342305692.67367899</v>
      </c>
      <c r="M572" s="92">
        <f>SUM(M$4:M187)/$BE187</f>
        <v>802828174.7083956</v>
      </c>
      <c r="N572" s="92">
        <f>SUM(N$4:N187)/$BE187</f>
        <v>501171439.36653554</v>
      </c>
      <c r="O572" s="92">
        <f>SUM(O$4:O187)/$BE187</f>
        <v>117961984.0492288</v>
      </c>
      <c r="P572" s="92">
        <f>SUM(P$4:P187)/$BE187</f>
        <v>277843839.88135797</v>
      </c>
      <c r="Q572" s="92">
        <f>SUM(Q$4:Q187)/$BE187</f>
        <v>437787099.7801246</v>
      </c>
      <c r="R572" s="92">
        <f>SUM(R$4:R187)/$BE187</f>
        <v>383898317.65283841</v>
      </c>
      <c r="S572" s="92">
        <f>SUM(S$4:S187)/$BE187</f>
        <v>213927481.06224206</v>
      </c>
      <c r="T572" s="92">
        <f>SUM(T$4:T187)/$BE187</f>
        <v>318966165.7499097</v>
      </c>
      <c r="U572" s="92">
        <f>SUM(U$4:U187)/$BE187</f>
        <v>635414796.21457756</v>
      </c>
      <c r="V572" s="92">
        <f>SUM(V$4:V187)/$BE187</f>
        <v>38369825.867430277</v>
      </c>
      <c r="W572" s="92">
        <f>SUM(W$4:W187)/$BE187</f>
        <v>45534150.267322339</v>
      </c>
      <c r="X572" s="92">
        <f>SUM(X$4:X187)/$BE187</f>
        <v>267271025.80936489</v>
      </c>
      <c r="Y572" s="92">
        <f>SUM(Y$4:Y187)/$BE187</f>
        <v>768672772.2795881</v>
      </c>
      <c r="Z572" s="92">
        <f>SUM(Z$4:Z187)/$BE187</f>
        <v>848674996.95618117</v>
      </c>
      <c r="AA572" s="92">
        <f>SUM(AA$4:AA187)/$BE187</f>
        <v>722178985.33334374</v>
      </c>
      <c r="AB572" s="92">
        <f>SUM(AB$4:AB187)/$BE187</f>
        <v>1132859417.8600178</v>
      </c>
      <c r="AC572" s="92">
        <f>SUM(AC$4:AC187)/$BE187</f>
        <v>735888641.85705864</v>
      </c>
      <c r="AD572" s="92">
        <f>SUM(AD$4:AD187)/$BE187</f>
        <v>115287935.60275939</v>
      </c>
      <c r="AE572" s="92">
        <f>SUM(AE$4:AE187)/$BE187</f>
        <v>142595415.56120247</v>
      </c>
      <c r="AF572" s="92">
        <f>SUM(AF$4:AF187)/$BE187</f>
        <v>192628060.62349913</v>
      </c>
      <c r="AG572" s="92">
        <f>SUM(AG$4:AG187)/$BE187</f>
        <v>250687806.19845831</v>
      </c>
      <c r="AH572" s="91">
        <f>SUM(AH$4:AH187)/$BE187</f>
        <v>450822913.16394353</v>
      </c>
      <c r="AI572" s="91">
        <f>SUM(AI$4:AI187)/$BE187</f>
        <v>539908809.16359091</v>
      </c>
      <c r="AJ572" s="91">
        <f>SUM(AJ$4:AJ187)/$BE187</f>
        <v>219864826.94372058</v>
      </c>
      <c r="AK572" s="91">
        <f>SUM(AK$4:AK187)/$BE187</f>
        <v>154284054.82599556</v>
      </c>
      <c r="AL572" s="91">
        <f>SUM(AL$4:AL187)/$BE187</f>
        <v>253644190.57744509</v>
      </c>
      <c r="AM572" s="91">
        <f>SUM(AM$4:AM187)/$BE187</f>
        <v>613005134.03416979</v>
      </c>
      <c r="AN572" s="91">
        <f>SUM(AN$4:AN187)/$BE187</f>
        <v>807769609.54657269</v>
      </c>
      <c r="AO572" s="91">
        <f>SUM(AO$4:AO187)/$BE187</f>
        <v>660686129.29244792</v>
      </c>
      <c r="AP572" s="91">
        <f>SUM(AP$4:AP187)/$BE187</f>
        <v>458949918.85212433</v>
      </c>
      <c r="AQ572" s="91">
        <f>SUM(AQ$4:AQ187)/$BE187</f>
        <v>673419812.87735033</v>
      </c>
      <c r="AR572" s="91">
        <f>SUM(AR$4:AR187)/$BE187</f>
        <v>979099627.99584353</v>
      </c>
      <c r="AS572" s="91">
        <f>SUM(AS$4:AS187)/$BE187</f>
        <v>1725840604.1901968</v>
      </c>
      <c r="AT572" s="91">
        <f>SUM(AT$4:AT187)/$BE187</f>
        <v>2416810964.2836905</v>
      </c>
      <c r="AU572" s="91">
        <f>SUM(AU$4:AU187)/$BE187</f>
        <v>2479448832.1432528</v>
      </c>
      <c r="AY572" s="36"/>
      <c r="AZ572" s="36"/>
      <c r="BA572" s="63"/>
      <c r="BB572" s="63"/>
    </row>
    <row r="573" spans="1:54" x14ac:dyDescent="0.25">
      <c r="A573" s="60">
        <v>19576</v>
      </c>
      <c r="B573" s="92">
        <f>SUM(B$4:B188)/$BE188</f>
        <v>238772453.97309843</v>
      </c>
      <c r="C573" s="92">
        <f>SUM(C$4:C188)/$BE188</f>
        <v>201869348.72504342</v>
      </c>
      <c r="D573" s="92">
        <f>SUM(D$4:D188)/$BE188</f>
        <v>240081152.78849721</v>
      </c>
      <c r="E573" s="92">
        <f>SUM(E$4:E188)/$BE188</f>
        <v>9656462.3800649401</v>
      </c>
      <c r="F573" s="92">
        <f>SUM(F$4:F188)/$BE188</f>
        <v>30907656.255895827</v>
      </c>
      <c r="G573" s="92">
        <f>SUM(G$4:G188)/$BE188</f>
        <v>122947815.31254928</v>
      </c>
      <c r="H573" s="92">
        <f>SUM(H$4:H188)/$BE188</f>
        <v>116216400.03471285</v>
      </c>
      <c r="I573" s="92">
        <f>SUM(I$4:I188)/$BE188</f>
        <v>103917924.33248447</v>
      </c>
      <c r="J573" s="92">
        <f>SUM(J$4:J188)/$BE188</f>
        <v>147041101.90957955</v>
      </c>
      <c r="K573" s="92">
        <f>SUM(K$4:K188)/$BE188</f>
        <v>34743590.15778777</v>
      </c>
      <c r="L573" s="92">
        <f>SUM(L$4:L188)/$BE188</f>
        <v>319300267.14451712</v>
      </c>
      <c r="M573" s="92">
        <f>SUM(M$4:M188)/$BE188</f>
        <v>748870246.9885571</v>
      </c>
      <c r="N573" s="92">
        <f>SUM(N$4:N188)/$BE188</f>
        <v>467488263.49033278</v>
      </c>
      <c r="O573" s="92">
        <f>SUM(O$4:O188)/$BE188</f>
        <v>110034993.97036354</v>
      </c>
      <c r="P573" s="92">
        <f>SUM(P$4:P188)/$BE188</f>
        <v>259171097.05759931</v>
      </c>
      <c r="Q573" s="92">
        <f>SUM(Q$4:Q188)/$BE188</f>
        <v>408364279.5512172</v>
      </c>
      <c r="R573" s="92">
        <f>SUM(R$4:R188)/$BE188</f>
        <v>358097283.59973645</v>
      </c>
      <c r="S573" s="92">
        <f>SUM(S$4:S188)/$BE188</f>
        <v>199550543.4412635</v>
      </c>
      <c r="T573" s="92">
        <f>SUM(T$4:T188)/$BE188</f>
        <v>297529365.88407761</v>
      </c>
      <c r="U573" s="92">
        <f>SUM(U$4:U188)/$BE188</f>
        <v>592708520.52185369</v>
      </c>
      <c r="V573" s="92">
        <f>SUM(V$4:V188)/$BE188</f>
        <v>35792665.90261694</v>
      </c>
      <c r="W573" s="92">
        <f>SUM(W$4:W188)/$BE188</f>
        <v>42475641.348326646</v>
      </c>
      <c r="X573" s="92">
        <f>SUM(X$4:X188)/$BE188</f>
        <v>249309178.34913382</v>
      </c>
      <c r="Y573" s="92">
        <f>SUM(Y$4:Y188)/$BE188</f>
        <v>717009951.75001848</v>
      </c>
      <c r="Z573" s="92">
        <f>SUM(Z$4:Z188)/$BE188</f>
        <v>791635289.99195504</v>
      </c>
      <c r="AA573" s="92">
        <f>SUM(AA$4:AA188)/$BE188</f>
        <v>673640903.24011171</v>
      </c>
      <c r="AB573" s="92">
        <f>SUM(AB$4:AB188)/$BE188</f>
        <v>1056719366.1246352</v>
      </c>
      <c r="AC573" s="92">
        <f>SUM(AC$4:AC188)/$BE188</f>
        <v>686429525.5836606</v>
      </c>
      <c r="AD573" s="92">
        <f>SUM(AD$4:AD188)/$BE188</f>
        <v>107540752.90316263</v>
      </c>
      <c r="AE573" s="92">
        <f>SUM(AE$4:AE188)/$BE188</f>
        <v>133012973.5712146</v>
      </c>
      <c r="AF573" s="92">
        <f>SUM(AF$4:AF188)/$BE188</f>
        <v>179682825.38899225</v>
      </c>
      <c r="AG573" s="92">
        <f>SUM(AG$4:AG188)/$BE188</f>
        <v>233839967.42813975</v>
      </c>
      <c r="AH573" s="91">
        <f>SUM(AH$4:AH188)/$BE188</f>
        <v>420524036.13635248</v>
      </c>
      <c r="AI573" s="91">
        <f>SUM(AI$4:AI188)/$BE188</f>
        <v>503622374.30419868</v>
      </c>
      <c r="AJ573" s="91">
        <f>SUM(AJ$4:AJ188)/$BE188</f>
        <v>205089156.01963964</v>
      </c>
      <c r="AK573" s="91">
        <f>SUM(AK$4:AK188)/$BE188</f>
        <v>143915528.12942386</v>
      </c>
      <c r="AL573" s="91">
        <f>SUM(AL$4:AL188)/$BE188</f>
        <v>236597900.94848931</v>
      </c>
      <c r="AM573" s="91">
        <f>SUM(AM$4:AM188)/$BE188</f>
        <v>571805189.27638137</v>
      </c>
      <c r="AN573" s="91">
        <f>SUM(AN$4:AN188)/$BE188</f>
        <v>753479664.43372369</v>
      </c>
      <c r="AO573" s="91">
        <f>SUM(AO$4:AO188)/$BE188</f>
        <v>616281661.22853005</v>
      </c>
      <c r="AP573" s="91">
        <f>SUM(AP$4:AP188)/$BE188</f>
        <v>428104311.97472662</v>
      </c>
      <c r="AQ573" s="91">
        <f>SUM(AQ$4:AQ188)/$BE188</f>
        <v>628159386.3783797</v>
      </c>
      <c r="AR573" s="91">
        <f>SUM(AR$4:AR188)/$BE188</f>
        <v>913294021.34634411</v>
      </c>
      <c r="AS573" s="91">
        <f>SUM(AS$4:AS188)/$BE188</f>
        <v>1609844802.7403095</v>
      </c>
      <c r="AT573" s="91">
        <f>SUM(AT$4:AT188)/$BE188</f>
        <v>2254373835.2145472</v>
      </c>
      <c r="AU573" s="91">
        <f>SUM(AU$4:AU188)/$BE188</f>
        <v>2312801812.6604714</v>
      </c>
      <c r="AY573" s="36"/>
      <c r="AZ573" s="36"/>
      <c r="BA573" s="63"/>
      <c r="BB573" s="63"/>
    </row>
    <row r="574" spans="1:54" x14ac:dyDescent="0.25">
      <c r="A574" s="60">
        <v>19577</v>
      </c>
      <c r="B574" s="92">
        <f>SUM(B$4:B189)/$BE189</f>
        <v>223292936.39026418</v>
      </c>
      <c r="C574" s="92">
        <f>SUM(C$4:C189)/$BE189</f>
        <v>188782865.19761088</v>
      </c>
      <c r="D574" s="92">
        <f>SUM(D$4:D189)/$BE189</f>
        <v>224517121.35796478</v>
      </c>
      <c r="E574" s="92">
        <f>SUM(E$4:E189)/$BE189</f>
        <v>9031957.3159892</v>
      </c>
      <c r="F574" s="92">
        <f>SUM(F$4:F189)/$BE189</f>
        <v>28905115.222204071</v>
      </c>
      <c r="G574" s="92">
        <f>SUM(G$4:G189)/$BE189</f>
        <v>114977940.44375466</v>
      </c>
      <c r="H574" s="92">
        <f>SUM(H$4:H189)/$BE189</f>
        <v>108682331.57192127</v>
      </c>
      <c r="I574" s="92">
        <f>SUM(I$4:I189)/$BE189</f>
        <v>97181921.160894841</v>
      </c>
      <c r="J574" s="92">
        <f>SUM(J$4:J189)/$BE189</f>
        <v>137508490.73783374</v>
      </c>
      <c r="K574" s="92">
        <f>SUM(K$4:K189)/$BE189</f>
        <v>32492282.425064061</v>
      </c>
      <c r="L574" s="92">
        <f>SUM(L$4:L189)/$BE189</f>
        <v>298599380.75687993</v>
      </c>
      <c r="M574" s="92">
        <f>SUM(M$4:M189)/$BE189</f>
        <v>700317409.48101354</v>
      </c>
      <c r="N574" s="92">
        <f>SUM(N$4:N189)/$BE189</f>
        <v>437179190.34009516</v>
      </c>
      <c r="O574" s="92">
        <f>SUM(O$4:O189)/$BE189</f>
        <v>102902105.33137281</v>
      </c>
      <c r="P574" s="92">
        <f>SUM(P$4:P189)/$BE189</f>
        <v>242368852.7116791</v>
      </c>
      <c r="Q574" s="92">
        <f>SUM(Q$4:Q189)/$BE189</f>
        <v>381888808.53911477</v>
      </c>
      <c r="R574" s="92">
        <f>SUM(R$4:R189)/$BE189</f>
        <v>334880868.72875291</v>
      </c>
      <c r="S574" s="92">
        <f>SUM(S$4:S189)/$BE189</f>
        <v>186613791.6042926</v>
      </c>
      <c r="T574" s="92">
        <f>SUM(T$4:T189)/$BE189</f>
        <v>278239955.91359025</v>
      </c>
      <c r="U574" s="92">
        <f>SUM(U$4:U189)/$BE189</f>
        <v>554280310.89513528</v>
      </c>
      <c r="V574" s="92">
        <f>SUM(V$4:V189)/$BE189</f>
        <v>33473637.001395121</v>
      </c>
      <c r="W574" s="92">
        <f>SUM(W$4:W189)/$BE189</f>
        <v>39723465.86242751</v>
      </c>
      <c r="X574" s="92">
        <f>SUM(X$4:X189)/$BE189</f>
        <v>233146598.72216758</v>
      </c>
      <c r="Y574" s="92">
        <f>SUM(Y$4:Y189)/$BE189</f>
        <v>670522354.6596787</v>
      </c>
      <c r="Z574" s="92">
        <f>SUM(Z$4:Z189)/$BE189</f>
        <v>740309425.31607354</v>
      </c>
      <c r="AA574" s="92">
        <f>SUM(AA$4:AA189)/$BE189</f>
        <v>629964990.04853976</v>
      </c>
      <c r="AB574" s="92">
        <f>SUM(AB$4:AB189)/$BE189</f>
        <v>988206452.51684558</v>
      </c>
      <c r="AC574" s="92">
        <f>SUM(AC$4:AC189)/$BE189</f>
        <v>641924853.32825482</v>
      </c>
      <c r="AD574" s="92">
        <f>SUM(AD$4:AD189)/$BE189</f>
        <v>100569603.4737439</v>
      </c>
      <c r="AE574" s="92">
        <f>SUM(AE$4:AE189)/$BE189</f>
        <v>124390387.19258304</v>
      </c>
      <c r="AF574" s="92">
        <f>SUM(AF$4:AF189)/$BE189</f>
        <v>168034334.46938169</v>
      </c>
      <c r="AG574" s="92">
        <f>SUM(AG$4:AG189)/$BE189</f>
        <v>218679802.83185899</v>
      </c>
      <c r="AH574" s="91">
        <f>SUM(AH$4:AH189)/$BE189</f>
        <v>393260263.82360929</v>
      </c>
      <c r="AI574" s="91">
        <f>SUM(AI$4:AI189)/$BE189</f>
        <v>470970840.51241004</v>
      </c>
      <c r="AJ574" s="91">
        <f>SUM(AJ$4:AJ189)/$BE189</f>
        <v>191793571.90928945</v>
      </c>
      <c r="AK574" s="91">
        <f>SUM(AK$4:AK189)/$BE189</f>
        <v>134585674.04078087</v>
      </c>
      <c r="AL574" s="91">
        <f>SUM(AL$4:AL189)/$BE189</f>
        <v>221259148.19221079</v>
      </c>
      <c r="AM574" s="91">
        <f>SUM(AM$4:AM189)/$BE189</f>
        <v>534732348.51260811</v>
      </c>
      <c r="AN574" s="91">
        <f>SUM(AN$4:AN189)/$BE189</f>
        <v>704628109.0050807</v>
      </c>
      <c r="AO574" s="91">
        <f>SUM(AO$4:AO189)/$BE189</f>
        <v>576325296.28284073</v>
      </c>
      <c r="AP574" s="91">
        <f>SUM(AP$4:AP189)/$BE189</f>
        <v>400348645.50516248</v>
      </c>
      <c r="AQ574" s="91">
        <f>SUM(AQ$4:AQ189)/$BE189</f>
        <v>587432874.58188093</v>
      </c>
      <c r="AR574" s="91">
        <f>SUM(AR$4:AR189)/$BE189</f>
        <v>854080335.98463726</v>
      </c>
      <c r="AS574" s="91">
        <f>SUM(AS$4:AS189)/$BE189</f>
        <v>1505468580.7020903</v>
      </c>
      <c r="AT574" s="91">
        <f>SUM(AT$4:AT189)/$BE189</f>
        <v>2108208459.4414904</v>
      </c>
      <c r="AU574" s="91">
        <f>SUM(AU$4:AU189)/$BE189</f>
        <v>2162848276.6374402</v>
      </c>
      <c r="AY574" s="36"/>
      <c r="AZ574" s="36"/>
      <c r="BA574" s="63"/>
      <c r="BB574" s="63"/>
    </row>
    <row r="575" spans="1:54" x14ac:dyDescent="0.25">
      <c r="A575" s="60">
        <v>19578</v>
      </c>
      <c r="B575" s="92">
        <f>SUM(B$4:B190)/$BE190</f>
        <v>209233489.76565966</v>
      </c>
      <c r="C575" s="92">
        <f>SUM(C$4:C190)/$BE190</f>
        <v>176896897.79500577</v>
      </c>
      <c r="D575" s="92">
        <f>SUM(D$4:D190)/$BE190</f>
        <v>210380897.72335362</v>
      </c>
      <c r="E575" s="92">
        <f>SUM(E$4:E190)/$BE190</f>
        <v>8464690.1366857961</v>
      </c>
      <c r="F575" s="92">
        <f>SUM(F$4:F190)/$BE190</f>
        <v>27086328.187378302</v>
      </c>
      <c r="G575" s="92">
        <f>SUM(G$4:G190)/$BE190</f>
        <v>107739172.23371603</v>
      </c>
      <c r="H575" s="92">
        <f>SUM(H$4:H190)/$BE190</f>
        <v>101839426.10416952</v>
      </c>
      <c r="I575" s="92">
        <f>SUM(I$4:I190)/$BE190</f>
        <v>91063862.296864957</v>
      </c>
      <c r="J575" s="92">
        <f>SUM(J$4:J190)/$BE190</f>
        <v>128850485.79364076</v>
      </c>
      <c r="K575" s="92">
        <f>SUM(K$4:K190)/$BE190</f>
        <v>30447557.135875393</v>
      </c>
      <c r="L575" s="92">
        <f>SUM(L$4:L190)/$BE190</f>
        <v>279797559.48542488</v>
      </c>
      <c r="M575" s="92">
        <f>SUM(M$4:M190)/$BE190</f>
        <v>656218826.63950765</v>
      </c>
      <c r="N575" s="92">
        <f>SUM(N$4:N190)/$BE190</f>
        <v>409650701.77728623</v>
      </c>
      <c r="O575" s="92">
        <f>SUM(O$4:O190)/$BE190</f>
        <v>96423725.43756716</v>
      </c>
      <c r="P575" s="92">
        <f>SUM(P$4:P190)/$BE190</f>
        <v>227108075.75415063</v>
      </c>
      <c r="Q575" s="92">
        <f>SUM(Q$4:Q190)/$BE190</f>
        <v>357842185.92896509</v>
      </c>
      <c r="R575" s="92">
        <f>SUM(R$4:R190)/$BE190</f>
        <v>313794315.79117745</v>
      </c>
      <c r="S575" s="92">
        <f>SUM(S$4:S190)/$BE190</f>
        <v>174863847.77483997</v>
      </c>
      <c r="T575" s="92">
        <f>SUM(T$4:T190)/$BE190</f>
        <v>260720119.17556766</v>
      </c>
      <c r="U575" s="92">
        <f>SUM(U$4:U190)/$BE190</f>
        <v>519377565.48272496</v>
      </c>
      <c r="V575" s="92">
        <f>SUM(V$4:V190)/$BE190</f>
        <v>31367313.044460341</v>
      </c>
      <c r="W575" s="92">
        <f>SUM(W$4:W190)/$BE190</f>
        <v>37223723.434947483</v>
      </c>
      <c r="X575" s="92">
        <f>SUM(X$4:X190)/$BE190</f>
        <v>218466730.20041394</v>
      </c>
      <c r="Y575" s="92">
        <f>SUM(Y$4:Y190)/$BE190</f>
        <v>628299545.58896673</v>
      </c>
      <c r="Z575" s="92">
        <f>SUM(Z$4:Z190)/$BE190</f>
        <v>693692193.9100771</v>
      </c>
      <c r="AA575" s="92">
        <f>SUM(AA$4:AA190)/$BE190</f>
        <v>590295898.78222895</v>
      </c>
      <c r="AB575" s="92">
        <f>SUM(AB$4:AB190)/$BE190</f>
        <v>925978951.862638</v>
      </c>
      <c r="AC575" s="92">
        <f>SUM(AC$4:AC190)/$BE190</f>
        <v>601503073.96091795</v>
      </c>
      <c r="AD575" s="92">
        <f>SUM(AD$4:AD190)/$BE190</f>
        <v>94237951.287352487</v>
      </c>
      <c r="AE575" s="92">
        <f>SUM(AE$4:AE190)/$BE190</f>
        <v>116558890.24996023</v>
      </c>
      <c r="AF575" s="92">
        <f>SUM(AF$4:AF190)/$BE190</f>
        <v>157454439.2709212</v>
      </c>
      <c r="AG575" s="92">
        <f>SUM(AG$4:AG190)/$BE190</f>
        <v>204910403.78591153</v>
      </c>
      <c r="AH575" s="91">
        <f>SUM(AH$4:AH190)/$BE190</f>
        <v>368497689.00768214</v>
      </c>
      <c r="AI575" s="91">
        <f>SUM(AI$4:AI190)/$BE190</f>
        <v>441314746.36677575</v>
      </c>
      <c r="AJ575" s="91">
        <f>SUM(AJ$4:AJ190)/$BE190</f>
        <v>179717676.22064957</v>
      </c>
      <c r="AK575" s="91">
        <f>SUM(AK$4:AK190)/$BE190</f>
        <v>126111763.08604661</v>
      </c>
      <c r="AL575" s="91">
        <f>SUM(AL$4:AL190)/$BE190</f>
        <v>207327528.07801428</v>
      </c>
      <c r="AM575" s="91">
        <f>SUM(AM$4:AM190)/$BE190</f>
        <v>501060585.44767249</v>
      </c>
      <c r="AN575" s="91">
        <f>SUM(AN$4:AN190)/$BE190</f>
        <v>660258149.71481407</v>
      </c>
      <c r="AO575" s="91">
        <f>SUM(AO$4:AO190)/$BE190</f>
        <v>540034614.38851404</v>
      </c>
      <c r="AP575" s="91">
        <f>SUM(AP$4:AP190)/$BE190</f>
        <v>375139334.45429814</v>
      </c>
      <c r="AQ575" s="91">
        <f>SUM(AQ$4:AQ190)/$BE190</f>
        <v>550442597.61757505</v>
      </c>
      <c r="AR575" s="91">
        <f>SUM(AR$4:AR190)/$BE190</f>
        <v>800298934.97455621</v>
      </c>
      <c r="AS575" s="91">
        <f>SUM(AS$4:AS190)/$BE190</f>
        <v>1410667887.0537217</v>
      </c>
      <c r="AT575" s="91">
        <f>SUM(AT$4:AT190)/$BE190</f>
        <v>1975452330.0293643</v>
      </c>
      <c r="AU575" s="91">
        <f>SUM(AU$4:AU190)/$BE190</f>
        <v>2026651511.7133217</v>
      </c>
      <c r="AY575" s="36"/>
      <c r="AZ575" s="36"/>
      <c r="BA575" s="63"/>
      <c r="BB575" s="63"/>
    </row>
    <row r="576" spans="1:54" x14ac:dyDescent="0.25">
      <c r="A576" s="60">
        <v>19579</v>
      </c>
      <c r="B576" s="92">
        <f>SUM(B$4:B191)/$BE191</f>
        <v>196374418.55087364</v>
      </c>
      <c r="C576" s="92">
        <f>SUM(C$4:C191)/$BE191</f>
        <v>166025610.47851589</v>
      </c>
      <c r="D576" s="92">
        <f>SUM(D$4:D191)/$BE191</f>
        <v>197451459.04036066</v>
      </c>
      <c r="E576" s="92">
        <f>SUM(E$4:E191)/$BE191</f>
        <v>7945805.3860551463</v>
      </c>
      <c r="F576" s="92">
        <f>SUM(F$4:F191)/$BE191</f>
        <v>25422901.519288253</v>
      </c>
      <c r="G576" s="92">
        <f>SUM(G$4:G191)/$BE191</f>
        <v>101118402.59017596</v>
      </c>
      <c r="H576" s="92">
        <f>SUM(H$4:H191)/$BE191</f>
        <v>95580742.462185308</v>
      </c>
      <c r="I576" s="92">
        <f>SUM(I$4:I191)/$BE191</f>
        <v>85468096.707489103</v>
      </c>
      <c r="J576" s="92">
        <f>SUM(J$4:J191)/$BE191</f>
        <v>120931649.07966211</v>
      </c>
      <c r="K576" s="92">
        <f>SUM(K$4:K191)/$BE191</f>
        <v>28577396.64766258</v>
      </c>
      <c r="L576" s="92">
        <f>SUM(L$4:L191)/$BE191</f>
        <v>262600948.16460612</v>
      </c>
      <c r="M576" s="92">
        <f>SUM(M$4:M191)/$BE191</f>
        <v>615885025.89582801</v>
      </c>
      <c r="N576" s="92">
        <f>SUM(N$4:N191)/$BE191</f>
        <v>384472355.30947948</v>
      </c>
      <c r="O576" s="92">
        <f>SUM(O$4:O191)/$BE191</f>
        <v>90498380.732330084</v>
      </c>
      <c r="P576" s="92">
        <f>SUM(P$4:P191)/$BE191</f>
        <v>213150141.57435301</v>
      </c>
      <c r="Q576" s="92">
        <f>SUM(Q$4:Q191)/$BE191</f>
        <v>335848491.05694073</v>
      </c>
      <c r="R576" s="92">
        <f>SUM(R$4:R191)/$BE191</f>
        <v>294507961.79116535</v>
      </c>
      <c r="S576" s="92">
        <f>SUM(S$4:S191)/$BE191</f>
        <v>164117062.85120285</v>
      </c>
      <c r="T576" s="92">
        <f>SUM(T$4:T191)/$BE191</f>
        <v>244696014.1245499</v>
      </c>
      <c r="U576" s="92">
        <f>SUM(U$4:U191)/$BE191</f>
        <v>487454643.25339282</v>
      </c>
      <c r="V576" s="92">
        <f>SUM(V$4:V191)/$BE191</f>
        <v>29440786.260690033</v>
      </c>
      <c r="W576" s="92">
        <f>SUM(W$4:W191)/$BE191</f>
        <v>34937345.731185675</v>
      </c>
      <c r="X576" s="92">
        <f>SUM(X$4:X191)/$BE191</f>
        <v>205040114.91529983</v>
      </c>
      <c r="Y576" s="92">
        <f>SUM(Y$4:Y191)/$BE191</f>
        <v>589681415.59379113</v>
      </c>
      <c r="Z576" s="92">
        <f>SUM(Z$4:Z191)/$BE191</f>
        <v>651054816.4198277</v>
      </c>
      <c r="AA576" s="92">
        <f>SUM(AA$4:AA191)/$BE191</f>
        <v>554013474.31537211</v>
      </c>
      <c r="AB576" s="92">
        <f>SUM(AB$4:AB191)/$BE191</f>
        <v>869063948.03732574</v>
      </c>
      <c r="AC576" s="92">
        <f>SUM(AC$4:AC191)/$BE191</f>
        <v>564532229.07582796</v>
      </c>
      <c r="AD576" s="92">
        <f>SUM(AD$4:AD191)/$BE191</f>
        <v>88446799.541663289</v>
      </c>
      <c r="AE576" s="92">
        <f>SUM(AE$4:AE191)/$BE191</f>
        <v>109395940.384368</v>
      </c>
      <c r="AF576" s="92">
        <f>SUM(AF$4:AF191)/$BE191</f>
        <v>147777738.83603969</v>
      </c>
      <c r="AG576" s="92">
        <f>SUM(AG$4:AG191)/$BE191</f>
        <v>192316526.59153715</v>
      </c>
      <c r="AH576" s="91">
        <f>SUM(AH$4:AH191)/$BE191</f>
        <v>345849141.4120838</v>
      </c>
      <c r="AI576" s="91">
        <f>SUM(AI$4:AI191)/$BE191</f>
        <v>414190446.54953372</v>
      </c>
      <c r="AJ576" s="91">
        <f>SUM(AJ$4:AJ191)/$BE191</f>
        <v>168672694.44203129</v>
      </c>
      <c r="AK576" s="91">
        <f>SUM(AK$4:AK191)/$BE191</f>
        <v>118361301.7633854</v>
      </c>
      <c r="AL576" s="91">
        <f>SUM(AL$4:AL191)/$BE191</f>
        <v>194585259.63993895</v>
      </c>
      <c r="AM576" s="91">
        <f>SUM(AM$4:AM191)/$BE191</f>
        <v>470263540.35343683</v>
      </c>
      <c r="AN576" s="91">
        <f>SUM(AN$4:AN191)/$BE191</f>
        <v>619676119.25385523</v>
      </c>
      <c r="AO576" s="91">
        <f>SUM(AO$4:AO191)/$BE191</f>
        <v>506842156.68847036</v>
      </c>
      <c r="AP576" s="91">
        <f>SUM(AP$4:AP191)/$BE191</f>
        <v>352082270.07815754</v>
      </c>
      <c r="AQ576" s="91">
        <f>SUM(AQ$4:AQ191)/$BE191</f>
        <v>516610268.49349606</v>
      </c>
      <c r="AR576" s="91">
        <f>SUM(AR$4:AR191)/$BE191</f>
        <v>751108978.52957082</v>
      </c>
      <c r="AS576" s="91">
        <f>SUM(AS$4:AS191)/$BE191</f>
        <v>1323960575.5876558</v>
      </c>
      <c r="AT576" s="91">
        <f>SUM(AT$4:AT191)/$BE191</f>
        <v>1854030011.7570791</v>
      </c>
      <c r="AU576" s="91">
        <f>SUM(AU$4:AU191)/$BE191</f>
        <v>1902082224.3299081</v>
      </c>
      <c r="AY576" s="36"/>
      <c r="AZ576" s="36"/>
      <c r="BA576" s="63"/>
      <c r="BB576" s="63"/>
    </row>
    <row r="577" spans="1:54" x14ac:dyDescent="0.25">
      <c r="A577" s="60">
        <v>19580</v>
      </c>
      <c r="B577" s="92">
        <f>SUM(B$4:B192)/$BE192</f>
        <v>184706207.01081902</v>
      </c>
      <c r="C577" s="92">
        <f>SUM(C$4:C192)/$BE192</f>
        <v>156161075.34398162</v>
      </c>
      <c r="D577" s="92">
        <f>SUM(D$4:D192)/$BE192</f>
        <v>185719381.39728189</v>
      </c>
      <c r="E577" s="92">
        <f>SUM(E$4:E192)/$BE192</f>
        <v>7474941.9702230589</v>
      </c>
      <c r="F577" s="92">
        <f>SUM(F$4:F192)/$BE192</f>
        <v>23913511.232356507</v>
      </c>
      <c r="G577" s="92">
        <f>SUM(G$4:G192)/$BE192</f>
        <v>95110745.666011781</v>
      </c>
      <c r="H577" s="92">
        <f>SUM(H$4:H192)/$BE192</f>
        <v>89901710.492134795</v>
      </c>
      <c r="I577" s="92">
        <f>SUM(I$4:I192)/$BE192</f>
        <v>80390521.22920914</v>
      </c>
      <c r="J577" s="92">
        <f>SUM(J$4:J192)/$BE192</f>
        <v>113746273.37929507</v>
      </c>
      <c r="K577" s="92">
        <f>SUM(K$4:K192)/$BE192</f>
        <v>26880441.034371872</v>
      </c>
      <c r="L577" s="92">
        <f>SUM(L$4:L192)/$BE192</f>
        <v>246996912.84336844</v>
      </c>
      <c r="M577" s="92">
        <f>SUM(M$4:M192)/$BE192</f>
        <v>579286584.99704468</v>
      </c>
      <c r="N577" s="92">
        <f>SUM(N$4:N192)/$BE192</f>
        <v>361625869.3920747</v>
      </c>
      <c r="O577" s="92">
        <f>SUM(O$4:O192)/$BE192</f>
        <v>85121773.229173169</v>
      </c>
      <c r="P577" s="92">
        <f>SUM(P$4:P192)/$BE192</f>
        <v>200484856.50875658</v>
      </c>
      <c r="Q577" s="92">
        <f>SUM(Q$4:Q192)/$BE192</f>
        <v>315891614.10983127</v>
      </c>
      <c r="R577" s="92">
        <f>SUM(R$4:R192)/$BE192</f>
        <v>277007718.86336648</v>
      </c>
      <c r="S577" s="92">
        <f>SUM(S$4:S192)/$BE192</f>
        <v>154365516.86364266</v>
      </c>
      <c r="T577" s="92">
        <f>SUM(T$4:T192)/$BE192</f>
        <v>230155894.21503878</v>
      </c>
      <c r="U577" s="92">
        <f>SUM(U$4:U192)/$BE192</f>
        <v>458488113.7937718</v>
      </c>
      <c r="V577" s="92">
        <f>SUM(V$4:V192)/$BE192</f>
        <v>27692659.207785729</v>
      </c>
      <c r="W577" s="92">
        <f>SUM(W$4:W192)/$BE192</f>
        <v>32862681.534410793</v>
      </c>
      <c r="X577" s="92">
        <f>SUM(X$4:X192)/$BE192</f>
        <v>192856912.90819392</v>
      </c>
      <c r="Y577" s="92">
        <f>SUM(Y$4:Y192)/$BE192</f>
        <v>554639814.49860954</v>
      </c>
      <c r="Z577" s="92">
        <f>SUM(Z$4:Z192)/$BE192</f>
        <v>612366071.47673202</v>
      </c>
      <c r="AA577" s="92">
        <f>SUM(AA$4:AA192)/$BE192</f>
        <v>521091190.89012271</v>
      </c>
      <c r="AB577" s="92">
        <f>SUM(AB$4:AB192)/$BE192</f>
        <v>817419825.68802798</v>
      </c>
      <c r="AC577" s="92">
        <f>SUM(AC$4:AC192)/$BE192</f>
        <v>530985244.33348686</v>
      </c>
      <c r="AD577" s="92">
        <f>SUM(AD$4:AD192)/$BE192</f>
        <v>83191954.843550935</v>
      </c>
      <c r="AE577" s="92">
        <f>SUM(AE$4:AE192)/$BE192</f>
        <v>102896358.20328332</v>
      </c>
      <c r="AF577" s="92">
        <f>SUM(AF$4:AF192)/$BE192</f>
        <v>138997191.3180176</v>
      </c>
      <c r="AG577" s="92">
        <f>SUM(AG$4:AG192)/$BE192</f>
        <v>180888968.09992921</v>
      </c>
      <c r="AH577" s="91">
        <f>SUM(AH$4:AH192)/$BE192</f>
        <v>325298115.42215049</v>
      </c>
      <c r="AI577" s="91">
        <f>SUM(AI$4:AI192)/$BE192</f>
        <v>389578103.13287997</v>
      </c>
      <c r="AJ577" s="91">
        <f>SUM(AJ$4:AJ192)/$BE192</f>
        <v>158650580.02053189</v>
      </c>
      <c r="AK577" s="91">
        <f>SUM(AK$4:AK192)/$BE192</f>
        <v>111328635.98124065</v>
      </c>
      <c r="AL577" s="91">
        <f>SUM(AL$4:AL192)/$BE192</f>
        <v>183023029.28931653</v>
      </c>
      <c r="AM577" s="91">
        <f>SUM(AM$4:AM192)/$BE192</f>
        <v>442318612.63842744</v>
      </c>
      <c r="AN577" s="91">
        <f>SUM(AN$4:AN192)/$BE192</f>
        <v>582852358.05853486</v>
      </c>
      <c r="AO577" s="91">
        <f>SUM(AO$4:AO192)/$BE192</f>
        <v>476723644.78275394</v>
      </c>
      <c r="AP577" s="91">
        <f>SUM(AP$4:AP192)/$BE192</f>
        <v>331160510.37788564</v>
      </c>
      <c r="AQ577" s="91">
        <f>SUM(AQ$4:AQ192)/$BE192</f>
        <v>485911135.41841292</v>
      </c>
      <c r="AR577" s="91">
        <f>SUM(AR$4:AR192)/$BE192</f>
        <v>706474615.64893699</v>
      </c>
      <c r="AS577" s="91">
        <f>SUM(AS$4:AS192)/$BE192</f>
        <v>1245283239.1847365</v>
      </c>
      <c r="AT577" s="91">
        <f>SUM(AT$4:AT192)/$BE192</f>
        <v>1743852608.2941139</v>
      </c>
      <c r="AU577" s="91">
        <f>SUM(AU$4:AU192)/$BE192</f>
        <v>1789049326.980628</v>
      </c>
      <c r="AY577" s="36"/>
      <c r="AZ577" s="36"/>
      <c r="BA577" s="63"/>
      <c r="BB577" s="63"/>
    </row>
    <row r="578" spans="1:54" x14ac:dyDescent="0.25">
      <c r="A578" s="60">
        <v>19581</v>
      </c>
      <c r="B578" s="92">
        <f>SUM(B$4:B193)/$BE193</f>
        <v>174074116.86393133</v>
      </c>
      <c r="C578" s="92">
        <f>SUM(C$4:C193)/$BE193</f>
        <v>147172492.18365893</v>
      </c>
      <c r="D578" s="92">
        <f>SUM(D$4:D193)/$BE193</f>
        <v>175029105.85105693</v>
      </c>
      <c r="E578" s="92">
        <f>SUM(E$4:E193)/$BE193</f>
        <v>7045861.3599385722</v>
      </c>
      <c r="F578" s="92">
        <f>SUM(F$4:F193)/$BE193</f>
        <v>22538154.055298034</v>
      </c>
      <c r="G578" s="92">
        <f>SUM(G$4:G193)/$BE193</f>
        <v>89636625.203170896</v>
      </c>
      <c r="H578" s="92">
        <f>SUM(H$4:H193)/$BE193</f>
        <v>84727028.205746695</v>
      </c>
      <c r="I578" s="92">
        <f>SUM(I$4:I193)/$BE193</f>
        <v>75763846.661611572</v>
      </c>
      <c r="J578" s="92">
        <f>SUM(J$4:J193)/$BE193</f>
        <v>107199060.18687826</v>
      </c>
      <c r="K578" s="92">
        <f>SUM(K$4:K193)/$BE193</f>
        <v>25334180.575911295</v>
      </c>
      <c r="L578" s="92">
        <f>SUM(L$4:L193)/$BE193</f>
        <v>232778527.72743282</v>
      </c>
      <c r="M578" s="92">
        <f>SUM(M$4:M193)/$BE193</f>
        <v>545938161.52608204</v>
      </c>
      <c r="N578" s="92">
        <f>SUM(N$4:N193)/$BE193</f>
        <v>340808178.5111165</v>
      </c>
      <c r="O578" s="92">
        <f>SUM(O$4:O193)/$BE193</f>
        <v>80222594.399588212</v>
      </c>
      <c r="P578" s="92">
        <f>SUM(P$4:P193)/$BE193</f>
        <v>188944255.12692907</v>
      </c>
      <c r="Q578" s="92">
        <f>SUM(Q$4:Q193)/$BE193</f>
        <v>297706961.80987805</v>
      </c>
      <c r="R578" s="92">
        <f>SUM(R$4:R193)/$BE193</f>
        <v>261061563.25678232</v>
      </c>
      <c r="S578" s="92">
        <f>SUM(S$4:S193)/$BE193</f>
        <v>145479958.9027319</v>
      </c>
      <c r="T578" s="92">
        <f>SUM(T$4:T193)/$BE193</f>
        <v>216906947.64971384</v>
      </c>
      <c r="U578" s="92">
        <f>SUM(U$4:U193)/$BE193</f>
        <v>432093927.59008235</v>
      </c>
      <c r="V578" s="92">
        <f>SUM(V$4:V193)/$BE193</f>
        <v>26099761.879413947</v>
      </c>
      <c r="W578" s="92">
        <f>SUM(W$4:W193)/$BE193</f>
        <v>30972215.080795467</v>
      </c>
      <c r="X578" s="92">
        <f>SUM(X$4:X193)/$BE193</f>
        <v>181755579.3261455</v>
      </c>
      <c r="Y578" s="92">
        <f>SUM(Y$4:Y193)/$BE193</f>
        <v>522709986.84760725</v>
      </c>
      <c r="Z578" s="92">
        <f>SUM(Z$4:Z193)/$BE193</f>
        <v>577113017.02318203</v>
      </c>
      <c r="AA578" s="92">
        <f>SUM(AA$4:AA193)/$BE193</f>
        <v>491092497.33696753</v>
      </c>
      <c r="AB578" s="92">
        <f>SUM(AB$4:AB193)/$BE193</f>
        <v>770361784.72516859</v>
      </c>
      <c r="AC578" s="92">
        <f>SUM(AC$4:AC193)/$BE193</f>
        <v>500417329.64270693</v>
      </c>
      <c r="AD578" s="92">
        <f>SUM(AD$4:AD193)/$BE193</f>
        <v>78403725.592788562</v>
      </c>
      <c r="AE578" s="92">
        <f>SUM(AE$4:AE193)/$BE193</f>
        <v>96973933.032311395</v>
      </c>
      <c r="AF578" s="92">
        <f>SUM(AF$4:AF193)/$BE193</f>
        <v>130996356.91565745</v>
      </c>
      <c r="AG578" s="92">
        <f>SUM(AG$4:AG193)/$BE193</f>
        <v>170476191.38210019</v>
      </c>
      <c r="AH578" s="91">
        <f>SUM(AH$4:AH193)/$BE193</f>
        <v>306572032.82663018</v>
      </c>
      <c r="AI578" s="91">
        <f>SUM(AI$4:AI193)/$BE193</f>
        <v>367151403.56969678</v>
      </c>
      <c r="AJ578" s="91">
        <f>SUM(AJ$4:AJ193)/$BE193</f>
        <v>149518442.63291276</v>
      </c>
      <c r="AK578" s="91">
        <f>SUM(AK$4:AK193)/$BE193</f>
        <v>104920508.27658015</v>
      </c>
      <c r="AL578" s="91">
        <f>SUM(AL$4:AL193)/$BE193</f>
        <v>172487548.80859551</v>
      </c>
      <c r="AM578" s="91">
        <f>SUM(AM$4:AM193)/$BE193</f>
        <v>416855241.99125767</v>
      </c>
      <c r="AN578" s="91">
        <f>SUM(AN$4:AN193)/$BE193</f>
        <v>549298593.2979275</v>
      </c>
      <c r="AO578" s="91">
        <f>SUM(AO$4:AO193)/$BE193</f>
        <v>449279717.35424232</v>
      </c>
      <c r="AP578" s="91">
        <f>SUM(AP$4:AP193)/$BE193</f>
        <v>312096735.12765884</v>
      </c>
      <c r="AQ578" s="91">
        <f>SUM(AQ$4:AQ193)/$BE193</f>
        <v>457938198.12115788</v>
      </c>
      <c r="AR578" s="91">
        <f>SUM(AR$4:AR193)/$BE193</f>
        <v>665803859.80234063</v>
      </c>
      <c r="AS578" s="91">
        <f>SUM(AS$4:AS193)/$BE193</f>
        <v>1173592639.366653</v>
      </c>
      <c r="AT578" s="91">
        <f>SUM(AT$4:AT193)/$BE193</f>
        <v>1643459190.8309753</v>
      </c>
      <c r="AU578" s="91">
        <f>SUM(AU$4:AU193)/$BE193</f>
        <v>1686054021.5519695</v>
      </c>
      <c r="AY578" s="36"/>
      <c r="AZ578" s="36"/>
      <c r="BA578" s="63"/>
      <c r="BB578" s="63"/>
    </row>
    <row r="579" spans="1:54" x14ac:dyDescent="0.25">
      <c r="A579" s="60">
        <v>19582</v>
      </c>
      <c r="B579" s="92">
        <f>SUM(B$4:B194)/$BE194</f>
        <v>164391975.70384935</v>
      </c>
      <c r="C579" s="92">
        <f>SUM(C$4:C194)/$BE194</f>
        <v>138986995.21884704</v>
      </c>
      <c r="D579" s="92">
        <f>SUM(D$4:D194)/$BE194</f>
        <v>165293968.67343605</v>
      </c>
      <c r="E579" s="92">
        <f>SUM(E$4:E194)/$BE194</f>
        <v>6655106.293913695</v>
      </c>
      <c r="F579" s="92">
        <f>SUM(F$4:F194)/$BE194</f>
        <v>21285697.328605998</v>
      </c>
      <c r="G579" s="92">
        <f>SUM(G$4:G194)/$BE194</f>
        <v>84651621.063902885</v>
      </c>
      <c r="H579" s="92">
        <f>SUM(H$4:H194)/$BE194</f>
        <v>80014697.621767491</v>
      </c>
      <c r="I579" s="92">
        <f>SUM(I$4:I194)/$BE194</f>
        <v>71550566.27277182</v>
      </c>
      <c r="J579" s="92">
        <f>SUM(J$4:J194)/$BE194</f>
        <v>101236832.80673054</v>
      </c>
      <c r="K579" s="92">
        <f>SUM(K$4:K194)/$BE194</f>
        <v>23926079.688465115</v>
      </c>
      <c r="L579" s="92">
        <f>SUM(L$4:L194)/$BE194</f>
        <v>219830529.06338522</v>
      </c>
      <c r="M579" s="92">
        <f>SUM(M$4:M194)/$BE194</f>
        <v>515569391.57651657</v>
      </c>
      <c r="N579" s="92">
        <f>SUM(N$4:N194)/$BE194</f>
        <v>321850506.30383235</v>
      </c>
      <c r="O579" s="92">
        <f>SUM(O$4:O194)/$BE194</f>
        <v>75761221.74500972</v>
      </c>
      <c r="P579" s="92">
        <f>SUM(P$4:P194)/$BE194</f>
        <v>178434775.72236621</v>
      </c>
      <c r="Q579" s="92">
        <f>SUM(Q$4:Q194)/$BE194</f>
        <v>281147066.55776411</v>
      </c>
      <c r="R579" s="92">
        <f>SUM(R$4:R194)/$BE194</f>
        <v>246540155.48357046</v>
      </c>
      <c r="S579" s="92">
        <f>SUM(S$4:S194)/$BE194</f>
        <v>137388304.98360741</v>
      </c>
      <c r="T579" s="92">
        <f>SUM(T$4:T194)/$BE194</f>
        <v>204841753.99448535</v>
      </c>
      <c r="U579" s="92">
        <f>SUM(U$4:U194)/$BE194</f>
        <v>408058047.19611388</v>
      </c>
      <c r="V579" s="92">
        <f>SUM(V$4:V194)/$BE194</f>
        <v>24649191.781915825</v>
      </c>
      <c r="W579" s="92">
        <f>SUM(W$4:W194)/$BE194</f>
        <v>29250660.869082671</v>
      </c>
      <c r="X579" s="92">
        <f>SUM(X$4:X194)/$BE194</f>
        <v>171646111.87391886</v>
      </c>
      <c r="Y579" s="92">
        <f>SUM(Y$4:Y194)/$BE194</f>
        <v>493633061.16946942</v>
      </c>
      <c r="Z579" s="92">
        <f>SUM(Z$4:Z194)/$BE194</f>
        <v>545009811.42073846</v>
      </c>
      <c r="AA579" s="92">
        <f>SUM(AA$4:AA194)/$BE194</f>
        <v>463774142.84353399</v>
      </c>
      <c r="AB579" s="92">
        <f>SUM(AB$4:AB194)/$BE194</f>
        <v>727508309.73195815</v>
      </c>
      <c r="AC579" s="92">
        <f>SUM(AC$4:AC194)/$BE194</f>
        <v>472580636.45835429</v>
      </c>
      <c r="AD579" s="92">
        <f>SUM(AD$4:AD194)/$BE194</f>
        <v>74043316.377571389</v>
      </c>
      <c r="AE579" s="92">
        <f>SUM(AE$4:AE194)/$BE194</f>
        <v>91580650.217163742</v>
      </c>
      <c r="AF579" s="92">
        <f>SUM(AF$4:AF194)/$BE194</f>
        <v>123710456.83048691</v>
      </c>
      <c r="AG579" s="92">
        <f>SUM(AG$4:AG194)/$BE194</f>
        <v>160993793.49045178</v>
      </c>
      <c r="AH579" s="91">
        <f>SUM(AH$4:AH194)/$BE194</f>
        <v>289519103.50839901</v>
      </c>
      <c r="AI579" s="91">
        <f>SUM(AI$4:AI194)/$BE194</f>
        <v>346728488.70627332</v>
      </c>
      <c r="AJ579" s="91">
        <f>SUM(AJ$4:AJ194)/$BE194</f>
        <v>141202225.73747015</v>
      </c>
      <c r="AK579" s="91">
        <f>SUM(AK$4:AK194)/$BE194</f>
        <v>99084946.693110421</v>
      </c>
      <c r="AL579" s="91">
        <f>SUM(AL$4:AL194)/$BE194</f>
        <v>162893388.72642007</v>
      </c>
      <c r="AM579" s="91">
        <f>SUM(AM$4:AM194)/$BE194</f>
        <v>393666983.48297757</v>
      </c>
      <c r="AN579" s="91">
        <f>SUM(AN$4:AN194)/$BE194</f>
        <v>518742776.23067725</v>
      </c>
      <c r="AO579" s="91">
        <f>SUM(AO$4:AO194)/$BE194</f>
        <v>424287880.30832887</v>
      </c>
      <c r="AP579" s="91">
        <f>SUM(AP$4:AP194)/$BE194</f>
        <v>294736302.12691444</v>
      </c>
      <c r="AQ579" s="91">
        <f>SUM(AQ$4:AQ194)/$BE194</f>
        <v>432464585.8300162</v>
      </c>
      <c r="AR579" s="91">
        <f>SUM(AR$4:AR194)/$BE194</f>
        <v>628767007.27618849</v>
      </c>
      <c r="AS579" s="91">
        <f>SUM(AS$4:AS194)/$BE194</f>
        <v>1108307498.0555434</v>
      </c>
      <c r="AT579" s="91">
        <f>SUM(AT$4:AT194)/$BE194</f>
        <v>1552035763.7271719</v>
      </c>
      <c r="AU579" s="91">
        <f>SUM(AU$4:AU194)/$BE194</f>
        <v>1592261167.6648645</v>
      </c>
      <c r="AY579" s="36"/>
      <c r="AZ579" s="36"/>
      <c r="BA579" s="63"/>
      <c r="BB579" s="63"/>
    </row>
    <row r="580" spans="1:54" x14ac:dyDescent="0.25">
      <c r="A580" s="60">
        <v>19583</v>
      </c>
      <c r="B580" s="92">
        <f>SUM(B$4:B195)/$BE195</f>
        <v>155565330.47866443</v>
      </c>
      <c r="C580" s="92">
        <f>SUM(C$4:C195)/$BE195</f>
        <v>131524744.10003079</v>
      </c>
      <c r="D580" s="92">
        <f>SUM(D$4:D195)/$BE195</f>
        <v>156419016.53246182</v>
      </c>
      <c r="E580" s="92">
        <f>SUM(E$4:E195)/$BE195</f>
        <v>6298880.8249493344</v>
      </c>
      <c r="F580" s="92">
        <f>SUM(F$4:F195)/$BE195</f>
        <v>20143989.839954577</v>
      </c>
      <c r="G580" s="92">
        <f>SUM(G$4:G195)/$BE195</f>
        <v>80107090.683363125</v>
      </c>
      <c r="H580" s="92">
        <f>SUM(H$4:H195)/$BE195</f>
        <v>75718752.382430688</v>
      </c>
      <c r="I580" s="92">
        <f>SUM(I$4:I195)/$BE195</f>
        <v>67709563.162951484</v>
      </c>
      <c r="J580" s="92">
        <f>SUM(J$4:J195)/$BE195</f>
        <v>95801488.811075017</v>
      </c>
      <c r="K580" s="92">
        <f>SUM(K$4:K195)/$BE195</f>
        <v>22642377.438008517</v>
      </c>
      <c r="L580" s="92">
        <f>SUM(L$4:L195)/$BE195</f>
        <v>208026605.7859979</v>
      </c>
      <c r="M580" s="92">
        <f>SUM(M$4:M195)/$BE195</f>
        <v>487884003.74177629</v>
      </c>
      <c r="N580" s="92">
        <f>SUM(N$4:N195)/$BE195</f>
        <v>304567934.93556386</v>
      </c>
      <c r="O580" s="92">
        <f>SUM(O$4:O195)/$BE195</f>
        <v>71694047.434216648</v>
      </c>
      <c r="P580" s="92">
        <f>SUM(P$4:P195)/$BE195</f>
        <v>168853895.19544023</v>
      </c>
      <c r="Q580" s="92">
        <f>SUM(Q$4:Q195)/$BE195</f>
        <v>266050395.69869506</v>
      </c>
      <c r="R580" s="92">
        <f>SUM(R$4:R195)/$BE195</f>
        <v>233301837.64417306</v>
      </c>
      <c r="S580" s="92">
        <f>SUM(S$4:S195)/$BE195</f>
        <v>130011611.92539047</v>
      </c>
      <c r="T580" s="92">
        <f>SUM(T$4:T195)/$BE195</f>
        <v>193842625.30357221</v>
      </c>
      <c r="U580" s="92">
        <f>SUM(U$4:U195)/$BE195</f>
        <v>386145961.51536101</v>
      </c>
      <c r="V580" s="92">
        <f>SUM(V$4:V195)/$BE195</f>
        <v>23326793.77686891</v>
      </c>
      <c r="W580" s="92">
        <f>SUM(W$4:W195)/$BE195</f>
        <v>27681200.804790381</v>
      </c>
      <c r="X580" s="92">
        <f>SUM(X$4:X195)/$BE195</f>
        <v>162429901.68278122</v>
      </c>
      <c r="Y580" s="92">
        <f>SUM(Y$4:Y195)/$BE195</f>
        <v>467125365.74686199</v>
      </c>
      <c r="Z580" s="92">
        <f>SUM(Z$4:Z195)/$BE195</f>
        <v>515743229.32861805</v>
      </c>
      <c r="AA580" s="92">
        <f>SUM(AA$4:AA195)/$BE195</f>
        <v>438869639.54341733</v>
      </c>
      <c r="AB580" s="92">
        <f>SUM(AB$4:AB195)/$BE195</f>
        <v>688441339.39757705</v>
      </c>
      <c r="AC580" s="92">
        <f>SUM(AC$4:AC195)/$BE195</f>
        <v>447203584.82733744</v>
      </c>
      <c r="AD580" s="92">
        <f>SUM(AD$4:AD195)/$BE195</f>
        <v>70068217.582910419</v>
      </c>
      <c r="AE580" s="92">
        <f>SUM(AE$4:AE195)/$BE195</f>
        <v>86663910.789431185</v>
      </c>
      <c r="AF580" s="92">
        <f>SUM(AF$4:AF195)/$BE195</f>
        <v>117068315.12931314</v>
      </c>
      <c r="AG580" s="92">
        <f>SUM(AG$4:AG195)/$BE195</f>
        <v>152349254.03186184</v>
      </c>
      <c r="AH580" s="91">
        <f>SUM(AH$4:AH195)/$BE195</f>
        <v>273972962.27332652</v>
      </c>
      <c r="AI580" s="91">
        <f>SUM(AI$4:AI195)/$BE195</f>
        <v>328110127.44291598</v>
      </c>
      <c r="AJ580" s="91">
        <f>SUM(AJ$4:AJ195)/$BE195</f>
        <v>133620822.26088324</v>
      </c>
      <c r="AK580" s="91">
        <f>SUM(AK$4:AK195)/$BE195</f>
        <v>93765004.796987906</v>
      </c>
      <c r="AL580" s="91">
        <f>SUM(AL$4:AL195)/$BE195</f>
        <v>154147011.51732886</v>
      </c>
      <c r="AM580" s="91">
        <f>SUM(AM$4:AM195)/$BE195</f>
        <v>372527641.963314</v>
      </c>
      <c r="AN580" s="91">
        <f>SUM(AN$4:AN195)/$BE195</f>
        <v>490886907.68776077</v>
      </c>
      <c r="AO580" s="91">
        <f>SUM(AO$4:AO195)/$BE195</f>
        <v>401504337.77955735</v>
      </c>
      <c r="AP580" s="91">
        <f>SUM(AP$4:AP195)/$BE195</f>
        <v>278909841.88924152</v>
      </c>
      <c r="AQ580" s="91">
        <f>SUM(AQ$4:AQ195)/$BE195</f>
        <v>409241795.2353012</v>
      </c>
      <c r="AR580" s="91">
        <f>SUM(AR$4:AR195)/$BE195</f>
        <v>595002724.39688933</v>
      </c>
      <c r="AS580" s="91">
        <f>SUM(AS$4:AS195)/$BE195</f>
        <v>1048790962.2837849</v>
      </c>
      <c r="AT580" s="91">
        <f>SUM(AT$4:AT195)/$BE195</f>
        <v>1468690507.0039606</v>
      </c>
      <c r="AU580" s="91">
        <f>SUM(AU$4:AU195)/$BE195</f>
        <v>1506755833.947993</v>
      </c>
      <c r="AY580" s="36"/>
      <c r="AZ580" s="36"/>
      <c r="BA580" s="63"/>
      <c r="BB580" s="63"/>
    </row>
    <row r="581" spans="1:54" x14ac:dyDescent="0.25">
      <c r="A581" s="60">
        <v>19584</v>
      </c>
      <c r="B581" s="92">
        <f>SUM(B$4:B196)/$BE196</f>
        <v>147510392.30061513</v>
      </c>
      <c r="C581" s="92">
        <f>SUM(C$4:C196)/$BE196</f>
        <v>124714904.27291405</v>
      </c>
      <c r="D581" s="92">
        <f>SUM(D$4:D196)/$BE196</f>
        <v>148319983.46399707</v>
      </c>
      <c r="E581" s="92">
        <f>SUM(E$4:E196)/$BE196</f>
        <v>5973791.6869079499</v>
      </c>
      <c r="F581" s="92">
        <f>SUM(F$4:F196)/$BE196</f>
        <v>19102088.980834439</v>
      </c>
      <c r="G581" s="92">
        <f>SUM(G$4:G196)/$BE196</f>
        <v>75959877.374864876</v>
      </c>
      <c r="H581" s="92">
        <f>SUM(H$4:H196)/$BE196</f>
        <v>71798421.810865134</v>
      </c>
      <c r="I581" s="92">
        <f>SUM(I$4:I196)/$BE196</f>
        <v>64204367.306167305</v>
      </c>
      <c r="J581" s="92">
        <f>SUM(J$4:J196)/$BE196</f>
        <v>90841361.461990163</v>
      </c>
      <c r="K581" s="92">
        <f>SUM(K$4:K196)/$BE196</f>
        <v>21470893.285103347</v>
      </c>
      <c r="L581" s="92">
        <f>SUM(L$4:L196)/$BE196</f>
        <v>197254699.60929334</v>
      </c>
      <c r="M581" s="92">
        <f>SUM(M$4:M196)/$BE196</f>
        <v>462619134.80245197</v>
      </c>
      <c r="N581" s="92">
        <f>SUM(N$4:N196)/$BE196</f>
        <v>288796381.65950686</v>
      </c>
      <c r="O581" s="92">
        <f>SUM(O$4:O196)/$BE196</f>
        <v>67982458.769381106</v>
      </c>
      <c r="P581" s="92">
        <f>SUM(P$4:P196)/$BE196</f>
        <v>160110668.01473737</v>
      </c>
      <c r="Q581" s="92">
        <f>SUM(Q$4:Q196)/$BE196</f>
        <v>252273640.65255433</v>
      </c>
      <c r="R581" s="92">
        <f>SUM(R$4:R196)/$BE196</f>
        <v>221220953.62952957</v>
      </c>
      <c r="S581" s="92">
        <f>SUM(S$4:S196)/$BE196</f>
        <v>123279907.83487365</v>
      </c>
      <c r="T581" s="92">
        <f>SUM(T$4:T196)/$BE196</f>
        <v>183805156.8773866</v>
      </c>
      <c r="U581" s="92">
        <f>SUM(U$4:U196)/$BE196</f>
        <v>366149654.37232798</v>
      </c>
      <c r="V581" s="92">
        <f>SUM(V$4:V196)/$BE196</f>
        <v>22120000.231986508</v>
      </c>
      <c r="W581" s="92">
        <f>SUM(W$4:W196)/$BE196</f>
        <v>26248956.544883016</v>
      </c>
      <c r="X581" s="92">
        <f>SUM(X$4:X196)/$BE196</f>
        <v>154019467.36519352</v>
      </c>
      <c r="Y581" s="92">
        <f>SUM(Y$4:Y196)/$BE196</f>
        <v>442935270.31968713</v>
      </c>
      <c r="Z581" s="92">
        <f>SUM(Z$4:Z196)/$BE196</f>
        <v>489035469.55079287</v>
      </c>
      <c r="AA581" s="92">
        <f>SUM(AA$4:AA196)/$BE196</f>
        <v>416142589.11862689</v>
      </c>
      <c r="AB581" s="92">
        <f>SUM(AB$4:AB196)/$BE196</f>
        <v>652789985.79359818</v>
      </c>
      <c r="AC581" s="92">
        <f>SUM(AC$4:AC196)/$BE196</f>
        <v>424045241.3071022</v>
      </c>
      <c r="AD581" s="92">
        <f>SUM(AD$4:AD196)/$BE196</f>
        <v>66440691.764408924</v>
      </c>
      <c r="AE581" s="92">
        <f>SUM(AE$4:AE196)/$BE196</f>
        <v>82177119.748113185</v>
      </c>
      <c r="AF581" s="92">
        <f>SUM(AF$4:AF196)/$BE196</f>
        <v>111006880.32343051</v>
      </c>
      <c r="AG581" s="92">
        <f>SUM(AG$4:AG196)/$BE196</f>
        <v>144460538.32002756</v>
      </c>
      <c r="AH581" s="91">
        <f>SUM(AH$4:AH196)/$BE196</f>
        <v>259786007.01892412</v>
      </c>
      <c r="AI581" s="91">
        <f>SUM(AI$4:AI196)/$BE196</f>
        <v>311119557.59328473</v>
      </c>
      <c r="AJ581" s="91">
        <f>SUM(AJ$4:AJ196)/$BE196</f>
        <v>126702247.06441545</v>
      </c>
      <c r="AK581" s="91">
        <f>SUM(AK$4:AK196)/$BE196</f>
        <v>88910208.380884543</v>
      </c>
      <c r="AL581" s="91">
        <f>SUM(AL$4:AL196)/$BE196</f>
        <v>146165329.23889977</v>
      </c>
      <c r="AM581" s="91">
        <f>SUM(AM$4:AM196)/$BE196</f>
        <v>353236541.34901547</v>
      </c>
      <c r="AN581" s="91">
        <f>SUM(AN$4:AN196)/$BE196</f>
        <v>465466453.83954954</v>
      </c>
      <c r="AO581" s="91">
        <f>SUM(AO$4:AO196)/$BE196</f>
        <v>380712761.8209421</v>
      </c>
      <c r="AP581" s="91">
        <f>SUM(AP$4:AP196)/$BE196</f>
        <v>264467075.64103344</v>
      </c>
      <c r="AQ581" s="91">
        <f>SUM(AQ$4:AQ196)/$BE196</f>
        <v>388049419.03135782</v>
      </c>
      <c r="AR581" s="91">
        <f>SUM(AR$4:AR196)/$BE196</f>
        <v>564190440.34503353</v>
      </c>
      <c r="AS581" s="91">
        <f>SUM(AS$4:AS196)/$BE196</f>
        <v>994477984.54432869</v>
      </c>
      <c r="AT581" s="91">
        <f>SUM(AT$4:AT196)/$BE196</f>
        <v>1392632125.7733917</v>
      </c>
      <c r="AU581" s="91">
        <f>SUM(AU$4:AU196)/$BE196</f>
        <v>1428726226.6784</v>
      </c>
      <c r="AY581" s="36"/>
      <c r="AZ581" s="36"/>
      <c r="BA581" s="63"/>
      <c r="BB581" s="63"/>
    </row>
    <row r="582" spans="1:54" x14ac:dyDescent="0.25">
      <c r="A582" s="60">
        <v>19585</v>
      </c>
      <c r="B582" s="92">
        <f>SUM(B$4:B197)/$BE197</f>
        <v>140148625.46647319</v>
      </c>
      <c r="C582" s="92">
        <f>SUM(C$4:C197)/$BE197</f>
        <v>118491082.37034388</v>
      </c>
      <c r="D582" s="92">
        <f>SUM(D$4:D197)/$BE197</f>
        <v>140917912.91193503</v>
      </c>
      <c r="E582" s="92">
        <f>SUM(E$4:E197)/$BE197</f>
        <v>5676663.2579434384</v>
      </c>
      <c r="F582" s="92">
        <f>SUM(F$4:F197)/$BE197</f>
        <v>18149856.675009873</v>
      </c>
      <c r="G582" s="92">
        <f>SUM(G$4:G197)/$BE197</f>
        <v>72169575.774624184</v>
      </c>
      <c r="H582" s="92">
        <f>SUM(H$4:H197)/$BE197</f>
        <v>68215470.056798473</v>
      </c>
      <c r="I582" s="92">
        <f>SUM(I$4:I197)/$BE197</f>
        <v>61000836.937769242</v>
      </c>
      <c r="J582" s="92">
        <f>SUM(J$4:J197)/$BE197</f>
        <v>86308074.903737277</v>
      </c>
      <c r="K582" s="92">
        <f>SUM(K$4:K197)/$BE197</f>
        <v>20400209.617445417</v>
      </c>
      <c r="L582" s="92">
        <f>SUM(L$4:L197)/$BE197</f>
        <v>187409789.91154048</v>
      </c>
      <c r="M582" s="92">
        <f>SUM(M$4:M197)/$BE197</f>
        <v>439528458.76670897</v>
      </c>
      <c r="N582" s="92">
        <f>SUM(N$4:N197)/$BE197</f>
        <v>274382085.11477882</v>
      </c>
      <c r="O582" s="92">
        <f>SUM(O$4:O197)/$BE197</f>
        <v>64590262.865851603</v>
      </c>
      <c r="P582" s="92">
        <f>SUM(P$4:P197)/$BE197</f>
        <v>152119866.40487173</v>
      </c>
      <c r="Q582" s="92">
        <f>SUM(Q$4:Q197)/$BE197</f>
        <v>239682451.61214399</v>
      </c>
      <c r="R582" s="92">
        <f>SUM(R$4:R197)/$BE197</f>
        <v>210179735.60948661</v>
      </c>
      <c r="S582" s="92">
        <f>SUM(S$4:S197)/$BE197</f>
        <v>117127519.73282234</v>
      </c>
      <c r="T582" s="92">
        <f>SUM(T$4:T197)/$BE197</f>
        <v>174631470.44261581</v>
      </c>
      <c r="U582" s="92">
        <f>SUM(U$4:U197)/$BE197</f>
        <v>347874166.82971048</v>
      </c>
      <c r="V582" s="92">
        <f>SUM(V$4:V197)/$BE197</f>
        <v>21017047.997143652</v>
      </c>
      <c r="W582" s="92">
        <f>SUM(W$4:W197)/$BE197</f>
        <v>24939950.093694903</v>
      </c>
      <c r="X582" s="92">
        <f>SUM(X$4:X197)/$BE197</f>
        <v>146332795.37765875</v>
      </c>
      <c r="Y582" s="92">
        <f>SUM(Y$4:Y197)/$BE197</f>
        <v>420826887.27946413</v>
      </c>
      <c r="Z582" s="92">
        <f>SUM(Z$4:Z197)/$BE197</f>
        <v>464626073.7467007</v>
      </c>
      <c r="AA582" s="92">
        <f>SUM(AA$4:AA197)/$BE197</f>
        <v>395371388.48193908</v>
      </c>
      <c r="AB582" s="92">
        <f>SUM(AB$4:AB197)/$BE197</f>
        <v>620206669.57293832</v>
      </c>
      <c r="AC582" s="92">
        <f>SUM(AC$4:AC197)/$BE197</f>
        <v>402879851.90359902</v>
      </c>
      <c r="AD582" s="92">
        <f>SUM(AD$4:AD197)/$BE197</f>
        <v>63125344.171548702</v>
      </c>
      <c r="AE582" s="92">
        <f>SUM(AE$4:AE197)/$BE197</f>
        <v>78076429.259225354</v>
      </c>
      <c r="AF582" s="92">
        <f>SUM(AF$4:AF197)/$BE197</f>
        <v>105467065.35133913</v>
      </c>
      <c r="AG582" s="92">
        <f>SUM(AG$4:AG197)/$BE197</f>
        <v>137250697.48909649</v>
      </c>
      <c r="AH582" s="91">
        <f>SUM(AH$4:AH197)/$BE197</f>
        <v>246819936.14768088</v>
      </c>
      <c r="AI582" s="91">
        <f>SUM(AI$4:AI197)/$BE197</f>
        <v>295591129.95175236</v>
      </c>
      <c r="AJ582" s="91">
        <f>SUM(AJ$4:AJ197)/$BE197</f>
        <v>120379044.58537251</v>
      </c>
      <c r="AK582" s="91">
        <f>SUM(AK$4:AK197)/$BE197</f>
        <v>84473220.855693892</v>
      </c>
      <c r="AL582" s="91">
        <f>SUM(AL$4:AL197)/$BE197</f>
        <v>138870548.29336116</v>
      </c>
      <c r="AM582" s="91">
        <f>SUM(AM$4:AM197)/$BE197</f>
        <v>335605570.7796064</v>
      </c>
      <c r="AN582" s="91">
        <f>SUM(AN$4:AN197)/$BE197</f>
        <v>442233658.46512121</v>
      </c>
      <c r="AO582" s="91">
        <f>SUM(AO$4:AO197)/$BE197</f>
        <v>361710446.86468482</v>
      </c>
      <c r="AP582" s="91">
        <f>SUM(AP$4:AP197)/$BE197</f>
        <v>251267213.32479414</v>
      </c>
      <c r="AQ582" s="91">
        <f>SUM(AQ$4:AQ197)/$BE197</f>
        <v>368680794.89579213</v>
      </c>
      <c r="AR582" s="91">
        <f>SUM(AR$4:AR197)/$BE197</f>
        <v>536029741.35908759</v>
      </c>
      <c r="AS582" s="91">
        <f>SUM(AS$4:AS197)/$BE197</f>
        <v>944839029.72237146</v>
      </c>
      <c r="AT582" s="91">
        <f>SUM(AT$4:AT197)/$BE197</f>
        <v>1323119100.7072856</v>
      </c>
      <c r="AU582" s="91">
        <f>SUM(AU$4:AU197)/$BE197</f>
        <v>1357411559.0274065</v>
      </c>
      <c r="AY582" s="36"/>
      <c r="AZ582" s="36"/>
      <c r="BA582" s="63"/>
      <c r="BB582" s="63"/>
    </row>
    <row r="583" spans="1:54" x14ac:dyDescent="0.25">
      <c r="A583" s="60">
        <v>19586</v>
      </c>
      <c r="B583" s="92">
        <f>SUM(B$4:B198)/$BE198</f>
        <v>133343977.24871109</v>
      </c>
      <c r="C583" s="92">
        <f>SUM(C$4:C198)/$BE198</f>
        <v>112738228.78720388</v>
      </c>
      <c r="D583" s="92">
        <f>SUM(D$4:D198)/$BE198</f>
        <v>134075977.80282053</v>
      </c>
      <c r="E583" s="92">
        <f>SUM(E$4:E198)/$BE198</f>
        <v>5402025.7870591152</v>
      </c>
      <c r="F583" s="92">
        <f>SUM(F$4:F198)/$BE198</f>
        <v>17269746.018469628</v>
      </c>
      <c r="G583" s="92">
        <f>SUM(G$4:G198)/$BE198</f>
        <v>68666091.660350382</v>
      </c>
      <c r="H583" s="92">
        <f>SUM(H$4:H198)/$BE198</f>
        <v>64903703.78773658</v>
      </c>
      <c r="I583" s="92">
        <f>SUM(I$4:I198)/$BE198</f>
        <v>58039720.667256542</v>
      </c>
      <c r="J583" s="92">
        <f>SUM(J$4:J198)/$BE198</f>
        <v>82117874.152051836</v>
      </c>
      <c r="K583" s="92">
        <f>SUM(K$4:K198)/$BE198</f>
        <v>19410544.907756876</v>
      </c>
      <c r="L583" s="92">
        <f>SUM(L$4:L198)/$BE198</f>
        <v>178309961.43405321</v>
      </c>
      <c r="M583" s="92">
        <f>SUM(M$4:M198)/$BE198</f>
        <v>418185187.95725161</v>
      </c>
      <c r="N583" s="92">
        <f>SUM(N$4:N198)/$BE198</f>
        <v>261058598.39344651</v>
      </c>
      <c r="O583" s="92">
        <f>SUM(O$4:O198)/$BE198</f>
        <v>61454751.887197308</v>
      </c>
      <c r="P583" s="92">
        <f>SUM(P$4:P198)/$BE198</f>
        <v>144733763.95188728</v>
      </c>
      <c r="Q583" s="92">
        <f>SUM(Q$4:Q198)/$BE198</f>
        <v>228044102.75747263</v>
      </c>
      <c r="R583" s="92">
        <f>SUM(R$4:R198)/$BE198</f>
        <v>199974075.85962048</v>
      </c>
      <c r="S583" s="92">
        <f>SUM(S$4:S198)/$BE198</f>
        <v>111440702.24350989</v>
      </c>
      <c r="T583" s="92">
        <f>SUM(T$4:T198)/$BE198</f>
        <v>166152017.19697085</v>
      </c>
      <c r="U583" s="92">
        <f>SUM(U$4:U198)/$BE198</f>
        <v>330981691.42155993</v>
      </c>
      <c r="V583" s="92">
        <f>SUM(V$4:V198)/$BE198</f>
        <v>19997547.989947461</v>
      </c>
      <c r="W583" s="92">
        <f>SUM(W$4:W198)/$BE198</f>
        <v>23729982.639030855</v>
      </c>
      <c r="X583" s="92">
        <f>SUM(X$4:X198)/$BE198</f>
        <v>139227815.19011179</v>
      </c>
      <c r="Y583" s="92">
        <f>SUM(Y$4:Y198)/$BE198</f>
        <v>400391582.97180092</v>
      </c>
      <c r="Z583" s="92">
        <f>SUM(Z$4:Z198)/$BE198</f>
        <v>442063872.1476624</v>
      </c>
      <c r="AA583" s="92">
        <f>SUM(AA$4:AA198)/$BE198</f>
        <v>376172122.16603941</v>
      </c>
      <c r="AB583" s="92">
        <f>SUM(AB$4:AB198)/$BE198</f>
        <v>590089124.67341852</v>
      </c>
      <c r="AC583" s="92">
        <f>SUM(AC$4:AC198)/$BE198</f>
        <v>383316171.12203622</v>
      </c>
      <c r="AD583" s="92">
        <f>SUM(AD$4:AD198)/$BE198</f>
        <v>60060879.485844783</v>
      </c>
      <c r="AE583" s="92">
        <f>SUM(AE$4:AE198)/$BE198</f>
        <v>74286037.193076223</v>
      </c>
      <c r="AF583" s="92">
        <f>SUM(AF$4:AF198)/$BE198</f>
        <v>100346473.98931137</v>
      </c>
      <c r="AG583" s="92">
        <f>SUM(AG$4:AG198)/$BE198</f>
        <v>130586454.35816778</v>
      </c>
      <c r="AH583" s="91">
        <f>SUM(AH$4:AH198)/$BE198</f>
        <v>234835063.38515663</v>
      </c>
      <c r="AI583" s="91">
        <f>SUM(AI$4:AI198)/$BE198</f>
        <v>281237822.70768046</v>
      </c>
      <c r="AJ583" s="91">
        <f>SUM(AJ$4:AJ198)/$BE198</f>
        <v>114534352.60779715</v>
      </c>
      <c r="AK583" s="91">
        <f>SUM(AK$4:AK198)/$BE198</f>
        <v>80372007.203347415</v>
      </c>
      <c r="AL583" s="91">
        <f>SUM(AL$4:AL198)/$BE198</f>
        <v>132127820.30249052</v>
      </c>
      <c r="AM583" s="91">
        <f>SUM(AM$4:AM198)/$BE198</f>
        <v>319308844.56814045</v>
      </c>
      <c r="AN583" s="91">
        <f>SUM(AN$4:AN198)/$BE198</f>
        <v>420759019.08104259</v>
      </c>
      <c r="AO583" s="91">
        <f>SUM(AO$4:AO198)/$BE198</f>
        <v>344146137.78774291</v>
      </c>
      <c r="AP583" s="91">
        <f>SUM(AP$4:AP198)/$BE198</f>
        <v>239066255.3804118</v>
      </c>
      <c r="AQ583" s="91">
        <f>SUM(AQ$4:AQ198)/$BE198</f>
        <v>350777914.96204555</v>
      </c>
      <c r="AR583" s="91">
        <f>SUM(AR$4:AR198)/$BE198</f>
        <v>510000122.38440353</v>
      </c>
      <c r="AS583" s="91">
        <f>SUM(AS$4:AS198)/$BE198</f>
        <v>898956577.01532292</v>
      </c>
      <c r="AT583" s="91">
        <f>SUM(AT$4:AT198)/$BE198</f>
        <v>1258866556.0880826</v>
      </c>
      <c r="AU583" s="91">
        <f>SUM(AU$4:AU198)/$BE198</f>
        <v>1291493721.3082325</v>
      </c>
      <c r="AY583" s="36"/>
      <c r="AZ583" s="36"/>
      <c r="BA583" s="63"/>
      <c r="BB583" s="63"/>
    </row>
    <row r="584" spans="1:54" x14ac:dyDescent="0.25">
      <c r="A584" s="60">
        <v>19587</v>
      </c>
      <c r="B584" s="92">
        <f>SUM(B$4:B199)/$BE199</f>
        <v>127061916.48647125</v>
      </c>
      <c r="C584" s="92">
        <f>SUM(C$4:C199)/$BE199</f>
        <v>107427157.69289145</v>
      </c>
      <c r="D584" s="92">
        <f>SUM(D$4:D199)/$BE199</f>
        <v>127759459.09893602</v>
      </c>
      <c r="E584" s="92">
        <f>SUM(E$4:E199)/$BE199</f>
        <v>5148586.3881229395</v>
      </c>
      <c r="F584" s="92">
        <f>SUM(F$4:F199)/$BE199</f>
        <v>16457228.135600852</v>
      </c>
      <c r="G584" s="92">
        <f>SUM(G$4:G199)/$BE199</f>
        <v>65431657.725462556</v>
      </c>
      <c r="H584" s="92">
        <f>SUM(H$4:H199)/$BE199</f>
        <v>61846289.982167944</v>
      </c>
      <c r="I584" s="92">
        <f>SUM(I$4:I199)/$BE199</f>
        <v>55305989.758940145</v>
      </c>
      <c r="J584" s="92">
        <f>SUM(J$4:J199)/$BE199</f>
        <v>78249480.587990463</v>
      </c>
      <c r="K584" s="92">
        <f>SUM(K$4:K199)/$BE199</f>
        <v>18496882.998382702</v>
      </c>
      <c r="L584" s="92">
        <f>SUM(L$4:L199)/$BE199</f>
        <v>169908950.71796015</v>
      </c>
      <c r="M584" s="92">
        <f>SUM(M$4:M199)/$BE199</f>
        <v>398481005.02512217</v>
      </c>
      <c r="N584" s="92">
        <f>SUM(N$4:N199)/$BE199</f>
        <v>248758302.38655388</v>
      </c>
      <c r="O584" s="92">
        <f>SUM(O$4:O199)/$BE199</f>
        <v>58560020.022189327</v>
      </c>
      <c r="P584" s="92">
        <f>SUM(P$4:P199)/$BE199</f>
        <v>137914879.38521343</v>
      </c>
      <c r="Q584" s="92">
        <f>SUM(Q$4:Q199)/$BE199</f>
        <v>217299528.19608349</v>
      </c>
      <c r="R584" s="92">
        <f>SUM(R$4:R199)/$BE199</f>
        <v>190552182.18689892</v>
      </c>
      <c r="S584" s="92">
        <f>SUM(S$4:S199)/$BE199</f>
        <v>106190598.32892103</v>
      </c>
      <c r="T584" s="92">
        <f>SUM(T$4:T199)/$BE199</f>
        <v>158323750.61853325</v>
      </c>
      <c r="U584" s="92">
        <f>SUM(U$4:U199)/$BE199</f>
        <v>315386509.69733649</v>
      </c>
      <c r="V584" s="92">
        <f>SUM(V$4:V199)/$BE199</f>
        <v>19056324.233893085</v>
      </c>
      <c r="W584" s="92">
        <f>SUM(W$4:W199)/$BE199</f>
        <v>22612918.118422385</v>
      </c>
      <c r="X584" s="92">
        <f>SUM(X$4:X199)/$BE199</f>
        <v>132668457.91673167</v>
      </c>
      <c r="Y584" s="92">
        <f>SUM(Y$4:Y199)/$BE199</f>
        <v>381525656.21201462</v>
      </c>
      <c r="Z584" s="92">
        <f>SUM(Z$4:Z199)/$BE199</f>
        <v>421234415.22162879</v>
      </c>
      <c r="AA584" s="92">
        <f>SUM(AA$4:AA199)/$BE199</f>
        <v>358447320.57758021</v>
      </c>
      <c r="AB584" s="92">
        <f>SUM(AB$4:AB199)/$BE199</f>
        <v>562284494.69729149</v>
      </c>
      <c r="AC584" s="92">
        <f>SUM(AC$4:AC199)/$BE199</f>
        <v>365254923.58420438</v>
      </c>
      <c r="AD584" s="92">
        <f>SUM(AD$4:AD199)/$BE199</f>
        <v>57231750.7826057</v>
      </c>
      <c r="AE584" s="92">
        <f>SUM(AE$4:AE199)/$BE199</f>
        <v>70786719.518979579</v>
      </c>
      <c r="AF584" s="92">
        <f>SUM(AF$4:AF199)/$BE199</f>
        <v>95619119.255099759</v>
      </c>
      <c r="AG584" s="92">
        <f>SUM(AG$4:AG199)/$BE199</f>
        <v>124434024.79826137</v>
      </c>
      <c r="AH584" s="91">
        <f>SUM(AH$4:AH199)/$BE199</f>
        <v>223770571.3086448</v>
      </c>
      <c r="AI584" s="91">
        <f>SUM(AI$4:AI199)/$BE199</f>
        <v>267986787.10857663</v>
      </c>
      <c r="AJ584" s="91">
        <f>SUM(AJ$4:AJ199)/$BE199</f>
        <v>109138512.78369638</v>
      </c>
      <c r="AK584" s="91">
        <f>SUM(AK$4:AK199)/$BE199</f>
        <v>76585755.160316467</v>
      </c>
      <c r="AL584" s="91">
        <f>SUM(AL$4:AL199)/$BE199</f>
        <v>125902919.10539234</v>
      </c>
      <c r="AM584" s="91">
        <f>SUM(AM$4:AM199)/$BE199</f>
        <v>304263653.91775841</v>
      </c>
      <c r="AN584" s="91">
        <f>SUM(AN$4:AN199)/$BE199</f>
        <v>400933544.84621614</v>
      </c>
      <c r="AO584" s="91">
        <f>SUM(AO$4:AO199)/$BE199</f>
        <v>327930691.05431229</v>
      </c>
      <c r="AP584" s="91">
        <f>SUM(AP$4:AP199)/$BE199</f>
        <v>227802286.79892761</v>
      </c>
      <c r="AQ584" s="91">
        <f>SUM(AQ$4:AQ199)/$BE199</f>
        <v>334249903.44263065</v>
      </c>
      <c r="AR584" s="91">
        <f>SUM(AR$4:AR199)/$BE199</f>
        <v>485969489.1979388</v>
      </c>
      <c r="AS584" s="91">
        <f>SUM(AS$4:AS199)/$BE199</f>
        <v>856597760.35294163</v>
      </c>
      <c r="AT584" s="91">
        <f>SUM(AT$4:AT199)/$BE199</f>
        <v>1199548396.3841064</v>
      </c>
      <c r="AU584" s="91">
        <f>SUM(AU$4:AU199)/$BE199</f>
        <v>1230638185.9480779</v>
      </c>
      <c r="AY584" s="36"/>
      <c r="AZ584" s="36"/>
      <c r="BA584" s="63"/>
      <c r="BB584" s="63"/>
    </row>
    <row r="585" spans="1:54" x14ac:dyDescent="0.25">
      <c r="A585" s="60">
        <v>19588</v>
      </c>
      <c r="B585" s="92">
        <f>SUM(B$4:B200)/$BE200</f>
        <v>121266529.13412601</v>
      </c>
      <c r="C585" s="92">
        <f>SUM(C$4:C200)/$BE200</f>
        <v>102527521.43190584</v>
      </c>
      <c r="D585" s="92">
        <f>SUM(D$4:D200)/$BE200</f>
        <v>121932264.79739273</v>
      </c>
      <c r="E585" s="92">
        <f>SUM(E$4:E200)/$BE200</f>
        <v>4914816.7251389911</v>
      </c>
      <c r="F585" s="92">
        <f>SUM(F$4:F200)/$BE200</f>
        <v>15707655.086142665</v>
      </c>
      <c r="G585" s="92">
        <f>SUM(G$4:G200)/$BE200</f>
        <v>62447796.395330004</v>
      </c>
      <c r="H585" s="92">
        <f>SUM(H$4:H200)/$BE200</f>
        <v>59025730.81741444</v>
      </c>
      <c r="I585" s="92">
        <f>SUM(I$4:I200)/$BE200</f>
        <v>52784032.120083265</v>
      </c>
      <c r="J585" s="92">
        <f>SUM(J$4:J200)/$BE200</f>
        <v>74680795.353259519</v>
      </c>
      <c r="K585" s="92">
        <f>SUM(K$4:K200)/$BE200</f>
        <v>17654002.458448179</v>
      </c>
      <c r="L585" s="92">
        <f>SUM(L$4:L200)/$BE200</f>
        <v>162158758.91070026</v>
      </c>
      <c r="M585" s="92">
        <f>SUM(M$4:M200)/$BE200</f>
        <v>380303297.32126445</v>
      </c>
      <c r="N585" s="92">
        <f>SUM(N$4:N200)/$BE200</f>
        <v>237410907.62875158</v>
      </c>
      <c r="O585" s="92">
        <f>SUM(O$4:O200)/$BE200</f>
        <v>55889531.416867629</v>
      </c>
      <c r="P585" s="92">
        <f>SUM(P$4:P200)/$BE200</f>
        <v>131624264.67560373</v>
      </c>
      <c r="Q585" s="92">
        <f>SUM(Q$4:Q200)/$BE200</f>
        <v>207387346.90841535</v>
      </c>
      <c r="R585" s="92">
        <f>SUM(R$4:R200)/$BE200</f>
        <v>181860196.14636856</v>
      </c>
      <c r="S585" s="92">
        <f>SUM(S$4:S200)/$BE200</f>
        <v>101347232.37722369</v>
      </c>
      <c r="T585" s="92">
        <f>SUM(T$4:T200)/$BE200</f>
        <v>151101929.98169479</v>
      </c>
      <c r="U585" s="92">
        <f>SUM(U$4:U200)/$BE200</f>
        <v>300999485.25231516</v>
      </c>
      <c r="V585" s="92">
        <f>SUM(V$4:V200)/$BE200</f>
        <v>18188009.865345687</v>
      </c>
      <c r="W585" s="92">
        <f>SUM(W$4:W200)/$BE200</f>
        <v>21582381.436179303</v>
      </c>
      <c r="X585" s="92">
        <f>SUM(X$4:X200)/$BE200</f>
        <v>126617242.50498976</v>
      </c>
      <c r="Y585" s="92">
        <f>SUM(Y$4:Y200)/$BE200</f>
        <v>364121275.16355878</v>
      </c>
      <c r="Z585" s="92">
        <f>SUM(Z$4:Z200)/$BE200</f>
        <v>402018621.71533042</v>
      </c>
      <c r="AA585" s="92">
        <f>SUM(AA$4:AA200)/$BE200</f>
        <v>342095694.90362287</v>
      </c>
      <c r="AB585" s="92">
        <f>SUM(AB$4:AB200)/$BE200</f>
        <v>536633881.88884389</v>
      </c>
      <c r="AC585" s="92">
        <f>SUM(AC$4:AC200)/$BE200</f>
        <v>348592868.58612895</v>
      </c>
      <c r="AD585" s="92">
        <f>SUM(AD$4:AD200)/$BE200</f>
        <v>54621837.92896723</v>
      </c>
      <c r="AE585" s="92">
        <f>SUM(AE$4:AE200)/$BE200</f>
        <v>67558484.867742777</v>
      </c>
      <c r="AF585" s="92">
        <f>SUM(AF$4:AF200)/$BE200</f>
        <v>91257980.667163372</v>
      </c>
      <c r="AG585" s="92">
        <f>SUM(AG$4:AG200)/$BE200</f>
        <v>118758227.22982611</v>
      </c>
      <c r="AH585" s="91">
        <f>SUM(AH$4:AH200)/$BE200</f>
        <v>213563230.11774442</v>
      </c>
      <c r="AI585" s="91">
        <f>SUM(AI$4:AI200)/$BE200</f>
        <v>255762303.7808339</v>
      </c>
      <c r="AJ585" s="91">
        <f>SUM(AJ$4:AJ200)/$BE200</f>
        <v>104160686.86425802</v>
      </c>
      <c r="AK585" s="91">
        <f>SUM(AK$4:AK200)/$BE200</f>
        <v>73092832.197725743</v>
      </c>
      <c r="AL585" s="91">
        <f>SUM(AL$4:AL200)/$BE200</f>
        <v>120160269.0318006</v>
      </c>
      <c r="AM585" s="91">
        <f>SUM(AM$4:AM200)/$BE200</f>
        <v>290384019.33338135</v>
      </c>
      <c r="AN585" s="91">
        <f>SUM(AN$4:AN200)/$BE200</f>
        <v>382643940.60876566</v>
      </c>
      <c r="AO585" s="91">
        <f>SUM(AO$4:AO200)/$BE200</f>
        <v>312971440.26165873</v>
      </c>
      <c r="AP585" s="91">
        <f>SUM(AP$4:AP200)/$BE200</f>
        <v>217410926.56062052</v>
      </c>
      <c r="AQ585" s="91">
        <f>SUM(AQ$4:AQ200)/$BE200</f>
        <v>319002335.59717911</v>
      </c>
      <c r="AR585" s="91">
        <f>SUM(AR$4:AR200)/$BE200</f>
        <v>463800511.27039117</v>
      </c>
      <c r="AS585" s="91">
        <f>SUM(AS$4:AS200)/$BE200</f>
        <v>817520472.34791923</v>
      </c>
      <c r="AT585" s="91">
        <f>SUM(AT$4:AT200)/$BE200</f>
        <v>1144825639.7673542</v>
      </c>
      <c r="AU585" s="91">
        <f>SUM(AU$4:AU200)/$BE200</f>
        <v>1174497124.6750789</v>
      </c>
      <c r="AY585" s="36"/>
      <c r="AZ585" s="36"/>
      <c r="BA585" s="63"/>
      <c r="BB585" s="63"/>
    </row>
    <row r="586" spans="1:54" x14ac:dyDescent="0.25">
      <c r="A586" s="60">
        <v>19589</v>
      </c>
      <c r="B586" s="92">
        <f>SUM(B$4:B201)/$BE201</f>
        <v>115916550.93111011</v>
      </c>
      <c r="C586" s="92">
        <f>SUM(C$4:C201)/$BE201</f>
        <v>98004441.739635885</v>
      </c>
      <c r="D586" s="92">
        <f>SUM(D$4:D201)/$BE201</f>
        <v>116552915.35910268</v>
      </c>
      <c r="E586" s="92">
        <f>SUM(E$4:E201)/$BE201</f>
        <v>4699022.8105597422</v>
      </c>
      <c r="F586" s="92">
        <f>SUM(F$4:F201)/$BE201</f>
        <v>15015681.17946909</v>
      </c>
      <c r="G586" s="92">
        <f>SUM(G$4:G201)/$BE201</f>
        <v>59693259.738717772</v>
      </c>
      <c r="H586" s="92">
        <f>SUM(H$4:H201)/$BE201</f>
        <v>56421971.013318978</v>
      </c>
      <c r="I586" s="92">
        <f>SUM(I$4:I201)/$BE201</f>
        <v>50455903.983864829</v>
      </c>
      <c r="J586" s="92">
        <f>SUM(J$4:J201)/$BE201</f>
        <v>71386397.244561791</v>
      </c>
      <c r="K586" s="92">
        <f>SUM(K$4:K201)/$BE201</f>
        <v>16875909.362564947</v>
      </c>
      <c r="L586" s="91">
        <f>SUM(L$4:L201)/$BE201</f>
        <v>155004218.63273624</v>
      </c>
      <c r="M586" s="92">
        <f>SUM(M$4:M201)/$BE201</f>
        <v>363522666.6295054</v>
      </c>
      <c r="N586" s="92">
        <f>SUM(N$4:N201)/$BE201</f>
        <v>226935633.25250292</v>
      </c>
      <c r="O586" s="92">
        <f>SUM(O$4:O201)/$BE201</f>
        <v>53424278.776123852</v>
      </c>
      <c r="P586" s="92">
        <f>SUM(P$4:P201)/$BE201</f>
        <v>125817127.11393858</v>
      </c>
      <c r="Q586" s="92">
        <f>SUM(Q$4:Q201)/$BE201</f>
        <v>198236975.1204893</v>
      </c>
      <c r="R586" s="92">
        <f>SUM(R$4:R201)/$BE201</f>
        <v>173836252.54287958</v>
      </c>
      <c r="S586" s="92">
        <f>SUM(S$4:S201)/$BE201</f>
        <v>96876110.89520514</v>
      </c>
      <c r="T586" s="92">
        <f>SUM(T$4:T201)/$BE201</f>
        <v>144435160.31339157</v>
      </c>
      <c r="U586" s="92">
        <f>SUM(U$4:U201)/$BE201</f>
        <v>287718190.45991218</v>
      </c>
      <c r="V586" s="92">
        <f>SUM(V$4:V201)/$BE201</f>
        <v>17386422.05942671</v>
      </c>
      <c r="W586" s="92">
        <f>SUM(W$4:W201)/$BE201</f>
        <v>20631038.307687223</v>
      </c>
      <c r="X586" s="92">
        <f>SUM(X$4:X201)/$BE201</f>
        <v>121031100.59885944</v>
      </c>
      <c r="Y586" s="92">
        <f>SUM(Y$4:Y201)/$BE201</f>
        <v>348054565.40189385</v>
      </c>
      <c r="Z586" s="92">
        <f>SUM(Z$4:Z201)/$BE201</f>
        <v>384279695.11345303</v>
      </c>
      <c r="AA586" s="92">
        <f>SUM(AA$4:AA201)/$BE201</f>
        <v>327000803.5163511</v>
      </c>
      <c r="AB586" s="92">
        <f>SUM(AB$4:AB201)/$BE201</f>
        <v>512954685.64173508</v>
      </c>
      <c r="AC586" s="92">
        <f>SUM(AC$4:AC201)/$BE201</f>
        <v>333211413.02134687</v>
      </c>
      <c r="AD586" s="92">
        <f>SUM(AD$4:AD201)/$BE201</f>
        <v>52212509.899659328</v>
      </c>
      <c r="AE586" s="92">
        <f>SUM(AE$4:AE201)/$BE201</f>
        <v>64578358.58034876</v>
      </c>
      <c r="AF586" s="92">
        <f>SUM(AF$4:AF201)/$BE201</f>
        <v>87232015.370878264</v>
      </c>
      <c r="AG586" s="92">
        <f>SUM(AG$4:AG201)/$BE201</f>
        <v>113518643.9040311</v>
      </c>
      <c r="AH586" s="91">
        <f>SUM(AH$4:AH201)/$BE201</f>
        <v>204140388.20580316</v>
      </c>
      <c r="AI586" s="91">
        <f>SUM(AI$4:AI201)/$BE201</f>
        <v>244477348.43795875</v>
      </c>
      <c r="AJ586" s="91">
        <f>SUM(AJ$4:AJ201)/$BE201</f>
        <v>99565447.774056092</v>
      </c>
      <c r="AK586" s="91">
        <f>SUM(AK$4:AK201)/$BE201</f>
        <v>69868393.316484809</v>
      </c>
      <c r="AL586" s="91">
        <f>SUM(AL$4:AL201)/$BE201</f>
        <v>114858974.26066948</v>
      </c>
      <c r="AM586" s="91">
        <f>SUM(AM$4:AM201)/$BE201</f>
        <v>277571151.35098225</v>
      </c>
      <c r="AN586" s="91">
        <f>SUM(AN$4:AN201)/$BE201</f>
        <v>365759998.10811055</v>
      </c>
      <c r="AO586" s="91">
        <f>SUM(AO$4:AO201)/$BE201</f>
        <v>299161909.000292</v>
      </c>
      <c r="AP586" s="91">
        <f>SUM(AP$4:AP201)/$BE201</f>
        <v>207818214.6123122</v>
      </c>
      <c r="AQ586" s="91">
        <f>SUM(AQ$4:AQ201)/$BE201</f>
        <v>304926648.28191644</v>
      </c>
      <c r="AR586" s="91">
        <f>SUM(AR$4:AR201)/$BE201</f>
        <v>443335363.67887932</v>
      </c>
      <c r="AS586" s="91">
        <f>SUM(AS$4:AS201)/$BE201</f>
        <v>781446565.25588286</v>
      </c>
      <c r="AT586" s="91">
        <f>SUM(AT$4:AT201)/$BE201</f>
        <v>1094308687.717871</v>
      </c>
      <c r="AU586" s="91">
        <f>SUM(AU$4:AU201)/$BE201</f>
        <v>1122670868.7960255</v>
      </c>
      <c r="AY586" s="36"/>
      <c r="AZ586" s="36"/>
      <c r="BA586" s="63"/>
      <c r="BB586" s="63"/>
    </row>
    <row r="587" spans="1:54" x14ac:dyDescent="0.25">
      <c r="A587" s="60">
        <v>19590</v>
      </c>
      <c r="B587" s="92">
        <f>SUM(B$4:B202)/$BE202</f>
        <v>110967176.15343606</v>
      </c>
      <c r="C587" s="92">
        <f>SUM(C$4:C202)/$BE202</f>
        <v>93820046.175713301</v>
      </c>
      <c r="D587" s="92">
        <f>SUM(D$4:D202)/$BE202</f>
        <v>111576371.77414025</v>
      </c>
      <c r="E587" s="92">
        <f>SUM(E$4:E202)/$BE202</f>
        <v>4499381.707041475</v>
      </c>
      <c r="F587" s="92">
        <f>SUM(F$4:F202)/$BE202</f>
        <v>14375512.667398171</v>
      </c>
      <c r="G587" s="92">
        <f>SUM(G$4:G202)/$BE202</f>
        <v>57144984.33076001</v>
      </c>
      <c r="H587" s="92">
        <f>SUM(H$4:H202)/$BE202</f>
        <v>54013207.710370436</v>
      </c>
      <c r="I587" s="92">
        <f>SUM(I$4:I202)/$BE202</f>
        <v>48302101.308592826</v>
      </c>
      <c r="J587" s="92">
        <f>SUM(J$4:J202)/$BE202</f>
        <v>68338697.359505475</v>
      </c>
      <c r="K587" s="92">
        <f>SUM(K$4:K202)/$BE202</f>
        <v>16156106.400855225</v>
      </c>
      <c r="L587" s="91">
        <f>SUM(L$4:L202)/$BE202</f>
        <v>148385417.19455045</v>
      </c>
      <c r="M587" s="92">
        <f>SUM(M$4:M202)/$BE202</f>
        <v>347998598.34627897</v>
      </c>
      <c r="N587" s="92">
        <f>SUM(N$4:N202)/$BE202</f>
        <v>217244770.06855783</v>
      </c>
      <c r="O587" s="92">
        <f>SUM(O$4:O202)/$BE202</f>
        <v>51143620.398434758</v>
      </c>
      <c r="P587" s="92">
        <f>SUM(P$4:P202)/$BE202</f>
        <v>120444844.82443078</v>
      </c>
      <c r="Q587" s="92">
        <f>SUM(Q$4:Q202)/$BE202</f>
        <v>189771789.65141934</v>
      </c>
      <c r="R587" s="92">
        <f>SUM(R$4:R202)/$BE202</f>
        <v>166413159.32629839</v>
      </c>
      <c r="S587" s="92">
        <f>SUM(S$4:S202)/$BE202</f>
        <v>92739791.219413921</v>
      </c>
      <c r="T587" s="92">
        <f>SUM(T$4:T202)/$BE202</f>
        <v>138267605.08233312</v>
      </c>
      <c r="U587" s="92">
        <f>SUM(U$4:U202)/$BE202</f>
        <v>275431451.67056131</v>
      </c>
      <c r="V587" s="92">
        <f>SUM(V$4:V202)/$BE202</f>
        <v>16644851.169067509</v>
      </c>
      <c r="W587" s="92">
        <f>SUM(W$4:W202)/$BE202</f>
        <v>19750922.934412029</v>
      </c>
      <c r="X587" s="92">
        <f>SUM(X$4:X202)/$BE202</f>
        <v>115863259.57090218</v>
      </c>
      <c r="Y587" s="92">
        <f>SUM(Y$4:Y202)/$BE202</f>
        <v>333190967.53088635</v>
      </c>
      <c r="Z587" s="92">
        <f>SUM(Z$4:Z202)/$BE202</f>
        <v>367869084.16991132</v>
      </c>
      <c r="AA587" s="92">
        <f>SUM(AA$4:AA202)/$BE202</f>
        <v>313036264.84231836</v>
      </c>
      <c r="AB587" s="92">
        <f>SUM(AB$4:AB202)/$BE202</f>
        <v>491048626.73093414</v>
      </c>
      <c r="AC587" s="92">
        <f>SUM(AC$4:AC202)/$BE202</f>
        <v>318981755.86932307</v>
      </c>
      <c r="AD587" s="92">
        <f>SUM(AD$4:AD202)/$BE202</f>
        <v>49983637.182337962</v>
      </c>
      <c r="AE587" s="92">
        <f>SUM(AE$4:AE202)/$BE202</f>
        <v>61821387.384463944</v>
      </c>
      <c r="AF587" s="92">
        <f>SUM(AF$4:AF202)/$BE202</f>
        <v>83507514.222065836</v>
      </c>
      <c r="AG587" s="92">
        <f>SUM(AG$4:AG202)/$BE202</f>
        <v>108671443.77336872</v>
      </c>
      <c r="AH587" s="91">
        <f>SUM(AH$4:AH202)/$BE202</f>
        <v>195423137.43940467</v>
      </c>
      <c r="AI587" s="91">
        <f>SUM(AI$4:AI202)/$BE202</f>
        <v>234037422.23555407</v>
      </c>
      <c r="AJ587" s="91">
        <f>SUM(AJ$4:AJ202)/$BE202</f>
        <v>95314302.541964188</v>
      </c>
      <c r="AK587" s="91">
        <f>SUM(AK$4:AK202)/$BE202</f>
        <v>66885402.004614621</v>
      </c>
      <c r="AL587" s="91">
        <f>SUM(AL$4:AL202)/$BE202</f>
        <v>109954645.61875002</v>
      </c>
      <c r="AM587" s="91">
        <f>SUM(AM$4:AM202)/$BE202</f>
        <v>265717734.47804469</v>
      </c>
      <c r="AN587" s="91">
        <f>SUM(AN$4:AN202)/$BE202</f>
        <v>350140363.32905978</v>
      </c>
      <c r="AO587" s="91">
        <f>SUM(AO$4:AO202)/$BE202</f>
        <v>286386465.70828474</v>
      </c>
      <c r="AP587" s="91">
        <f>SUM(AP$4:AP202)/$BE202</f>
        <v>198943832.81663597</v>
      </c>
      <c r="AQ587" s="91">
        <f>SUM(AQ$4:AQ202)/$BE202</f>
        <v>291904978.94155055</v>
      </c>
      <c r="AR587" s="91">
        <f>SUM(AR$4:AR202)/$BE202</f>
        <v>424402679.32451767</v>
      </c>
      <c r="AS587" s="91">
        <f>SUM(AS$4:AS202)/$BE202</f>
        <v>748073933.42836702</v>
      </c>
      <c r="AT587" s="91">
        <f>SUM(AT$4:AT202)/$BE202</f>
        <v>1047574538.36566</v>
      </c>
      <c r="AU587" s="91">
        <f>SUM(AU$4:AU202)/$BE202</f>
        <v>1074725456.5407667</v>
      </c>
      <c r="AY587" s="36"/>
      <c r="AZ587" s="36"/>
      <c r="BA587" s="63"/>
      <c r="BB587" s="63"/>
    </row>
    <row r="588" spans="1:54" x14ac:dyDescent="0.25">
      <c r="A588" s="60">
        <v>19591</v>
      </c>
      <c r="B588" s="92">
        <f>SUM(B$4:B203)/$BE203</f>
        <v>106359058.0894165</v>
      </c>
      <c r="C588" s="92">
        <f>SUM(C$4:C203)/$BE203</f>
        <v>89924163.261047989</v>
      </c>
      <c r="D588" s="92">
        <f>SUM(D$4:D203)/$BE203</f>
        <v>106942959.90635598</v>
      </c>
      <c r="E588" s="92">
        <f>SUM(E$4:E203)/$BE203</f>
        <v>4313553.8799274266</v>
      </c>
      <c r="F588" s="92">
        <f>SUM(F$4:F203)/$BE203</f>
        <v>13779491.650851877</v>
      </c>
      <c r="G588" s="92">
        <f>SUM(G$4:G203)/$BE203</f>
        <v>54772407.614702716</v>
      </c>
      <c r="H588" s="92">
        <f>SUM(H$4:H203)/$BE203</f>
        <v>51770576.371016026</v>
      </c>
      <c r="I588" s="92">
        <f>SUM(I$4:I203)/$BE203</f>
        <v>46296810.247930273</v>
      </c>
      <c r="J588" s="91">
        <f>SUM(J$4:J203)/$BE203</f>
        <v>65501148.185209677</v>
      </c>
      <c r="K588" s="92">
        <f>SUM(K$4:K203)/$BE203</f>
        <v>15485942.606828894</v>
      </c>
      <c r="L588" s="91">
        <f>SUM(L$4:L203)/$BE203</f>
        <v>142222988.46510899</v>
      </c>
      <c r="M588" s="92">
        <f>SUM(M$4:M203)/$BE203</f>
        <v>333544945.53485197</v>
      </c>
      <c r="N588" s="92">
        <f>SUM(N$4:N203)/$BE203</f>
        <v>208222119.13133875</v>
      </c>
      <c r="O588" s="92">
        <f>SUM(O$4:O203)/$BE203</f>
        <v>49020209.516639791</v>
      </c>
      <c r="P588" s="92">
        <f>SUM(P$4:P203)/$BE203</f>
        <v>115442995.20385498</v>
      </c>
      <c r="Q588" s="92">
        <f>SUM(Q$4:Q203)/$BE203</f>
        <v>181890288.00171301</v>
      </c>
      <c r="R588" s="92">
        <f>SUM(R$4:R203)/$BE203</f>
        <v>159501907.76888242</v>
      </c>
      <c r="S588" s="92">
        <f>SUM(S$4:S203)/$BE203</f>
        <v>88888677.400876641</v>
      </c>
      <c r="T588" s="92">
        <f>SUM(T$4:T203)/$BE203</f>
        <v>132525321.97820587</v>
      </c>
      <c r="U588" s="92">
        <f>SUM(U$4:U203)/$BE203</f>
        <v>263991913.76661283</v>
      </c>
      <c r="V588" s="92">
        <f>SUM(V$4:V203)/$BE203</f>
        <v>15954477.088907549</v>
      </c>
      <c r="W588" s="92">
        <f>SUM(W$4:W203)/$BE203</f>
        <v>18931482.141390447</v>
      </c>
      <c r="X588" s="92">
        <f>SUM(X$4:X203)/$BE203</f>
        <v>111051741.97281712</v>
      </c>
      <c r="Y588" s="92">
        <f>SUM(Y$4:Y203)/$BE203</f>
        <v>319352266.98369151</v>
      </c>
      <c r="Z588" s="92">
        <f>SUM(Z$4:Z203)/$BE203</f>
        <v>352590018.24787939</v>
      </c>
      <c r="AA588" s="92">
        <f>SUM(AA$4:AA203)/$BE203</f>
        <v>300034626.19198567</v>
      </c>
      <c r="AB588" s="92">
        <f>SUM(AB$4:AB203)/$BE203</f>
        <v>470653046.26563209</v>
      </c>
      <c r="AC588" s="92">
        <f>SUM(AC$4:AC203)/$BE203</f>
        <v>305733265.52744693</v>
      </c>
      <c r="AD588" s="92">
        <f>SUM(AD$4:AD203)/$BE203</f>
        <v>47908450.052834027</v>
      </c>
      <c r="AE588" s="92">
        <f>SUM(AE$4:AE203)/$BE203</f>
        <v>59254540.774011403</v>
      </c>
      <c r="AF588" s="92">
        <f>SUM(AF$4:AF203)/$BE203</f>
        <v>80039815.132479563</v>
      </c>
      <c r="AG588" s="92">
        <f>SUM(AG$4:AG203)/$BE203</f>
        <v>104158500.92798609</v>
      </c>
      <c r="AH588" s="91">
        <f>SUM(AH$4:AH203)/$BE203</f>
        <v>187306958.02741399</v>
      </c>
      <c r="AI588" s="91">
        <f>SUM(AI$4:AI203)/$BE203</f>
        <v>224317347.92695037</v>
      </c>
      <c r="AJ588" s="91">
        <f>SUM(AJ$4:AJ203)/$BE203</f>
        <v>91356273.211136982</v>
      </c>
      <c r="AK588" s="91">
        <f>SUM(AK$4:AK203)/$BE203</f>
        <v>64108099.28805127</v>
      </c>
      <c r="AL588" s="91">
        <f>SUM(AL$4:AL203)/$BE203</f>
        <v>105388501.41058475</v>
      </c>
      <c r="AM588" s="91">
        <f>SUM(AM$4:AM203)/$BE203</f>
        <v>254681649.95914534</v>
      </c>
      <c r="AN588" s="91">
        <f>SUM(AN$4:AN203)/$BE203</f>
        <v>335597729.8223837</v>
      </c>
      <c r="AO588" s="91">
        <f>SUM(AO$4:AO203)/$BE203</f>
        <v>274491914.20391566</v>
      </c>
      <c r="AP588" s="91">
        <f>SUM(AP$4:AP203)/$BE203</f>
        <v>190681362.11343867</v>
      </c>
      <c r="AQ588" s="91">
        <f>SUM(AQ$4:AQ203)/$BE203</f>
        <v>279781181.56593162</v>
      </c>
      <c r="AR588" s="91">
        <f>SUM(AR$4:AR203)/$BE203</f>
        <v>406775445.58325052</v>
      </c>
      <c r="AS588" s="91">
        <f>SUM(AS$4:AS203)/$BE203</f>
        <v>717002436.34407091</v>
      </c>
      <c r="AT588" s="91">
        <f>SUM(AT$4:AT203)/$BE203</f>
        <v>1004062827.6572741</v>
      </c>
      <c r="AU588" s="91">
        <f>SUM(AU$4:AU203)/$BE203</f>
        <v>1030085999.7953893</v>
      </c>
      <c r="AY588" s="36"/>
      <c r="AZ588" s="36"/>
      <c r="BA588" s="63"/>
      <c r="BB588" s="63"/>
    </row>
    <row r="589" spans="1:54" x14ac:dyDescent="0.25">
      <c r="A589" s="60">
        <v>19592</v>
      </c>
      <c r="B589" s="92">
        <f>SUM(B$4:B204)/$BE204</f>
        <v>102053573.91967368</v>
      </c>
      <c r="C589" s="92">
        <f>SUM(C$4:C204)/$BE204</f>
        <v>86284133.900059253</v>
      </c>
      <c r="D589" s="92">
        <f>SUM(D$4:D204)/$BE204</f>
        <v>102613841.85306501</v>
      </c>
      <c r="E589" s="92">
        <f>SUM(E$4:E204)/$BE204</f>
        <v>4139919.0855577854</v>
      </c>
      <c r="F589" s="92">
        <f>SUM(F$4:F204)/$BE204</f>
        <v>13222601.899828175</v>
      </c>
      <c r="G589" s="92">
        <f>SUM(G$4:G204)/$BE204</f>
        <v>52555639.991492815</v>
      </c>
      <c r="H589" s="92">
        <f>SUM(H$4:H204)/$BE204</f>
        <v>49675235.996108122</v>
      </c>
      <c r="I589" s="92">
        <f>SUM(I$4:I204)/$BE204</f>
        <v>44423214.255899847</v>
      </c>
      <c r="J589" s="91">
        <f>SUM(J$4:J204)/$BE204</f>
        <v>62849967.826516122</v>
      </c>
      <c r="K589" s="92">
        <f>SUM(K$4:K204)/$BE204</f>
        <v>14859817.699711295</v>
      </c>
      <c r="L589" s="91">
        <f>SUM(L$4:L204)/$BE204</f>
        <v>136465290.93051961</v>
      </c>
      <c r="M589" s="92">
        <f>SUM(M$4:M204)/$BE204</f>
        <v>320040549.0817495</v>
      </c>
      <c r="N589" s="92">
        <f>SUM(N$4:N204)/$BE204</f>
        <v>199792044.17342347</v>
      </c>
      <c r="O589" s="92">
        <f>SUM(O$4:O204)/$BE204</f>
        <v>47036302.44666113</v>
      </c>
      <c r="P589" s="92">
        <f>SUM(P$4:P204)/$BE204</f>
        <v>110769636.09402871</v>
      </c>
      <c r="Q589" s="92">
        <f>SUM(Q$4:Q204)/$BE204</f>
        <v>174526422.72880086</v>
      </c>
      <c r="R589" s="92">
        <f>SUM(R$4:R204)/$BE204</f>
        <v>153044558.56295678</v>
      </c>
      <c r="S589" s="92">
        <f>SUM(S$4:S204)/$BE204</f>
        <v>85290478.377285376</v>
      </c>
      <c r="T589" s="92">
        <f>SUM(T$4:T204)/$BE204</f>
        <v>127160183.29709333</v>
      </c>
      <c r="U589" s="92">
        <f>SUM(U$4:U204)/$BE204</f>
        <v>253303692.70405149</v>
      </c>
      <c r="V589" s="92">
        <f>SUM(V$4:V204)/$BE204</f>
        <v>15309437.284034723</v>
      </c>
      <c r="W589" s="92">
        <f>SUM(W$4:W204)/$BE204</f>
        <v>18165845.377970915</v>
      </c>
      <c r="X589" s="92">
        <f>SUM(X$4:X204)/$BE204</f>
        <v>106556217.9229815</v>
      </c>
      <c r="Y589" s="92">
        <f>SUM(Y$4:Y204)/$BE204</f>
        <v>306422472.46877027</v>
      </c>
      <c r="Z589" s="92">
        <f>SUM(Z$4:Z204)/$BE204</f>
        <v>338314420.95912468</v>
      </c>
      <c r="AA589" s="92">
        <f>SUM(AA$4:AA204)/$BE204</f>
        <v>287886903.13342053</v>
      </c>
      <c r="AB589" s="92">
        <f>SUM(AB$4:AB204)/$BE204</f>
        <v>451596975.34691054</v>
      </c>
      <c r="AC589" s="92">
        <f>SUM(AC$4:AC204)/$BE204</f>
        <v>293354882.49817437</v>
      </c>
      <c r="AD589" s="92">
        <f>SUM(AD$4:AD204)/$BE204</f>
        <v>45969555.289222345</v>
      </c>
      <c r="AE589" s="92">
        <f>SUM(AE$4:AE204)/$BE204</f>
        <v>56856260.862795472</v>
      </c>
      <c r="AF589" s="92">
        <f>SUM(AF$4:AF204)/$BE204</f>
        <v>76799872.702458605</v>
      </c>
      <c r="AG589" s="92">
        <f>SUM(AG$4:AG204)/$BE204</f>
        <v>99941994.254741251</v>
      </c>
      <c r="AH589" s="91">
        <f>SUM(AH$4:AH204)/$BE204</f>
        <v>179723812.77703193</v>
      </c>
      <c r="AI589" s="91">
        <f>SUM(AI$4:AI204)/$BE204</f>
        <v>215235641.77924299</v>
      </c>
      <c r="AJ589" s="91">
        <f>SUM(AJ$4:AJ204)/$BE204</f>
        <v>87658183.686586499</v>
      </c>
      <c r="AK589" s="91">
        <f>SUM(AK$4:AK204)/$BE204</f>
        <v>61513204.515562214</v>
      </c>
      <c r="AL589" s="91">
        <f>SUM(AL$4:AL204)/$BE204</f>
        <v>101122236.05979891</v>
      </c>
      <c r="AM589" s="91">
        <f>SUM(AM$4:AM204)/$BE204</f>
        <v>244370373.25646189</v>
      </c>
      <c r="AN589" s="91">
        <f>SUM(AN$4:AN204)/$BE204</f>
        <v>322010200.46553755</v>
      </c>
      <c r="AO589" s="91">
        <f>SUM(AO$4:AO204)/$BE204</f>
        <v>263378571.51657799</v>
      </c>
      <c r="AP589" s="91">
        <f>SUM(AP$4:AP204)/$BE204</f>
        <v>182961529.0096547</v>
      </c>
      <c r="AQ589" s="91">
        <f>SUM(AQ$4:AQ204)/$BE204</f>
        <v>268453626.65161335</v>
      </c>
      <c r="AR589" s="91">
        <f>SUM(AR$4:AR204)/$BE204</f>
        <v>390305892.82092452</v>
      </c>
      <c r="AS589" s="91">
        <f>SUM(AS$4:AS204)/$BE204</f>
        <v>687971599.62489855</v>
      </c>
      <c r="AT589" s="91">
        <f>SUM(AT$4:AT204)/$BE204</f>
        <v>963408800.90796161</v>
      </c>
      <c r="AU589" s="91">
        <f>SUM(AU$4:AU204)/$BE204</f>
        <v>988378296.75405741</v>
      </c>
      <c r="AY589" s="36"/>
      <c r="AZ589" s="36"/>
      <c r="BA589" s="63"/>
      <c r="BB589" s="63"/>
    </row>
    <row r="590" spans="1:54" x14ac:dyDescent="0.25">
      <c r="A590" s="60">
        <v>19593</v>
      </c>
      <c r="B590" s="92">
        <f>SUM(B$4:B205)/$BE205</f>
        <v>98043604.762102023</v>
      </c>
      <c r="C590" s="92">
        <f>SUM(C$4:C205)/$BE205</f>
        <v>82893941.962854892</v>
      </c>
      <c r="D590" s="92">
        <f>SUM(D$4:D205)/$BE205</f>
        <v>98581856.691757679</v>
      </c>
      <c r="E590" s="92">
        <f>SUM(E$4:E205)/$BE205</f>
        <v>3978196.5836733682</v>
      </c>
      <c r="F590" s="92">
        <f>SUM(F$4:F205)/$BE205</f>
        <v>12703927.831542434</v>
      </c>
      <c r="G590" s="92">
        <f>SUM(G$4:G205)/$BE205</f>
        <v>50491027.711117424</v>
      </c>
      <c r="H590" s="92">
        <f>SUM(H$4:H205)/$BE205</f>
        <v>47723749.26356864</v>
      </c>
      <c r="I590" s="92">
        <f>SUM(I$4:I205)/$BE205</f>
        <v>42678214.818313017</v>
      </c>
      <c r="J590" s="91">
        <f>SUM(J$4:J205)/$BE205</f>
        <v>60380758.332914941</v>
      </c>
      <c r="K590" s="92">
        <f>SUM(K$4:K205)/$BE205</f>
        <v>14276679.159672599</v>
      </c>
      <c r="L590" s="91">
        <f>SUM(L$4:L205)/$BE205</f>
        <v>131102780.93436936</v>
      </c>
      <c r="M590" s="92">
        <f>SUM(M$4:M205)/$BE205</f>
        <v>307463065.68131387</v>
      </c>
      <c r="N590" s="92">
        <f>SUM(N$4:N205)/$BE205</f>
        <v>191940587.59604812</v>
      </c>
      <c r="O590" s="92">
        <f>SUM(O$4:O205)/$BE205</f>
        <v>45188564.182581425</v>
      </c>
      <c r="P590" s="92">
        <f>SUM(P$4:P205)/$BE205</f>
        <v>106417042.21701089</v>
      </c>
      <c r="Q590" s="92">
        <f>SUM(Q$4:Q205)/$BE205</f>
        <v>167667995.35566327</v>
      </c>
      <c r="R590" s="92">
        <f>SUM(R$4:R205)/$BE205</f>
        <v>147030425.69358051</v>
      </c>
      <c r="S590" s="92">
        <f>SUM(S$4:S205)/$BE205</f>
        <v>81939244.738336325</v>
      </c>
      <c r="T590" s="92">
        <f>SUM(T$4:T205)/$BE205</f>
        <v>122163308.83271448</v>
      </c>
      <c r="U590" s="92">
        <f>SUM(U$4:U205)/$BE205</f>
        <v>243349088.69572878</v>
      </c>
      <c r="V590" s="92">
        <f>SUM(V$4:V205)/$BE205</f>
        <v>14708671.949240897</v>
      </c>
      <c r="W590" s="92">
        <f>SUM(W$4:W205)/$BE205</f>
        <v>17452764.554697055</v>
      </c>
      <c r="X590" s="92">
        <f>SUM(X$4:X205)/$BE205</f>
        <v>102369250.55003829</v>
      </c>
      <c r="Y590" s="92">
        <f>SUM(Y$4:Y205)/$BE205</f>
        <v>294380155.12551308</v>
      </c>
      <c r="Z590" s="92">
        <f>SUM(Z$4:Z205)/$BE205</f>
        <v>325018664.83058822</v>
      </c>
      <c r="AA590" s="92">
        <f>SUM(AA$4:AA205)/$BE205</f>
        <v>276572976.55665541</v>
      </c>
      <c r="AB590" s="92">
        <f>SUM(AB$4:AB205)/$BE205</f>
        <v>433848867.64038682</v>
      </c>
      <c r="AC590" s="92">
        <f>SUM(AC$4:AC205)/$BE205</f>
        <v>281826134.61121768</v>
      </c>
      <c r="AD590" s="92">
        <f>SUM(AD$4:AD205)/$BE205</f>
        <v>44163747.594846554</v>
      </c>
      <c r="AE590" s="92">
        <f>SUM(AE$4:AE205)/$BE205</f>
        <v>54622606.764897615</v>
      </c>
      <c r="AF590" s="92">
        <f>SUM(AF$4:AF205)/$BE205</f>
        <v>73782303.908504471</v>
      </c>
      <c r="AG590" s="92">
        <f>SUM(AG$4:AG205)/$BE205</f>
        <v>96014928.343456522</v>
      </c>
      <c r="AH590" s="91">
        <f>SUM(AH$4:AH205)/$BE205</f>
        <v>172661150.26627457</v>
      </c>
      <c r="AI590" s="91">
        <f>SUM(AI$4:AI205)/$BE205</f>
        <v>206777279.09727064</v>
      </c>
      <c r="AJ590" s="91">
        <f>SUM(AJ$4:AJ205)/$BE205</f>
        <v>84213913.749120399</v>
      </c>
      <c r="AK590" s="91">
        <f>SUM(AK$4:AK205)/$BE205</f>
        <v>59096431.007800497</v>
      </c>
      <c r="AL590" s="91">
        <f>SUM(AL$4:AL205)/$BE205</f>
        <v>97148792.561363026</v>
      </c>
      <c r="AM590" s="91">
        <f>SUM(AM$4:AM205)/$BE205</f>
        <v>234766853.56287983</v>
      </c>
      <c r="AN590" s="91">
        <f>SUM(AN$4:AN205)/$BE205</f>
        <v>309355283.15469855</v>
      </c>
      <c r="AO590" s="91">
        <f>SUM(AO$4:AO205)/$BE205</f>
        <v>253028014.37604478</v>
      </c>
      <c r="AP590" s="91">
        <f>SUM(AP$4:AP205)/$BE205</f>
        <v>175771571.04352006</v>
      </c>
      <c r="AQ590" s="91">
        <f>SUM(AQ$4:AQ205)/$BE205</f>
        <v>257903570.62542495</v>
      </c>
      <c r="AR590" s="91">
        <f>SUM(AR$4:AR205)/$BE205</f>
        <v>374966776.15410632</v>
      </c>
      <c r="AS590" s="91">
        <f>SUM(AS$4:AS205)/$BE205</f>
        <v>660933372.04272223</v>
      </c>
      <c r="AT590" s="91">
        <f>SUM(AT$4:AT205)/$BE205</f>
        <v>925545167.28862929</v>
      </c>
      <c r="AU590" s="91">
        <f>SUM(AU$4:AU205)/$BE205</f>
        <v>949533317.04943645</v>
      </c>
      <c r="AY590" s="36"/>
      <c r="AZ590" s="36"/>
      <c r="BA590" s="63"/>
      <c r="BB590" s="63"/>
    </row>
    <row r="591" spans="1:54" x14ac:dyDescent="0.25">
      <c r="A591" s="60">
        <v>19594</v>
      </c>
      <c r="B591" s="92">
        <f>SUM(B$4:B206)/$BE206</f>
        <v>94300030.750513315</v>
      </c>
      <c r="C591" s="92">
        <f>SUM(C$4:C206)/$BE206</f>
        <v>79728969.384226739</v>
      </c>
      <c r="D591" s="92">
        <f>SUM(D$4:D206)/$BE206</f>
        <v>94817726.975853905</v>
      </c>
      <c r="E591" s="91">
        <f>SUM(E$4:E206)/$BE206</f>
        <v>3827208.2607746846</v>
      </c>
      <c r="F591" s="92">
        <f>SUM(F$4:F206)/$BE206</f>
        <v>12219704.108005036</v>
      </c>
      <c r="G591" s="92">
        <f>SUM(G$4:G206)/$BE206</f>
        <v>48563580.899911366</v>
      </c>
      <c r="H591" s="92">
        <f>SUM(H$4:H206)/$BE206</f>
        <v>45901929.678944774</v>
      </c>
      <c r="I591" s="92">
        <f>SUM(I$4:I206)/$BE206</f>
        <v>41049148.990795538</v>
      </c>
      <c r="J591" s="91">
        <f>SUM(J$4:J206)/$BE206</f>
        <v>58075583.627890863</v>
      </c>
      <c r="K591" s="92">
        <f>SUM(K$4:K206)/$BE206</f>
        <v>13732272.44321016</v>
      </c>
      <c r="L591" s="91">
        <f>SUM(L$4:L206)/$BE206</f>
        <v>126096528.45829426</v>
      </c>
      <c r="M591" s="92">
        <f>SUM(M$4:M206)/$BE206</f>
        <v>295721161.28117508</v>
      </c>
      <c r="N591" s="92">
        <f>SUM(N$4:N206)/$BE206</f>
        <v>184610738.2502445</v>
      </c>
      <c r="O591" s="92">
        <f>SUM(O$4:O206)/$BE206</f>
        <v>43463588.69222381</v>
      </c>
      <c r="P591" s="92">
        <f>SUM(P$4:P206)/$BE206</f>
        <v>102353610.9371893</v>
      </c>
      <c r="Q591" s="92">
        <f>SUM(Q$4:Q206)/$BE206</f>
        <v>161265205.57480812</v>
      </c>
      <c r="R591" s="92">
        <f>SUM(R$4:R206)/$BE206</f>
        <v>141415835.49121675</v>
      </c>
      <c r="S591" s="92">
        <f>SUM(S$4:S206)/$BE206</f>
        <v>78810660.201080054</v>
      </c>
      <c r="T591" s="92">
        <f>SUM(T$4:T206)/$BE206</f>
        <v>117498419.54034622</v>
      </c>
      <c r="U591" s="92">
        <f>SUM(U$4:U206)/$BE206</f>
        <v>234055820.82377407</v>
      </c>
      <c r="V591" s="92">
        <f>SUM(V$4:V206)/$BE206</f>
        <v>14147813.008149996</v>
      </c>
      <c r="W591" s="92">
        <f>SUM(W$4:W206)/$BE206</f>
        <v>16787115.772194237</v>
      </c>
      <c r="X591" s="92">
        <f>SUM(X$4:X206)/$BE206</f>
        <v>98460437.288325071</v>
      </c>
      <c r="Y591" s="92">
        <f>SUM(Y$4:Y206)/$BE206</f>
        <v>283137869.74636322</v>
      </c>
      <c r="Z591" s="92">
        <f>SUM(Z$4:Z206)/$BE206</f>
        <v>312606210.41131347</v>
      </c>
      <c r="AA591" s="92">
        <f>SUM(AA$4:AA206)/$BE206</f>
        <v>266010698.59777549</v>
      </c>
      <c r="AB591" s="92">
        <f>SUM(AB$4:AB206)/$BE206</f>
        <v>417279862.56373239</v>
      </c>
      <c r="AC591" s="92">
        <f>SUM(AC$4:AC206)/$BE206</f>
        <v>271063300.65826505</v>
      </c>
      <c r="AD591" s="92">
        <f>SUM(AD$4:AD206)/$BE206</f>
        <v>42477904.350828119</v>
      </c>
      <c r="AE591" s="92">
        <f>SUM(AE$4:AE206)/$BE206</f>
        <v>52537356.178412214</v>
      </c>
      <c r="AF591" s="92">
        <f>SUM(AF$4:AF206)/$BE206</f>
        <v>70965261.598548383</v>
      </c>
      <c r="AG591" s="92">
        <f>SUM(AG$4:AG206)/$BE206</f>
        <v>92348779.593660116</v>
      </c>
      <c r="AH591" s="91">
        <f>SUM(AH$4:AH206)/$BE206</f>
        <v>166067691.70448273</v>
      </c>
      <c r="AI591" s="91">
        <f>SUM(AI$4:AI206)/$BE206</f>
        <v>198880838.78427333</v>
      </c>
      <c r="AJ591" s="91">
        <f>SUM(AJ$4:AJ206)/$BE206</f>
        <v>80998454.783264413</v>
      </c>
      <c r="AK591" s="91">
        <f>SUM(AK$4:AK206)/$BE206</f>
        <v>56840239.058436379</v>
      </c>
      <c r="AL591" s="91">
        <f>SUM(AL$4:AL206)/$BE206</f>
        <v>93439318.66270566</v>
      </c>
      <c r="AM591" s="91">
        <f>SUM(AM$4:AM206)/$BE206</f>
        <v>225801350.11478597</v>
      </c>
      <c r="AN591" s="91">
        <f>SUM(AN$4:AN206)/$BE206</f>
        <v>297541088.89166486</v>
      </c>
      <c r="AO591" s="91">
        <f>SUM(AO$4:AO206)/$BE206</f>
        <v>243365097.49618462</v>
      </c>
      <c r="AP591" s="91">
        <f>SUM(AP$4:AP206)/$BE206</f>
        <v>169059270.48839164</v>
      </c>
      <c r="AQ591" s="91">
        <f>SUM(AQ$4:AQ206)/$BE206</f>
        <v>248054402.6249294</v>
      </c>
      <c r="AR591" s="91">
        <f>SUM(AR$4:AR206)/$BE206</f>
        <v>360646706.63639516</v>
      </c>
      <c r="AS591" s="91">
        <f>SUM(AS$4:AS206)/$BE206</f>
        <v>635691426.22709548</v>
      </c>
      <c r="AT591" s="91">
        <f>SUM(AT$4:AT206)/$BE206</f>
        <v>890196988.64624453</v>
      </c>
      <c r="AU591" s="91">
        <f>SUM(AU$4:AU206)/$BE206</f>
        <v>913268992.92633653</v>
      </c>
      <c r="AY591" s="36"/>
      <c r="AZ591" s="36"/>
      <c r="BA591" s="63"/>
      <c r="BB591" s="63"/>
    </row>
    <row r="592" spans="1:54" x14ac:dyDescent="0.25">
      <c r="A592" s="60">
        <v>19595</v>
      </c>
      <c r="B592" s="92">
        <f>SUM(B$4:B207)/$BE207</f>
        <v>90804378.814220741</v>
      </c>
      <c r="C592" s="92">
        <f>SUM(C$4:C207)/$BE207</f>
        <v>76773599.244991824</v>
      </c>
      <c r="D592" s="92">
        <f>SUM(D$4:D207)/$BE207</f>
        <v>91302880.358594716</v>
      </c>
      <c r="E592" s="91">
        <f>SUM(E$4:E207)/$BE207</f>
        <v>3686216.2167601092</v>
      </c>
      <c r="F592" s="92">
        <f>SUM(F$4:F207)/$BE207</f>
        <v>11767543.444935206</v>
      </c>
      <c r="G592" s="92">
        <f>SUM(G$4:G207)/$BE207</f>
        <v>46763777.822915882</v>
      </c>
      <c r="H592" s="92">
        <f>SUM(H$4:H207)/$BE207</f>
        <v>44200772.199683428</v>
      </c>
      <c r="I592" s="92">
        <f>SUM(I$4:I207)/$BE207</f>
        <v>39527968.029947691</v>
      </c>
      <c r="J592" s="91">
        <f>SUM(J$4:J207)/$BE207</f>
        <v>55923067.676111959</v>
      </c>
      <c r="K592" s="92">
        <f>SUM(K$4:K207)/$BE207</f>
        <v>13223917.429761261</v>
      </c>
      <c r="L592" s="91">
        <f>SUM(L$4:L207)/$BE207</f>
        <v>121421828.9813288</v>
      </c>
      <c r="M592" s="92">
        <f>SUM(M$4:M207)/$BE207</f>
        <v>284756897.62642592</v>
      </c>
      <c r="N592" s="92">
        <f>SUM(N$4:N207)/$BE207</f>
        <v>177766342.6114777</v>
      </c>
      <c r="O592" s="92">
        <f>SUM(O$4:O207)/$BE207</f>
        <v>41852854.311608583</v>
      </c>
      <c r="P592" s="92">
        <f>SUM(P$4:P207)/$BE207</f>
        <v>98559289.273152635</v>
      </c>
      <c r="Q592" s="92">
        <f>SUM(Q$4:Q207)/$BE207</f>
        <v>155286451.427003</v>
      </c>
      <c r="R592" s="92">
        <f>SUM(R$4:R207)/$BE207</f>
        <v>136173085.80728942</v>
      </c>
      <c r="S592" s="92">
        <f>SUM(S$4:S207)/$BE207</f>
        <v>75889283.195154682</v>
      </c>
      <c r="T592" s="92">
        <f>SUM(T$4:T207)/$BE207</f>
        <v>113142483.30343847</v>
      </c>
      <c r="U592" s="92">
        <f>SUM(U$4:U207)/$BE207</f>
        <v>225378021.00346023</v>
      </c>
      <c r="V592" s="92">
        <f>SUM(V$4:V207)/$BE207</f>
        <v>13624099.738739982</v>
      </c>
      <c r="W592" s="92">
        <f>SUM(W$4:W207)/$BE207</f>
        <v>16165553.652974671</v>
      </c>
      <c r="X592" s="92">
        <f>SUM(X$4:X207)/$BE207</f>
        <v>94810490.32596004</v>
      </c>
      <c r="Y592" s="92">
        <f>SUM(Y$4:Y207)/$BE207</f>
        <v>272640126.16405028</v>
      </c>
      <c r="Z592" s="92">
        <f>SUM(Z$4:Z207)/$BE207</f>
        <v>301015800.77998716</v>
      </c>
      <c r="AA592" s="92">
        <f>SUM(AA$4:AA207)/$BE207</f>
        <v>256147943.38921398</v>
      </c>
      <c r="AB592" s="92">
        <f>SUM(AB$4:AB207)/$BE207</f>
        <v>401808188.10082436</v>
      </c>
      <c r="AC592" s="92">
        <f>SUM(AC$4:AC207)/$BE207</f>
        <v>261013262.06184554</v>
      </c>
      <c r="AD592" s="92">
        <f>SUM(AD$4:AD207)/$BE207</f>
        <v>40903709.794590868</v>
      </c>
      <c r="AE592" s="92">
        <f>SUM(AE$4:AE207)/$BE207</f>
        <v>50590212.765485153</v>
      </c>
      <c r="AF592" s="92">
        <f>SUM(AF$4:AF207)/$BE207</f>
        <v>68334799.401152164</v>
      </c>
      <c r="AG592" s="92">
        <f>SUM(AG$4:AG207)/$BE207</f>
        <v>88925429.377165332</v>
      </c>
      <c r="AH592" s="91">
        <f>SUM(AH$4:AH207)/$BE207</f>
        <v>159910905.90724057</v>
      </c>
      <c r="AI592" s="91">
        <f>SUM(AI$4:AI207)/$BE207</f>
        <v>191507358.22083244</v>
      </c>
      <c r="AJ592" s="91">
        <f>SUM(AJ$4:AJ207)/$BE207</f>
        <v>77995942.64773111</v>
      </c>
      <c r="AK592" s="91">
        <f>SUM(AK$4:AK207)/$BE207</f>
        <v>54733482.362632439</v>
      </c>
      <c r="AL592" s="91">
        <f>SUM(AL$4:AL207)/$BE207</f>
        <v>89975515.897378311</v>
      </c>
      <c r="AM592" s="91">
        <f>SUM(AM$4:AM207)/$BE207</f>
        <v>217429603.81636652</v>
      </c>
      <c r="AN592" s="91">
        <f>SUM(AN$4:AN207)/$BE207</f>
        <v>286509314.8960017</v>
      </c>
      <c r="AO592" s="91">
        <f>SUM(AO$4:AO207)/$BE207</f>
        <v>234342123.46062008</v>
      </c>
      <c r="AP592" s="91">
        <f>SUM(AP$4:AP207)/$BE207</f>
        <v>162791508.48352951</v>
      </c>
      <c r="AQ592" s="91">
        <f>SUM(AQ$4:AQ207)/$BE207</f>
        <v>238857517.35841218</v>
      </c>
      <c r="AR592" s="91">
        <f>SUM(AR$4:AR207)/$BE207</f>
        <v>347275012.74717796</v>
      </c>
      <c r="AS592" s="91">
        <f>SUM(AS$4:AS207)/$BE207</f>
        <v>612121185.61855483</v>
      </c>
      <c r="AT592" s="91">
        <f>SUM(AT$4:AT207)/$BE207</f>
        <v>857189825.48232293</v>
      </c>
      <c r="AU592" s="91">
        <f>SUM(AU$4:AU207)/$BE207</f>
        <v>879406356.35768914</v>
      </c>
      <c r="AY592" s="36"/>
      <c r="AZ592" s="36"/>
      <c r="BA592" s="63"/>
      <c r="BB592" s="63"/>
    </row>
    <row r="593" spans="1:54" x14ac:dyDescent="0.25">
      <c r="A593" s="60">
        <v>19596</v>
      </c>
      <c r="B593" s="92">
        <f>SUM(B$4:B208)/$BE208</f>
        <v>87535512.422344387</v>
      </c>
      <c r="C593" s="92">
        <f>SUM(C$4:C208)/$BE208</f>
        <v>74009961.407617003</v>
      </c>
      <c r="D593" s="92">
        <f>SUM(D$4:D208)/$BE208</f>
        <v>88016064.769174218</v>
      </c>
      <c r="E593" s="91">
        <f>SUM(E$4:E208)/$BE208</f>
        <v>3554364.8623670121</v>
      </c>
      <c r="F593" s="92">
        <f>SUM(F$4:F208)/$BE208</f>
        <v>11344713.824545257</v>
      </c>
      <c r="G593" s="92">
        <f>SUM(G$4:G208)/$BE208</f>
        <v>45080745.877146356</v>
      </c>
      <c r="H593" s="92">
        <f>SUM(H$4:H208)/$BE208</f>
        <v>42609991.507626854</v>
      </c>
      <c r="I593" s="92">
        <f>SUM(I$4:I208)/$BE208</f>
        <v>38105480.056610845</v>
      </c>
      <c r="J593" s="91">
        <f>SUM(J$4:J208)/$BE208</f>
        <v>53910201.965641178</v>
      </c>
      <c r="K593" s="92">
        <f>SUM(K$4:K208)/$BE208</f>
        <v>12748548.050202247</v>
      </c>
      <c r="L593" s="91">
        <f>SUM(L$4:L208)/$BE208</f>
        <v>117050413.42479955</v>
      </c>
      <c r="M593" s="92">
        <f>SUM(M$4:M208)/$BE208</f>
        <v>274503965.8210513</v>
      </c>
      <c r="N593" s="92">
        <f>SUM(N$4:N208)/$BE208</f>
        <v>171366000.04177448</v>
      </c>
      <c r="O593" s="92">
        <f>SUM(O$4:O208)/$BE208</f>
        <v>40346617.549091317</v>
      </c>
      <c r="P593" s="92">
        <f>SUM(P$4:P208)/$BE208</f>
        <v>95011132.802897632</v>
      </c>
      <c r="Q593" s="92">
        <f>SUM(Q$4:Q208)/$BE208</f>
        <v>149695582.29553106</v>
      </c>
      <c r="R593" s="92">
        <f>SUM(R$4:R208)/$BE208</f>
        <v>131270473.96203344</v>
      </c>
      <c r="S593" s="92">
        <f>SUM(S$4:S208)/$BE208</f>
        <v>73157443.716339633</v>
      </c>
      <c r="T593" s="92">
        <f>SUM(T$4:T208)/$BE208</f>
        <v>109069158.71647146</v>
      </c>
      <c r="U593" s="92">
        <f>SUM(U$4:U208)/$BE208</f>
        <v>217263220.11403036</v>
      </c>
      <c r="V593" s="92">
        <f>SUM(V$4:V208)/$BE208</f>
        <v>13134371.697915608</v>
      </c>
      <c r="W593" s="92">
        <f>SUM(W$4:W208)/$BE208</f>
        <v>15584335.146583974</v>
      </c>
      <c r="X593" s="92">
        <f>SUM(X$4:X208)/$BE208</f>
        <v>91397343.195016816</v>
      </c>
      <c r="Y593" s="92">
        <f>SUM(Y$4:Y208)/$BE208</f>
        <v>262823462.97620869</v>
      </c>
      <c r="Z593" s="92">
        <f>SUM(Z$4:Z208)/$BE208</f>
        <v>290177355.17278612</v>
      </c>
      <c r="AA593" s="92">
        <f>SUM(AA$4:AA208)/$BE208</f>
        <v>246925068.50197858</v>
      </c>
      <c r="AB593" s="92">
        <f>SUM(AB$4:AB208)/$BE208</f>
        <v>387340281.45855665</v>
      </c>
      <c r="AC593" s="92">
        <f>SUM(AC$4:AC208)/$BE208</f>
        <v>251615252.33802018</v>
      </c>
      <c r="AD593" s="92">
        <f>SUM(AD$4:AD208)/$BE208</f>
        <v>39431658.235003978</v>
      </c>
      <c r="AE593" s="92">
        <f>SUM(AE$4:AE208)/$BE208</f>
        <v>48769395.622592844</v>
      </c>
      <c r="AF593" s="92">
        <f>SUM(AF$4:AF208)/$BE208</f>
        <v>65874993.832970813</v>
      </c>
      <c r="AG593" s="92">
        <f>SUM(AG$4:AG208)/$BE208</f>
        <v>85724180.326659471</v>
      </c>
      <c r="AH593" s="91">
        <f>SUM(AH$4:AH208)/$BE208</f>
        <v>154153556.74392489</v>
      </c>
      <c r="AI593" s="91">
        <f>SUM(AI$4:AI208)/$BE208</f>
        <v>184612248.51670527</v>
      </c>
      <c r="AJ593" s="91">
        <f>SUM(AJ$4:AJ208)/$BE208</f>
        <v>75188223.436417669</v>
      </c>
      <c r="AK593" s="91">
        <f>SUM(AK$4:AK208)/$BE208</f>
        <v>52763405.09734609</v>
      </c>
      <c r="AL593" s="91">
        <f>SUM(AL$4:AL208)/$BE208</f>
        <v>86736439.333910331</v>
      </c>
      <c r="AM593" s="91">
        <f>SUM(AM$4:AM208)/$BE208</f>
        <v>209600995.76636365</v>
      </c>
      <c r="AN593" s="91">
        <f>SUM(AN$4:AN208)/$BE208</f>
        <v>276193255.87137651</v>
      </c>
      <c r="AO593" s="91">
        <f>SUM(AO$4:AO208)/$BE208</f>
        <v>225904534.4917886</v>
      </c>
      <c r="AP593" s="91">
        <f>SUM(AP$4:AP208)/$BE208</f>
        <v>156930384.58849627</v>
      </c>
      <c r="AQ593" s="91">
        <f>SUM(AQ$4:AQ208)/$BE208</f>
        <v>230257304.20018977</v>
      </c>
      <c r="AR593" s="91">
        <f>SUM(AR$4:AR208)/$BE208</f>
        <v>334770843.85220915</v>
      </c>
      <c r="AS593" s="91">
        <f>SUM(AS$4:AS208)/$BE208</f>
        <v>590080129.38475144</v>
      </c>
      <c r="AT593" s="91">
        <f>SUM(AT$4:AT208)/$BE208</f>
        <v>826324093.0967021</v>
      </c>
      <c r="AU593" s="91">
        <f>SUM(AU$4:AU208)/$BE208</f>
        <v>847740650.1812793</v>
      </c>
      <c r="AY593" s="36"/>
      <c r="AZ593" s="36"/>
      <c r="BA593" s="63"/>
      <c r="BB593" s="63"/>
    </row>
    <row r="594" spans="1:54" x14ac:dyDescent="0.25">
      <c r="A594" s="60">
        <v>19597</v>
      </c>
      <c r="B594" s="92">
        <f>SUM(B$4:B209)/$BE209</f>
        <v>84468468.81192185</v>
      </c>
      <c r="C594" s="92">
        <f>SUM(C$4:C209)/$BE209</f>
        <v>71416951.844727322</v>
      </c>
      <c r="D594" s="92">
        <f>SUM(D$4:D209)/$BE209</f>
        <v>84932180.790473744</v>
      </c>
      <c r="E594" s="91">
        <f>SUM(E$4:E209)/$BE209</f>
        <v>3430646.9694393119</v>
      </c>
      <c r="F594" s="92">
        <f>SUM(F$4:F209)/$BE209</f>
        <v>10947986.455965487</v>
      </c>
      <c r="G594" s="92">
        <f>SUM(G$4:G209)/$BE209</f>
        <v>43501626.768832698</v>
      </c>
      <c r="H594" s="92">
        <f>SUM(H$4:H209)/$BE209</f>
        <v>41117437.36105068</v>
      </c>
      <c r="I594" s="92">
        <f>SUM(I$4:I209)/$BE209</f>
        <v>36770824.88720461</v>
      </c>
      <c r="J594" s="91">
        <f>SUM(J$4:J209)/$BE209</f>
        <v>52021616.335355349</v>
      </c>
      <c r="K594" s="92">
        <f>SUM(K$4:K209)/$BE209</f>
        <v>12302525.812811345</v>
      </c>
      <c r="L594" s="91">
        <f>SUM(L$4:L209)/$BE209</f>
        <v>112948901.22981349</v>
      </c>
      <c r="M594" s="92">
        <f>SUM(M$4:M209)/$BE209</f>
        <v>264884073.29967451</v>
      </c>
      <c r="N594" s="92">
        <f>SUM(N$4:N209)/$BE209</f>
        <v>165360832.629778</v>
      </c>
      <c r="O594" s="92">
        <f>SUM(O$4:O209)/$BE209</f>
        <v>38933379.591990791</v>
      </c>
      <c r="P594" s="92">
        <f>SUM(P$4:P209)/$BE209</f>
        <v>91682044.070866555</v>
      </c>
      <c r="Q594" s="92">
        <f>SUM(Q$4:Q209)/$BE209</f>
        <v>144449928.54532793</v>
      </c>
      <c r="R594" s="92">
        <f>SUM(R$4:R209)/$BE209</f>
        <v>126670560.71287507</v>
      </c>
      <c r="S594" s="92">
        <f>SUM(S$4:S209)/$BE209</f>
        <v>70594283.087781429</v>
      </c>
      <c r="T594" s="92">
        <f>SUM(T$4:T209)/$BE209</f>
        <v>105247344.80042389</v>
      </c>
      <c r="U594" s="92">
        <f>SUM(U$4:U209)/$BE209</f>
        <v>209649442.79801178</v>
      </c>
      <c r="V594" s="92">
        <f>SUM(V$4:V209)/$BE209</f>
        <v>12674877.746672634</v>
      </c>
      <c r="W594" s="92">
        <f>SUM(W$4:W209)/$BE209</f>
        <v>15038997.689136686</v>
      </c>
      <c r="X594" s="92">
        <f>SUM(X$4:X209)/$BE209</f>
        <v>88194928.874217123</v>
      </c>
      <c r="Y594" s="92">
        <f>SUM(Y$4:Y209)/$BE209</f>
        <v>253612905.7917718</v>
      </c>
      <c r="Z594" s="92">
        <f>SUM(Z$4:Z209)/$BE209</f>
        <v>280008107.78791851</v>
      </c>
      <c r="AA594" s="92">
        <f>SUM(AA$4:AA209)/$BE209</f>
        <v>238271653.96843049</v>
      </c>
      <c r="AB594" s="92">
        <f>SUM(AB$4:AB209)/$BE209</f>
        <v>373765661.49720347</v>
      </c>
      <c r="AC594" s="92">
        <f>SUM(AC$4:AC209)/$BE209</f>
        <v>242797501.83932102</v>
      </c>
      <c r="AD594" s="92">
        <f>SUM(AD$4:AD209)/$BE209</f>
        <v>38050490.252472267</v>
      </c>
      <c r="AE594" s="92">
        <f>SUM(AE$4:AE209)/$BE209</f>
        <v>47060994.898740247</v>
      </c>
      <c r="AF594" s="92">
        <f>SUM(AF$4:AF209)/$BE209</f>
        <v>63567057.627117969</v>
      </c>
      <c r="AG594" s="92">
        <f>SUM(AG$4:AG209)/$BE209</f>
        <v>82720585.828387484</v>
      </c>
      <c r="AH594" s="91">
        <f>SUM(AH$4:AH209)/$BE209</f>
        <v>148751678.57075635</v>
      </c>
      <c r="AI594" s="91">
        <f>SUM(AI$4:AI209)/$BE209</f>
        <v>178142857.62237123</v>
      </c>
      <c r="AJ594" s="91">
        <f>SUM(AJ$4:AJ209)/$BE209</f>
        <v>72553855.349307522</v>
      </c>
      <c r="AK594" s="91">
        <f>SUM(AK$4:AK209)/$BE209</f>
        <v>50914972.1400313</v>
      </c>
      <c r="AL594" s="91">
        <f>SUM(AL$4:AL209)/$BE209</f>
        <v>83697347.999948993</v>
      </c>
      <c r="AM594" s="91">
        <f>SUM(AM$4:AM209)/$BE209</f>
        <v>202255754.70095727</v>
      </c>
      <c r="AN594" s="91">
        <f>SUM(AN$4:AN209)/$BE209</f>
        <v>266514140.02009729</v>
      </c>
      <c r="AO594" s="91">
        <f>SUM(AO$4:AO209)/$BE209</f>
        <v>217987927.1788362</v>
      </c>
      <c r="AP594" s="91">
        <f>SUM(AP$4:AP209)/$BE209</f>
        <v>151431138.47927493</v>
      </c>
      <c r="AQ594" s="91">
        <f>SUM(AQ$4:AQ209)/$BE209</f>
        <v>222188088.68048191</v>
      </c>
      <c r="AR594" s="91">
        <f>SUM(AR$4:AR209)/$BE209</f>
        <v>323038709.80139273</v>
      </c>
      <c r="AS594" s="91">
        <f>SUM(AS$4:AS209)/$BE209</f>
        <v>569399948.85415578</v>
      </c>
      <c r="AT594" s="91">
        <f>SUM(AT$4:AT209)/$BE209</f>
        <v>797364089.98126268</v>
      </c>
      <c r="AU594" s="91">
        <f>SUM(AU$4:AU209)/$BE209</f>
        <v>818030066.56939268</v>
      </c>
      <c r="AY594" s="36"/>
      <c r="AZ594" s="36"/>
      <c r="BA594" s="63"/>
      <c r="BB594" s="63"/>
    </row>
    <row r="595" spans="1:54" x14ac:dyDescent="0.25">
      <c r="A595" s="60">
        <v>19598</v>
      </c>
      <c r="B595" s="92">
        <f>SUM(B$4:B210)/$BE210</f>
        <v>81592209.298511535</v>
      </c>
      <c r="C595" s="92">
        <f>SUM(C$4:C210)/$BE210</f>
        <v>68985239.949211672</v>
      </c>
      <c r="D595" s="92">
        <f>SUM(D$4:D210)/$BE210</f>
        <v>82040127.886872128</v>
      </c>
      <c r="E595" s="91">
        <f>SUM(E$4:E210)/$BE210</f>
        <v>3314619.9793392802</v>
      </c>
      <c r="F595" s="92">
        <f>SUM(F$4:F210)/$BE210</f>
        <v>10575934.648079149</v>
      </c>
      <c r="G595" s="92">
        <f>SUM(G$4:G210)/$BE210</f>
        <v>42020735.882978067</v>
      </c>
      <c r="H595" s="92">
        <f>SUM(H$4:H210)/$BE210</f>
        <v>39717736.993790403</v>
      </c>
      <c r="I595" s="92">
        <f>SUM(I$4:I210)/$BE210</f>
        <v>35519192.976832099</v>
      </c>
      <c r="J595" s="91">
        <f>SUM(J$4:J210)/$BE210</f>
        <v>50250511.907695875</v>
      </c>
      <c r="K595" s="92">
        <f>SUM(K$4:K210)/$BE210</f>
        <v>11884254.223720204</v>
      </c>
      <c r="L595" s="91">
        <f>SUM(L$4:L210)/$BE210</f>
        <v>109102526.93459488</v>
      </c>
      <c r="M595" s="92">
        <f>SUM(M$4:M210)/$BE210</f>
        <v>255862591.59036916</v>
      </c>
      <c r="N595" s="92">
        <f>SUM(N$4:N210)/$BE210</f>
        <v>159729222.58609894</v>
      </c>
      <c r="O595" s="92">
        <f>SUM(O$4:O210)/$BE210</f>
        <v>37608049.181573421</v>
      </c>
      <c r="P595" s="92">
        <f>SUM(P$4:P210)/$BE210</f>
        <v>88560058.33023116</v>
      </c>
      <c r="Q595" s="92">
        <f>SUM(Q$4:Q210)/$BE210</f>
        <v>139530581.73130009</v>
      </c>
      <c r="R595" s="92">
        <f>SUM(R$4:R210)/$BE210</f>
        <v>122356787.38127063</v>
      </c>
      <c r="S595" s="92">
        <f>SUM(S$4:S210)/$BE210</f>
        <v>68190562.060302213</v>
      </c>
      <c r="T595" s="92">
        <f>SUM(T$4:T210)/$BE210</f>
        <v>101663265.98336606</v>
      </c>
      <c r="U595" s="92">
        <f>SUM(U$4:U210)/$BE210</f>
        <v>202509291.96014205</v>
      </c>
      <c r="V595" s="92">
        <f>SUM(V$4:V210)/$BE210</f>
        <v>12243986.098425817</v>
      </c>
      <c r="W595" s="92">
        <f>SUM(W$4:W210)/$BE210</f>
        <v>14527579.443333019</v>
      </c>
      <c r="X595" s="92">
        <f>SUM(X$4:X210)/$BE210</f>
        <v>85191724.002539113</v>
      </c>
      <c r="Y595" s="92">
        <f>SUM(Y$4:Y210)/$BE210</f>
        <v>244975296.82957929</v>
      </c>
      <c r="Z595" s="92">
        <f>SUM(Z$4:Z210)/$BE210</f>
        <v>270471446.65755469</v>
      </c>
      <c r="AA595" s="92">
        <f>SUM(AA$4:AA210)/$BE210</f>
        <v>230156564.33034188</v>
      </c>
      <c r="AB595" s="92">
        <f>SUM(AB$4:AB210)/$BE210</f>
        <v>361035461.00876403</v>
      </c>
      <c r="AC595" s="92">
        <f>SUM(AC$4:AC210)/$BE210</f>
        <v>234528269.57901889</v>
      </c>
      <c r="AD595" s="92">
        <f>SUM(AD$4:AD210)/$BE210</f>
        <v>36755233.938139208</v>
      </c>
      <c r="AE595" s="92">
        <f>SUM(AE$4:AE210)/$BE210</f>
        <v>45458863.741431981</v>
      </c>
      <c r="AF595" s="92">
        <f>SUM(AF$4:AF210)/$BE210</f>
        <v>61402686.900921255</v>
      </c>
      <c r="AG595" s="92">
        <f>SUM(AG$4:AG210)/$BE210</f>
        <v>79903834.752252311</v>
      </c>
      <c r="AH595" s="91">
        <f>SUM(AH$4:AH210)/$BE210</f>
        <v>143685825.46769792</v>
      </c>
      <c r="AI595" s="91">
        <f>SUM(AI$4:AI210)/$BE210</f>
        <v>172075897.6330986</v>
      </c>
      <c r="AJ595" s="91">
        <f>SUM(AJ$4:AJ210)/$BE210</f>
        <v>70083362.499768794</v>
      </c>
      <c r="AK595" s="91">
        <f>SUM(AK$4:AK210)/$BE210</f>
        <v>49181520.863367461</v>
      </c>
      <c r="AL595" s="91">
        <f>SUM(AL$4:AL210)/$BE210</f>
        <v>80847311.316781029</v>
      </c>
      <c r="AM595" s="91">
        <f>SUM(AM$4:AM210)/$BE210</f>
        <v>195367441.8943527</v>
      </c>
      <c r="AN595" s="91">
        <f>SUM(AN$4:AN210)/$BE210</f>
        <v>257437117.82192534</v>
      </c>
      <c r="AO595" s="91">
        <f>SUM(AO$4:AO210)/$BE210</f>
        <v>210563773.92405045</v>
      </c>
      <c r="AP595" s="91">
        <f>SUM(AP$4:AP210)/$BE210</f>
        <v>146273975.12402812</v>
      </c>
      <c r="AQ595" s="91">
        <f>SUM(AQ$4:AQ210)/$BE210</f>
        <v>214620832.76157302</v>
      </c>
      <c r="AR595" s="91">
        <f>SUM(AR$4:AR210)/$BE210</f>
        <v>312036378.47923458</v>
      </c>
      <c r="AS595" s="91">
        <f>SUM(AS$4:AS210)/$BE210</f>
        <v>550006193.70445251</v>
      </c>
      <c r="AT595" s="91">
        <f>SUM(AT$4:AT210)/$BE210</f>
        <v>770205563.6684016</v>
      </c>
      <c r="AU595" s="91">
        <f>SUM(AU$4:AU210)/$BE210</f>
        <v>790167652.05329323</v>
      </c>
      <c r="AY595" s="36"/>
      <c r="AZ595" s="36"/>
      <c r="BA595" s="63"/>
      <c r="BB595" s="63"/>
    </row>
    <row r="596" spans="1:54" x14ac:dyDescent="0.25">
      <c r="A596" s="60">
        <v>19599</v>
      </c>
      <c r="B596" s="92">
        <f>SUM(B$4:B211)/$BE211</f>
        <v>78890144.729194283</v>
      </c>
      <c r="C596" s="92">
        <f>SUM(C$4:C211)/$BE211</f>
        <v>66700797.490585625</v>
      </c>
      <c r="D596" s="92">
        <f>SUM(D$4:D211)/$BE211</f>
        <v>79323225.284931198</v>
      </c>
      <c r="E596" s="91">
        <f>SUM(E$4:E211)/$BE211</f>
        <v>3205620.249830388</v>
      </c>
      <c r="F596" s="92">
        <f>SUM(F$4:F211)/$BE211</f>
        <v>10226412.572279394</v>
      </c>
      <c r="G596" s="92">
        <f>SUM(G$4:G211)/$BE211</f>
        <v>40629533.552562378</v>
      </c>
      <c r="H596" s="92">
        <f>SUM(H$4:H211)/$BE211</f>
        <v>38402807.096532159</v>
      </c>
      <c r="I596" s="92">
        <f>SUM(I$4:I211)/$BE211</f>
        <v>34343363.086734541</v>
      </c>
      <c r="J596" s="91">
        <f>SUM(J$4:J211)/$BE211</f>
        <v>48586672.756818317</v>
      </c>
      <c r="K596" s="92">
        <f>SUM(K$4:K211)/$BE211</f>
        <v>11491316.121706929</v>
      </c>
      <c r="L596" s="91">
        <f>SUM(L$4:L211)/$BE211</f>
        <v>105489104.44288132</v>
      </c>
      <c r="M596" s="92">
        <f>SUM(M$4:M211)/$BE211</f>
        <v>247387484.99990541</v>
      </c>
      <c r="N596" s="92">
        <f>SUM(N$4:N211)/$BE211</f>
        <v>154438687.7934213</v>
      </c>
      <c r="O596" s="92">
        <f>SUM(O$4:O211)/$BE211</f>
        <v>36362985.959881015</v>
      </c>
      <c r="P596" s="92">
        <f>SUM(P$4:P211)/$BE211</f>
        <v>85627148.346431747</v>
      </c>
      <c r="Q596" s="92">
        <f>SUM(Q$4:Q211)/$BE211</f>
        <v>134909167.90358493</v>
      </c>
      <c r="R596" s="92">
        <f>SUM(R$4:R211)/$BE211</f>
        <v>118304276.42068043</v>
      </c>
      <c r="S596" s="92">
        <f>SUM(S$4:S211)/$BE211</f>
        <v>65932425.742375143</v>
      </c>
      <c r="T596" s="92">
        <f>SUM(T$4:T211)/$BE211</f>
        <v>98296264.278217152</v>
      </c>
      <c r="U596" s="92">
        <f>SUM(U$4:U211)/$BE211</f>
        <v>195801576.34379366</v>
      </c>
      <c r="V596" s="92">
        <f>SUM(V$4:V211)/$BE211</f>
        <v>11839190.648614194</v>
      </c>
      <c r="W596" s="92">
        <f>SUM(W$4:W211)/$BE211</f>
        <v>14047131.349258283</v>
      </c>
      <c r="X596" s="92">
        <f>SUM(X$4:X211)/$BE211</f>
        <v>82370404.59649317</v>
      </c>
      <c r="Y596" s="92">
        <f>SUM(Y$4:Y211)/$BE211</f>
        <v>236860813.9334932</v>
      </c>
      <c r="Z596" s="92">
        <f>SUM(Z$4:Z211)/$BE211</f>
        <v>261512366.39418671</v>
      </c>
      <c r="AA596" s="92">
        <f>SUM(AA$4:AA211)/$BE211</f>
        <v>222532965.60647902</v>
      </c>
      <c r="AB596" s="92">
        <f>SUM(AB$4:AB211)/$BE211</f>
        <v>349076252.87032324</v>
      </c>
      <c r="AC596" s="92">
        <f>SUM(AC$4:AC211)/$BE211</f>
        <v>226759852.70796981</v>
      </c>
      <c r="AD596" s="92">
        <f>SUM(AD$4:AD211)/$BE211</f>
        <v>35538432.959421419</v>
      </c>
      <c r="AE596" s="92">
        <f>SUM(AE$4:AE211)/$BE211</f>
        <v>43953761.432875678</v>
      </c>
      <c r="AF596" s="92">
        <f>SUM(AF$4:AF211)/$BE211</f>
        <v>59369402.168172136</v>
      </c>
      <c r="AG596" s="92">
        <f>SUM(AG$4:AG211)/$BE211</f>
        <v>77257678.11260435</v>
      </c>
      <c r="AH596" s="91">
        <f>SUM(AH$4:AH211)/$BE211</f>
        <v>138926778.72598788</v>
      </c>
      <c r="AI596" s="91">
        <f>SUM(AI$4:AI211)/$BE211</f>
        <v>166376375.33451024</v>
      </c>
      <c r="AJ596" s="91">
        <f>SUM(AJ$4:AJ211)/$BE211</f>
        <v>67762490.408144727</v>
      </c>
      <c r="AK596" s="91">
        <f>SUM(AK$4:AK211)/$BE211</f>
        <v>47553055.513059273</v>
      </c>
      <c r="AL596" s="91">
        <f>SUM(AL$4:AL211)/$BE211</f>
        <v>78169891.76328285</v>
      </c>
      <c r="AM596" s="91">
        <f>SUM(AM$4:AM211)/$BE211</f>
        <v>188896313.76612231</v>
      </c>
      <c r="AN596" s="91">
        <f>SUM(AN$4:AN211)/$BE211</f>
        <v>248909839.98111615</v>
      </c>
      <c r="AO596" s="91">
        <f>SUM(AO$4:AO211)/$BE211</f>
        <v>203589252.46148616</v>
      </c>
      <c r="AP596" s="91">
        <f>SUM(AP$4:AP211)/$BE211</f>
        <v>141429150.74615979</v>
      </c>
      <c r="AQ596" s="91">
        <f>SUM(AQ$4:AQ211)/$BE211</f>
        <v>207511879.4991875</v>
      </c>
      <c r="AR596" s="91">
        <f>SUM(AR$4:AR211)/$BE211</f>
        <v>301700388.74814659</v>
      </c>
      <c r="AS596" s="91">
        <f>SUM(AS$4:AS211)/$BE211</f>
        <v>531787001.40876007</v>
      </c>
      <c r="AT596" s="91">
        <f>SUM(AT$4:AT211)/$BE211</f>
        <v>744691863.14830875</v>
      </c>
      <c r="AU596" s="91">
        <f>SUM(AU$4:AU211)/$BE211</f>
        <v>763992694.89172053</v>
      </c>
      <c r="AY596" s="36"/>
      <c r="AZ596" s="36"/>
      <c r="BA596" s="63"/>
      <c r="BB596" s="63"/>
    </row>
    <row r="597" spans="1:54" x14ac:dyDescent="0.25">
      <c r="A597" s="60">
        <v>19600</v>
      </c>
      <c r="B597" s="92">
        <f>SUM(B$4:B212)/$BE212</f>
        <v>76350902.773009658</v>
      </c>
      <c r="C597" s="92">
        <f>SUM(C$4:C212)/$BE212</f>
        <v>64554012.267951332</v>
      </c>
      <c r="D597" s="92">
        <f>SUM(D$4:D212)/$BE212</f>
        <v>76770038.567722559</v>
      </c>
      <c r="E597" s="91">
        <f>SUM(E$4:E212)/$BE212</f>
        <v>3103188.8700453346</v>
      </c>
      <c r="F597" s="92">
        <f>SUM(F$4:F212)/$BE212</f>
        <v>9897949.3543051593</v>
      </c>
      <c r="G597" s="92">
        <f>SUM(G$4:G212)/$BE212</f>
        <v>39322165.501188502</v>
      </c>
      <c r="H597" s="91">
        <f>SUM(H$4:H212)/$BE212</f>
        <v>37167116.577899419</v>
      </c>
      <c r="I597" s="91">
        <f>SUM(I$4:I212)/$BE212</f>
        <v>33238388.922537655</v>
      </c>
      <c r="J597" s="91">
        <f>SUM(J$4:J212)/$BE212</f>
        <v>47023095.47150559</v>
      </c>
      <c r="K597" s="92">
        <f>SUM(K$4:K212)/$BE212</f>
        <v>11122059.096311763</v>
      </c>
      <c r="L597" s="91">
        <f>SUM(L$4:L212)/$BE212</f>
        <v>102093424.31993923</v>
      </c>
      <c r="M597" s="92">
        <f>SUM(M$4:M212)/$BE212</f>
        <v>239423082.65806517</v>
      </c>
      <c r="N597" s="92">
        <f>SUM(N$4:N212)/$BE212</f>
        <v>149466955.0369356</v>
      </c>
      <c r="O597" s="92">
        <f>SUM(O$4:O212)/$BE212</f>
        <v>35192946.712494105</v>
      </c>
      <c r="P597" s="92">
        <f>SUM(P$4:P212)/$BE212</f>
        <v>82870971.617019966</v>
      </c>
      <c r="Q597" s="92">
        <f>SUM(Q$4:Q212)/$BE212</f>
        <v>130566243.0234924</v>
      </c>
      <c r="R597" s="92">
        <f>SUM(R$4:R212)/$BE212</f>
        <v>114495968.51881041</v>
      </c>
      <c r="S597" s="91">
        <f>SUM(S$4:S212)/$BE212</f>
        <v>63810360.803084806</v>
      </c>
      <c r="T597" s="91">
        <f>SUM(T$4:T212)/$BE212</f>
        <v>95132158.847818211</v>
      </c>
      <c r="U597" s="92">
        <f>SUM(U$4:U212)/$BE212</f>
        <v>189498061.49493492</v>
      </c>
      <c r="V597" s="92">
        <f>SUM(V$4:V212)/$BE212</f>
        <v>11458785.073549928</v>
      </c>
      <c r="W597" s="92">
        <f>SUM(W$4:W212)/$BE212</f>
        <v>13595631.829336528</v>
      </c>
      <c r="X597" s="92">
        <f>SUM(X$4:X212)/$BE212</f>
        <v>79719093.870400622</v>
      </c>
      <c r="Y597" s="92">
        <f>SUM(Y$4:Y212)/$BE212</f>
        <v>229235301.7242676</v>
      </c>
      <c r="Z597" s="92">
        <f>SUM(Z$4:Z212)/$BE212</f>
        <v>253093156.29151362</v>
      </c>
      <c r="AA597" s="92">
        <f>SUM(AA$4:AA212)/$BE212</f>
        <v>215368764.36617056</v>
      </c>
      <c r="AB597" s="92">
        <f>SUM(AB$4:AB212)/$BE212</f>
        <v>337837704.94937396</v>
      </c>
      <c r="AC597" s="92">
        <f>SUM(AC$4:AC212)/$BE212</f>
        <v>219459555.8037512</v>
      </c>
      <c r="AD597" s="92">
        <f>SUM(AD$4:AD212)/$BE212</f>
        <v>34394977.857765451</v>
      </c>
      <c r="AE597" s="92">
        <f>SUM(AE$4:AE212)/$BE212</f>
        <v>42539352.565435909</v>
      </c>
      <c r="AF597" s="92">
        <f>SUM(AF$4:AF212)/$BE212</f>
        <v>57458643.28022673</v>
      </c>
      <c r="AG597" s="92">
        <f>SUM(AG$4:AG212)/$BE212</f>
        <v>74770978.308548808</v>
      </c>
      <c r="AH597" s="91">
        <f>SUM(AH$4:AH212)/$BE212</f>
        <v>134454507.90301299</v>
      </c>
      <c r="AI597" s="91">
        <f>SUM(AI$4:AI212)/$BE212</f>
        <v>161020301.24097723</v>
      </c>
      <c r="AJ597" s="91">
        <f>SUM(AJ$4:AJ212)/$BE212</f>
        <v>65581474.741408847</v>
      </c>
      <c r="AK597" s="91">
        <f>SUM(AK$4:AK212)/$BE212</f>
        <v>46022721.988313511</v>
      </c>
      <c r="AL597" s="91">
        <f>SUM(AL$4:AL212)/$BE212</f>
        <v>75653816.486043379</v>
      </c>
      <c r="AM597" s="91">
        <f>SUM(AM$4:AM212)/$BE212</f>
        <v>182815130.12707895</v>
      </c>
      <c r="AN597" s="91">
        <f>SUM(AN$4:AN212)/$BE212</f>
        <v>240896411.01457894</v>
      </c>
      <c r="AO597" s="91">
        <f>SUM(AO$4:AO212)/$BE212</f>
        <v>197035009.23532298</v>
      </c>
      <c r="AP597" s="91">
        <f>SUM(AP$4:AP212)/$BE212</f>
        <v>136876279.90505457</v>
      </c>
      <c r="AQ597" s="91">
        <f>SUM(AQ$4:AQ212)/$BE212</f>
        <v>200831311.64074042</v>
      </c>
      <c r="AR597" s="91">
        <f>SUM(AR$4:AR212)/$BE212</f>
        <v>291987237.09320194</v>
      </c>
      <c r="AS597" s="91">
        <f>SUM(AS$4:AS212)/$BE212</f>
        <v>514665683.73568606</v>
      </c>
      <c r="AT597" s="91">
        <f>SUM(AT$4:AT212)/$BE212</f>
        <v>720715601.05821431</v>
      </c>
      <c r="AU597" s="91">
        <f>SUM(AU$4:AU212)/$BE212</f>
        <v>739395021.90128362</v>
      </c>
      <c r="AY597" s="36"/>
      <c r="AZ597" s="36"/>
      <c r="BA597" s="63"/>
      <c r="BB597" s="63"/>
    </row>
    <row r="598" spans="1:54" x14ac:dyDescent="0.25">
      <c r="A598" s="60">
        <v>19601</v>
      </c>
      <c r="B598" s="92">
        <f>SUM(B$4:B213)/$BE213</f>
        <v>73961883.548400745</v>
      </c>
      <c r="C598" s="92">
        <f>SUM(C$4:C213)/$BE213</f>
        <v>62534231.985410295</v>
      </c>
      <c r="D598" s="92">
        <f>SUM(D$4:D213)/$BE213</f>
        <v>74367899.430288136</v>
      </c>
      <c r="E598" s="91">
        <f>SUM(E$4:E213)/$BE213</f>
        <v>3006817.6954692951</v>
      </c>
      <c r="F598" s="92">
        <f>SUM(F$4:F213)/$BE213</f>
        <v>9588916.602192862</v>
      </c>
      <c r="G598" s="92">
        <f>SUM(G$4:G213)/$BE213</f>
        <v>38092140.890869208</v>
      </c>
      <c r="H598" s="91">
        <f>SUM(H$4:H213)/$BE213</f>
        <v>36004531.791755863</v>
      </c>
      <c r="I598" s="91">
        <f>SUM(I$4:I213)/$BE213</f>
        <v>32198785.433114566</v>
      </c>
      <c r="J598" s="91">
        <f>SUM(J$4:J213)/$BE213</f>
        <v>45552021.559809931</v>
      </c>
      <c r="K598" s="92">
        <f>SUM(K$4:K213)/$BE213</f>
        <v>10774647.430776056</v>
      </c>
      <c r="L598" s="91">
        <f>SUM(L$4:L213)/$BE213</f>
        <v>98898637.002179503</v>
      </c>
      <c r="M598" s="92">
        <f>SUM(M$4:M213)/$BE213</f>
        <v>231929862.94449696</v>
      </c>
      <c r="N598" s="92">
        <f>SUM(N$4:N213)/$BE213</f>
        <v>144789359.06780422</v>
      </c>
      <c r="O598" s="92">
        <f>SUM(O$4:O213)/$BE213</f>
        <v>34092129.268763617</v>
      </c>
      <c r="P598" s="92">
        <f>SUM(P$4:P213)/$BE213</f>
        <v>80277856.097827405</v>
      </c>
      <c r="Q598" s="92">
        <f>SUM(Q$4:Q213)/$BE213</f>
        <v>126480251.86538738</v>
      </c>
      <c r="R598" s="92">
        <f>SUM(R$4:R213)/$BE213</f>
        <v>110912965.64218728</v>
      </c>
      <c r="S598" s="91">
        <f>SUM(S$4:S213)/$BE213</f>
        <v>61813837.824538611</v>
      </c>
      <c r="T598" s="91">
        <f>SUM(T$4:T213)/$BE213</f>
        <v>92155250.313251153</v>
      </c>
      <c r="U598" s="92">
        <f>SUM(U$4:U213)/$BE213</f>
        <v>183567469.59839758</v>
      </c>
      <c r="V598" s="92">
        <f>SUM(V$4:V213)/$BE213</f>
        <v>11100885.439673843</v>
      </c>
      <c r="W598" s="92">
        <f>SUM(W$4:W213)/$BE213</f>
        <v>13170845.619868768</v>
      </c>
      <c r="X598" s="92">
        <f>SUM(X$4:X213)/$BE213</f>
        <v>77224637.786667466</v>
      </c>
      <c r="Y598" s="92">
        <f>SUM(Y$4:Y213)/$BE213</f>
        <v>222060924.77430543</v>
      </c>
      <c r="Z598" s="92">
        <f>SUM(Z$4:Z213)/$BE213</f>
        <v>245172038.22609067</v>
      </c>
      <c r="AA598" s="92">
        <f>SUM(AA$4:AA213)/$BE213</f>
        <v>208628417.14940277</v>
      </c>
      <c r="AB598" s="92">
        <f>SUM(AB$4:AB213)/$BE213</f>
        <v>327264053.0841468</v>
      </c>
      <c r="AC598" s="92">
        <f>SUM(AC$4:AC213)/$BE213</f>
        <v>212591153.6099292</v>
      </c>
      <c r="AD598" s="92">
        <f>SUM(AD$4:AD213)/$BE213</f>
        <v>33319169.581493936</v>
      </c>
      <c r="AE598" s="92">
        <f>SUM(AE$4:AE213)/$BE213</f>
        <v>41208621.603520691</v>
      </c>
      <c r="AF598" s="92">
        <f>SUM(AF$4:AF213)/$BE213</f>
        <v>55660926.987009712</v>
      </c>
      <c r="AG598" s="92">
        <f>SUM(AG$4:AG213)/$BE213</f>
        <v>72431392.261775881</v>
      </c>
      <c r="AH598" s="91">
        <f>SUM(AH$4:AH213)/$BE213</f>
        <v>130246820.76174578</v>
      </c>
      <c r="AI598" s="91">
        <f>SUM(AI$4:AI213)/$BE213</f>
        <v>155981098.09834644</v>
      </c>
      <c r="AJ598" s="91">
        <f>SUM(AJ$4:AJ213)/$BE213</f>
        <v>63529496.29716257</v>
      </c>
      <c r="AK598" s="91">
        <f>SUM(AK$4:AK213)/$BE213</f>
        <v>44582926.411003277</v>
      </c>
      <c r="AL598" s="91">
        <f>SUM(AL$4:AL213)/$BE213</f>
        <v>73286595.675226018</v>
      </c>
      <c r="AM598" s="91">
        <f>SUM(AM$4:AM213)/$BE213</f>
        <v>177093718.77357647</v>
      </c>
      <c r="AN598" s="91">
        <f>SUM(AN$4:AN213)/$BE213</f>
        <v>233357063.93519497</v>
      </c>
      <c r="AO598" s="91">
        <f>SUM(AO$4:AO213)/$BE213</f>
        <v>190868535.92765757</v>
      </c>
      <c r="AP598" s="91">
        <f>SUM(AP$4:AP213)/$BE213</f>
        <v>132592769.05303825</v>
      </c>
      <c r="AQ598" s="91">
        <f>SUM(AQ$4:AQ213)/$BE213</f>
        <v>194545980.06878728</v>
      </c>
      <c r="AR598" s="91">
        <f>SUM(AR$4:AR213)/$BE213</f>
        <v>282848726.18942565</v>
      </c>
      <c r="AS598" s="91">
        <f>SUM(AS$4:AS213)/$BE213</f>
        <v>498557286.23518306</v>
      </c>
      <c r="AT598" s="91">
        <f>SUM(AT$4:AT213)/$BE213</f>
        <v>698157805.95150983</v>
      </c>
      <c r="AU598" s="91">
        <f>SUM(AU$4:AU213)/$BE213</f>
        <v>716252577.63033319</v>
      </c>
      <c r="AY598" s="36"/>
      <c r="AZ598" s="36"/>
      <c r="BA598" s="63"/>
      <c r="BB598" s="63"/>
    </row>
    <row r="599" spans="1:54" x14ac:dyDescent="0.25">
      <c r="A599" s="60">
        <v>19602</v>
      </c>
      <c r="B599" s="92">
        <f>SUM(B$4:B214)/$BE214</f>
        <v>71705713.023555622</v>
      </c>
      <c r="C599" s="92">
        <f>SUM(C$4:C214)/$BE214</f>
        <v>60626768.410306454</v>
      </c>
      <c r="D599" s="92">
        <f>SUM(D$4:D214)/$BE214</f>
        <v>72099338.486899063</v>
      </c>
      <c r="E599" s="91">
        <f>SUM(E$4:E214)/$BE214</f>
        <v>2915806.1269569071</v>
      </c>
      <c r="F599" s="92">
        <f>SUM(F$4:F214)/$BE214</f>
        <v>9297066.0396682899</v>
      </c>
      <c r="G599" s="92">
        <f>SUM(G$4:G214)/$BE214</f>
        <v>36930514.085541621</v>
      </c>
      <c r="H599" s="91">
        <f>SUM(H$4:H214)/$BE214</f>
        <v>34906596.434278205</v>
      </c>
      <c r="I599" s="91">
        <f>SUM(I$4:I214)/$BE214</f>
        <v>31216990.117641885</v>
      </c>
      <c r="J599" s="91">
        <f>SUM(J$4:J214)/$BE214</f>
        <v>44162753.920772456</v>
      </c>
      <c r="K599" s="92">
        <f>SUM(K$4:K214)/$BE214</f>
        <v>10446561.208256107</v>
      </c>
      <c r="L599" s="91">
        <f>SUM(L$4:L214)/$BE214</f>
        <v>95881510.966673687</v>
      </c>
      <c r="M599" s="92">
        <f>SUM(M$4:M214)/$BE214</f>
        <v>224853335.5836671</v>
      </c>
      <c r="N599" s="92">
        <f>SUM(N$4:N214)/$BE214</f>
        <v>140371884.41699934</v>
      </c>
      <c r="O599" s="92">
        <f>SUM(O$4:O214)/$BE214</f>
        <v>33052527.292747494</v>
      </c>
      <c r="P599" s="92">
        <f>SUM(P$4:P214)/$BE214</f>
        <v>77828939.037778661</v>
      </c>
      <c r="Q599" s="92">
        <f>SUM(Q$4:Q214)/$BE214</f>
        <v>122621480.02788709</v>
      </c>
      <c r="R599" s="92">
        <f>SUM(R$4:R214)/$BE214</f>
        <v>107529217.45360509</v>
      </c>
      <c r="S599" s="91">
        <f>SUM(S$4:S214)/$BE214</f>
        <v>59928344.234560676</v>
      </c>
      <c r="T599" s="91">
        <f>SUM(T$4:T214)/$BE214</f>
        <v>89343892.116401389</v>
      </c>
      <c r="U599" s="92">
        <f>SUM(U$4:U214)/$BE214</f>
        <v>177966680.87396654</v>
      </c>
      <c r="V599" s="92">
        <f>SUM(V$4:V214)/$BE214</f>
        <v>10762886.343217403</v>
      </c>
      <c r="W599" s="92">
        <f>SUM(W$4:W214)/$BE214</f>
        <v>12769678.940870797</v>
      </c>
      <c r="X599" s="92">
        <f>SUM(X$4:X214)/$BE214</f>
        <v>74868895.274585918</v>
      </c>
      <c r="Y599" s="92">
        <f>SUM(Y$4:Y214)/$BE214</f>
        <v>215285510.33767068</v>
      </c>
      <c r="Z599" s="92">
        <f>SUM(Z$4:Z214)/$BE214</f>
        <v>237691406.97136787</v>
      </c>
      <c r="AA599" s="92">
        <f>SUM(AA$4:AA214)/$BE214</f>
        <v>202262897.65763554</v>
      </c>
      <c r="AB599" s="92">
        <f>SUM(AB$4:AB214)/$BE214</f>
        <v>317278397.51170975</v>
      </c>
      <c r="AC599" s="92">
        <f>SUM(AC$4:AC214)/$BE214</f>
        <v>206104700.8384181</v>
      </c>
      <c r="AD599" s="92">
        <f>SUM(AD$4:AD214)/$BE214</f>
        <v>32303184.187909674</v>
      </c>
      <c r="AE599" s="92">
        <f>SUM(AE$4:AE214)/$BE214</f>
        <v>39951893.288930908</v>
      </c>
      <c r="AF599" s="92">
        <f>SUM(AF$4:AF214)/$BE214</f>
        <v>53963179.305681489</v>
      </c>
      <c r="AG599" s="92">
        <f>SUM(AG$4:AG214)/$BE214</f>
        <v>70221906.26487641</v>
      </c>
      <c r="AH599" s="91">
        <f>SUM(AH$4:AH214)/$BE214</f>
        <v>126273119.20639649</v>
      </c>
      <c r="AI599" s="91">
        <f>SUM(AI$4:AI214)/$BE214</f>
        <v>151222120.00766855</v>
      </c>
      <c r="AJ599" s="91">
        <f>SUM(AJ$4:AJ214)/$BE214</f>
        <v>61591624.019751139</v>
      </c>
      <c r="AK599" s="91">
        <f>SUM(AK$4:AK214)/$BE214</f>
        <v>43223205.656801119</v>
      </c>
      <c r="AL599" s="91">
        <f>SUM(AL$4:AL214)/$BE214</f>
        <v>71051018.730285794</v>
      </c>
      <c r="AM599" s="91">
        <f>SUM(AM$4:AM214)/$BE214</f>
        <v>171690471.88378075</v>
      </c>
      <c r="AN599" s="91">
        <f>SUM(AN$4:AN214)/$BE214</f>
        <v>226236972.9537769</v>
      </c>
      <c r="AO599" s="91">
        <f>SUM(AO$4:AO214)/$BE214</f>
        <v>185044979.12041974</v>
      </c>
      <c r="AP599" s="91">
        <f>SUM(AP$4:AP214)/$BE214</f>
        <v>128547460.52849026</v>
      </c>
      <c r="AQ599" s="91">
        <f>SUM(AQ$4:AQ214)/$BE214</f>
        <v>188610179.64507923</v>
      </c>
      <c r="AR599" s="91">
        <f>SUM(AR$4:AR214)/$BE214</f>
        <v>274218403.4392314</v>
      </c>
      <c r="AS599" s="91">
        <f>SUM(AS$4:AS214)/$BE214</f>
        <v>483344668.77140468</v>
      </c>
      <c r="AT599" s="91">
        <f>SUM(AT$4:AT214)/$BE214</f>
        <v>676854440.27280581</v>
      </c>
      <c r="AU599" s="91">
        <f>SUM(AU$4:AU214)/$BE214</f>
        <v>694397073.03760028</v>
      </c>
      <c r="AY599" s="36"/>
      <c r="AZ599" s="36"/>
      <c r="BA599" s="63"/>
      <c r="BB599" s="63"/>
    </row>
    <row r="600" spans="1:54" x14ac:dyDescent="0.25">
      <c r="A600" s="60">
        <v>19603</v>
      </c>
      <c r="B600" s="92">
        <f>SUM(B$4:B215)/$BE215</f>
        <v>69574465.811049238</v>
      </c>
      <c r="C600" s="92">
        <f>SUM(C$4:C215)/$BE215</f>
        <v>58824919.801350378</v>
      </c>
      <c r="D600" s="92">
        <f>SUM(D$4:D215)/$BE215</f>
        <v>69956385.79200159</v>
      </c>
      <c r="E600" s="91">
        <f>SUM(E$4:E215)/$BE215</f>
        <v>2829833.4574558921</v>
      </c>
      <c r="F600" s="92">
        <f>SUM(F$4:F215)/$BE215</f>
        <v>9021372.8897898756</v>
      </c>
      <c r="G600" s="92">
        <f>SUM(G$4:G215)/$BE215</f>
        <v>35833207.670145348</v>
      </c>
      <c r="H600" s="91">
        <f>SUM(H$4:H215)/$BE215</f>
        <v>33869457.238143399</v>
      </c>
      <c r="I600" s="91">
        <f>SUM(I$4:I215)/$BE215</f>
        <v>30289555.013831165</v>
      </c>
      <c r="J600" s="91">
        <f>SUM(J$4:J215)/$BE215</f>
        <v>42850410.264192201</v>
      </c>
      <c r="K600" s="92">
        <f>SUM(K$4:K215)/$BE215</f>
        <v>10136645.491056111</v>
      </c>
      <c r="L600" s="91">
        <f>SUM(L$4:L215)/$BE215</f>
        <v>93031444.241566092</v>
      </c>
      <c r="M600" s="92">
        <f>SUM(M$4:M215)/$BE215</f>
        <v>218168636.77381721</v>
      </c>
      <c r="N600" s="92">
        <f>SUM(N$4:N215)/$BE215</f>
        <v>136199008.36616012</v>
      </c>
      <c r="O600" s="92">
        <f>SUM(O$4:O215)/$BE215</f>
        <v>32070493.515909478</v>
      </c>
      <c r="P600" s="92">
        <f>SUM(P$4:P215)/$BE215</f>
        <v>75515617.497212484</v>
      </c>
      <c r="Q600" s="92">
        <f>SUM(Q$4:Q215)/$BE215</f>
        <v>118976371.5297246</v>
      </c>
      <c r="R600" s="91">
        <f>SUM(R$4:R215)/$BE215</f>
        <v>104332830.28272258</v>
      </c>
      <c r="S600" s="91">
        <f>SUM(S$4:S215)/$BE215</f>
        <v>58147252.579773463</v>
      </c>
      <c r="T600" s="91">
        <f>SUM(T$4:T215)/$BE215</f>
        <v>86688203.496075451</v>
      </c>
      <c r="U600" s="92">
        <f>SUM(U$4:U215)/$BE215</f>
        <v>172676008.22182968</v>
      </c>
      <c r="V600" s="92">
        <f>SUM(V$4:V215)/$BE215</f>
        <v>10443601.100902176</v>
      </c>
      <c r="W600" s="92">
        <f>SUM(W$4:W215)/$BE215</f>
        <v>12390737.007983701</v>
      </c>
      <c r="X600" s="92">
        <f>SUM(X$4:X215)/$BE215</f>
        <v>72643590.839360073</v>
      </c>
      <c r="Y600" s="92">
        <f>SUM(Y$4:Y215)/$BE215</f>
        <v>208885253.8890188</v>
      </c>
      <c r="Z600" s="92">
        <f>SUM(Z$4:Z215)/$BE215</f>
        <v>230624981.2957581</v>
      </c>
      <c r="AA600" s="92">
        <f>SUM(AA$4:AA215)/$BE215</f>
        <v>196249840.18494371</v>
      </c>
      <c r="AB600" s="92">
        <f>SUM(AB$4:AB215)/$BE215</f>
        <v>307845654.6518271</v>
      </c>
      <c r="AC600" s="92">
        <f>SUM(AC$4:AC215)/$BE215</f>
        <v>199977409.41357559</v>
      </c>
      <c r="AD600" s="92">
        <f>SUM(AD$4:AD215)/$BE215</f>
        <v>31343456.759146214</v>
      </c>
      <c r="AE600" s="92">
        <f>SUM(AE$4:AE215)/$BE215</f>
        <v>38764747.606152631</v>
      </c>
      <c r="AF600" s="92">
        <f>SUM(AF$4:AF215)/$BE215</f>
        <v>52359436.746025339</v>
      </c>
      <c r="AG600" s="92">
        <f>SUM(AG$4:AG215)/$BE215</f>
        <v>68134761.201711923</v>
      </c>
      <c r="AH600" s="91">
        <f>SUM(AH$4:AH215)/$BE215</f>
        <v>122519441.01914543</v>
      </c>
      <c r="AI600" s="91">
        <f>SUM(AI$4:AI215)/$BE215</f>
        <v>146726647.23490858</v>
      </c>
      <c r="AJ600" s="91">
        <f>SUM(AJ$4:AJ215)/$BE215</f>
        <v>59761062.681477621</v>
      </c>
      <c r="AK600" s="91">
        <f>SUM(AK$4:AK215)/$BE215</f>
        <v>41938771.605259247</v>
      </c>
      <c r="AL600" s="91">
        <f>SUM(AL$4:AL215)/$BE215</f>
        <v>68939226.282214239</v>
      </c>
      <c r="AM600" s="91">
        <f>SUM(AM$4:AM215)/$BE215</f>
        <v>166586404.18971181</v>
      </c>
      <c r="AN600" s="91">
        <f>SUM(AN$4:AN215)/$BE215</f>
        <v>219511121.91479576</v>
      </c>
      <c r="AO600" s="91">
        <f>SUM(AO$4:AO215)/$BE215</f>
        <v>179543873.78018704</v>
      </c>
      <c r="AP600" s="91">
        <f>SUM(AP$4:AP215)/$BE215</f>
        <v>124726145.67630441</v>
      </c>
      <c r="AQ600" s="91">
        <f>SUM(AQ$4:AQ215)/$BE215</f>
        <v>183003049.04082829</v>
      </c>
      <c r="AR600" s="91">
        <f>SUM(AR$4:AR215)/$BE215</f>
        <v>266065946.02303725</v>
      </c>
      <c r="AS600" s="91">
        <f>SUM(AS$4:AS215)/$BE215</f>
        <v>468974381.82237691</v>
      </c>
      <c r="AT600" s="91">
        <f>SUM(AT$4:AT215)/$BE215</f>
        <v>656730649.52083182</v>
      </c>
      <c r="AU600" s="91">
        <f>SUM(AU$4:AU215)/$BE215</f>
        <v>673751716.82884514</v>
      </c>
      <c r="AY600" s="36"/>
      <c r="AZ600" s="36"/>
      <c r="BA600" s="63"/>
      <c r="BB600" s="63"/>
    </row>
    <row r="601" spans="1:54" x14ac:dyDescent="0.25">
      <c r="A601" s="60">
        <v>19604</v>
      </c>
      <c r="B601" s="92">
        <f>SUM(B$4:B216)/$BE216</f>
        <v>67560026.214691907</v>
      </c>
      <c r="C601" s="92">
        <f>SUM(C$4:C216)/$BE216</f>
        <v>57121824.864441574</v>
      </c>
      <c r="D601" s="92">
        <f>SUM(D$4:D216)/$BE216</f>
        <v>67930881.675187603</v>
      </c>
      <c r="E601" s="91">
        <f>SUM(E$4:E216)/$BE216</f>
        <v>2748572.3595350171</v>
      </c>
      <c r="F601" s="92">
        <f>SUM(F$4:F216)/$BE216</f>
        <v>8760788.4735430777</v>
      </c>
      <c r="G601" s="92">
        <f>SUM(G$4:G216)/$BE216</f>
        <v>34796041.295739256</v>
      </c>
      <c r="H601" s="91">
        <f>SUM(H$4:H216)/$BE216</f>
        <v>32889164.338966552</v>
      </c>
      <c r="I601" s="91">
        <f>SUM(I$4:I216)/$BE216</f>
        <v>29412950.418603607</v>
      </c>
      <c r="J601" s="91">
        <f>SUM(J$4:J216)/$BE216</f>
        <v>41609993.001619302</v>
      </c>
      <c r="K601" s="92">
        <f>SUM(K$4:K216)/$BE216</f>
        <v>9843719.2245074995</v>
      </c>
      <c r="L601" s="91">
        <f>SUM(L$4:L216)/$BE216</f>
        <v>90337583.287654534</v>
      </c>
      <c r="M601" s="92">
        <f>SUM(M$4:M216)/$BE216</f>
        <v>211850310.80376673</v>
      </c>
      <c r="N601" s="92">
        <f>SUM(N$4:N216)/$BE216</f>
        <v>132254840.79409957</v>
      </c>
      <c r="O601" s="92">
        <f>SUM(O$4:O216)/$BE216</f>
        <v>31142288.240219139</v>
      </c>
      <c r="P601" s="91">
        <f>SUM(P$4:P216)/$BE216</f>
        <v>73329083.856018662</v>
      </c>
      <c r="Q601" s="91">
        <f>SUM(Q$4:Q216)/$BE216</f>
        <v>115531042.67224382</v>
      </c>
      <c r="R601" s="91">
        <f>SUM(R$4:R216)/$BE216</f>
        <v>101311631.67866431</v>
      </c>
      <c r="S601" s="91">
        <f>SUM(S$4:S216)/$BE216</f>
        <v>56463777.508327737</v>
      </c>
      <c r="T601" s="91">
        <f>SUM(T$4:T216)/$BE216</f>
        <v>84178068.195332542</v>
      </c>
      <c r="U601" s="92">
        <f>SUM(U$4:U216)/$BE216</f>
        <v>167675304.56909981</v>
      </c>
      <c r="V601" s="92">
        <f>SUM(V$4:V216)/$BE216</f>
        <v>10141814.803088451</v>
      </c>
      <c r="W601" s="92">
        <f>SUM(W$4:W216)/$BE216</f>
        <v>12032562.198927881</v>
      </c>
      <c r="X601" s="92">
        <f>SUM(X$4:X216)/$BE216</f>
        <v>70540249.934697628</v>
      </c>
      <c r="Y601" s="92">
        <f>SUM(Y$4:Y216)/$BE216</f>
        <v>202835785.50048572</v>
      </c>
      <c r="Z601" s="92">
        <f>SUM(Z$4:Z216)/$BE216</f>
        <v>223945851.79866523</v>
      </c>
      <c r="AA601" s="92">
        <f>SUM(AA$4:AA216)/$BE216</f>
        <v>190566345.26344025</v>
      </c>
      <c r="AB601" s="92">
        <f>SUM(AB$4:AB216)/$BE216</f>
        <v>298929902.22732121</v>
      </c>
      <c r="AC601" s="92">
        <f>SUM(AC$4:AC216)/$BE216</f>
        <v>194185941.57412544</v>
      </c>
      <c r="AD601" s="92">
        <f>SUM(AD$4:AD216)/$BE216</f>
        <v>30436330.296518229</v>
      </c>
      <c r="AE601" s="92">
        <f>SUM(AE$4:AE216)/$BE216</f>
        <v>37642666.93454659</v>
      </c>
      <c r="AF601" s="92">
        <f>SUM(AF$4:AF216)/$BE216</f>
        <v>50843591.997519217</v>
      </c>
      <c r="AG601" s="92">
        <f>SUM(AG$4:AG216)/$BE216</f>
        <v>66162008.279536963</v>
      </c>
      <c r="AH601" s="91">
        <f>SUM(AH$4:AH216)/$BE216</f>
        <v>118971492.92549159</v>
      </c>
      <c r="AI601" s="91">
        <f>SUM(AI$4:AI216)/$BE216</f>
        <v>142477560.35656068</v>
      </c>
      <c r="AJ601" s="91">
        <f>SUM(AJ$4:AJ216)/$BE216</f>
        <v>58030832.994895905</v>
      </c>
      <c r="AK601" s="91">
        <f>SUM(AK$4:AK216)/$BE216</f>
        <v>40724744.008573048</v>
      </c>
      <c r="AL601" s="91">
        <f>SUM(AL$4:AL216)/$BE216</f>
        <v>66943175.879200839</v>
      </c>
      <c r="AM601" s="91">
        <f>SUM(AM$4:AM216)/$BE216</f>
        <v>161762080.80942273</v>
      </c>
      <c r="AN601" s="91">
        <f>SUM(AN$4:AN216)/$BE216</f>
        <v>213153900.98444125</v>
      </c>
      <c r="AO601" s="91">
        <f>SUM(AO$4:AO216)/$BE216</f>
        <v>174344271.01224679</v>
      </c>
      <c r="AP601" s="91">
        <f>SUM(AP$4:AP216)/$BE216</f>
        <v>121114269.85822542</v>
      </c>
      <c r="AQ601" s="91">
        <f>SUM(AQ$4:AQ216)/$BE216</f>
        <v>177703237.61406219</v>
      </c>
      <c r="AR601" s="91">
        <f>SUM(AR$4:AR216)/$BE216</f>
        <v>258360307.51306278</v>
      </c>
      <c r="AS601" s="91">
        <f>SUM(AS$4:AS216)/$BE216</f>
        <v>455391699.81006593</v>
      </c>
      <c r="AT601" s="91">
        <f>SUM(AT$4:AT216)/$BE216</f>
        <v>637709799.35062468</v>
      </c>
      <c r="AU601" s="91">
        <f>SUM(AU$4:AU216)/$BE216</f>
        <v>654237887.91962087</v>
      </c>
      <c r="AY601" s="36"/>
      <c r="AZ601" s="36"/>
      <c r="BA601" s="63"/>
      <c r="BB601" s="63"/>
    </row>
    <row r="602" spans="1:54" x14ac:dyDescent="0.25">
      <c r="A602" s="60">
        <v>19605</v>
      </c>
      <c r="B602" s="92">
        <f>SUM(B$4:B217)/$BE217</f>
        <v>65653106.873232231</v>
      </c>
      <c r="C602" s="91">
        <f>SUM(C$4:C217)/$BE217</f>
        <v>55509631.87515875</v>
      </c>
      <c r="D602" s="92">
        <f>SUM(D$4:D217)/$BE217</f>
        <v>66013487.844733439</v>
      </c>
      <c r="E602" s="91">
        <f>SUM(E$4:E217)/$BE217</f>
        <v>2671648.551185539</v>
      </c>
      <c r="F602" s="92">
        <f>SUM(F$4:F217)/$BE217</f>
        <v>8514112.3325163797</v>
      </c>
      <c r="G602" s="92">
        <f>SUM(G$4:G217)/$BE217</f>
        <v>33814232.544180773</v>
      </c>
      <c r="H602" s="91">
        <f>SUM(H$4:H217)/$BE217</f>
        <v>31961194.995534848</v>
      </c>
      <c r="I602" s="91">
        <f>SUM(I$4:I217)/$BE217</f>
        <v>28583134.96471509</v>
      </c>
      <c r="J602" s="91">
        <f>SUM(J$4:J217)/$BE217</f>
        <v>40435783.561090872</v>
      </c>
      <c r="K602" s="92">
        <f>SUM(K$4:K217)/$BE217</f>
        <v>9566431.3441837095</v>
      </c>
      <c r="L602" s="91">
        <f>SUM(L$4:L217)/$BE217</f>
        <v>87787508.43026416</v>
      </c>
      <c r="M602" s="92">
        <f>SUM(M$4:M217)/$BE217</f>
        <v>205869227.73780608</v>
      </c>
      <c r="N602" s="91">
        <f>SUM(N$4:N217)/$BE217</f>
        <v>128521196.03411317</v>
      </c>
      <c r="O602" s="92">
        <f>SUM(O$4:O217)/$BE217</f>
        <v>30263625.818770945</v>
      </c>
      <c r="P602" s="91">
        <f>SUM(P$4:P217)/$BE217</f>
        <v>71259261.008761957</v>
      </c>
      <c r="Q602" s="91">
        <f>SUM(Q$4:Q217)/$BE217</f>
        <v>112269609.17593308</v>
      </c>
      <c r="R602" s="91">
        <f>SUM(R$4:R217)/$BE217</f>
        <v>98451693.48725529</v>
      </c>
      <c r="S602" s="91">
        <f>SUM(S$4:S217)/$BE217</f>
        <v>54870158.68817807</v>
      </c>
      <c r="T602" s="91">
        <f>SUM(T$4:T217)/$BE217</f>
        <v>81801912.543681949</v>
      </c>
      <c r="U602" s="92">
        <f>SUM(U$4:U217)/$BE217</f>
        <v>162941515.63947845</v>
      </c>
      <c r="V602" s="92">
        <f>SUM(V$4:V217)/$BE217</f>
        <v>9856136.4362464417</v>
      </c>
      <c r="W602" s="92">
        <f>SUM(W$4:W217)/$BE217</f>
        <v>11693503.137977343</v>
      </c>
      <c r="X602" s="92">
        <f>SUM(X$4:X217)/$BE217</f>
        <v>68549175.067361802</v>
      </c>
      <c r="Y602" s="92">
        <f>SUM(Y$4:Y217)/$BE217</f>
        <v>197109210.87630668</v>
      </c>
      <c r="Z602" s="92">
        <f>SUM(Z$4:Z217)/$BE217</f>
        <v>217623222.89429399</v>
      </c>
      <c r="AA602" s="92">
        <f>SUM(AA$4:AA217)/$BE217</f>
        <v>185186209.07794383</v>
      </c>
      <c r="AB602" s="92">
        <f>SUM(AB$4:AB217)/$BE217</f>
        <v>290490038.74232757</v>
      </c>
      <c r="AC602" s="92">
        <f>SUM(AC$4:AC217)/$BE217</f>
        <v>188703594.64214712</v>
      </c>
      <c r="AD602" s="92">
        <f>SUM(AD$4:AD217)/$BE217</f>
        <v>29577620.528508537</v>
      </c>
      <c r="AE602" s="92">
        <f>SUM(AE$4:AE217)/$BE217</f>
        <v>36580476.535647057</v>
      </c>
      <c r="AF602" s="92">
        <f>SUM(AF$4:AF217)/$BE217</f>
        <v>49408656.468690932</v>
      </c>
      <c r="AG602" s="92">
        <f>SUM(AG$4:AG217)/$BE217</f>
        <v>64294551.01379963</v>
      </c>
      <c r="AH602" s="91">
        <f>SUM(AH$4:AH217)/$BE217</f>
        <v>115612916.74367267</v>
      </c>
      <c r="AI602" s="91">
        <f>SUM(AI$4:AI217)/$BE217</f>
        <v>138455269.84612778</v>
      </c>
      <c r="AJ602" s="91">
        <f>SUM(AJ$4:AJ217)/$BE217</f>
        <v>56392954.931669056</v>
      </c>
      <c r="AK602" s="91">
        <f>SUM(AK$4:AK217)/$BE217</f>
        <v>39575523.969766155</v>
      </c>
      <c r="AL602" s="91">
        <f>SUM(AL$4:AL217)/$BE217</f>
        <v>65053664.419751734</v>
      </c>
      <c r="AM602" s="91">
        <f>SUM(AM$4:AM217)/$BE217</f>
        <v>157195260.19482026</v>
      </c>
      <c r="AN602" s="91">
        <f>SUM(AN$4:AN217)/$BE217</f>
        <v>207136000.42286983</v>
      </c>
      <c r="AO602" s="91">
        <f>SUM(AO$4:AO217)/$BE217</f>
        <v>169422197.78154352</v>
      </c>
      <c r="AP602" s="91">
        <f>SUM(AP$4:AP217)/$BE217</f>
        <v>117695185.02142084</v>
      </c>
      <c r="AQ602" s="91">
        <f>SUM(AQ$4:AQ217)/$BE217</f>
        <v>172686310.18081227</v>
      </c>
      <c r="AR602" s="91">
        <f>SUM(AR$4:AR217)/$BE217</f>
        <v>251065966.43159714</v>
      </c>
      <c r="AS602" s="91">
        <f>SUM(AS$4:AS217)/$BE217</f>
        <v>442533998.9777739</v>
      </c>
      <c r="AT602" s="91">
        <f>SUM(AT$4:AT217)/$BE217</f>
        <v>619704194.3637867</v>
      </c>
      <c r="AU602" s="91">
        <f>SUM(AU$4:AU217)/$BE217</f>
        <v>635765617.91424859</v>
      </c>
      <c r="AY602" s="36"/>
      <c r="AZ602" s="36"/>
      <c r="BA602" s="63"/>
      <c r="BB602" s="63"/>
    </row>
    <row r="603" spans="1:54" x14ac:dyDescent="0.25">
      <c r="A603" s="60">
        <v>19606</v>
      </c>
      <c r="B603" s="92">
        <f>SUM(B$4:B218)/$BE218</f>
        <v>63844686.245374873</v>
      </c>
      <c r="C603" s="91">
        <f>SUM(C$4:C218)/$BE218</f>
        <v>53980713.656589478</v>
      </c>
      <c r="D603" s="91">
        <f>SUM(D$4:D218)/$BE218</f>
        <v>64195133.045362659</v>
      </c>
      <c r="E603" s="91">
        <f>SUM(E$4:E218)/$BE218</f>
        <v>2598698.1106695007</v>
      </c>
      <c r="F603" s="92">
        <f>SUM(F$4:F218)/$BE218</f>
        <v>8280176.9686579006</v>
      </c>
      <c r="G603" s="92">
        <f>SUM(G$4:G218)/$BE218</f>
        <v>32883136.84700058</v>
      </c>
      <c r="H603" s="91">
        <f>SUM(H$4:H218)/$BE218</f>
        <v>31081158.99697132</v>
      </c>
      <c r="I603" s="91">
        <f>SUM(I$4:I218)/$BE218</f>
        <v>27796182.806499589</v>
      </c>
      <c r="J603" s="91">
        <f>SUM(J$4:J218)/$BE218</f>
        <v>39322226.771939121</v>
      </c>
      <c r="K603" s="92">
        <f>SUM(K$4:K218)/$BE218</f>
        <v>9303469.6831752099</v>
      </c>
      <c r="L603" s="91">
        <f>SUM(L$4:L218)/$BE218</f>
        <v>85369155.291221485</v>
      </c>
      <c r="M603" s="92">
        <f>SUM(M$4:M218)/$BE218</f>
        <v>200197090.31073022</v>
      </c>
      <c r="N603" s="91">
        <f>SUM(N$4:N218)/$BE218</f>
        <v>124980408.56643173</v>
      </c>
      <c r="O603" s="91">
        <f>SUM(O$4:O218)/$BE218</f>
        <v>29430353.26378483</v>
      </c>
      <c r="P603" s="91">
        <f>SUM(P$4:P218)/$BE218</f>
        <v>69296351.541361943</v>
      </c>
      <c r="Q603" s="91">
        <f>SUM(Q$4:Q218)/$BE218</f>
        <v>109176642.79002841</v>
      </c>
      <c r="R603" s="91">
        <f>SUM(R$4:R218)/$BE218</f>
        <v>95739484.470738143</v>
      </c>
      <c r="S603" s="91">
        <f>SUM(S$4:S218)/$BE218</f>
        <v>53358856.726473063</v>
      </c>
      <c r="T603" s="91">
        <f>SUM(T$4:T218)/$BE218</f>
        <v>79548494.973223269</v>
      </c>
      <c r="U603" s="92">
        <f>SUM(U$4:U218)/$BE218</f>
        <v>158452249.1994167</v>
      </c>
      <c r="V603" s="92">
        <f>SUM(V$4:V218)/$BE218</f>
        <v>9585214.4626095239</v>
      </c>
      <c r="W603" s="92">
        <f>SUM(W$4:W218)/$BE218</f>
        <v>11371956.031451134</v>
      </c>
      <c r="X603" s="92">
        <f>SUM(X$4:X218)/$BE218</f>
        <v>66660946.410273217</v>
      </c>
      <c r="Y603" s="92">
        <f>SUM(Y$4:Y218)/$BE218</f>
        <v>191678444.32385269</v>
      </c>
      <c r="Z603" s="92">
        <f>SUM(Z$4:Z218)/$BE218</f>
        <v>211627182.3768864</v>
      </c>
      <c r="AA603" s="92">
        <f>SUM(AA$4:AA218)/$BE218</f>
        <v>180083979.19784304</v>
      </c>
      <c r="AB603" s="92">
        <f>SUM(AB$4:AB218)/$BE218</f>
        <v>282486130.42052698</v>
      </c>
      <c r="AC603" s="92">
        <f>SUM(AC$4:AC218)/$BE218</f>
        <v>183504436.01701871</v>
      </c>
      <c r="AD603" s="92">
        <f>SUM(AD$4:AD218)/$BE218</f>
        <v>28763266.418999482</v>
      </c>
      <c r="AE603" s="92">
        <f>SUM(AE$4:AE218)/$BE218</f>
        <v>35573150.573324449</v>
      </c>
      <c r="AF603" s="92">
        <f>SUM(AF$4:AF218)/$BE218</f>
        <v>48047842.053380884</v>
      </c>
      <c r="AG603" s="92">
        <f>SUM(AG$4:AG218)/$BE218</f>
        <v>62523554.765215918</v>
      </c>
      <c r="AH603" s="91">
        <f>SUM(AH$4:AH218)/$BE218</f>
        <v>112427823.31156828</v>
      </c>
      <c r="AI603" s="91">
        <f>SUM(AI$4:AI218)/$BE218</f>
        <v>134640745.08203554</v>
      </c>
      <c r="AJ603" s="91">
        <f>SUM(AJ$4:AJ218)/$BE218</f>
        <v>54839685.180462547</v>
      </c>
      <c r="AK603" s="91">
        <f>SUM(AK$4:AK218)/$BE218</f>
        <v>38485666.663990319</v>
      </c>
      <c r="AL603" s="91">
        <f>SUM(AL$4:AL218)/$BE218</f>
        <v>63261752.01746846</v>
      </c>
      <c r="AM603" s="91">
        <f>SUM(AM$4:AM218)/$BE218</f>
        <v>152864335.2860463</v>
      </c>
      <c r="AN603" s="91">
        <f>SUM(AN$4:AN218)/$BE218</f>
        <v>201428948.25128803</v>
      </c>
      <c r="AO603" s="91">
        <f>SUM(AO$4:AO218)/$BE218</f>
        <v>164754367.85508189</v>
      </c>
      <c r="AP603" s="91">
        <f>SUM(AP$4:AP218)/$BE218</f>
        <v>114452709.97944555</v>
      </c>
      <c r="AQ603" s="91">
        <f>SUM(AQ$4:AQ218)/$BE218</f>
        <v>167928529.77503636</v>
      </c>
      <c r="AR603" s="91">
        <f>SUM(AR$4:AR218)/$BE218</f>
        <v>244148407.27181232</v>
      </c>
      <c r="AS603" s="91">
        <f>SUM(AS$4:AS218)/$BE218</f>
        <v>430340450.60219049</v>
      </c>
      <c r="AT603" s="91">
        <f>SUM(AT$4:AT218)/$BE218</f>
        <v>602628652.71954381</v>
      </c>
      <c r="AU603" s="91">
        <f>SUM(AU$4:AU218)/$BE218</f>
        <v>618247514.28591287</v>
      </c>
      <c r="AY603" s="36"/>
      <c r="AZ603" s="36"/>
      <c r="BA603" s="63"/>
      <c r="BB603" s="63"/>
    </row>
    <row r="604" spans="1:54" x14ac:dyDescent="0.25">
      <c r="A604" s="60">
        <v>19607</v>
      </c>
      <c r="B604" s="92">
        <f>SUM(B$4:B219)/$BE219</f>
        <v>62127902.203226946</v>
      </c>
      <c r="C604" s="91">
        <f>SUM(C$4:C219)/$BE219</f>
        <v>52529268.330298811</v>
      </c>
      <c r="D604" s="91">
        <f>SUM(D$4:D219)/$BE219</f>
        <v>62468917.513429299</v>
      </c>
      <c r="E604" s="91">
        <f>SUM(E$4:E219)/$BE219</f>
        <v>2529443.6471273345</v>
      </c>
      <c r="F604" s="92">
        <f>SUM(F$4:F219)/$BE219</f>
        <v>8058096.7981313374</v>
      </c>
      <c r="G604" s="92">
        <f>SUM(G$4:G219)/$BE219</f>
        <v>31999220.792743724</v>
      </c>
      <c r="H604" s="91">
        <f>SUM(H$4:H219)/$BE219</f>
        <v>30245716.306540079</v>
      </c>
      <c r="I604" s="91">
        <f>SUM(I$4:I219)/$BE219</f>
        <v>27049107.132275179</v>
      </c>
      <c r="J604" s="91">
        <f>SUM(J$4:J219)/$BE219</f>
        <v>38265096.456573322</v>
      </c>
      <c r="K604" s="92">
        <f>SUM(K$4:K219)/$BE219</f>
        <v>9053837.9481414128</v>
      </c>
      <c r="L604" s="91">
        <f>SUM(L$4:L219)/$BE219</f>
        <v>83073346.384960294</v>
      </c>
      <c r="M604" s="92">
        <f>SUM(M$4:M219)/$BE219</f>
        <v>194812374.56429487</v>
      </c>
      <c r="N604" s="91">
        <f>SUM(N$4:N219)/$BE219</f>
        <v>121619043.84228095</v>
      </c>
      <c r="O604" s="91">
        <f>SUM(O$4:O219)/$BE219</f>
        <v>28639314.703782219</v>
      </c>
      <c r="P604" s="91">
        <f>SUM(P$4:P219)/$BE219</f>
        <v>67432906.874579608</v>
      </c>
      <c r="Q604" s="91">
        <f>SUM(Q$4:Q219)/$BE219</f>
        <v>106240405.03948897</v>
      </c>
      <c r="R604" s="91">
        <f>SUM(R$4:R219)/$BE219</f>
        <v>93164710.058019161</v>
      </c>
      <c r="S604" s="91">
        <f>SUM(S$4:S219)/$BE219</f>
        <v>51924136.122848965</v>
      </c>
      <c r="T604" s="91">
        <f>SUM(T$4:T219)/$BE219</f>
        <v>77409263.879046917</v>
      </c>
      <c r="U604" s="92">
        <f>SUM(U$4:U219)/$BE219</f>
        <v>154190465.94259986</v>
      </c>
      <c r="V604" s="92">
        <f>SUM(V$4:V219)/$BE219</f>
        <v>9328020.2491561398</v>
      </c>
      <c r="W604" s="92">
        <f>SUM(W$4:W219)/$BE219</f>
        <v>11066700.89424601</v>
      </c>
      <c r="X604" s="92">
        <f>SUM(X$4:X219)/$BE219</f>
        <v>64868398.3924435</v>
      </c>
      <c r="Y604" s="92">
        <f>SUM(Y$4:Y219)/$BE219</f>
        <v>186522870.40373304</v>
      </c>
      <c r="Z604" s="92">
        <f>SUM(Z$4:Z219)/$BE219</f>
        <v>205934977.32807249</v>
      </c>
      <c r="AA604" s="92">
        <f>SUM(AA$4:AA219)/$BE219</f>
        <v>175240295.87793943</v>
      </c>
      <c r="AB604" s="92">
        <f>SUM(AB$4:AB219)/$BE219</f>
        <v>274887802.6144805</v>
      </c>
      <c r="AC604" s="92">
        <f>SUM(AC$4:AC219)/$BE219</f>
        <v>178568735.04428282</v>
      </c>
      <c r="AD604" s="92">
        <f>SUM(AD$4:AD219)/$BE219</f>
        <v>27990176.983958762</v>
      </c>
      <c r="AE604" s="92">
        <f>SUM(AE$4:AE219)/$BE219</f>
        <v>34616868.778965086</v>
      </c>
      <c r="AF604" s="92">
        <f>SUM(AF$4:AF219)/$BE219</f>
        <v>46755982.618321836</v>
      </c>
      <c r="AG604" s="92">
        <f>SUM(AG$4:AG219)/$BE219</f>
        <v>60842300.6702509</v>
      </c>
      <c r="AH604" s="91">
        <f>SUM(AH$4:AH219)/$BE219</f>
        <v>109404127.25619218</v>
      </c>
      <c r="AI604" s="91">
        <f>SUM(AI$4:AI219)/$BE219</f>
        <v>131019511.93472081</v>
      </c>
      <c r="AJ604" s="91">
        <f>SUM(AJ$4:AJ219)/$BE219</f>
        <v>53365126.163251482</v>
      </c>
      <c r="AK604" s="91">
        <f>SUM(AK$4:AK219)/$BE219</f>
        <v>37451035.420617096</v>
      </c>
      <c r="AL604" s="91">
        <f>SUM(AL$4:AL219)/$BE219</f>
        <v>61560641.900356755</v>
      </c>
      <c r="AM604" s="91">
        <f>SUM(AM$4:AM219)/$BE219</f>
        <v>148752873.07823604</v>
      </c>
      <c r="AN604" s="91">
        <f>SUM(AN$4:AN219)/$BE219</f>
        <v>196011087.71296546</v>
      </c>
      <c r="AO604" s="91">
        <f>SUM(AO$4:AO219)/$BE219</f>
        <v>160323068.43551159</v>
      </c>
      <c r="AP604" s="91">
        <f>SUM(AP$4:AP219)/$BE219</f>
        <v>111374541.05677949</v>
      </c>
      <c r="AQ604" s="91">
        <f>SUM(AQ$4:AQ219)/$BE219</f>
        <v>163411840.33810592</v>
      </c>
      <c r="AR604" s="91">
        <f>SUM(AR$4:AR219)/$BE219</f>
        <v>237581380.52824876</v>
      </c>
      <c r="AS604" s="91">
        <f>SUM(AS$4:AS219)/$BE219</f>
        <v>418764785.14778465</v>
      </c>
      <c r="AT604" s="91">
        <f>SUM(AT$4:AT219)/$BE219</f>
        <v>586418377.50198901</v>
      </c>
      <c r="AU604" s="91">
        <f>SUM(AU$4:AU219)/$BE219</f>
        <v>601617100.89030933</v>
      </c>
      <c r="AY604" s="36"/>
      <c r="AZ604" s="36"/>
      <c r="BA604" s="63"/>
      <c r="BB604" s="63"/>
    </row>
    <row r="605" spans="1:54" x14ac:dyDescent="0.25">
      <c r="A605" s="60">
        <v>19608</v>
      </c>
      <c r="B605" s="92">
        <f>SUM(B$4:B220)/$BE220</f>
        <v>60494650.35879676</v>
      </c>
      <c r="C605" s="91">
        <f>SUM(C$4:C220)/$BE220</f>
        <v>51148444.313459098</v>
      </c>
      <c r="D605" s="91">
        <f>SUM(D$4:D220)/$BE220</f>
        <v>60826693.217237912</v>
      </c>
      <c r="E605" s="91">
        <f>SUM(E$4:E220)/$BE220</f>
        <v>2463559.0468490836</v>
      </c>
      <c r="F605" s="92">
        <f>SUM(F$4:F220)/$BE220</f>
        <v>7846820.9090565089</v>
      </c>
      <c r="G605" s="92">
        <f>SUM(G$4:G220)/$BE220</f>
        <v>31158312.701228004</v>
      </c>
      <c r="H605" s="91">
        <f>SUM(H$4:H220)/$BE220</f>
        <v>29450924.277349878</v>
      </c>
      <c r="I605" s="91">
        <f>SUM(I$4:I220)/$BE220</f>
        <v>26338382.401854981</v>
      </c>
      <c r="J605" s="91">
        <f>SUM(J$4:J220)/$BE220</f>
        <v>37259403.566417493</v>
      </c>
      <c r="K605" s="92">
        <f>SUM(K$4:K220)/$BE220</f>
        <v>8816355.5210081749</v>
      </c>
      <c r="L605" s="91">
        <f>SUM(L$4:L220)/$BE220</f>
        <v>80889245.898274615</v>
      </c>
      <c r="M605" s="92">
        <f>SUM(M$4:M220)/$BE220</f>
        <v>189689663.61469081</v>
      </c>
      <c r="N605" s="91">
        <f>SUM(N$4:N220)/$BE220</f>
        <v>118421234.62160088</v>
      </c>
      <c r="O605" s="91">
        <f>SUM(O$4:O220)/$BE220</f>
        <v>27886768.664331932</v>
      </c>
      <c r="P605" s="91">
        <f>SUM(P$4:P220)/$BE220</f>
        <v>65660132.711987197</v>
      </c>
      <c r="Q605" s="91">
        <f>SUM(Q$4:Q220)/$BE220</f>
        <v>103447036.4391996</v>
      </c>
      <c r="R605" s="91">
        <f>SUM(R$4:R220)/$BE220</f>
        <v>90715217.82694073</v>
      </c>
      <c r="S605" s="91">
        <f>SUM(S$4:S220)/$BE220</f>
        <v>50559225.541090138</v>
      </c>
      <c r="T605" s="91">
        <f>SUM(T$4:T220)/$BE220</f>
        <v>75374122.520713806</v>
      </c>
      <c r="U605" s="92">
        <f>SUM(U$4:U220)/$BE220</f>
        <v>150136056.3692396</v>
      </c>
      <c r="V605" s="92">
        <f>SUM(V$4:V220)/$BE220</f>
        <v>9083340.5759564992</v>
      </c>
      <c r="W605" s="92">
        <f>SUM(W$4:W220)/$BE220</f>
        <v>10776297.183130166</v>
      </c>
      <c r="X605" s="92">
        <f>SUM(X$4:X220)/$BE220</f>
        <v>63163069.277526736</v>
      </c>
      <c r="Y605" s="92">
        <f>SUM(Y$4:Y220)/$BE220</f>
        <v>181618151.99450442</v>
      </c>
      <c r="Z605" s="92">
        <f>SUM(Z$4:Z220)/$BE220</f>
        <v>200519742.23708922</v>
      </c>
      <c r="AA605" s="92">
        <f>SUM(AA$4:AA220)/$BE220</f>
        <v>170632297.39998481</v>
      </c>
      <c r="AB605" s="92">
        <f>SUM(AB$4:AB220)/$BE220</f>
        <v>267659190.68470177</v>
      </c>
      <c r="AC605" s="92">
        <f>SUM(AC$4:AC220)/$BE220</f>
        <v>173873193.34029791</v>
      </c>
      <c r="AD605" s="92">
        <f>SUM(AD$4:AD220)/$BE220</f>
        <v>27254701.955642898</v>
      </c>
      <c r="AE605" s="92">
        <f>SUM(AE$4:AE220)/$BE220</f>
        <v>33707117.936787732</v>
      </c>
      <c r="AF605" s="92">
        <f>SUM(AF$4:AF220)/$BE220</f>
        <v>45526980.675954603</v>
      </c>
      <c r="AG605" s="92">
        <f>SUM(AG$4:AG220)/$BE220</f>
        <v>59242850.922619</v>
      </c>
      <c r="AH605" s="91">
        <f>SUM(AH$4:AH220)/$BE220</f>
        <v>106527554.16326256</v>
      </c>
      <c r="AI605" s="91">
        <f>SUM(AI$4:AI220)/$BE220</f>
        <v>127574477.70247306</v>
      </c>
      <c r="AJ605" s="91">
        <f>SUM(AJ$4:AJ220)/$BE220</f>
        <v>51962315.540470563</v>
      </c>
      <c r="AK605" s="91">
        <f>SUM(AK$4:AK220)/$BE220</f>
        <v>36466746.986443706</v>
      </c>
      <c r="AL605" s="91">
        <f>SUM(AL$4:AL220)/$BE220</f>
        <v>59942301.528459266</v>
      </c>
      <c r="AM605" s="91">
        <f>SUM(AM$4:AM220)/$BE220</f>
        <v>144841463.19446859</v>
      </c>
      <c r="AN605" s="91">
        <f>SUM(AN$4:AN220)/$BE220</f>
        <v>190856845.22713414</v>
      </c>
      <c r="AO605" s="91">
        <f>SUM(AO$4:AO220)/$BE220</f>
        <v>156107386.84654194</v>
      </c>
      <c r="AP605" s="91">
        <f>SUM(AP$4:AP220)/$BE220</f>
        <v>108446148.25528501</v>
      </c>
      <c r="AQ605" s="91">
        <f>SUM(AQ$4:AQ220)/$BE220</f>
        <v>159114922.42894858</v>
      </c>
      <c r="AR605" s="91">
        <f>SUM(AR$4:AR220)/$BE220</f>
        <v>231333886.98984325</v>
      </c>
      <c r="AS605" s="91">
        <f>SUM(AS$4:AS220)/$BE220</f>
        <v>407752363.16989219</v>
      </c>
      <c r="AT605" s="91">
        <f>SUM(AT$4:AT220)/$BE220</f>
        <v>570996853.59417307</v>
      </c>
      <c r="AU605" s="91">
        <f>SUM(AU$4:AU220)/$BE220</f>
        <v>585795879.10119152</v>
      </c>
      <c r="AY605" s="36"/>
      <c r="AZ605" s="36"/>
      <c r="BA605" s="63"/>
      <c r="BB605" s="63"/>
    </row>
    <row r="606" spans="1:54" x14ac:dyDescent="0.25">
      <c r="A606" s="60">
        <v>19609</v>
      </c>
      <c r="B606" s="92">
        <f>SUM(B$4:B221)/$BE221</f>
        <v>58941287.621181548</v>
      </c>
      <c r="C606" s="91">
        <f>SUM(C$4:C221)/$BE221</f>
        <v>49835162.184038781</v>
      </c>
      <c r="D606" s="91">
        <f>SUM(D$4:D221)/$BE221</f>
        <v>59264796.676410288</v>
      </c>
      <c r="E606" s="91">
        <f>SUM(E$4:E221)/$BE221</f>
        <v>2400897.1156590488</v>
      </c>
      <c r="F606" s="92">
        <f>SUM(F$4:F221)/$BE221</f>
        <v>7645878.2142355675</v>
      </c>
      <c r="G606" s="92">
        <f>SUM(G$4:G221)/$BE221</f>
        <v>30358537.408133261</v>
      </c>
      <c r="H606" s="91">
        <f>SUM(H$4:H221)/$BE221</f>
        <v>28695009.319692712</v>
      </c>
      <c r="I606" s="91">
        <f>SUM(I$4:I221)/$BE221</f>
        <v>25662422.603093937</v>
      </c>
      <c r="J606" s="91">
        <f>SUM(J$4:J221)/$BE221</f>
        <v>36302903.933190212</v>
      </c>
      <c r="K606" s="92">
        <f>SUM(K$4:K221)/$BE221</f>
        <v>8590493.0024831239</v>
      </c>
      <c r="L606" s="91">
        <f>SUM(L$4:L221)/$BE221</f>
        <v>78811980.307255372</v>
      </c>
      <c r="M606" s="92">
        <f>SUM(M$4:M221)/$BE221</f>
        <v>184817528.4408206</v>
      </c>
      <c r="N606" s="91">
        <f>SUM(N$4:N221)/$BE221</f>
        <v>115379845.09519388</v>
      </c>
      <c r="O606" s="91">
        <f>SUM(O$4:O221)/$BE221</f>
        <v>27171034.661618307</v>
      </c>
      <c r="P606" s="91">
        <f>SUM(P$4:P221)/$BE221</f>
        <v>63974073.476854481</v>
      </c>
      <c r="Q606" s="91">
        <f>SUM(Q$4:Q221)/$BE221</f>
        <v>100790304.9970555</v>
      </c>
      <c r="R606" s="91">
        <f>SUM(R$4:R221)/$BE221</f>
        <v>88385542.090679452</v>
      </c>
      <c r="S606" s="91">
        <f>SUM(S$4:S221)/$BE221</f>
        <v>49261079.298174657</v>
      </c>
      <c r="T606" s="91">
        <f>SUM(T$4:T221)/$BE221</f>
        <v>73438529.743627146</v>
      </c>
      <c r="U606" s="91">
        <f>SUM(U$4:U221)/$BE221</f>
        <v>146279970.00475317</v>
      </c>
      <c r="V606" s="91">
        <f>SUM(V$4:V221)/$BE221</f>
        <v>8850629.307218641</v>
      </c>
      <c r="W606" s="91">
        <f>SUM(W$4:W221)/$BE221</f>
        <v>10500099.698887868</v>
      </c>
      <c r="X606" s="91">
        <f>SUM(X$4:X221)/$BE221</f>
        <v>61541155.071112514</v>
      </c>
      <c r="Y606" s="91">
        <f>SUM(Y$4:Y221)/$BE221</f>
        <v>176953347.73397249</v>
      </c>
      <c r="Z606" s="91">
        <f>SUM(Z$4:Z221)/$BE221</f>
        <v>195369392.20428884</v>
      </c>
      <c r="AA606" s="91">
        <f>SUM(AA$4:AA221)/$BE221</f>
        <v>166249698.87559438</v>
      </c>
      <c r="AB606" s="91">
        <f>SUM(AB$4:AB221)/$BE221</f>
        <v>260784165.24396458</v>
      </c>
      <c r="AC606" s="91">
        <f>SUM(AC$4:AC221)/$BE221</f>
        <v>169407335.3636829</v>
      </c>
      <c r="AD606" s="91">
        <f>SUM(AD$4:AD221)/$BE221</f>
        <v>26555202.391910303</v>
      </c>
      <c r="AE606" s="91">
        <f>SUM(AE$4:AE221)/$BE221</f>
        <v>32841869.264656395</v>
      </c>
      <c r="AF606" s="91">
        <f>SUM(AF$4:AF221)/$BE221</f>
        <v>44358099.427290805</v>
      </c>
      <c r="AG606" s="91">
        <f>SUM(AG$4:AG221)/$BE221</f>
        <v>57721636.825145893</v>
      </c>
      <c r="AH606" s="91">
        <f>SUM(AH$4:AH221)/$BE221</f>
        <v>103791686.82185259</v>
      </c>
      <c r="AI606" s="91">
        <f>SUM(AI$4:AI221)/$BE221</f>
        <v>124297955.75040516</v>
      </c>
      <c r="AJ606" s="91">
        <f>SUM(AJ$4:AJ221)/$BE221</f>
        <v>50628123.260411136</v>
      </c>
      <c r="AK606" s="91">
        <f>SUM(AK$4:AK221)/$BE221</f>
        <v>35530605.064373858</v>
      </c>
      <c r="AL606" s="91">
        <f>SUM(AL$4:AL221)/$BE221</f>
        <v>58403121.332375787</v>
      </c>
      <c r="AM606" s="91">
        <f>SUM(AM$4:AM221)/$BE221</f>
        <v>141121381.28573397</v>
      </c>
      <c r="AN606" s="91">
        <f>SUM(AN$4:AN221)/$BE221</f>
        <v>185954721.9113948</v>
      </c>
      <c r="AO606" s="91">
        <f>SUM(AO$4:AO221)/$BE221</f>
        <v>152097913.82707149</v>
      </c>
      <c r="AP606" s="91">
        <f>SUM(AP$4:AP221)/$BE221</f>
        <v>105660996.6665421</v>
      </c>
      <c r="AQ606" s="91">
        <f>SUM(AQ$4:AQ221)/$BE221</f>
        <v>155028187.70884404</v>
      </c>
      <c r="AR606" s="91">
        <f>SUM(AR$4:AR221)/$BE221</f>
        <v>225391987.44711012</v>
      </c>
      <c r="AS606" s="91">
        <f>SUM(AS$4:AS221)/$BE221</f>
        <v>397278613.76109463</v>
      </c>
      <c r="AT606" s="91">
        <f>SUM(AT$4:AT221)/$BE221</f>
        <v>556329671.45214462</v>
      </c>
      <c r="AU606" s="91">
        <f>SUM(AU$4:AU221)/$BE221</f>
        <v>570748548.52142906</v>
      </c>
      <c r="AY606" s="36"/>
      <c r="AZ606" s="36"/>
      <c r="BA606" s="63"/>
      <c r="BB606" s="63"/>
    </row>
    <row r="607" spans="1:54" x14ac:dyDescent="0.25">
      <c r="A607" s="60">
        <v>19610</v>
      </c>
      <c r="B607" s="92">
        <f>SUM(B$4:B222)/$BE222</f>
        <v>57463549.265532389</v>
      </c>
      <c r="C607" s="91">
        <f>SUM(C$4:C222)/$BE222</f>
        <v>48585816.615430869</v>
      </c>
      <c r="D607" s="91">
        <f>SUM(D$4:D222)/$BE222</f>
        <v>57778939.373843491</v>
      </c>
      <c r="E607" s="91">
        <f>SUM(E$4:E222)/$BE222</f>
        <v>2341285.9200497041</v>
      </c>
      <c r="F607" s="92">
        <f>SUM(F$4:F222)/$BE222</f>
        <v>7454717.6290823324</v>
      </c>
      <c r="G607" s="92">
        <f>SUM(G$4:G222)/$BE222</f>
        <v>29597699.183165345</v>
      </c>
      <c r="H607" s="91">
        <f>SUM(H$4:H222)/$BE222</f>
        <v>27975895.778015103</v>
      </c>
      <c r="I607" s="91">
        <f>SUM(I$4:I222)/$BE222</f>
        <v>25019371.64298337</v>
      </c>
      <c r="J607" s="91">
        <f>SUM(J$4:J222)/$BE222</f>
        <v>35392971.08157324</v>
      </c>
      <c r="K607" s="92">
        <f>SUM(K$4:K222)/$BE222</f>
        <v>8375626.9017066658</v>
      </c>
      <c r="L607" s="91">
        <f>SUM(L$4:L222)/$BE222</f>
        <v>76835845.433666721</v>
      </c>
      <c r="M607" s="92">
        <f>SUM(M$4:M222)/$BE222</f>
        <v>180182590.00876045</v>
      </c>
      <c r="N607" s="91">
        <f>SUM(N$4:N222)/$BE222</f>
        <v>112486524.1827226</v>
      </c>
      <c r="O607" s="91">
        <f>SUM(O$4:O222)/$BE222</f>
        <v>26490145.071164012</v>
      </c>
      <c r="P607" s="91">
        <f>SUM(P$4:P222)/$BE222</f>
        <v>62370099.2713826</v>
      </c>
      <c r="Q607" s="91">
        <f>SUM(Q$4:Q222)/$BE222</f>
        <v>98262915.28043963</v>
      </c>
      <c r="R607" s="91">
        <f>SUM(R$4:R222)/$BE222</f>
        <v>86169285.534814313</v>
      </c>
      <c r="S607" s="91">
        <f>SUM(S$4:S222)/$BE222</f>
        <v>48026132.732930101</v>
      </c>
      <c r="T607" s="91">
        <f>SUM(T$4:T222)/$BE222</f>
        <v>71597170.413159847</v>
      </c>
      <c r="U607" s="91">
        <f>SUM(U$4:U222)/$BE222</f>
        <v>142611617.04544017</v>
      </c>
      <c r="V607" s="91">
        <f>SUM(V$4:V222)/$BE222</f>
        <v>8629247.5418771189</v>
      </c>
      <c r="W607" s="91">
        <f>SUM(W$4:W222)/$BE222</f>
        <v>10237348.998103054</v>
      </c>
      <c r="X607" s="91">
        <f>SUM(X$4:X222)/$BE222</f>
        <v>59998203.771144122</v>
      </c>
      <c r="Y607" s="91">
        <f>SUM(Y$4:Y222)/$BE222</f>
        <v>172515647.78621286</v>
      </c>
      <c r="Z607" s="91">
        <f>SUM(Z$4:Z222)/$BE222</f>
        <v>190469786.6548042</v>
      </c>
      <c r="AA607" s="91">
        <f>SUM(AA$4:AA222)/$BE222</f>
        <v>162080467.07827523</v>
      </c>
      <c r="AB607" s="91">
        <f>SUM(AB$4:AB222)/$BE222</f>
        <v>254243847.57511818</v>
      </c>
      <c r="AC607" s="91">
        <f>SUM(AC$4:AC222)/$BE222</f>
        <v>165158898.02494907</v>
      </c>
      <c r="AD607" s="91">
        <f>SUM(AD$4:AD222)/$BE222</f>
        <v>25889759.378604062</v>
      </c>
      <c r="AE607" s="91">
        <f>SUM(AE$4:AE222)/$BE222</f>
        <v>32018744.461164884</v>
      </c>
      <c r="AF607" s="91">
        <f>SUM(AF$4:AF222)/$BE222</f>
        <v>43246126.025765479</v>
      </c>
      <c r="AG607" s="91">
        <f>SUM(AG$4:AG222)/$BE222</f>
        <v>56274483.415812202</v>
      </c>
      <c r="AH607" s="91">
        <f>SUM(AH$4:AH222)/$BE222</f>
        <v>101189014.55807264</v>
      </c>
      <c r="AI607" s="91">
        <f>SUM(AI$4:AI222)/$BE222</f>
        <v>121180950.37803628</v>
      </c>
      <c r="AJ607" s="91">
        <f>SUM(AJ$4:AJ222)/$BE222</f>
        <v>49358886.201518647</v>
      </c>
      <c r="AK607" s="91">
        <f>SUM(AK$4:AK222)/$BE222</f>
        <v>34640039.601882167</v>
      </c>
      <c r="AL607" s="91">
        <f>SUM(AL$4:AL222)/$BE222</f>
        <v>56938874.766281419</v>
      </c>
      <c r="AM607" s="91">
        <f>SUM(AM$4:AM222)/$BE222</f>
        <v>137582411.49862039</v>
      </c>
      <c r="AN607" s="91">
        <f>SUM(AN$4:AN222)/$BE222</f>
        <v>181291256.7985332</v>
      </c>
      <c r="AO607" s="91">
        <f>SUM(AO$4:AO222)/$BE222</f>
        <v>148283639.12625977</v>
      </c>
      <c r="AP607" s="91">
        <f>SUM(AP$4:AP222)/$BE222</f>
        <v>103011439.89098674</v>
      </c>
      <c r="AQ607" s="91">
        <f>SUM(AQ$4:AQ222)/$BE222</f>
        <v>151140414.33791575</v>
      </c>
      <c r="AR607" s="91">
        <f>SUM(AR$4:AR222)/$BE222</f>
        <v>219739366.84933591</v>
      </c>
      <c r="AS607" s="91">
        <f>SUM(AS$4:AS222)/$BE222</f>
        <v>387314774.58082354</v>
      </c>
      <c r="AT607" s="91">
        <f>SUM(AT$4:AT222)/$BE222</f>
        <v>542376554.51628292</v>
      </c>
      <c r="AU607" s="91">
        <f>SUM(AU$4:AU222)/$BE222</f>
        <v>556433788.8523047</v>
      </c>
      <c r="AY607" s="36"/>
      <c r="AZ607" s="36"/>
      <c r="BA607" s="63"/>
      <c r="BB607" s="63"/>
    </row>
    <row r="608" spans="1:54" x14ac:dyDescent="0.25">
      <c r="A608" s="60">
        <v>19611</v>
      </c>
      <c r="B608" s="92">
        <f>SUM(B$4:B223)/$BE223</f>
        <v>56055532.670706108</v>
      </c>
      <c r="C608" s="91">
        <f>SUM(C$4:C223)/$BE223</f>
        <v>47395417.937605865</v>
      </c>
      <c r="D608" s="91">
        <f>SUM(D$4:D223)/$BE223</f>
        <v>56363188.096924096</v>
      </c>
      <c r="E608" s="91">
        <f>SUM(E$4:E223)/$BE223</f>
        <v>2284487.3757123076</v>
      </c>
      <c r="F608" s="92">
        <f>SUM(F$4:F223)/$BE223</f>
        <v>7272575.2859896254</v>
      </c>
      <c r="G608" s="92">
        <f>SUM(G$4:G223)/$BE223</f>
        <v>28872758.759921927</v>
      </c>
      <c r="H608" s="91">
        <f>SUM(H$4:H223)/$BE223</f>
        <v>27290711.633912176</v>
      </c>
      <c r="I608" s="91">
        <f>SUM(I$4:I223)/$BE223</f>
        <v>24406661.283428244</v>
      </c>
      <c r="J608" s="91">
        <f>SUM(J$4:J223)/$BE223</f>
        <v>34525970.895059027</v>
      </c>
      <c r="K608" s="92">
        <f>SUM(K$4:K223)/$BE223</f>
        <v>8170899.7496625548</v>
      </c>
      <c r="L608" s="91">
        <f>SUM(L$4:L223)/$BE223</f>
        <v>74952948.941336259</v>
      </c>
      <c r="M608" s="92">
        <f>SUM(M$4:M223)/$BE223</f>
        <v>175766338.93492964</v>
      </c>
      <c r="N608" s="91">
        <f>SUM(N$4:N223)/$BE223</f>
        <v>109729716.47146195</v>
      </c>
      <c r="O608" s="91">
        <f>SUM(O$4:O223)/$BE223</f>
        <v>25841381.389638767</v>
      </c>
      <c r="P608" s="91">
        <f>SUM(P$4:P223)/$BE223</f>
        <v>60841804.102364935</v>
      </c>
      <c r="Q608" s="91">
        <f>SUM(Q$4:Q223)/$BE223</f>
        <v>95854773.340197667</v>
      </c>
      <c r="R608" s="91">
        <f>SUM(R$4:R223)/$BE223</f>
        <v>84057596.820236921</v>
      </c>
      <c r="S608" s="91">
        <f>SUM(S$4:S223)/$BE223</f>
        <v>46849453.682364136</v>
      </c>
      <c r="T608" s="91">
        <f>SUM(T$4:T223)/$BE223</f>
        <v>69842690.462488323</v>
      </c>
      <c r="U608" s="91">
        <f>SUM(U$4:U223)/$BE223</f>
        <v>139116344.38320646</v>
      </c>
      <c r="V608" s="91">
        <f>SUM(V$4:V223)/$BE223</f>
        <v>8418311.1129793469</v>
      </c>
      <c r="W608" s="91">
        <f>SUM(W$4:W223)/$BE223</f>
        <v>9986994.3180854823</v>
      </c>
      <c r="X608" s="91">
        <f>SUM(X$4:X223)/$BE223</f>
        <v>58528052.098233379</v>
      </c>
      <c r="Y608" s="91">
        <f>SUM(Y$4:Y223)/$BE223</f>
        <v>168287330.47206414</v>
      </c>
      <c r="Z608" s="91">
        <f>SUM(Z$4:Z223)/$BE223</f>
        <v>185801359.2619192</v>
      </c>
      <c r="AA608" s="91">
        <f>SUM(AA$4:AA223)/$BE223</f>
        <v>158107949.25159502</v>
      </c>
      <c r="AB608" s="91">
        <f>SUM(AB$4:AB223)/$BE223</f>
        <v>248012116.98942584</v>
      </c>
      <c r="AC608" s="91">
        <f>SUM(AC$4:AC223)/$BE223</f>
        <v>161110912.60855624</v>
      </c>
      <c r="AD608" s="91">
        <f>SUM(AD$4:AD223)/$BE223</f>
        <v>25255713.352935031</v>
      </c>
      <c r="AE608" s="91">
        <f>SUM(AE$4:AE223)/$BE223</f>
        <v>31234455.964425523</v>
      </c>
      <c r="AF608" s="91">
        <f>SUM(AF$4:AF223)/$BE223</f>
        <v>42186617.652713448</v>
      </c>
      <c r="AG608" s="91">
        <f>SUM(AG$4:AG223)/$BE223</f>
        <v>54895610.187664181</v>
      </c>
      <c r="AH608" s="91">
        <f>SUM(AH$4:AH223)/$BE223</f>
        <v>98709142.751701534</v>
      </c>
      <c r="AI608" s="91">
        <f>SUM(AI$4:AI223)/$BE223</f>
        <v>118211012.81094916</v>
      </c>
      <c r="AJ608" s="91">
        <f>SUM(AJ$4:AJ223)/$BE223</f>
        <v>48149535.244644187</v>
      </c>
      <c r="AK608" s="91">
        <f>SUM(AK$4:AK223)/$BE223</f>
        <v>33791493.83656095</v>
      </c>
      <c r="AL608" s="91">
        <f>SUM(AL$4:AL223)/$BE223</f>
        <v>55543714.240715079</v>
      </c>
      <c r="AM608" s="91">
        <f>SUM(AM$4:AM223)/$BE223</f>
        <v>134210419.25041425</v>
      </c>
      <c r="AN608" s="91">
        <f>SUM(AN$4:AN223)/$BE223</f>
        <v>176847824.81177521</v>
      </c>
      <c r="AO608" s="91">
        <f>SUM(AO$4:AO223)/$BE223</f>
        <v>144649330.15553385</v>
      </c>
      <c r="AP608" s="91">
        <f>SUM(AP$4:AP223)/$BE223</f>
        <v>100486895.12152022</v>
      </c>
      <c r="AQ608" s="91">
        <f>SUM(AQ$4:AQ223)/$BE223</f>
        <v>147436075.22823849</v>
      </c>
      <c r="AR608" s="91">
        <f>SUM(AR$4:AR223)/$BE223</f>
        <v>214353449.81996271</v>
      </c>
      <c r="AS608" s="91">
        <f>SUM(AS$4:AS223)/$BE223</f>
        <v>377821052.76422107</v>
      </c>
      <c r="AT608" s="91">
        <f>SUM(AT$4:AT223)/$BE223</f>
        <v>529081776.62255132</v>
      </c>
      <c r="AU608" s="91">
        <f>SUM(AU$4:AU223)/$BE223</f>
        <v>542794429.35802102</v>
      </c>
      <c r="AY608" s="36"/>
      <c r="AZ608" s="36"/>
      <c r="BA608" s="63"/>
      <c r="BB608" s="63"/>
    </row>
    <row r="609" spans="1:54" x14ac:dyDescent="0.25">
      <c r="A609" s="60">
        <v>19612</v>
      </c>
      <c r="B609" s="92">
        <f>SUM(B$4:B224)/$BE224</f>
        <v>54713294.385153487</v>
      </c>
      <c r="C609" s="91">
        <f>SUM(C$4:C224)/$BE224</f>
        <v>46260631.653539553</v>
      </c>
      <c r="D609" s="91">
        <f>SUM(D$4:D224)/$BE224</f>
        <v>55013577.108583793</v>
      </c>
      <c r="E609" s="91">
        <f>SUM(E$4:E224)/$BE224</f>
        <v>2230342.3374983026</v>
      </c>
      <c r="F609" s="92">
        <f>SUM(F$4:F224)/$BE224</f>
        <v>7098941.4539813651</v>
      </c>
      <c r="G609" s="92">
        <f>SUM(G$4:G224)/$BE224</f>
        <v>28181686.042339228</v>
      </c>
      <c r="H609" s="91">
        <f>SUM(H$4:H224)/$BE224</f>
        <v>26637537.557727698</v>
      </c>
      <c r="I609" s="91">
        <f>SUM(I$4:I224)/$BE224</f>
        <v>23822575.202659242</v>
      </c>
      <c r="J609" s="91">
        <f>SUM(J$4:J224)/$BE224</f>
        <v>33699474.755138732</v>
      </c>
      <c r="K609" s="92">
        <f>SUM(K$4:K224)/$BE224</f>
        <v>7975737.1222884133</v>
      </c>
      <c r="L609" s="91">
        <f>SUM(L$4:L224)/$BE224</f>
        <v>73158016.562619388</v>
      </c>
      <c r="M609" s="92">
        <f>SUM(M$4:M224)/$BE224</f>
        <v>171556403.11732349</v>
      </c>
      <c r="N609" s="91">
        <f>SUM(N$4:N224)/$BE224</f>
        <v>107101699.76213235</v>
      </c>
      <c r="O609" s="91">
        <f>SUM(O$4:O224)/$BE224</f>
        <v>25222926.305532541</v>
      </c>
      <c r="P609" s="91">
        <f>SUM(P$4:P224)/$BE224</f>
        <v>59384906.983600512</v>
      </c>
      <c r="Q609" s="91">
        <f>SUM(Q$4:Q224)/$BE224</f>
        <v>93559133.632289633</v>
      </c>
      <c r="R609" s="91">
        <f>SUM(R$4:R224)/$BE224</f>
        <v>82044560.804455742</v>
      </c>
      <c r="S609" s="91">
        <f>SUM(S$4:S224)/$BE224</f>
        <v>45727746.079797462</v>
      </c>
      <c r="T609" s="91">
        <f>SUM(T$4:T224)/$BE224</f>
        <v>68170175.334322959</v>
      </c>
      <c r="U609" s="91">
        <f>SUM(U$4:U224)/$BE224</f>
        <v>135784362.97892144</v>
      </c>
      <c r="V609" s="91">
        <f>SUM(V$4:V224)/$BE224</f>
        <v>8217229.1164113367</v>
      </c>
      <c r="W609" s="91">
        <f>SUM(W$4:W224)/$BE224</f>
        <v>9748335.4921611119</v>
      </c>
      <c r="X609" s="91">
        <f>SUM(X$4:X224)/$BE224</f>
        <v>57126581.913775362</v>
      </c>
      <c r="Y609" s="91">
        <f>SUM(Y$4:Y224)/$BE224</f>
        <v>164256551.53892326</v>
      </c>
      <c r="Z609" s="91">
        <f>SUM(Z$4:Z224)/$BE224</f>
        <v>181351029.90945137</v>
      </c>
      <c r="AA609" s="91">
        <f>SUM(AA$4:AA224)/$BE224</f>
        <v>154321017.8531855</v>
      </c>
      <c r="AB609" s="91">
        <f>SUM(AB$4:AB224)/$BE224</f>
        <v>242071517.25128835</v>
      </c>
      <c r="AC609" s="91">
        <f>SUM(AC$4:AC224)/$BE224</f>
        <v>157252042.3826468</v>
      </c>
      <c r="AD609" s="91">
        <f>SUM(AD$4:AD224)/$BE224</f>
        <v>24651287.910706256</v>
      </c>
      <c r="AE609" s="91">
        <f>SUM(AE$4:AE224)/$BE224</f>
        <v>30486807.494721219</v>
      </c>
      <c r="AF609" s="91">
        <f>SUM(AF$4:AF224)/$BE224</f>
        <v>41176606.493047491</v>
      </c>
      <c r="AG609" s="91">
        <f>SUM(AG$4:AG224)/$BE224</f>
        <v>53581154.028574988</v>
      </c>
      <c r="AH609" s="91">
        <f>SUM(AH$4:AH224)/$BE224</f>
        <v>96345124.77188617</v>
      </c>
      <c r="AI609" s="91">
        <f>SUM(AI$4:AI224)/$BE224</f>
        <v>115379823.68447876</v>
      </c>
      <c r="AJ609" s="91">
        <f>SUM(AJ$4:AJ224)/$BE224</f>
        <v>46996682.642392196</v>
      </c>
      <c r="AK609" s="91">
        <f>SUM(AK$4:AK224)/$BE224</f>
        <v>32982590.629765034</v>
      </c>
      <c r="AL609" s="91">
        <f>SUM(AL$4:AL224)/$BE224</f>
        <v>54213732.616978541</v>
      </c>
      <c r="AM609" s="91">
        <f>SUM(AM$4:AM224)/$BE224</f>
        <v>130995959.80044693</v>
      </c>
      <c r="AN609" s="91">
        <f>SUM(AN$4:AN224)/$BE224</f>
        <v>172611979.20958045</v>
      </c>
      <c r="AO609" s="91">
        <f>SUM(AO$4:AO224)/$BE224</f>
        <v>141184806.83753955</v>
      </c>
      <c r="AP609" s="91">
        <f>SUM(AP$4:AP224)/$BE224</f>
        <v>98080290.708389983</v>
      </c>
      <c r="AQ609" s="91">
        <f>SUM(AQ$4:AQ224)/$BE224</f>
        <v>143904793.93856591</v>
      </c>
      <c r="AR609" s="91">
        <f>SUM(AR$4:AR224)/$BE224</f>
        <v>209219149.61342803</v>
      </c>
      <c r="AS609" s="91">
        <f>SUM(AS$4:AS224)/$BE224</f>
        <v>368770853.86302733</v>
      </c>
      <c r="AT609" s="91">
        <f>SUM(AT$4:AT224)/$BE224</f>
        <v>516408097.22466248</v>
      </c>
      <c r="AU609" s="91">
        <f>SUM(AU$4:AU224)/$BE224</f>
        <v>529792265.00627106</v>
      </c>
      <c r="AY609" s="36"/>
      <c r="AZ609" s="36"/>
      <c r="BA609" s="63"/>
      <c r="BB609" s="63"/>
    </row>
    <row r="610" spans="1:54" x14ac:dyDescent="0.25">
      <c r="A610" s="60">
        <v>19613</v>
      </c>
      <c r="B610" s="92">
        <f>SUM(B$4:B225)/$BE225</f>
        <v>53430768.922618896</v>
      </c>
      <c r="C610" s="91">
        <f>SUM(C$4:C225)/$BE225</f>
        <v>45176330.216669679</v>
      </c>
      <c r="D610" s="91">
        <f>SUM(D$4:D225)/$BE225</f>
        <v>53724008.186450459</v>
      </c>
      <c r="E610" s="91">
        <f>SUM(E$4:E225)/$BE225</f>
        <v>2178606.0879412098</v>
      </c>
      <c r="F610" s="92">
        <f>SUM(F$4:F225)/$BE225</f>
        <v>6933031.3660223093</v>
      </c>
      <c r="G610" s="92">
        <f>SUM(G$4:G225)/$BE225</f>
        <v>27521357.272091016</v>
      </c>
      <c r="H610" s="91">
        <f>SUM(H$4:H225)/$BE225</f>
        <v>26013422.146101955</v>
      </c>
      <c r="I610" s="91">
        <f>SUM(I$4:I225)/$BE225</f>
        <v>23264474.16833128</v>
      </c>
      <c r="J610" s="91">
        <f>SUM(J$4:J225)/$BE225</f>
        <v>32909748.110466212</v>
      </c>
      <c r="K610" s="92">
        <f>SUM(K$4:K225)/$BE225</f>
        <v>7789259.7996573802</v>
      </c>
      <c r="L610" s="91">
        <f>SUM(L$4:L225)/$BE225</f>
        <v>71442937.910375848</v>
      </c>
      <c r="M610" s="92">
        <f>SUM(M$4:M225)/$BE225</f>
        <v>167533759.4948442</v>
      </c>
      <c r="N610" s="91">
        <f>SUM(N$4:N225)/$BE225</f>
        <v>104590599.41333768</v>
      </c>
      <c r="O610" s="91">
        <f>SUM(O$4:O225)/$BE225</f>
        <v>24631985.291697171</v>
      </c>
      <c r="P610" s="91">
        <f>SUM(P$4:P225)/$BE225</f>
        <v>57992824.925139442</v>
      </c>
      <c r="Q610" s="91">
        <f>SUM(Q$4:Q225)/$BE225</f>
        <v>91365623.345921874</v>
      </c>
      <c r="R610" s="91">
        <f>SUM(R$4:R225)/$BE225</f>
        <v>80121081.60880959</v>
      </c>
      <c r="S610" s="91">
        <f>SUM(S$4:S225)/$BE225</f>
        <v>44655941.47410474</v>
      </c>
      <c r="T610" s="91">
        <f>SUM(T$4:T225)/$BE225</f>
        <v>66572067.778390229</v>
      </c>
      <c r="U610" s="91">
        <f>SUM(U$4:U225)/$BE225</f>
        <v>132600618.41231363</v>
      </c>
      <c r="V610" s="91">
        <f>SUM(V$4:V225)/$BE225</f>
        <v>8025092.906637745</v>
      </c>
      <c r="W610" s="91">
        <f>SUM(W$4:W225)/$BE225</f>
        <v>9520293.1351819206</v>
      </c>
      <c r="X610" s="91">
        <f>SUM(X$4:X225)/$BE225</f>
        <v>55787459.877903923</v>
      </c>
      <c r="Y610" s="91">
        <f>SUM(Y$4:Y225)/$BE225</f>
        <v>160405095.63195944</v>
      </c>
      <c r="Z610" s="91">
        <f>SUM(Z$4:Z225)/$BE225</f>
        <v>177098688.13341326</v>
      </c>
      <c r="AA610" s="91">
        <f>SUM(AA$4:AA225)/$BE225</f>
        <v>150702560.49171445</v>
      </c>
      <c r="AB610" s="91">
        <f>SUM(AB$4:AB225)/$BE225</f>
        <v>236395205.39839867</v>
      </c>
      <c r="AC610" s="91">
        <f>SUM(AC$4:AC225)/$BE225</f>
        <v>153564847.95193022</v>
      </c>
      <c r="AD610" s="91">
        <f>SUM(AD$4:AD225)/$BE225</f>
        <v>24073751.361167461</v>
      </c>
      <c r="AE610" s="91">
        <f>SUM(AE$4:AE225)/$BE225</f>
        <v>29772420.756789975</v>
      </c>
      <c r="AF610" s="91">
        <f>SUM(AF$4:AF225)/$BE225</f>
        <v>40211530.430591419</v>
      </c>
      <c r="AG610" s="91">
        <f>SUM(AG$4:AG225)/$BE225</f>
        <v>52325175.858762421</v>
      </c>
      <c r="AH610" s="91">
        <f>SUM(AH$4:AH225)/$BE225</f>
        <v>94086278.164306641</v>
      </c>
      <c r="AI610" s="91">
        <f>SUM(AI$4:AI225)/$BE225</f>
        <v>112674589.65239137</v>
      </c>
      <c r="AJ610" s="91">
        <f>SUM(AJ$4:AJ225)/$BE225</f>
        <v>45895118.536984898</v>
      </c>
      <c r="AK610" s="91">
        <f>SUM(AK$4:AK225)/$BE225</f>
        <v>32209674.237391964</v>
      </c>
      <c r="AL610" s="91">
        <f>SUM(AL$4:AL225)/$BE225</f>
        <v>52942919.687658615</v>
      </c>
      <c r="AM610" s="91">
        <f>SUM(AM$4:AM225)/$BE225</f>
        <v>127924505.84022148</v>
      </c>
      <c r="AN610" s="91">
        <f>SUM(AN$4:AN225)/$BE225</f>
        <v>168564579.66424045</v>
      </c>
      <c r="AO610" s="91">
        <f>SUM(AO$4:AO225)/$BE225</f>
        <v>137874413.67192429</v>
      </c>
      <c r="AP610" s="91">
        <f>SUM(AP$4:AP225)/$BE225</f>
        <v>95780752.194477111</v>
      </c>
      <c r="AQ610" s="91">
        <f>SUM(AQ$4:AQ225)/$BE225</f>
        <v>140530613.683788</v>
      </c>
      <c r="AR610" s="91">
        <f>SUM(AR$4:AR225)/$BE225</f>
        <v>204313266.27540335</v>
      </c>
      <c r="AS610" s="91">
        <f>SUM(AS$4:AS225)/$BE225</f>
        <v>360123284.10995245</v>
      </c>
      <c r="AT610" s="91">
        <f>SUM(AT$4:AT225)/$BE225</f>
        <v>504298250.02090299</v>
      </c>
      <c r="AU610" s="91">
        <f>SUM(AU$4:AU225)/$BE225</f>
        <v>517368545.43917167</v>
      </c>
      <c r="AY610" s="36"/>
      <c r="AZ610" s="36"/>
      <c r="BA610" s="63"/>
      <c r="BB610" s="63"/>
    </row>
    <row r="611" spans="1:54" x14ac:dyDescent="0.25">
      <c r="A611" s="60">
        <v>19614</v>
      </c>
      <c r="B611" s="92">
        <f>SUM(B$4:B226)/$BE226</f>
        <v>52206690.007975362</v>
      </c>
      <c r="C611" s="91">
        <f>SUM(C$4:C226)/$BE226</f>
        <v>44141442.045802325</v>
      </c>
      <c r="D611" s="91">
        <f>SUM(D$4:D226)/$BE226</f>
        <v>52493206.89220006</v>
      </c>
      <c r="E611" s="91">
        <f>SUM(E$4:E226)/$BE226</f>
        <v>2129227.4861290818</v>
      </c>
      <c r="F611" s="92">
        <f>SUM(F$4:F226)/$BE226</f>
        <v>6774681.9087327011</v>
      </c>
      <c r="G611" s="92">
        <f>SUM(G$4:G226)/$BE226</f>
        <v>26891121.098141957</v>
      </c>
      <c r="H611" s="91">
        <f>SUM(H$4:H226)/$BE226</f>
        <v>25417748.600128014</v>
      </c>
      <c r="I611" s="91">
        <f>SUM(I$4:I226)/$BE226</f>
        <v>22731806.620740354</v>
      </c>
      <c r="J611" s="91">
        <f>SUM(J$4:J226)/$BE226</f>
        <v>32156010.495592766</v>
      </c>
      <c r="K611" s="92">
        <f>SUM(K$4:K226)/$BE226</f>
        <v>7611281.4172590747</v>
      </c>
      <c r="L611" s="91">
        <f>SUM(L$4:L226)/$BE226</f>
        <v>69806018.033103079</v>
      </c>
      <c r="M611" s="92">
        <f>SUM(M$4:M226)/$BE226</f>
        <v>163694433.93412632</v>
      </c>
      <c r="N611" s="91">
        <f>SUM(N$4:N226)/$BE226</f>
        <v>102193933.79917026</v>
      </c>
      <c r="O611" s="91">
        <f>SUM(O$4:O226)/$BE226</f>
        <v>24067974.334072877</v>
      </c>
      <c r="P611" s="91">
        <f>SUM(P$4:P226)/$BE226</f>
        <v>56664182.179282717</v>
      </c>
      <c r="Q611" s="91">
        <f>SUM(Q$4:Q226)/$BE226</f>
        <v>89272074.71594514</v>
      </c>
      <c r="R611" s="91">
        <f>SUM(R$4:R226)/$BE226</f>
        <v>78285258.328397617</v>
      </c>
      <c r="S611" s="91">
        <f>SUM(S$4:S226)/$BE226</f>
        <v>43632980.634179078</v>
      </c>
      <c r="T611" s="91">
        <f>SUM(T$4:T226)/$BE226</f>
        <v>65046788.440749809</v>
      </c>
      <c r="U611" s="91">
        <f>SUM(U$4:U226)/$BE226</f>
        <v>129561962.03439625</v>
      </c>
      <c r="V611" s="91">
        <f>SUM(V$4:V226)/$BE226</f>
        <v>7841712.5914341127</v>
      </c>
      <c r="W611" s="91">
        <f>SUM(W$4:W226)/$BE226</f>
        <v>9302642.8741933163</v>
      </c>
      <c r="X611" s="91">
        <f>SUM(X$4:X226)/$BE226</f>
        <v>54509364.188540138</v>
      </c>
      <c r="Y611" s="91">
        <f>SUM(Y$4:Y226)/$BE226</f>
        <v>156729156.94136229</v>
      </c>
      <c r="Z611" s="91">
        <f>SUM(Z$4:Z226)/$BE226</f>
        <v>173040133.0464012</v>
      </c>
      <c r="AA611" s="91">
        <f>SUM(AA$4:AA226)/$BE226</f>
        <v>147249004.22604936</v>
      </c>
      <c r="AB611" s="91">
        <f>SUM(AB$4:AB226)/$BE226</f>
        <v>230977572.29732531</v>
      </c>
      <c r="AC611" s="91">
        <f>SUM(AC$4:AC226)/$BE226</f>
        <v>150045685.95366511</v>
      </c>
      <c r="AD611" s="91">
        <f>SUM(AD$4:AD226)/$BE226</f>
        <v>23522534.239412732</v>
      </c>
      <c r="AE611" s="91">
        <f>SUM(AE$4:AE226)/$BE226</f>
        <v>29090589.902935039</v>
      </c>
      <c r="AF611" s="91">
        <f>SUM(AF$4:AF226)/$BE226</f>
        <v>39290434.762507059</v>
      </c>
      <c r="AG611" s="91">
        <f>SUM(AG$4:AG226)/$BE226</f>
        <v>51126434.94950521</v>
      </c>
      <c r="AH611" s="91">
        <f>SUM(AH$4:AH226)/$BE226</f>
        <v>91930371.107994914</v>
      </c>
      <c r="AI611" s="91">
        <f>SUM(AI$4:AI226)/$BE226</f>
        <v>110092637.74800251</v>
      </c>
      <c r="AJ611" s="91">
        <f>SUM(AJ$4:AJ226)/$BE226</f>
        <v>44843754.800556965</v>
      </c>
      <c r="AK611" s="91">
        <f>SUM(AK$4:AK226)/$BE226</f>
        <v>31471981.259385038</v>
      </c>
      <c r="AL611" s="91">
        <f>SUM(AL$4:AL226)/$BE226</f>
        <v>51730020.062688962</v>
      </c>
      <c r="AM611" s="91">
        <f>SUM(AM$4:AM226)/$BE226</f>
        <v>124993025.24024349</v>
      </c>
      <c r="AN611" s="91">
        <f>SUM(AN$4:AN226)/$BE226</f>
        <v>164701626.93516153</v>
      </c>
      <c r="AO611" s="91">
        <f>SUM(AO$4:AO226)/$BE226</f>
        <v>134714880.78364369</v>
      </c>
      <c r="AP611" s="91">
        <f>SUM(AP$4:AP226)/$BE226</f>
        <v>93586007.722867116</v>
      </c>
      <c r="AQ611" s="91">
        <f>SUM(AQ$4:AQ226)/$BE226</f>
        <v>137310200.58423904</v>
      </c>
      <c r="AR611" s="91">
        <f>SUM(AR$4:AR226)/$BE226</f>
        <v>199630952.20917591</v>
      </c>
      <c r="AS611" s="91">
        <f>SUM(AS$4:AS226)/$BE226</f>
        <v>351869798.1586526</v>
      </c>
      <c r="AT611" s="91">
        <f>SUM(AT$4:AT226)/$BE226</f>
        <v>492740268.04330021</v>
      </c>
      <c r="AU611" s="91">
        <f>SUM(AU$4:AU226)/$BE226</f>
        <v>505510994.1436066</v>
      </c>
      <c r="AY611" s="36"/>
      <c r="AZ611" s="36"/>
      <c r="BA611" s="63"/>
      <c r="BB611" s="63"/>
    </row>
    <row r="612" spans="1:54" x14ac:dyDescent="0.25">
      <c r="A612" s="60">
        <v>19615</v>
      </c>
      <c r="B612" s="92">
        <f>SUM(B$4:B227)/$BE227</f>
        <v>51037109.519324385</v>
      </c>
      <c r="C612" s="91">
        <f>SUM(C$4:C227)/$BE227</f>
        <v>43152629.251880325</v>
      </c>
      <c r="D612" s="91">
        <f>SUM(D$4:D227)/$BE227</f>
        <v>51317203.443620086</v>
      </c>
      <c r="E612" s="91">
        <f>SUM(E$4:E227)/$BE227</f>
        <v>2082047.2802520411</v>
      </c>
      <c r="F612" s="92">
        <f>SUM(F$4:F227)/$BE227</f>
        <v>6623382.336637564</v>
      </c>
      <c r="G612" s="92">
        <f>SUM(G$4:G227)/$BE227</f>
        <v>26288944.444549832</v>
      </c>
      <c r="H612" s="91">
        <f>SUM(H$4:H227)/$BE227</f>
        <v>24848595.662316859</v>
      </c>
      <c r="I612" s="91">
        <f>SUM(I$4:I227)/$BE227</f>
        <v>22222854.520326074</v>
      </c>
      <c r="J612" s="91">
        <f>SUM(J$4:J227)/$BE227</f>
        <v>31435830.837242063</v>
      </c>
      <c r="K612" s="92">
        <f>SUM(K$4:K227)/$BE227</f>
        <v>7441228.0140299825</v>
      </c>
      <c r="L612" s="91">
        <f>SUM(L$4:L227)/$BE227</f>
        <v>68241977.264143631</v>
      </c>
      <c r="M612" s="92">
        <f>SUM(M$4:M227)/$BE227</f>
        <v>160026043.2441296</v>
      </c>
      <c r="N612" s="91">
        <f>SUM(N$4:N227)/$BE227</f>
        <v>99903972.788589939</v>
      </c>
      <c r="O612" s="91">
        <f>SUM(O$4:O227)/$BE227</f>
        <v>23529074.298869722</v>
      </c>
      <c r="P612" s="91">
        <f>SUM(P$4:P227)/$BE227</f>
        <v>55394693.388513245</v>
      </c>
      <c r="Q612" s="91">
        <f>SUM(Q$4:Q227)/$BE227</f>
        <v>87271735.277053386</v>
      </c>
      <c r="R612" s="91">
        <f>SUM(R$4:R227)/$BE227</f>
        <v>76531169.758635506</v>
      </c>
      <c r="S612" s="91">
        <f>SUM(S$4:S227)/$BE227</f>
        <v>42655564.141070135</v>
      </c>
      <c r="T612" s="91">
        <f>SUM(T$4:T227)/$BE227</f>
        <v>63589417.737272859</v>
      </c>
      <c r="U612" s="91">
        <f>SUM(U$4:U227)/$BE227</f>
        <v>126658593.0536119</v>
      </c>
      <c r="V612" s="91">
        <f>SUM(V$4:V227)/$BE227</f>
        <v>7666496.7133065555</v>
      </c>
      <c r="W612" s="91">
        <f>SUM(W$4:W227)/$BE227</f>
        <v>9094682.9932145793</v>
      </c>
      <c r="X612" s="91">
        <f>SUM(X$4:X227)/$BE227</f>
        <v>53288171.993140869</v>
      </c>
      <c r="Y612" s="91">
        <f>SUM(Y$4:Y227)/$BE227</f>
        <v>153216879.6916272</v>
      </c>
      <c r="Z612" s="91">
        <f>SUM(Z$4:Z227)/$BE227</f>
        <v>169162274.35429356</v>
      </c>
      <c r="AA612" s="91">
        <f>SUM(AA$4:AA227)/$BE227</f>
        <v>143949208.75988129</v>
      </c>
      <c r="AB612" s="91">
        <f>SUM(AB$4:AB227)/$BE227</f>
        <v>225801143.98568904</v>
      </c>
      <c r="AC612" s="91">
        <f>SUM(AC$4:AC227)/$BE227</f>
        <v>146683206.88904411</v>
      </c>
      <c r="AD612" s="91">
        <f>SUM(AD$4:AD227)/$BE227</f>
        <v>22995858.880088441</v>
      </c>
      <c r="AE612" s="91">
        <f>SUM(AE$4:AE227)/$BE227</f>
        <v>28439116.012522276</v>
      </c>
      <c r="AF612" s="91">
        <f>SUM(AF$4:AF227)/$BE227</f>
        <v>38410348.636023425</v>
      </c>
      <c r="AG612" s="91">
        <f>SUM(AG$4:AG227)/$BE227</f>
        <v>49981064.938203909</v>
      </c>
      <c r="AH612" s="91">
        <f>SUM(AH$4:AH227)/$BE227</f>
        <v>89870450.021249458</v>
      </c>
      <c r="AI612" s="91">
        <f>SUM(AI$4:AI227)/$BE227</f>
        <v>107625640.2355023</v>
      </c>
      <c r="AJ612" s="91">
        <f>SUM(AJ$4:AJ227)/$BE227</f>
        <v>43839200.41705624</v>
      </c>
      <c r="AK612" s="91">
        <f>SUM(AK$4:AK227)/$BE227</f>
        <v>30767132.387874044</v>
      </c>
      <c r="AL612" s="91">
        <f>SUM(AL$4:AL227)/$BE227</f>
        <v>50571121.712345392</v>
      </c>
      <c r="AM612" s="91">
        <f>SUM(AM$4:AM227)/$BE227</f>
        <v>122192060.79325783</v>
      </c>
      <c r="AN612" s="91">
        <f>SUM(AN$4:AN227)/$BE227</f>
        <v>161010661.47838569</v>
      </c>
      <c r="AO612" s="91">
        <f>SUM(AO$4:AO227)/$BE227</f>
        <v>131696017.42102414</v>
      </c>
      <c r="AP612" s="91">
        <f>SUM(AP$4:AP227)/$BE227</f>
        <v>91488978.345661089</v>
      </c>
      <c r="AQ612" s="91">
        <f>SUM(AQ$4:AQ227)/$BE227</f>
        <v>134233167.5267759</v>
      </c>
      <c r="AR612" s="91">
        <f>SUM(AR$4:AR227)/$BE227</f>
        <v>195157105.12377948</v>
      </c>
      <c r="AS612" s="91">
        <f>SUM(AS$4:AS227)/$BE227</f>
        <v>343983775.35210323</v>
      </c>
      <c r="AT612" s="91">
        <f>SUM(AT$4:AT227)/$BE227</f>
        <v>481696872.39823544</v>
      </c>
      <c r="AU612" s="91">
        <f>SUM(AU$4:AU227)/$BE227</f>
        <v>494181366.06902075</v>
      </c>
      <c r="AY612" s="36"/>
      <c r="AZ612" s="36"/>
      <c r="BA612" s="63"/>
      <c r="BB612" s="63"/>
    </row>
    <row r="613" spans="1:54" x14ac:dyDescent="0.25">
      <c r="A613" s="60">
        <v>19616</v>
      </c>
      <c r="B613" s="92">
        <f>SUM(B$4:B228)/$BE228</f>
        <v>49918382.913279384</v>
      </c>
      <c r="C613" s="91">
        <f>SUM(C$4:C228)/$BE228</f>
        <v>42206810.650490053</v>
      </c>
      <c r="D613" s="91">
        <f>SUM(D$4:D228)/$BE228</f>
        <v>50192333.354016826</v>
      </c>
      <c r="E613" s="91">
        <f>SUM(E$4:E228)/$BE228</f>
        <v>2036918.4945331386</v>
      </c>
      <c r="F613" s="92">
        <f>SUM(F$4:F228)/$BE228</f>
        <v>6478661.3673861381</v>
      </c>
      <c r="G613" s="92">
        <f>SUM(G$4:G228)/$BE228</f>
        <v>25712950.739378199</v>
      </c>
      <c r="H613" s="91">
        <f>SUM(H$4:H228)/$BE228</f>
        <v>24304189.844685409</v>
      </c>
      <c r="I613" s="91">
        <f>SUM(I$4:I228)/$BE228</f>
        <v>21736031.970124677</v>
      </c>
      <c r="J613" s="91">
        <f>SUM(J$4:J228)/$BE228</f>
        <v>30746965.035099406</v>
      </c>
      <c r="K613" s="92">
        <f>SUM(K$4:K228)/$BE228</f>
        <v>7278568.9244214129</v>
      </c>
      <c r="L613" s="91">
        <f>SUM(L$4:L228)/$BE228</f>
        <v>66745941.958931342</v>
      </c>
      <c r="M613" s="91">
        <f>SUM(M$4:M228)/$BE228</f>
        <v>156517156.52552313</v>
      </c>
      <c r="N613" s="91">
        <f>SUM(N$4:N228)/$BE228</f>
        <v>97713580.706733912</v>
      </c>
      <c r="O613" s="91">
        <f>SUM(O$4:O228)/$BE228</f>
        <v>23013605.968767349</v>
      </c>
      <c r="P613" s="91">
        <f>SUM(P$4:P228)/$BE228</f>
        <v>54180402.757720515</v>
      </c>
      <c r="Q613" s="91">
        <f>SUM(Q$4:Q228)/$BE228</f>
        <v>85358371.840266019</v>
      </c>
      <c r="R613" s="91">
        <f>SUM(R$4:R228)/$BE228</f>
        <v>74853350.049562365</v>
      </c>
      <c r="S613" s="91">
        <f>SUM(S$4:S228)/$BE228</f>
        <v>41720646.322223879</v>
      </c>
      <c r="T613" s="91">
        <f>SUM(T$4:T228)/$BE228</f>
        <v>62195414.416548871</v>
      </c>
      <c r="U613" s="91">
        <f>SUM(U$4:U228)/$BE228</f>
        <v>123881464.36277603</v>
      </c>
      <c r="V613" s="91">
        <f>SUM(V$4:V228)/$BE228</f>
        <v>7498899.3262427188</v>
      </c>
      <c r="W613" s="91">
        <f>SUM(W$4:W228)/$BE228</f>
        <v>8895765.276377568</v>
      </c>
      <c r="X613" s="91">
        <f>SUM(X$4:X228)/$BE228</f>
        <v>52120077.991198748</v>
      </c>
      <c r="Y613" s="91">
        <f>SUM(Y$4:Y228)/$BE228</f>
        <v>149857318.54682735</v>
      </c>
      <c r="Z613" s="91">
        <f>SUM(Z$4:Z228)/$BE228</f>
        <v>165453027.38473156</v>
      </c>
      <c r="AA613" s="91">
        <f>SUM(AA$4:AA228)/$BE228</f>
        <v>140792890.9749243</v>
      </c>
      <c r="AB613" s="91">
        <f>SUM(AB$4:AB228)/$BE228</f>
        <v>220849790.05963624</v>
      </c>
      <c r="AC613" s="91">
        <f>SUM(AC$4:AC228)/$BE228</f>
        <v>143466932.34971884</v>
      </c>
      <c r="AD613" s="91">
        <f>SUM(AD$4:AD228)/$BE228</f>
        <v>22492083.880117785</v>
      </c>
      <c r="AE613" s="91">
        <f>SUM(AE$4:AE228)/$BE228</f>
        <v>27815968.799451489</v>
      </c>
      <c r="AF613" s="91">
        <f>SUM(AF$4:AF228)/$BE228</f>
        <v>37568529.389527798</v>
      </c>
      <c r="AG613" s="91">
        <f>SUM(AG$4:AG228)/$BE228</f>
        <v>48885496.515702054</v>
      </c>
      <c r="AH613" s="91">
        <f>SUM(AH$4:AH228)/$BE228</f>
        <v>87900095.774614111</v>
      </c>
      <c r="AI613" s="91">
        <f>SUM(AI$4:AI228)/$BE228</f>
        <v>105265909.50006208</v>
      </c>
      <c r="AJ613" s="91">
        <f>SUM(AJ$4:AJ228)/$BE228</f>
        <v>42878324.871009178</v>
      </c>
      <c r="AK613" s="91">
        <f>SUM(AK$4:AK228)/$BE228</f>
        <v>30092931.000303496</v>
      </c>
      <c r="AL613" s="91">
        <f>SUM(AL$4:AL228)/$BE228</f>
        <v>49462613.171797819</v>
      </c>
      <c r="AM613" s="91">
        <f>SUM(AM$4:AM228)/$BE228</f>
        <v>119512884.21436691</v>
      </c>
      <c r="AN613" s="91">
        <f>SUM(AN$4:AN228)/$BE228</f>
        <v>157480181.6888448</v>
      </c>
      <c r="AO613" s="91">
        <f>SUM(AO$4:AO228)/$BE228</f>
        <v>128808416.30728915</v>
      </c>
      <c r="AP613" s="91">
        <f>SUM(AP$4:AP228)/$BE228</f>
        <v>89483129.300559983</v>
      </c>
      <c r="AQ613" s="91">
        <f>SUM(AQ$4:AQ228)/$BE228</f>
        <v>131289925.97281879</v>
      </c>
      <c r="AR613" s="91">
        <f>SUM(AR$4:AR228)/$BE228</f>
        <v>190877783.8872377</v>
      </c>
      <c r="AS613" s="91">
        <f>SUM(AS$4:AS228)/$BE228</f>
        <v>336440641.92347872</v>
      </c>
      <c r="AT613" s="91">
        <f>SUM(AT$4:AT228)/$BE228</f>
        <v>471133650.67186785</v>
      </c>
      <c r="AU613" s="91">
        <f>SUM(AU$4:AU228)/$BE228</f>
        <v>483344357.08445442</v>
      </c>
      <c r="AY613" s="36"/>
      <c r="AZ613" s="36"/>
      <c r="BA613" s="63"/>
      <c r="BB613" s="63"/>
    </row>
    <row r="614" spans="1:54" x14ac:dyDescent="0.25">
      <c r="A614" s="60">
        <v>19617</v>
      </c>
      <c r="B614" s="92">
        <f>SUM(B$4:B229)/$BE229</f>
        <v>48847509.607156858</v>
      </c>
      <c r="C614" s="91">
        <f>SUM(C$4:C229)/$BE229</f>
        <v>41301449.296735488</v>
      </c>
      <c r="D614" s="91">
        <f>SUM(D$4:D229)/$BE229</f>
        <v>49115579.415397286</v>
      </c>
      <c r="E614" s="91">
        <f>SUM(E$4:E229)/$BE229</f>
        <v>1993720.0706160422</v>
      </c>
      <c r="F614" s="92">
        <f>SUM(F$4:F229)/$BE229</f>
        <v>6340130.9429230299</v>
      </c>
      <c r="G614" s="92">
        <f>SUM(G$4:G229)/$BE229</f>
        <v>25161595.232331876</v>
      </c>
      <c r="H614" s="91">
        <f>SUM(H$4:H229)/$BE229</f>
        <v>23783070.89680478</v>
      </c>
      <c r="I614" s="91">
        <f>SUM(I$4:I229)/$BE229</f>
        <v>21270033.173147619</v>
      </c>
      <c r="J614" s="91">
        <f>SUM(J$4:J229)/$BE229</f>
        <v>30087565.359133027</v>
      </c>
      <c r="K614" s="92">
        <f>SUM(K$4:K229)/$BE229</f>
        <v>7122867.6357619157</v>
      </c>
      <c r="L614" s="91">
        <f>SUM(L$4:L229)/$BE229</f>
        <v>65313899.346924603</v>
      </c>
      <c r="M614" s="91">
        <f>SUM(M$4:M229)/$BE229</f>
        <v>153158361.93444952</v>
      </c>
      <c r="N614" s="91">
        <f>SUM(N$4:N229)/$BE229</f>
        <v>95616882.335899219</v>
      </c>
      <c r="O614" s="91">
        <f>SUM(O$4:O229)/$BE229</f>
        <v>22520186.711275253</v>
      </c>
      <c r="P614" s="91">
        <f>SUM(P$4:P229)/$BE229</f>
        <v>53018053.229544863</v>
      </c>
      <c r="Q614" s="91">
        <f>SUM(Q$4:Q229)/$BE229</f>
        <v>83526852.251433298</v>
      </c>
      <c r="R614" s="91">
        <f>SUM(R$4:R229)/$BE229</f>
        <v>73247298.837142393</v>
      </c>
      <c r="S614" s="91">
        <f>SUM(S$4:S229)/$BE229</f>
        <v>40825719.471504822</v>
      </c>
      <c r="T614" s="91">
        <f>SUM(T$4:T229)/$BE229</f>
        <v>60861039.384604648</v>
      </c>
      <c r="U614" s="91">
        <f>SUM(U$4:U229)/$BE229</f>
        <v>121223126.96256705</v>
      </c>
      <c r="V614" s="91">
        <f>SUM(V$4:V229)/$BE229</f>
        <v>7338470.8789463295</v>
      </c>
      <c r="W614" s="91">
        <f>SUM(W$4:W229)/$BE229</f>
        <v>8705356.1579381507</v>
      </c>
      <c r="X614" s="91">
        <f>SUM(X$4:X229)/$BE229</f>
        <v>51001949.036802411</v>
      </c>
      <c r="Y614" s="91">
        <f>SUM(Y$4:Y229)/$BE229</f>
        <v>146641462.50840697</v>
      </c>
      <c r="Z614" s="91">
        <f>SUM(Z$4:Z229)/$BE229</f>
        <v>161902442.98081321</v>
      </c>
      <c r="AA614" s="91">
        <f>SUM(AA$4:AA229)/$BE229</f>
        <v>137771584.94052649</v>
      </c>
      <c r="AB614" s="91">
        <f>SUM(AB$4:AB229)/$BE229</f>
        <v>216110229.7166003</v>
      </c>
      <c r="AC614" s="91">
        <f>SUM(AC$4:AC229)/$BE229</f>
        <v>140388233.6057969</v>
      </c>
      <c r="AD614" s="91">
        <f>SUM(AD$4:AD229)/$BE229</f>
        <v>22009857.872250479</v>
      </c>
      <c r="AE614" s="91">
        <f>SUM(AE$4:AE229)/$BE229</f>
        <v>27219476.708858598</v>
      </c>
      <c r="AF614" s="91">
        <f>SUM(AF$4:AF229)/$BE229</f>
        <v>36762718.932355449</v>
      </c>
      <c r="AG614" s="91">
        <f>SUM(AG$4:AG229)/$BE229</f>
        <v>47836790.969429255</v>
      </c>
      <c r="AH614" s="91">
        <f>SUM(AH$4:AH229)/$BE229</f>
        <v>86014023.250284567</v>
      </c>
      <c r="AI614" s="91">
        <f>SUM(AI$4:AI229)/$BE229</f>
        <v>103007116.01391327</v>
      </c>
      <c r="AJ614" s="91">
        <f>SUM(AJ$4:AJ229)/$BE229</f>
        <v>41958550.731500357</v>
      </c>
      <c r="AK614" s="91">
        <f>SUM(AK$4:AK229)/$BE229</f>
        <v>29447568.582858436</v>
      </c>
      <c r="AL614" s="91">
        <f>SUM(AL$4:AL229)/$BE229</f>
        <v>48401521.019446984</v>
      </c>
      <c r="AM614" s="91">
        <f>SUM(AM$4:AM229)/$BE229</f>
        <v>116948309.13795213</v>
      </c>
      <c r="AN614" s="91">
        <f>SUM(AN$4:AN229)/$BE229</f>
        <v>154100717.78222057</v>
      </c>
      <c r="AO614" s="91">
        <f>SUM(AO$4:AO229)/$BE229</f>
        <v>126044332.02750093</v>
      </c>
      <c r="AP614" s="91">
        <f>SUM(AP$4:AP229)/$BE229</f>
        <v>87563080.263156489</v>
      </c>
      <c r="AQ614" s="91">
        <f>SUM(AQ$4:AQ229)/$BE229</f>
        <v>128472581.26516218</v>
      </c>
      <c r="AR614" s="91">
        <f>SUM(AR$4:AR229)/$BE229</f>
        <v>186781510.12588146</v>
      </c>
      <c r="AS614" s="91">
        <f>SUM(AS$4:AS229)/$BE229</f>
        <v>329220165.0979768</v>
      </c>
      <c r="AT614" s="91">
        <f>SUM(AT$4:AT229)/$BE229</f>
        <v>461022269.41973019</v>
      </c>
      <c r="AU614" s="91">
        <f>SUM(AU$4:AU229)/$BE229</f>
        <v>472970899.62262315</v>
      </c>
      <c r="AY614" s="36"/>
      <c r="AZ614" s="36"/>
      <c r="BA614" s="63"/>
      <c r="BB614" s="63"/>
    </row>
    <row r="615" spans="1:54" x14ac:dyDescent="0.25">
      <c r="A615" s="60">
        <v>19618</v>
      </c>
      <c r="B615" s="92">
        <f>SUM(B$4:B230)/$BE230</f>
        <v>47821270.702036217</v>
      </c>
      <c r="C615" s="91">
        <f>SUM(C$4:C230)/$BE230</f>
        <v>40433823.816886269</v>
      </c>
      <c r="D615" s="91">
        <f>SUM(D$4:D230)/$BE230</f>
        <v>48083705.080652826</v>
      </c>
      <c r="E615" s="91">
        <f>SUM(E$4:E230)/$BE230</f>
        <v>1952322.1318853681</v>
      </c>
      <c r="F615" s="92">
        <f>SUM(F$4:F230)/$BE230</f>
        <v>6207374.5510632657</v>
      </c>
      <c r="G615" s="92">
        <f>SUM(G$4:G230)/$BE230</f>
        <v>24633220.492767032</v>
      </c>
      <c r="H615" s="91">
        <f>SUM(H$4:H230)/$BE230</f>
        <v>23283672.404235732</v>
      </c>
      <c r="I615" s="91">
        <f>SUM(I$4:I230)/$BE230</f>
        <v>20823457.395602662</v>
      </c>
      <c r="J615" s="91">
        <f>SUM(J$4:J230)/$BE230</f>
        <v>29455649.749443315</v>
      </c>
      <c r="K615" s="92">
        <f>SUM(K$4:K230)/$BE230</f>
        <v>6973656.9676178033</v>
      </c>
      <c r="L615" s="91">
        <f>SUM(L$4:L230)/$BE230</f>
        <v>63941544.951114058</v>
      </c>
      <c r="M615" s="91">
        <f>SUM(M$4:M230)/$BE230</f>
        <v>149939563.53969836</v>
      </c>
      <c r="N615" s="91">
        <f>SUM(N$4:N230)/$BE230</f>
        <v>93607575.370798513</v>
      </c>
      <c r="O615" s="91">
        <f>SUM(O$4:O230)/$BE230</f>
        <v>22047333.371933542</v>
      </c>
      <c r="P615" s="91">
        <f>SUM(P$4:P230)/$BE230</f>
        <v>51904150.972882129</v>
      </c>
      <c r="Q615" s="91">
        <f>SUM(Q$4:Q230)/$BE230</f>
        <v>81771671.282043874</v>
      </c>
      <c r="R615" s="91">
        <f>SUM(R$4:R230)/$BE230</f>
        <v>71708188.607744798</v>
      </c>
      <c r="S615" s="91">
        <f>SUM(S$4:S230)/$BE230</f>
        <v>39968093.579305984</v>
      </c>
      <c r="T615" s="91">
        <f>SUM(T$4:T230)/$BE230</f>
        <v>59582281.734524347</v>
      </c>
      <c r="U615" s="91">
        <f>SUM(U$4:U230)/$BE230</f>
        <v>118675590.36803471</v>
      </c>
      <c r="V615" s="91">
        <f>SUM(V$4:V230)/$BE230</f>
        <v>7184729.1237398041</v>
      </c>
      <c r="W615" s="91">
        <f>SUM(W$4:W230)/$BE230</f>
        <v>8522883.2018892709</v>
      </c>
      <c r="X615" s="91">
        <f>SUM(X$4:X230)/$BE230</f>
        <v>49930424.216908529</v>
      </c>
      <c r="Y615" s="91">
        <f>SUM(Y$4:Y230)/$BE230</f>
        <v>143559646.0295276</v>
      </c>
      <c r="Z615" s="91">
        <f>SUM(Z$4:Z230)/$BE230</f>
        <v>158499848.82056847</v>
      </c>
      <c r="AA615" s="91">
        <f>SUM(AA$4:AA230)/$BE230</f>
        <v>134876208.56915516</v>
      </c>
      <c r="AB615" s="91">
        <f>SUM(AB$4:AB230)/$BE230</f>
        <v>211568216.73909083</v>
      </c>
      <c r="AC615" s="91">
        <f>SUM(AC$4:AC230)/$BE230</f>
        <v>137437856.67257065</v>
      </c>
      <c r="AD615" s="91">
        <f>SUM(AD$4:AD230)/$BE230</f>
        <v>21547731.372960381</v>
      </c>
      <c r="AE615" s="91">
        <f>SUM(AE$4:AE230)/$BE230</f>
        <v>26647846.795194834</v>
      </c>
      <c r="AF615" s="91">
        <f>SUM(AF$4:AF230)/$BE230</f>
        <v>35990495.147922397</v>
      </c>
      <c r="AG615" s="91">
        <f>SUM(AG$4:AG230)/$BE230</f>
        <v>46831796.086550727</v>
      </c>
      <c r="AH615" s="91">
        <f>SUM(AH$4:AH230)/$BE230</f>
        <v>84206563.270206705</v>
      </c>
      <c r="AI615" s="91">
        <f>SUM(AI$4:AI230)/$BE230</f>
        <v>100842470.27097118</v>
      </c>
      <c r="AJ615" s="91">
        <f>SUM(AJ$4:AJ230)/$BE230</f>
        <v>41077113.328880981</v>
      </c>
      <c r="AK615" s="91">
        <f>SUM(AK$4:AK230)/$BE230</f>
        <v>28829105.302420508</v>
      </c>
      <c r="AL615" s="91">
        <f>SUM(AL$4:AL230)/$BE230</f>
        <v>47384655.810779825</v>
      </c>
      <c r="AM615" s="91">
        <f>SUM(AM$4:AM230)/$BE230</f>
        <v>114490626.93695937</v>
      </c>
      <c r="AN615" s="91">
        <f>SUM(AN$4:AN230)/$BE230</f>
        <v>150862111.7312592</v>
      </c>
      <c r="AO615" s="91">
        <f>SUM(AO$4:AO230)/$BE230</f>
        <v>123395456.2680414</v>
      </c>
      <c r="AP615" s="91">
        <f>SUM(AP$4:AP230)/$BE230</f>
        <v>85723059.928580955</v>
      </c>
      <c r="AQ615" s="91">
        <f>SUM(AQ$4:AQ230)/$BE230</f>
        <v>125772664.99951328</v>
      </c>
      <c r="AR615" s="91">
        <f>SUM(AR$4:AR230)/$BE230</f>
        <v>182855971.21892679</v>
      </c>
      <c r="AS615" s="91">
        <f>SUM(AS$4:AS230)/$BE230</f>
        <v>322300641.49704933</v>
      </c>
      <c r="AT615" s="91">
        <f>SUM(AT$4:AT230)/$BE230</f>
        <v>451332335.75666028</v>
      </c>
      <c r="AU615" s="91">
        <f>SUM(AU$4:AU230)/$BE230</f>
        <v>463029812.94874597</v>
      </c>
      <c r="AY615" s="36"/>
      <c r="AZ615" s="36"/>
      <c r="BA615" s="63"/>
      <c r="BB615" s="63"/>
    </row>
    <row r="616" spans="1:54" x14ac:dyDescent="0.25">
      <c r="A616" s="60">
        <v>19619</v>
      </c>
      <c r="B616" s="92">
        <f>SUM(B$4:B231)/$BE231</f>
        <v>46836988.275950938</v>
      </c>
      <c r="C616" s="91">
        <f>SUM(C$4:C231)/$BE231</f>
        <v>39601670.22769618</v>
      </c>
      <c r="D616" s="91">
        <f>SUM(D$4:D231)/$BE231</f>
        <v>47094017.764321044</v>
      </c>
      <c r="E616" s="91">
        <f>SUM(E$4:E231)/$BE231</f>
        <v>1912616.709853129</v>
      </c>
      <c r="F616" s="92">
        <f>SUM(F$4:F231)/$BE231</f>
        <v>6080045.5994112547</v>
      </c>
      <c r="G616" s="92">
        <f>SUM(G$4:G231)/$BE231</f>
        <v>24126447.68651513</v>
      </c>
      <c r="H616" s="91">
        <f>SUM(H$4:H231)/$BE231</f>
        <v>22804691.260463271</v>
      </c>
      <c r="I616" s="91">
        <f>SUM(I$4:I231)/$BE231</f>
        <v>20395139.370186757</v>
      </c>
      <c r="J616" s="91">
        <f>SUM(J$4:J231)/$BE231</f>
        <v>28849569.300269883</v>
      </c>
      <c r="K616" s="92">
        <f>SUM(K$4:K231)/$BE231</f>
        <v>6830546.7616278706</v>
      </c>
      <c r="L616" s="91">
        <f>SUM(L$4:L231)/$BE231</f>
        <v>62625297.714036554</v>
      </c>
      <c r="M616" s="91">
        <f>SUM(M$4:M231)/$BE231</f>
        <v>146852362.12360054</v>
      </c>
      <c r="N616" s="91">
        <f>SUM(N$4:N231)/$BE231</f>
        <v>91680416.646290869</v>
      </c>
      <c r="O616" s="91">
        <f>SUM(O$4:O231)/$BE231</f>
        <v>21593812.112968899</v>
      </c>
      <c r="P616" s="91">
        <f>SUM(P$4:P231)/$BE231</f>
        <v>50835789.352989979</v>
      </c>
      <c r="Q616" s="91">
        <f>SUM(Q$4:Q231)/$BE231</f>
        <v>80088248.900742531</v>
      </c>
      <c r="R616" s="91">
        <f>SUM(R$4:R231)/$BE231</f>
        <v>70232003.159808278</v>
      </c>
      <c r="S616" s="91">
        <f>SUM(S$4:S231)/$BE231</f>
        <v>39145530.755990334</v>
      </c>
      <c r="T616" s="91">
        <f>SUM(T$4:T231)/$BE231</f>
        <v>58355804.646606311</v>
      </c>
      <c r="U616" s="91">
        <f>SUM(U$4:U231)/$BE231</f>
        <v>116232206.92076395</v>
      </c>
      <c r="V616" s="91">
        <f>SUM(V$4:V231)/$BE231</f>
        <v>7037272.9344827365</v>
      </c>
      <c r="W616" s="91">
        <f>SUM(W$4:W231)/$BE231</f>
        <v>8347870.4542815275</v>
      </c>
      <c r="X616" s="91">
        <f>SUM(X$4:X231)/$BE231</f>
        <v>48902707.480447471</v>
      </c>
      <c r="Y616" s="91">
        <f>SUM(Y$4:Y231)/$BE231</f>
        <v>140603826.38962087</v>
      </c>
      <c r="Z616" s="91">
        <f>SUM(Z$4:Z231)/$BE231</f>
        <v>155236365.89610615</v>
      </c>
      <c r="AA616" s="91">
        <f>SUM(AA$4:AA231)/$BE231</f>
        <v>132099206.41075209</v>
      </c>
      <c r="AB616" s="91">
        <f>SUM(AB$4:AB231)/$BE231</f>
        <v>207211898.84068874</v>
      </c>
      <c r="AC616" s="91">
        <f>SUM(AC$4:AC231)/$BE231</f>
        <v>134608102.58777261</v>
      </c>
      <c r="AD616" s="91">
        <f>SUM(AD$4:AD231)/$BE231</f>
        <v>21104498.431155208</v>
      </c>
      <c r="AE616" s="91">
        <f>SUM(AE$4:AE231)/$BE231</f>
        <v>26099587.361655362</v>
      </c>
      <c r="AF616" s="91">
        <f>SUM(AF$4:AF231)/$BE231</f>
        <v>35249842.896032877</v>
      </c>
      <c r="AG616" s="91">
        <f>SUM(AG$4:AG231)/$BE231</f>
        <v>45867889.318017133</v>
      </c>
      <c r="AH616" s="91">
        <f>SUM(AH$4:AH231)/$BE231</f>
        <v>82472999.277922302</v>
      </c>
      <c r="AI616" s="91">
        <f>SUM(AI$4:AI231)/$BE231</f>
        <v>98766323.649773866</v>
      </c>
      <c r="AJ616" s="91">
        <f>SUM(AJ$4:AJ231)/$BE231</f>
        <v>40231712.533456743</v>
      </c>
      <c r="AK616" s="91">
        <f>SUM(AK$4:AK231)/$BE231</f>
        <v>28235927.245516673</v>
      </c>
      <c r="AL616" s="91">
        <f>SUM(AL$4:AL231)/$BE231</f>
        <v>46409364.021422155</v>
      </c>
      <c r="AM616" s="91">
        <f>SUM(AM$4:AM231)/$BE231</f>
        <v>112133424.32043104</v>
      </c>
      <c r="AN616" s="91">
        <f>SUM(AN$4:AN231)/$BE231</f>
        <v>147755912.44880065</v>
      </c>
      <c r="AO616" s="91">
        <f>SUM(AO$4:AO231)/$BE231</f>
        <v>120854876.82438108</v>
      </c>
      <c r="AP616" s="91">
        <f>SUM(AP$4:AP231)/$BE231</f>
        <v>83958266.77507174</v>
      </c>
      <c r="AQ616" s="91">
        <f>SUM(AQ$4:AQ231)/$BE231</f>
        <v>123183131.78274851</v>
      </c>
      <c r="AR616" s="91">
        <f>SUM(AR$4:AR231)/$BE231</f>
        <v>179090923.54955119</v>
      </c>
      <c r="AS616" s="91">
        <f>SUM(AS$4:AS231)/$BE231</f>
        <v>315664014.79506809</v>
      </c>
      <c r="AT616" s="91">
        <f>SUM(AT$4:AT231)/$BE231</f>
        <v>442038564.05918735</v>
      </c>
      <c r="AU616" s="91">
        <f>SUM(AU$4:AU231)/$BE231</f>
        <v>453495156.15087855</v>
      </c>
      <c r="AY616" s="36"/>
      <c r="AZ616" s="36"/>
      <c r="BA616" s="63"/>
      <c r="BB616" s="63"/>
    </row>
    <row r="617" spans="1:54" x14ac:dyDescent="0.25">
      <c r="A617" s="60">
        <v>19620</v>
      </c>
      <c r="B617" s="92">
        <f>SUM(B$4:B232)/$BE232</f>
        <v>45891858.386867449</v>
      </c>
      <c r="C617" s="91">
        <f>SUM(C$4:C232)/$BE232</f>
        <v>38802618.106116243</v>
      </c>
      <c r="D617" s="91">
        <f>SUM(D$4:D232)/$BE232</f>
        <v>46143698.300323151</v>
      </c>
      <c r="E617" s="91">
        <f>SUM(E$4:E232)/$BE232</f>
        <v>1874490.7113639347</v>
      </c>
      <c r="F617" s="92">
        <f>SUM(F$4:F232)/$BE232</f>
        <v>5957781.2452409063</v>
      </c>
      <c r="G617" s="92">
        <f>SUM(G$4:G232)/$BE232</f>
        <v>23639833.353625786</v>
      </c>
      <c r="H617" s="91">
        <f>SUM(H$4:H232)/$BE232</f>
        <v>22344763.072550762</v>
      </c>
      <c r="I617" s="91">
        <f>SUM(I$4:I232)/$BE232</f>
        <v>19983859.020495661</v>
      </c>
      <c r="J617" s="91">
        <f>SUM(J$4:J232)/$BE232</f>
        <v>28267597.569682337</v>
      </c>
      <c r="K617" s="92">
        <f>SUM(K$4:K232)/$BE232</f>
        <v>6693129.3527394496</v>
      </c>
      <c r="L617" s="91">
        <f>SUM(L$4:L232)/$BE232</f>
        <v>61361408.246664077</v>
      </c>
      <c r="M617" s="91">
        <f>SUM(M$4:M232)/$BE232</f>
        <v>143887963.68615955</v>
      </c>
      <c r="N617" s="91">
        <f>SUM(N$4:N232)/$BE232</f>
        <v>89829916.560145631</v>
      </c>
      <c r="O617" s="91">
        <f>SUM(O$4:O232)/$BE232</f>
        <v>21158331.06525312</v>
      </c>
      <c r="P617" s="91">
        <f>SUM(P$4:P232)/$BE232</f>
        <v>49809925.095936701</v>
      </c>
      <c r="Q617" s="91">
        <f>SUM(Q$4:Q232)/$BE232</f>
        <v>78471789.800971806</v>
      </c>
      <c r="R617" s="91">
        <f>SUM(R$4:R232)/$BE232</f>
        <v>68814537.511977836</v>
      </c>
      <c r="S617" s="91">
        <f>SUM(S$4:S232)/$BE232</f>
        <v>38355687.8983052</v>
      </c>
      <c r="T617" s="91">
        <f>SUM(T$4:T232)/$BE232</f>
        <v>57178114.446769767</v>
      </c>
      <c r="U617" s="91">
        <f>SUM(U$4:U232)/$BE232</f>
        <v>113886016.5255042</v>
      </c>
      <c r="V617" s="91">
        <f>SUM(V$4:V232)/$BE232</f>
        <v>6895682.2843450913</v>
      </c>
      <c r="W617" s="91">
        <f>SUM(W$4:W232)/$BE232</f>
        <v>8179819.3919926276</v>
      </c>
      <c r="X617" s="91">
        <f>SUM(X$4:X232)/$BE232</f>
        <v>47915871.332555726</v>
      </c>
      <c r="Y617" s="91">
        <f>SUM(Y$4:Y232)/$BE232</f>
        <v>137765583.230894</v>
      </c>
      <c r="Z617" s="91">
        <f>SUM(Z$4:Z232)/$BE232</f>
        <v>152102697.94900602</v>
      </c>
      <c r="AA617" s="91">
        <f>SUM(AA$4:AA232)/$BE232</f>
        <v>129432667.97270656</v>
      </c>
      <c r="AB617" s="91">
        <f>SUM(AB$4:AB232)/$BE232</f>
        <v>203028866.76560983</v>
      </c>
      <c r="AC617" s="91">
        <f>SUM(AC$4:AC232)/$BE232</f>
        <v>131890910.59218116</v>
      </c>
      <c r="AD617" s="91">
        <f>SUM(AD$4:AD232)/$BE232</f>
        <v>20678896.417435605</v>
      </c>
      <c r="AE617" s="91">
        <f>SUM(AE$4:AE232)/$BE232</f>
        <v>25573136.605406858</v>
      </c>
      <c r="AF617" s="91">
        <f>SUM(AF$4:AF232)/$BE232</f>
        <v>34538652.332886137</v>
      </c>
      <c r="AG617" s="91">
        <f>SUM(AG$4:AG232)/$BE232</f>
        <v>44942324.8679047</v>
      </c>
      <c r="AH617" s="91">
        <f>SUM(AH$4:AH232)/$BE232</f>
        <v>80808393.068803802</v>
      </c>
      <c r="AI617" s="91">
        <f>SUM(AI$4:AI232)/$BE232</f>
        <v>96772762.081225514</v>
      </c>
      <c r="AJ617" s="91">
        <f>SUM(AJ$4:AJ232)/$BE232</f>
        <v>39419940.11974287</v>
      </c>
      <c r="AK617" s="91">
        <f>SUM(AK$4:AK232)/$BE232</f>
        <v>27666344.662375618</v>
      </c>
      <c r="AL617" s="91">
        <f>SUM(AL$4:AL232)/$BE232</f>
        <v>45472867.424703799</v>
      </c>
      <c r="AM617" s="91">
        <f>SUM(AM$4:AM232)/$BE232</f>
        <v>109869986.61670318</v>
      </c>
      <c r="AN617" s="91">
        <f>SUM(AN$4:AN232)/$BE232</f>
        <v>144773271.70715269</v>
      </c>
      <c r="AO617" s="91">
        <f>SUM(AO$4:AO232)/$BE232</f>
        <v>118415356.66640934</v>
      </c>
      <c r="AP617" s="91">
        <f>SUM(AP$4:AP232)/$BE232</f>
        <v>82263673.640186951</v>
      </c>
      <c r="AQ617" s="91">
        <f>SUM(AQ$4:AQ232)/$BE232</f>
        <v>120696605.13738386</v>
      </c>
      <c r="AR617" s="91">
        <f>SUM(AR$4:AR232)/$BE232</f>
        <v>175475642.12610391</v>
      </c>
      <c r="AS617" s="91">
        <f>SUM(AS$4:AS232)/$BE232</f>
        <v>309291380.15788805</v>
      </c>
      <c r="AT617" s="91">
        <f>SUM(AT$4:AT232)/$BE232</f>
        <v>433114480.47720003</v>
      </c>
      <c r="AU617" s="91">
        <f>SUM(AU$4:AU232)/$BE232</f>
        <v>444339769.12275696</v>
      </c>
      <c r="AY617" s="36"/>
      <c r="AZ617" s="36"/>
      <c r="BA617" s="63"/>
      <c r="BB617" s="63"/>
    </row>
    <row r="618" spans="1:54" x14ac:dyDescent="0.25">
      <c r="A618" s="60">
        <v>19621</v>
      </c>
      <c r="B618" s="92">
        <f>SUM(B$4:B233)/$BE233</f>
        <v>44984136.789233461</v>
      </c>
      <c r="C618" s="91">
        <f>SUM(C$4:C233)/$BE233</f>
        <v>38035192.510152154</v>
      </c>
      <c r="D618" s="91">
        <f>SUM(D$4:D233)/$BE233</f>
        <v>45230992.531426817</v>
      </c>
      <c r="E618" s="91">
        <f>SUM(E$4:E233)/$BE233</f>
        <v>1837873.7419296459</v>
      </c>
      <c r="F618" s="92">
        <f>SUM(F$4:F233)/$BE233</f>
        <v>5840356.1207336085</v>
      </c>
      <c r="G618" s="92">
        <f>SUM(G$4:G233)/$BE233</f>
        <v>23172479.242001768</v>
      </c>
      <c r="H618" s="91">
        <f>SUM(H$4:H233)/$BE233</f>
        <v>21903038.866861213</v>
      </c>
      <c r="I618" s="91">
        <f>SUM(I$4:I233)/$BE233</f>
        <v>19588857.168994486</v>
      </c>
      <c r="J618" s="91">
        <f>SUM(J$4:J233)/$BE233</f>
        <v>27708660.311250038</v>
      </c>
      <c r="K618" s="92">
        <f>SUM(K$4:K233)/$BE233</f>
        <v>6561150.9322285065</v>
      </c>
      <c r="L618" s="91">
        <f>SUM(L$4:L233)/$BE233</f>
        <v>60147543.591861293</v>
      </c>
      <c r="M618" s="91">
        <f>SUM(M$4:M233)/$BE233</f>
        <v>141040896.29707608</v>
      </c>
      <c r="N618" s="91">
        <f>SUM(N$4:N233)/$BE233</f>
        <v>88052659.366167277</v>
      </c>
      <c r="O618" s="91">
        <f>SUM(O$4:O233)/$BE233</f>
        <v>20740086.380646627</v>
      </c>
      <c r="P618" s="91">
        <f>SUM(P$4:P233)/$BE233</f>
        <v>48824664.600925773</v>
      </c>
      <c r="Q618" s="91">
        <f>SUM(Q$4:Q233)/$BE233</f>
        <v>76919310.238636956</v>
      </c>
      <c r="R618" s="91">
        <f>SUM(R$4:R233)/$BE233</f>
        <v>67453175.230135649</v>
      </c>
      <c r="S618" s="91">
        <f>SUM(S$4:S233)/$BE233</f>
        <v>37597107.063079476</v>
      </c>
      <c r="T618" s="91">
        <f>SUM(T$4:T233)/$BE233</f>
        <v>56047037.287893556</v>
      </c>
      <c r="U618" s="91">
        <f>SUM(U$4:U233)/$BE233</f>
        <v>111632688.47130001</v>
      </c>
      <c r="V618" s="91">
        <f>SUM(V$4:V233)/$BE233</f>
        <v>6759695.7996962843</v>
      </c>
      <c r="W618" s="91">
        <f>SUM(W$4:W233)/$BE233</f>
        <v>8018419.7997176489</v>
      </c>
      <c r="X618" s="91">
        <f>SUM(X$4:X233)/$BE233</f>
        <v>46968094.21206288</v>
      </c>
      <c r="Y618" s="91">
        <f>SUM(Y$4:Y233)/$BE233</f>
        <v>135039677.88786051</v>
      </c>
      <c r="Z618" s="91">
        <f>SUM(Z$4:Z233)/$BE233</f>
        <v>149093060.74648929</v>
      </c>
      <c r="AA618" s="91">
        <f>SUM(AA$4:AA233)/$BE233</f>
        <v>126871671.26834634</v>
      </c>
      <c r="AB618" s="91">
        <f>SUM(AB$4:AB233)/$BE233</f>
        <v>199011399.32330206</v>
      </c>
      <c r="AC618" s="91">
        <f>SUM(AC$4:AC233)/$BE233</f>
        <v>129281265.20078595</v>
      </c>
      <c r="AD618" s="91">
        <f>SUM(AD$4:AD233)/$BE233</f>
        <v>20270139.754132498</v>
      </c>
      <c r="AE618" s="91">
        <f>SUM(AE$4:AE233)/$BE233</f>
        <v>25067522.798186224</v>
      </c>
      <c r="AF618" s="91">
        <f>SUM(AF$4:AF233)/$BE233</f>
        <v>33855610.730183467</v>
      </c>
      <c r="AG618" s="91">
        <f>SUM(AG$4:AG233)/$BE233</f>
        <v>44053394.308123119</v>
      </c>
      <c r="AH618" s="91">
        <f>SUM(AH$4:AH233)/$BE233</f>
        <v>79209672.062278673</v>
      </c>
      <c r="AI618" s="91">
        <f>SUM(AI$4:AI233)/$BE233</f>
        <v>94858105.785952419</v>
      </c>
      <c r="AJ618" s="91">
        <f>SUM(AJ$4:AJ233)/$BE233</f>
        <v>38640297.701486349</v>
      </c>
      <c r="AK618" s="91">
        <f>SUM(AK$4:AK233)/$BE233</f>
        <v>27119306.188272689</v>
      </c>
      <c r="AL618" s="91">
        <f>SUM(AL$4:AL233)/$BE233</f>
        <v>44573437.413262382</v>
      </c>
      <c r="AM618" s="91">
        <f>SUM(AM$4:AM233)/$BE233</f>
        <v>107696135.8980837</v>
      </c>
      <c r="AN618" s="91">
        <f>SUM(AN$4:AN233)/$BE233</f>
        <v>141908684.04523632</v>
      </c>
      <c r="AO618" s="91">
        <f>SUM(AO$4:AO233)/$BE233</f>
        <v>116072392.84648211</v>
      </c>
      <c r="AP618" s="91">
        <f>SUM(AP$4:AP233)/$BE233</f>
        <v>80636152.592017725</v>
      </c>
      <c r="AQ618" s="91">
        <f>SUM(AQ$4:AQ233)/$BE233</f>
        <v>118308495.34934336</v>
      </c>
      <c r="AR618" s="91">
        <f>SUM(AR$4:AR233)/$BE233</f>
        <v>172003453.73433653</v>
      </c>
      <c r="AS618" s="91">
        <f>SUM(AS$4:AS233)/$BE233</f>
        <v>303170974.7397415</v>
      </c>
      <c r="AT618" s="91">
        <f>SUM(AT$4:AT233)/$BE233</f>
        <v>424543612.5996471</v>
      </c>
      <c r="AU618" s="91">
        <f>SUM(AU$4:AU233)/$BE233</f>
        <v>435546752.80181181</v>
      </c>
      <c r="AY618" s="36"/>
      <c r="AZ618" s="36"/>
      <c r="BA618" s="63"/>
      <c r="BB618" s="63"/>
    </row>
    <row r="619" spans="1:54" x14ac:dyDescent="0.25">
      <c r="A619" s="60">
        <v>19622</v>
      </c>
      <c r="B619" s="92">
        <f>SUM(B$4:B234)/$BE234</f>
        <v>44111462.900061242</v>
      </c>
      <c r="C619" s="91">
        <f>SUM(C$4:C234)/$BE234</f>
        <v>37297397.770932823</v>
      </c>
      <c r="D619" s="91">
        <f>SUM(D$4:D234)/$BE234</f>
        <v>44353526.995258726</v>
      </c>
      <c r="E619" s="91">
        <f>SUM(E$4:E234)/$BE234</f>
        <v>1802670.5623448461</v>
      </c>
      <c r="F619" s="92">
        <f>SUM(F$4:F234)/$BE234</f>
        <v>5727464.7676011678</v>
      </c>
      <c r="G619" s="92">
        <f>SUM(G$4:G234)/$BE234</f>
        <v>22723170.043281686</v>
      </c>
      <c r="H619" s="91">
        <f>SUM(H$4:H234)/$BE234</f>
        <v>21478369.943978697</v>
      </c>
      <c r="I619" s="91">
        <f>SUM(I$4:I234)/$BE234</f>
        <v>19209106.615309227</v>
      </c>
      <c r="J619" s="91">
        <f>SUM(J$4:J234)/$BE234</f>
        <v>27171304.019135024</v>
      </c>
      <c r="K619" s="92">
        <f>SUM(K$4:K234)/$BE234</f>
        <v>6434268.7752930718</v>
      </c>
      <c r="L619" s="91">
        <f>SUM(L$4:L234)/$BE234</f>
        <v>58980547.139300585</v>
      </c>
      <c r="M619" s="91">
        <f>SUM(M$4:M234)/$BE234</f>
        <v>138303756.28760865</v>
      </c>
      <c r="N619" s="91">
        <f>SUM(N$4:N234)/$BE234</f>
        <v>86344023.38115409</v>
      </c>
      <c r="O619" s="91">
        <f>SUM(O$4:O234)/$BE234</f>
        <v>20337990.417001806</v>
      </c>
      <c r="P619" s="91">
        <f>SUM(P$4:P234)/$BE234</f>
        <v>47877445.730807923</v>
      </c>
      <c r="Q619" s="91">
        <f>SUM(Q$4:Q234)/$BE234</f>
        <v>75426773.053028062</v>
      </c>
      <c r="R619" s="91">
        <f>SUM(R$4:R234)/$BE234</f>
        <v>66144376.144078277</v>
      </c>
      <c r="S619" s="91">
        <f>SUM(S$4:S234)/$BE234</f>
        <v>36867815.581780441</v>
      </c>
      <c r="T619" s="91">
        <f>SUM(T$4:T234)/$BE234</f>
        <v>54959631.844209537</v>
      </c>
      <c r="U619" s="91">
        <f>SUM(U$4:U234)/$BE234</f>
        <v>109466363.07754122</v>
      </c>
      <c r="V619" s="91">
        <f>SUM(V$4:V234)/$BE234</f>
        <v>6628959.8360963138</v>
      </c>
      <c r="W619" s="91">
        <f>SUM(W$4:W234)/$BE234</f>
        <v>7863251.9475574456</v>
      </c>
      <c r="X619" s="91">
        <f>SUM(X$4:X234)/$BE234</f>
        <v>46056911.455377445</v>
      </c>
      <c r="Y619" s="91">
        <f>SUM(Y$4:Y234)/$BE234</f>
        <v>132419021.79337125</v>
      </c>
      <c r="Z619" s="91">
        <f>SUM(Z$4:Z234)/$BE234</f>
        <v>146199627.86861426</v>
      </c>
      <c r="AA619" s="91">
        <f>SUM(AA$4:AA234)/$BE234</f>
        <v>124409556.54391424</v>
      </c>
      <c r="AB619" s="91">
        <f>SUM(AB$4:AB234)/$BE234</f>
        <v>195149049.28392065</v>
      </c>
      <c r="AC619" s="91">
        <f>SUM(AC$4:AC234)/$BE234</f>
        <v>126772380.15145995</v>
      </c>
      <c r="AD619" s="91">
        <f>SUM(AD$4:AD234)/$BE234</f>
        <v>19877165.475311358</v>
      </c>
      <c r="AE619" s="91">
        <f>SUM(AE$4:AE234)/$BE234</f>
        <v>24581431.102114692</v>
      </c>
      <c r="AF619" s="91">
        <f>SUM(AF$4:AF234)/$BE234</f>
        <v>33198941.858330395</v>
      </c>
      <c r="AG619" s="91">
        <f>SUM(AG$4:AG234)/$BE234</f>
        <v>43198786.005597904</v>
      </c>
      <c r="AH619" s="91">
        <f>SUM(AH$4:AH234)/$BE234</f>
        <v>77672678.852285638</v>
      </c>
      <c r="AI619" s="91">
        <f>SUM(AI$4:AI234)/$BE234</f>
        <v>93017375.784675106</v>
      </c>
      <c r="AJ619" s="91">
        <f>SUM(AJ$4:AJ234)/$BE234</f>
        <v>37890757.843717001</v>
      </c>
      <c r="AK619" s="91">
        <f>SUM(AK$4:AK234)/$BE234</f>
        <v>26593389.268932689</v>
      </c>
      <c r="AL619" s="91">
        <f>SUM(AL$4:AL234)/$BE234</f>
        <v>43708735.050828725</v>
      </c>
      <c r="AM619" s="91">
        <f>SUM(AM$4:AM234)/$BE234</f>
        <v>105606219.16381305</v>
      </c>
      <c r="AN619" s="91">
        <f>SUM(AN$4:AN234)/$BE234</f>
        <v>139154700.23694578</v>
      </c>
      <c r="AO619" s="91">
        <f>SUM(AO$4:AO234)/$BE234</f>
        <v>113819892.59405206</v>
      </c>
      <c r="AP619" s="91">
        <f>SUM(AP$4:AP234)/$BE234</f>
        <v>79071471.331579581</v>
      </c>
      <c r="AQ619" s="91">
        <f>SUM(AQ$4:AQ234)/$BE234</f>
        <v>116012592.24834743</v>
      </c>
      <c r="AR619" s="91">
        <f>SUM(AR$4:AR234)/$BE234</f>
        <v>168665329.11417815</v>
      </c>
      <c r="AS619" s="91">
        <f>SUM(AS$4:AS234)/$BE234</f>
        <v>297286882.73048782</v>
      </c>
      <c r="AT619" s="91">
        <f>SUM(AT$4:AT234)/$BE234</f>
        <v>416303672.31674135</v>
      </c>
      <c r="AU619" s="91">
        <f>SUM(AU$4:AU234)/$BE234</f>
        <v>427093241.30793637</v>
      </c>
      <c r="AY619" s="36"/>
      <c r="AZ619" s="36"/>
      <c r="BA619" s="63"/>
      <c r="BB619" s="63"/>
    </row>
    <row r="620" spans="1:54" x14ac:dyDescent="0.25">
      <c r="A620" s="60">
        <v>19623</v>
      </c>
      <c r="B620" s="92">
        <f>SUM(B$4:B235)/$BE235</f>
        <v>43271981.420948826</v>
      </c>
      <c r="C620" s="91">
        <f>SUM(C$4:C235)/$BE235</f>
        <v>36587665.292765759</v>
      </c>
      <c r="D620" s="91">
        <f>SUM(D$4:D235)/$BE235</f>
        <v>43509436.14387577</v>
      </c>
      <c r="E620" s="91">
        <f>SUM(E$4:E235)/$BE235</f>
        <v>1768806.3476226332</v>
      </c>
      <c r="F620" s="92">
        <f>SUM(F$4:F235)/$BE235</f>
        <v>5618867.2511360664</v>
      </c>
      <c r="G620" s="92">
        <f>SUM(G$4:G235)/$BE235</f>
        <v>22290950.522008572</v>
      </c>
      <c r="H620" s="91">
        <f>SUM(H$4:H235)/$BE235</f>
        <v>21069853.440904468</v>
      </c>
      <c r="I620" s="91">
        <f>SUM(I$4:I235)/$BE235</f>
        <v>18843799.996797115</v>
      </c>
      <c r="J620" s="91">
        <f>SUM(J$4:J235)/$BE235</f>
        <v>26654386.247199908</v>
      </c>
      <c r="K620" s="92">
        <f>SUM(K$4:K235)/$BE235</f>
        <v>6312212.5997592099</v>
      </c>
      <c r="L620" s="91">
        <f>SUM(L$4:L235)/$BE235</f>
        <v>57857937.77315256</v>
      </c>
      <c r="M620" s="91">
        <f>SUM(M$4:M235)/$BE235</f>
        <v>135670724.28029239</v>
      </c>
      <c r="N620" s="91">
        <f>SUM(N$4:N235)/$BE235</f>
        <v>84700375.916566417</v>
      </c>
      <c r="O620" s="91">
        <f>SUM(O$4:O235)/$BE235</f>
        <v>19951188.303392675</v>
      </c>
      <c r="P620" s="91">
        <f>SUM(P$4:P235)/$BE235</f>
        <v>46966254.635991015</v>
      </c>
      <c r="Q620" s="91">
        <f>SUM(Q$4:Q235)/$BE235</f>
        <v>73991005.000430271</v>
      </c>
      <c r="R620" s="91">
        <f>SUM(R$4:R235)/$BE235</f>
        <v>64885357.653255962</v>
      </c>
      <c r="S620" s="91">
        <f>SUM(S$4:S235)/$BE235</f>
        <v>36166262.937380821</v>
      </c>
      <c r="T620" s="91">
        <f>SUM(T$4:T235)/$BE235</f>
        <v>53913586.217289031</v>
      </c>
      <c r="U620" s="91">
        <f>SUM(U$4:U235)/$BE235</f>
        <v>107382434.56823544</v>
      </c>
      <c r="V620" s="91">
        <f>SUM(V$4:V235)/$BE235</f>
        <v>6503196.4575583963</v>
      </c>
      <c r="W620" s="91">
        <f>SUM(W$4:W235)/$BE235</f>
        <v>7713985.9552072119</v>
      </c>
      <c r="X620" s="91">
        <f>SUM(X$4:X235)/$BE235</f>
        <v>45180385.828815721</v>
      </c>
      <c r="Y620" s="91">
        <f>SUM(Y$4:Y235)/$BE235</f>
        <v>129898043.19782178</v>
      </c>
      <c r="Z620" s="91">
        <f>SUM(Z$4:Z235)/$BE235</f>
        <v>143416247.64246321</v>
      </c>
      <c r="AA620" s="91">
        <f>SUM(AA$4:AA235)/$BE235</f>
        <v>122041089.14636499</v>
      </c>
      <c r="AB620" s="91">
        <f>SUM(AB$4:AB235)/$BE235</f>
        <v>191433604.97247106</v>
      </c>
      <c r="AC620" s="91">
        <f>SUM(AC$4:AC235)/$BE235</f>
        <v>124358921.35338312</v>
      </c>
      <c r="AD620" s="91">
        <f>SUM(AD$4:AD235)/$BE235</f>
        <v>19499138.10030666</v>
      </c>
      <c r="AE620" s="91">
        <f>SUM(AE$4:AE235)/$BE235</f>
        <v>24113828.060806476</v>
      </c>
      <c r="AF620" s="91">
        <f>SUM(AF$4:AF235)/$BE235</f>
        <v>32567249.599043578</v>
      </c>
      <c r="AG620" s="91">
        <f>SUM(AG$4:AG235)/$BE235</f>
        <v>42376683.005616687</v>
      </c>
      <c r="AH620" s="91">
        <f>SUM(AH$4:AH235)/$BE235</f>
        <v>76194145.67450501</v>
      </c>
      <c r="AI620" s="91">
        <f>SUM(AI$4:AI235)/$BE235</f>
        <v>91246658.542263269</v>
      </c>
      <c r="AJ620" s="91">
        <f>SUM(AJ$4:AJ235)/$BE235</f>
        <v>37169726.976365633</v>
      </c>
      <c r="AK620" s="91">
        <f>SUM(AK$4:AK235)/$BE235</f>
        <v>26087475.771242596</v>
      </c>
      <c r="AL620" s="91">
        <f>SUM(AL$4:AL235)/$BE235</f>
        <v>42876921.92177961</v>
      </c>
      <c r="AM620" s="91">
        <f>SUM(AM$4:AM235)/$BE235</f>
        <v>103595793.08605176</v>
      </c>
      <c r="AN620" s="91">
        <f>SUM(AN$4:AN235)/$BE235</f>
        <v>136505465.09013987</v>
      </c>
      <c r="AO620" s="91">
        <f>SUM(AO$4:AO235)/$BE235</f>
        <v>111653066.91459286</v>
      </c>
      <c r="AP620" s="91">
        <f>SUM(AP$4:AP235)/$BE235</f>
        <v>77566303.227289334</v>
      </c>
      <c r="AQ620" s="91">
        <f>SUM(AQ$4:AQ235)/$BE235</f>
        <v>113804014.56164232</v>
      </c>
      <c r="AR620" s="91">
        <f>SUM(AR$4:AR235)/$BE235</f>
        <v>165454171.1393643</v>
      </c>
      <c r="AS620" s="91">
        <f>SUM(AS$4:AS235)/$BE235</f>
        <v>291626594.05596823</v>
      </c>
      <c r="AT620" s="91">
        <f>SUM(AT$4:AT235)/$BE235</f>
        <v>408377140.81618929</v>
      </c>
      <c r="AU620" s="91">
        <f>SUM(AU$4:AU235)/$BE235</f>
        <v>418961261.82327521</v>
      </c>
      <c r="AY620" s="36"/>
      <c r="AZ620" s="36"/>
      <c r="BA620" s="63"/>
      <c r="BB620" s="63"/>
    </row>
    <row r="621" spans="1:54" x14ac:dyDescent="0.25">
      <c r="A621" s="60">
        <v>19624</v>
      </c>
      <c r="B621" s="92">
        <f>SUM(B$4:B236)/$BE236</f>
        <v>42463797.334675401</v>
      </c>
      <c r="C621" s="91">
        <f>SUM(C$4:C236)/$BE236</f>
        <v>35904392.950874805</v>
      </c>
      <c r="D621" s="91">
        <f>SUM(D$4:D236)/$BE236</f>
        <v>42696814.556416534</v>
      </c>
      <c r="E621" s="91">
        <f>SUM(E$4:E236)/$BE236</f>
        <v>1736204.6553358</v>
      </c>
      <c r="F621" s="92">
        <f>SUM(F$4:F236)/$BE236</f>
        <v>5514318.4073353894</v>
      </c>
      <c r="G621" s="92">
        <f>SUM(G$4:G236)/$BE236</f>
        <v>21874845.015191153</v>
      </c>
      <c r="H621" s="91">
        <f>SUM(H$4:H236)/$BE236</f>
        <v>20676567.18770162</v>
      </c>
      <c r="I621" s="91">
        <f>SUM(I$4:I236)/$BE236</f>
        <v>18492112.684065372</v>
      </c>
      <c r="J621" s="91">
        <f>SUM(J$4:J236)/$BE236</f>
        <v>26156740.124119278</v>
      </c>
      <c r="K621" s="92">
        <f>SUM(K$4:K236)/$BE236</f>
        <v>6194706.8605044652</v>
      </c>
      <c r="L621" s="91">
        <f>SUM(L$4:L236)/$BE236</f>
        <v>56777181.354202233</v>
      </c>
      <c r="M621" s="91">
        <f>SUM(M$4:M236)/$BE236</f>
        <v>133135856.55850254</v>
      </c>
      <c r="N621" s="91">
        <f>SUM(N$4:N236)/$BE236</f>
        <v>83118006.659261703</v>
      </c>
      <c r="O621" s="91">
        <f>SUM(O$4:O236)/$BE236</f>
        <v>19578806.887216792</v>
      </c>
      <c r="P621" s="91">
        <f>SUM(P$4:P236)/$BE236</f>
        <v>46089034.425774679</v>
      </c>
      <c r="Q621" s="91">
        <f>SUM(Q$4:Q236)/$BE236</f>
        <v>72608765.027713314</v>
      </c>
      <c r="R621" s="91">
        <f>SUM(R$4:R236)/$BE236</f>
        <v>63673277.693070881</v>
      </c>
      <c r="S621" s="91">
        <f>SUM(S$4:S236)/$BE236</f>
        <v>35490865.469986834</v>
      </c>
      <c r="T621" s="91">
        <f>SUM(T$4:T236)/$BE236</f>
        <v>52906539.100333996</v>
      </c>
      <c r="U621" s="91">
        <f>SUM(U$4:U236)/$BE236</f>
        <v>105376198.75457707</v>
      </c>
      <c r="V621" s="91">
        <f>SUM(V$4:V236)/$BE236</f>
        <v>6382121.7715652687</v>
      </c>
      <c r="W621" s="91">
        <f>SUM(W$4:W236)/$BE236</f>
        <v>7570284.8761375556</v>
      </c>
      <c r="X621" s="91">
        <f>SUM(X$4:X236)/$BE236</f>
        <v>44336538.69434268</v>
      </c>
      <c r="Y621" s="91">
        <f>SUM(Y$4:Y236)/$BE236</f>
        <v>127471051.33020063</v>
      </c>
      <c r="Z621" s="91">
        <f>SUM(Z$4:Z236)/$BE236</f>
        <v>140736636.96038482</v>
      </c>
      <c r="AA621" s="91">
        <f>SUM(AA$4:AA236)/$BE236</f>
        <v>119760922.57835016</v>
      </c>
      <c r="AB621" s="91">
        <f>SUM(AB$4:AB236)/$BE236</f>
        <v>187856679.27109769</v>
      </c>
      <c r="AC621" s="91">
        <f>SUM(AC$4:AC236)/$BE236</f>
        <v>122035440.74712856</v>
      </c>
      <c r="AD621" s="91">
        <f>SUM(AD$4:AD236)/$BE236</f>
        <v>19135204.28431657</v>
      </c>
      <c r="AE621" s="91">
        <f>SUM(AE$4:AE236)/$BE236</f>
        <v>23663658.12435504</v>
      </c>
      <c r="AF621" s="91">
        <f>SUM(AF$4:AF236)/$BE236</f>
        <v>31959107.992919452</v>
      </c>
      <c r="AG621" s="91">
        <f>SUM(AG$4:AG236)/$BE236</f>
        <v>41585229.521956332</v>
      </c>
      <c r="AH621" s="91">
        <f>SUM(AH$4:AH236)/$BE236</f>
        <v>74770734.939247295</v>
      </c>
      <c r="AI621" s="91">
        <f>SUM(AI$4:AI236)/$BE236</f>
        <v>89541956.902519867</v>
      </c>
      <c r="AJ621" s="91">
        <f>SUM(AJ$4:AJ236)/$BE236</f>
        <v>36475577.470051311</v>
      </c>
      <c r="AK621" s="91">
        <f>SUM(AK$4:AK236)/$BE236</f>
        <v>25600423.666122627</v>
      </c>
      <c r="AL621" s="91">
        <f>SUM(AL$4:AL236)/$BE236</f>
        <v>42076120.320592396</v>
      </c>
      <c r="AM621" s="91">
        <f>SUM(AM$4:AM236)/$BE236</f>
        <v>101660319.39793801</v>
      </c>
      <c r="AN621" s="91">
        <f>SUM(AN$4:AN236)/$BE236</f>
        <v>133954998.31179029</v>
      </c>
      <c r="AO621" s="91">
        <f>SUM(AO$4:AO236)/$BE236</f>
        <v>109567024.49002758</v>
      </c>
      <c r="AP621" s="91">
        <f>SUM(AP$4:AP236)/$BE236</f>
        <v>76117250.564687893</v>
      </c>
      <c r="AQ621" s="91">
        <f>SUM(AQ$4:AQ236)/$BE236</f>
        <v>111677776.7215703</v>
      </c>
      <c r="AR621" s="91">
        <f>SUM(AR$4:AR236)/$BE236</f>
        <v>162362731.05112183</v>
      </c>
      <c r="AS621" s="91">
        <f>SUM(AS$4:AS236)/$BE236</f>
        <v>286177331.37191308</v>
      </c>
      <c r="AT621" s="91">
        <f>SUM(AT$4:AT236)/$BE236</f>
        <v>400746125.01317656</v>
      </c>
      <c r="AU621" s="91">
        <f>SUM(AU$4:AU236)/$BE236</f>
        <v>411132457.47047675</v>
      </c>
      <c r="AY621" s="36"/>
      <c r="AZ621" s="36"/>
      <c r="BA621" s="63"/>
      <c r="BB621" s="63"/>
    </row>
    <row r="622" spans="1:54" x14ac:dyDescent="0.25">
      <c r="A622" s="60">
        <v>19625</v>
      </c>
      <c r="B622" s="92">
        <f>SUM(B$4:B237)/$BE237</f>
        <v>41685264.70814354</v>
      </c>
      <c r="C622" s="91">
        <f>SUM(C$4:C237)/$BE237</f>
        <v>35246189.182693981</v>
      </c>
      <c r="D622" s="91">
        <f>SUM(D$4:D237)/$BE237</f>
        <v>41914007.236145809</v>
      </c>
      <c r="E622" s="91">
        <f>SUM(E$4:E237)/$BE237</f>
        <v>1704799.0862871846</v>
      </c>
      <c r="F622" s="92">
        <f>SUM(F$4:F237)/$BE237</f>
        <v>5413605.3552629016</v>
      </c>
      <c r="G622" s="92">
        <f>SUM(G$4:G237)/$BE237</f>
        <v>21474006.000121333</v>
      </c>
      <c r="H622" s="91">
        <f>SUM(H$4:H237)/$BE237</f>
        <v>20297710.210825559</v>
      </c>
      <c r="I622" s="91">
        <f>SUM(I$4:I237)/$BE237</f>
        <v>18153328.424452584</v>
      </c>
      <c r="J622" s="91">
        <f>SUM(J$4:J237)/$BE237</f>
        <v>25677352.135830816</v>
      </c>
      <c r="K622" s="92">
        <f>SUM(K$4:K237)/$BE237</f>
        <v>6081512.2884158297</v>
      </c>
      <c r="L622" s="91">
        <f>SUM(L$4:L237)/$BE237</f>
        <v>55736076.799216092</v>
      </c>
      <c r="M622" s="91">
        <f>SUM(M$4:M237)/$BE237</f>
        <v>130693990.57911199</v>
      </c>
      <c r="N622" s="91">
        <f>SUM(N$4:N237)/$BE237</f>
        <v>81593692.935499594</v>
      </c>
      <c r="O622" s="91">
        <f>SUM(O$4:O237)/$BE237</f>
        <v>19220087.769962374</v>
      </c>
      <c r="P622" s="91">
        <f>SUM(P$4:P237)/$BE237</f>
        <v>45243998.541121654</v>
      </c>
      <c r="Q622" s="91">
        <f>SUM(Q$4:Q237)/$BE237</f>
        <v>71277238.046751946</v>
      </c>
      <c r="R622" s="91">
        <f>SUM(R$4:R237)/$BE237</f>
        <v>62505667.725246944</v>
      </c>
      <c r="S622" s="91">
        <f>SUM(S$4:S237)/$BE237</f>
        <v>34840247.65509297</v>
      </c>
      <c r="T622" s="91">
        <f>SUM(T$4:T237)/$BE237</f>
        <v>51936439.527327679</v>
      </c>
      <c r="U622" s="91">
        <f>SUM(U$4:U237)/$BE237</f>
        <v>103443569.7112958</v>
      </c>
      <c r="V622" s="91">
        <f>SUM(V$4:V237)/$BE237</f>
        <v>6265489.1937977569</v>
      </c>
      <c r="W622" s="91">
        <f>SUM(W$4:W237)/$BE237</f>
        <v>7431856.0448555276</v>
      </c>
      <c r="X622" s="91">
        <f>SUM(X$4:X237)/$BE237</f>
        <v>43523651.46091301</v>
      </c>
      <c r="Y622" s="91">
        <f>SUM(Y$4:Y237)/$BE237</f>
        <v>125133103.34859271</v>
      </c>
      <c r="Z622" s="91">
        <f>SUM(Z$4:Z237)/$BE237</f>
        <v>138155338.49406537</v>
      </c>
      <c r="AA622" s="91">
        <f>SUM(AA$4:AA237)/$BE237</f>
        <v>117564413.02405764</v>
      </c>
      <c r="AB622" s="91">
        <f>SUM(AB$4:AB237)/$BE237</f>
        <v>184410987.36934274</v>
      </c>
      <c r="AC622" s="91">
        <f>SUM(AC$4:AC237)/$BE237</f>
        <v>119797206.30301301</v>
      </c>
      <c r="AD622" s="91">
        <f>SUM(AD$4:AD237)/$BE237</f>
        <v>18784622.833309539</v>
      </c>
      <c r="AE622" s="91">
        <f>SUM(AE$4:AE237)/$BE237</f>
        <v>23230004.469248731</v>
      </c>
      <c r="AF622" s="91">
        <f>SUM(AF$4:AF237)/$BE237</f>
        <v>31373278.489517242</v>
      </c>
      <c r="AG622" s="91">
        <f>SUM(AG$4:AG237)/$BE237</f>
        <v>40822813.669086598</v>
      </c>
      <c r="AH622" s="91">
        <f>SUM(AH$4:AH237)/$BE237</f>
        <v>73399547.70953621</v>
      </c>
      <c r="AI622" s="91">
        <f>SUM(AI$4:AI237)/$BE237</f>
        <v>87899799.048159942</v>
      </c>
      <c r="AJ622" s="91">
        <f>SUM(AJ$4:AJ237)/$BE237</f>
        <v>35806895.609649196</v>
      </c>
      <c r="AK622" s="91">
        <f>SUM(AK$4:AK237)/$BE237</f>
        <v>25131241.011951134</v>
      </c>
      <c r="AL622" s="91">
        <f>SUM(AL$4:AL237)/$BE237</f>
        <v>41304699.323208041</v>
      </c>
      <c r="AM622" s="91">
        <f>SUM(AM$4:AM237)/$BE237</f>
        <v>99795856.289120108</v>
      </c>
      <c r="AN622" s="91">
        <f>SUM(AN$4:AN237)/$BE237</f>
        <v>131498105.58950649</v>
      </c>
      <c r="AO622" s="91">
        <f>SUM(AO$4:AO237)/$BE237</f>
        <v>107557516.85997473</v>
      </c>
      <c r="AP622" s="91">
        <f>SUM(AP$4:AP237)/$BE237</f>
        <v>74721362.184108689</v>
      </c>
      <c r="AQ622" s="91">
        <f>SUM(AQ$4:AQ237)/$BE237</f>
        <v>109629548.4053019</v>
      </c>
      <c r="AR622" s="91">
        <f>SUM(AR$4:AR237)/$BE237</f>
        <v>159384712.7845619</v>
      </c>
      <c r="AS622" s="91">
        <f>SUM(AS$4:AS237)/$BE237</f>
        <v>280927996.6446709</v>
      </c>
      <c r="AT622" s="91">
        <f>SUM(AT$4:AT237)/$BE237</f>
        <v>393395083.49042165</v>
      </c>
      <c r="AU622" s="91">
        <f>SUM(AU$4:AU237)/$BE237</f>
        <v>403590884.0605219</v>
      </c>
      <c r="AY622" s="36"/>
      <c r="AZ622" s="36"/>
      <c r="BA622" s="63"/>
      <c r="BB622" s="63"/>
    </row>
    <row r="623" spans="1:54" x14ac:dyDescent="0.25">
      <c r="A623" s="60">
        <v>19626</v>
      </c>
      <c r="B623" s="92">
        <f>SUM(B$4:B238)/$BE238</f>
        <v>40934692.011578754</v>
      </c>
      <c r="C623" s="91">
        <f>SUM(C$4:C238)/$BE238</f>
        <v>34611623.944779873</v>
      </c>
      <c r="D623" s="91">
        <f>SUM(D$4:D238)/$BE238</f>
        <v>41159313.4200105</v>
      </c>
      <c r="E623" s="91">
        <f>SUM(E$4:E238)/$BE238</f>
        <v>1674521.4086429591</v>
      </c>
      <c r="F623" s="92">
        <f>SUM(F$4:F238)/$BE238</f>
        <v>5316509.2282228991</v>
      </c>
      <c r="G623" s="92">
        <f>SUM(G$4:G238)/$BE238</f>
        <v>21087562.730614439</v>
      </c>
      <c r="H623" s="91">
        <f>SUM(H$4:H238)/$BE238</f>
        <v>19932459.388971489</v>
      </c>
      <c r="I623" s="91">
        <f>SUM(I$4:I238)/$BE238</f>
        <v>17826711.160547365</v>
      </c>
      <c r="J623" s="91">
        <f>SUM(J$4:J238)/$BE238</f>
        <v>25215180.742568009</v>
      </c>
      <c r="K623" s="92">
        <f>SUM(K$4:K238)/$BE238</f>
        <v>5972382.8988691755</v>
      </c>
      <c r="L623" s="91">
        <f>SUM(L$4:L238)/$BE238</f>
        <v>54732362.156271234</v>
      </c>
      <c r="M623" s="91">
        <f>SUM(M$4:M238)/$BE238</f>
        <v>128339821.02923629</v>
      </c>
      <c r="N623" s="91">
        <f>SUM(N$4:N238)/$BE238</f>
        <v>80124122.950111285</v>
      </c>
      <c r="O623" s="91">
        <f>SUM(O$4:O238)/$BE238</f>
        <v>18874251.582797218</v>
      </c>
      <c r="P623" s="91">
        <f>SUM(P$4:P238)/$BE238</f>
        <v>44429311.018237114</v>
      </c>
      <c r="Q623" s="91">
        <f>SUM(Q$4:Q238)/$BE238</f>
        <v>69993531.120033443</v>
      </c>
      <c r="R623" s="91">
        <f>SUM(R$4:R238)/$BE238</f>
        <v>61379990.946178332</v>
      </c>
      <c r="S623" s="91">
        <f>SUM(S$4:S238)/$BE238</f>
        <v>34212995.930859096</v>
      </c>
      <c r="T623" s="91">
        <f>SUM(T$4:T238)/$BE238</f>
        <v>51001179.815151602</v>
      </c>
      <c r="U623" s="91">
        <f>SUM(U$4:U238)/$BE238</f>
        <v>101580348.51791957</v>
      </c>
      <c r="V623" s="91">
        <f>SUM(V$4:V238)/$BE238</f>
        <v>6153045.3241651934</v>
      </c>
      <c r="W623" s="91">
        <f>SUM(W$4:W238)/$BE238</f>
        <v>7298398.7056923462</v>
      </c>
      <c r="X623" s="91">
        <f>SUM(X$4:X238)/$BE238</f>
        <v>42739958.012422159</v>
      </c>
      <c r="Y623" s="91">
        <f>SUM(Y$4:Y238)/$BE238</f>
        <v>122879119.71730316</v>
      </c>
      <c r="Z623" s="91">
        <f>SUM(Z$4:Z238)/$BE238</f>
        <v>135666743.99296093</v>
      </c>
      <c r="AA623" s="91">
        <f>SUM(AA$4:AA238)/$BE238</f>
        <v>115446788.24365368</v>
      </c>
      <c r="AB623" s="91">
        <f>SUM(AB$4:AB238)/$BE238</f>
        <v>181089042.99433023</v>
      </c>
      <c r="AC623" s="91">
        <f>SUM(AC$4:AC238)/$BE238</f>
        <v>117639355.12772056</v>
      </c>
      <c r="AD623" s="91">
        <f>SUM(AD$4:AD238)/$BE238</f>
        <v>18446632.058734484</v>
      </c>
      <c r="AE623" s="91">
        <f>SUM(AE$4:AE238)/$BE238</f>
        <v>22811924.920310743</v>
      </c>
      <c r="AF623" s="91">
        <f>SUM(AF$4:AF238)/$BE238</f>
        <v>30808488.289166972</v>
      </c>
      <c r="AG623" s="91">
        <f>SUM(AG$4:AG238)/$BE238</f>
        <v>40087778.987427309</v>
      </c>
      <c r="AH623" s="91">
        <f>SUM(AH$4:AH238)/$BE238</f>
        <v>72077604.880114332</v>
      </c>
      <c r="AI623" s="91">
        <f>SUM(AI$4:AI238)/$BE238</f>
        <v>86316617.15024592</v>
      </c>
      <c r="AJ623" s="91">
        <f>SUM(AJ$4:AJ238)/$BE238</f>
        <v>35162228.586513869</v>
      </c>
      <c r="AK623" s="91">
        <f>SUM(AK$4:AK238)/$BE238</f>
        <v>24678908.44556839</v>
      </c>
      <c r="AL623" s="91">
        <f>SUM(AL$4:AL238)/$BE238</f>
        <v>40560982.905092344</v>
      </c>
      <c r="AM623" s="91">
        <f>SUM(AM$4:AM238)/$BE238</f>
        <v>97998352.939732268</v>
      </c>
      <c r="AN623" s="91">
        <f>SUM(AN$4:AN238)/$BE238</f>
        <v>129129448.96263865</v>
      </c>
      <c r="AO623" s="91">
        <f>SUM(AO$4:AO238)/$BE238</f>
        <v>105620178.07393613</v>
      </c>
      <c r="AP623" s="91">
        <f>SUM(AP$4:AP238)/$BE238</f>
        <v>73375605.313449606</v>
      </c>
      <c r="AQ623" s="91">
        <f>SUM(AQ$4:AQ238)/$BE238</f>
        <v>107654879.53593256</v>
      </c>
      <c r="AR623" s="91">
        <f>SUM(AR$4:AR238)/$BE238</f>
        <v>156513646.15686616</v>
      </c>
      <c r="AS623" s="91">
        <f>SUM(AS$4:AS238)/$BE238</f>
        <v>275867184.92114258</v>
      </c>
      <c r="AT623" s="91">
        <f>SUM(AT$4:AT238)/$BE238</f>
        <v>386308045.02657819</v>
      </c>
      <c r="AU623" s="91">
        <f>SUM(AU$4:AU238)/$BE238</f>
        <v>396320156.35923409</v>
      </c>
      <c r="AY623" s="36"/>
      <c r="AZ623" s="36"/>
      <c r="BA623" s="63"/>
      <c r="BB623" s="63"/>
    </row>
    <row r="624" spans="1:54" x14ac:dyDescent="0.25">
      <c r="A624" s="60">
        <v>19627</v>
      </c>
      <c r="B624" s="92">
        <f>SUM(B$4:B239)/$BE239</f>
        <v>40210685.590732537</v>
      </c>
      <c r="C624" s="91">
        <f>SUM(C$4:C239)/$BE239</f>
        <v>33999518.936433136</v>
      </c>
      <c r="D624" s="91">
        <f>SUM(D$4:D239)/$BE239</f>
        <v>40431331.745276429</v>
      </c>
      <c r="E624" s="91">
        <f>SUM(E$4:E239)/$BE239</f>
        <v>1645315.3995207781</v>
      </c>
      <c r="F624" s="92">
        <f>SUM(F$4:F239)/$BE239</f>
        <v>5222849.7869216083</v>
      </c>
      <c r="G624" s="92">
        <f>SUM(G$4:G239)/$BE239</f>
        <v>20714797.494553596</v>
      </c>
      <c r="H624" s="91">
        <f>SUM(H$4:H239)/$BE239</f>
        <v>19580136.500792895</v>
      </c>
      <c r="I624" s="91">
        <f>SUM(I$4:I239)/$BE239</f>
        <v>17511654.40813832</v>
      </c>
      <c r="J624" s="91">
        <f>SUM(J$4:J239)/$BE239</f>
        <v>24769367.754985094</v>
      </c>
      <c r="K624" s="92">
        <f>SUM(K$4:K239)/$BE239</f>
        <v>5867116.1084617712</v>
      </c>
      <c r="L624" s="91">
        <f>SUM(L$4:L239)/$BE239</f>
        <v>53764173.665648833</v>
      </c>
      <c r="M624" s="91">
        <f>SUM(M$4:M239)/$BE239</f>
        <v>126068976.54252435</v>
      </c>
      <c r="N624" s="91">
        <f>SUM(N$4:N239)/$BE239</f>
        <v>78706567.914904684</v>
      </c>
      <c r="O624" s="91">
        <f>SUM(O$4:O239)/$BE239</f>
        <v>18540656.154646799</v>
      </c>
      <c r="P624" s="91">
        <f>SUM(P$4:P239)/$BE239</f>
        <v>43643459.094431095</v>
      </c>
      <c r="Q624" s="91">
        <f>SUM(Q$4:Q239)/$BE239</f>
        <v>68755260.581173345</v>
      </c>
      <c r="R624" s="91">
        <f>SUM(R$4:R239)/$BE239</f>
        <v>60294157.129449807</v>
      </c>
      <c r="S624" s="91">
        <f>SUM(S$4:S239)/$BE239</f>
        <v>33607945.576761939</v>
      </c>
      <c r="T624" s="91">
        <f>SUM(T$4:T239)/$BE239</f>
        <v>50099023.315357022</v>
      </c>
      <c r="U624" s="91">
        <f>SUM(U$4:U239)/$BE239</f>
        <v>99783075.430802017</v>
      </c>
      <c r="V624" s="91">
        <f>SUM(V$4:V239)/$BE239</f>
        <v>6044581.3686131621</v>
      </c>
      <c r="W624" s="91">
        <f>SUM(W$4:W239)/$BE239</f>
        <v>7169665.0455080336</v>
      </c>
      <c r="X624" s="91">
        <f>SUM(X$4:X239)/$BE239</f>
        <v>41984003.137858562</v>
      </c>
      <c r="Y624" s="91">
        <f>SUM(Y$4:Y239)/$BE239</f>
        <v>120704915.10127492</v>
      </c>
      <c r="Z624" s="91">
        <f>SUM(Z$4:Z239)/$BE239</f>
        <v>133266232.48231249</v>
      </c>
      <c r="AA624" s="91">
        <f>SUM(AA$4:AA239)/$BE239</f>
        <v>113404116.10147139</v>
      </c>
      <c r="AB624" s="91">
        <f>SUM(AB$4:AB239)/$BE239</f>
        <v>177884677.75667807</v>
      </c>
      <c r="AC624" s="91">
        <f>SUM(AC$4:AC239)/$BE239</f>
        <v>115557880.39077289</v>
      </c>
      <c r="AD624" s="91">
        <f>SUM(AD$4:AD239)/$BE239</f>
        <v>18120604.357355122</v>
      </c>
      <c r="AE624" s="91">
        <f>SUM(AE$4:AE239)/$BE239</f>
        <v>22408643.160607848</v>
      </c>
      <c r="AF624" s="91">
        <f>SUM(AF$4:AF239)/$BE239</f>
        <v>30263688.653693795</v>
      </c>
      <c r="AG624" s="91">
        <f>SUM(AG$4:AG239)/$BE239</f>
        <v>39378760.618518323</v>
      </c>
      <c r="AH624" s="91">
        <f>SUM(AH$4:AH239)/$BE239</f>
        <v>70802451.785852492</v>
      </c>
      <c r="AI624" s="91">
        <f>SUM(AI$4:AI239)/$BE239</f>
        <v>84789471.459091261</v>
      </c>
      <c r="AJ624" s="91">
        <f>SUM(AJ$4:AJ239)/$BE239</f>
        <v>34540379.342338078</v>
      </c>
      <c r="AK624" s="91">
        <f>SUM(AK$4:AK239)/$BE239</f>
        <v>24242586.042798061</v>
      </c>
      <c r="AL624" s="91">
        <f>SUM(AL$4:AL239)/$BE239</f>
        <v>39843590.086956389</v>
      </c>
      <c r="AM624" s="91">
        <f>SUM(AM$4:AM239)/$BE239</f>
        <v>96264471.634955764</v>
      </c>
      <c r="AN624" s="91">
        <f>SUM(AN$4:AN239)/$BE239</f>
        <v>126844630.16429824</v>
      </c>
      <c r="AO624" s="91">
        <f>SUM(AO$4:AO239)/$BE239</f>
        <v>103751410.76216744</v>
      </c>
      <c r="AP624" s="91">
        <f>SUM(AP$4:AP239)/$BE239</f>
        <v>72077481.068170741</v>
      </c>
      <c r="AQ624" s="91">
        <f>SUM(AQ$4:AQ239)/$BE239</f>
        <v>105750103.42695357</v>
      </c>
      <c r="AR624" s="91">
        <f>SUM(AR$4:AR239)/$BE239</f>
        <v>153744199.99576455</v>
      </c>
      <c r="AS624" s="91">
        <f>SUM(AS$4:AS239)/$BE239</f>
        <v>270985498.97746521</v>
      </c>
      <c r="AT624" s="91">
        <f>SUM(AT$4:AT239)/$BE239</f>
        <v>379471849.97699726</v>
      </c>
      <c r="AU624" s="91">
        <f>SUM(AU$4:AU239)/$BE239</f>
        <v>389306773.69283915</v>
      </c>
      <c r="AY624" s="36"/>
      <c r="AZ624" s="36"/>
      <c r="BA624" s="63"/>
      <c r="BB624" s="63"/>
    </row>
    <row r="625" spans="1:54" x14ac:dyDescent="0.25">
      <c r="A625" s="60">
        <v>19628</v>
      </c>
      <c r="B625" s="92">
        <f>SUM(B$4:B240)/$BE240</f>
        <v>39511859.515877545</v>
      </c>
      <c r="C625" s="91">
        <f>SUM(C$4:C240)/$BE240</f>
        <v>33408702.435272731</v>
      </c>
      <c r="D625" s="91">
        <f>SUM(D$4:D240)/$BE240</f>
        <v>39728668.672584109</v>
      </c>
      <c r="E625" s="91">
        <f>SUM(E$4:E240)/$BE240</f>
        <v>1617125.1513000815</v>
      </c>
      <c r="F625" s="92">
        <f>SUM(F$4:F240)/$BE240</f>
        <v>5132447.7437170837</v>
      </c>
      <c r="G625" s="92">
        <f>SUM(G$4:G240)/$BE240</f>
        <v>20354996.725861073</v>
      </c>
      <c r="H625" s="91">
        <f>SUM(H$4:H240)/$BE240</f>
        <v>19240067.111988787</v>
      </c>
      <c r="I625" s="91">
        <f>SUM(I$4:I240)/$BE240</f>
        <v>17207555.069647316</v>
      </c>
      <c r="J625" s="91">
        <f>SUM(J$4:J240)/$BE240</f>
        <v>24339059.775301967</v>
      </c>
      <c r="K625" s="92">
        <f>SUM(K$4:K240)/$BE240</f>
        <v>5765510.4101766525</v>
      </c>
      <c r="L625" s="91">
        <f>SUM(L$4:L240)/$BE240</f>
        <v>52829657.971947342</v>
      </c>
      <c r="M625" s="91">
        <f>SUM(M$4:M240)/$BE240</f>
        <v>123877110.15354922</v>
      </c>
      <c r="N625" s="91">
        <f>SUM(N$4:N240)/$BE240</f>
        <v>77338314.274299502</v>
      </c>
      <c r="O625" s="91">
        <f>SUM(O$4:O240)/$BE240</f>
        <v>18218662.900261775</v>
      </c>
      <c r="P625" s="91">
        <f>SUM(P$4:P240)/$BE240</f>
        <v>42884938.45218496</v>
      </c>
      <c r="Q625" s="91">
        <f>SUM(Q$4:Q240)/$BE240</f>
        <v>67560056.070046529</v>
      </c>
      <c r="R625" s="91">
        <f>SUM(R$4:R240)/$BE240</f>
        <v>59246087.71702344</v>
      </c>
      <c r="S625" s="91">
        <f>SUM(S$4:S240)/$BE240</f>
        <v>33023938.374796595</v>
      </c>
      <c r="T625" s="91">
        <f>SUM(T$4:T240)/$BE240</f>
        <v>49228243.074320637</v>
      </c>
      <c r="U625" s="91">
        <f>SUM(U$4:U240)/$BE240</f>
        <v>98048310.018853202</v>
      </c>
      <c r="V625" s="91">
        <f>SUM(V$4:V240)/$BE240</f>
        <v>5939889.699949394</v>
      </c>
      <c r="W625" s="91">
        <f>SUM(W$4:W240)/$BE240</f>
        <v>7045408.6358160144</v>
      </c>
      <c r="X625" s="91">
        <f>SUM(X$4:X240)/$BE240</f>
        <v>41254339.750148103</v>
      </c>
      <c r="Y625" s="91">
        <f>SUM(Y$4:Y240)/$BE240</f>
        <v>118606327.52801177</v>
      </c>
      <c r="Z625" s="91">
        <f>SUM(Z$4:Z240)/$BE240</f>
        <v>130949208.78151442</v>
      </c>
      <c r="AA625" s="91">
        <f>SUM(AA$4:AA240)/$BE240</f>
        <v>111432486.41113183</v>
      </c>
      <c r="AB625" s="91">
        <f>SUM(AB$4:AB240)/$BE240</f>
        <v>174791757.69829938</v>
      </c>
      <c r="AC625" s="91">
        <f>SUM(AC$4:AC240)/$BE240</f>
        <v>113548797.62790065</v>
      </c>
      <c r="AD625" s="91">
        <f>SUM(AD$4:AD240)/$BE240</f>
        <v>17805915.630447645</v>
      </c>
      <c r="AE625" s="91">
        <f>SUM(AE$4:AE240)/$BE240</f>
        <v>22019387.207788546</v>
      </c>
      <c r="AF625" s="91">
        <f>SUM(AF$4:AF240)/$BE240</f>
        <v>29737836.700067244</v>
      </c>
      <c r="AG625" s="91">
        <f>SUM(AG$4:AG240)/$BE240</f>
        <v>38694401.323519751</v>
      </c>
      <c r="AH625" s="91">
        <f>SUM(AH$4:AH240)/$BE240</f>
        <v>69571647.464171648</v>
      </c>
      <c r="AI625" s="91">
        <f>SUM(AI$4:AI240)/$BE240</f>
        <v>83315438.6351365</v>
      </c>
      <c r="AJ625" s="91">
        <f>SUM(AJ$4:AJ240)/$BE240</f>
        <v>33940157.501831479</v>
      </c>
      <c r="AK625" s="91">
        <f>SUM(AK$4:AK240)/$BE240</f>
        <v>23821438.573217738</v>
      </c>
      <c r="AL625" s="91">
        <f>SUM(AL$4:AL240)/$BE240</f>
        <v>39151147.599165812</v>
      </c>
      <c r="AM625" s="91">
        <f>SUM(AM$4:AM240)/$BE240</f>
        <v>94590893.291458204</v>
      </c>
      <c r="AN625" s="91">
        <f>SUM(AN$4:AN240)/$BE240</f>
        <v>124639275.4787239</v>
      </c>
      <c r="AO625" s="91">
        <f>SUM(AO$4:AO240)/$BE240</f>
        <v>101947637.63571608</v>
      </c>
      <c r="AP625" s="91">
        <f>SUM(AP$4:AP240)/$BE240</f>
        <v>70824504.513153404</v>
      </c>
      <c r="AQ625" s="91">
        <f>SUM(AQ$4:AQ240)/$BE240</f>
        <v>103911573.85955061</v>
      </c>
      <c r="AR625" s="91">
        <f>SUM(AR$4:AR240)/$BE240</f>
        <v>151071072.88727453</v>
      </c>
      <c r="AS625" s="91">
        <f>SUM(AS$4:AS240)/$BE240</f>
        <v>266273594.04337975</v>
      </c>
      <c r="AT625" s="91">
        <f>SUM(AT$4:AT240)/$BE240</f>
        <v>372873412.15118623</v>
      </c>
      <c r="AU625" s="91">
        <f>SUM(AU$4:AU240)/$BE240</f>
        <v>382537310.68934202</v>
      </c>
      <c r="AY625" s="36"/>
      <c r="AZ625" s="36"/>
      <c r="BA625" s="63"/>
      <c r="BB625" s="63"/>
    </row>
    <row r="626" spans="1:54" x14ac:dyDescent="0.25">
      <c r="A626" s="60">
        <v>19629</v>
      </c>
      <c r="B626" s="92">
        <f>SUM(B$4:B241)/$BE241</f>
        <v>38836867.150538497</v>
      </c>
      <c r="C626" s="91">
        <f>SUM(C$4:C241)/$BE241</f>
        <v>32838035.964520607</v>
      </c>
      <c r="D626" s="91">
        <f>SUM(D$4:D241)/$BE241</f>
        <v>39049970.202567145</v>
      </c>
      <c r="E626" s="91">
        <f>SUM(E$4:E241)/$BE241</f>
        <v>1589896.339042702</v>
      </c>
      <c r="F626" s="92">
        <f>SUM(F$4:F241)/$BE241</f>
        <v>5045128.8639369961</v>
      </c>
      <c r="G626" s="92">
        <f>SUM(G$4:G241)/$BE241</f>
        <v>20007467.143899862</v>
      </c>
      <c r="H626" s="91">
        <f>SUM(H$4:H241)/$BE241</f>
        <v>18911595.922564618</v>
      </c>
      <c r="I626" s="91">
        <f>SUM(I$4:I241)/$BE241</f>
        <v>16913827.157515943</v>
      </c>
      <c r="J626" s="91">
        <f>SUM(J$4:J241)/$BE241</f>
        <v>23923427.618402623</v>
      </c>
      <c r="K626" s="92">
        <f>SUM(K$4:K241)/$BE241</f>
        <v>5667370.1077892985</v>
      </c>
      <c r="L626" s="91">
        <f>SUM(L$4:L241)/$BE241</f>
        <v>51927014.307729512</v>
      </c>
      <c r="M626" s="91">
        <f>SUM(M$4:M241)/$BE241</f>
        <v>121759998.24477996</v>
      </c>
      <c r="N626" s="91">
        <f>SUM(N$4:N241)/$BE241</f>
        <v>76016725.470152482</v>
      </c>
      <c r="O626" s="91">
        <f>SUM(O$4:O241)/$BE241</f>
        <v>17907651.351428524</v>
      </c>
      <c r="P626" s="91">
        <f>SUM(P$4:P241)/$BE241</f>
        <v>42152287.457469888</v>
      </c>
      <c r="Q626" s="91">
        <f>SUM(Q$4:Q241)/$BE241</f>
        <v>66405614.485278107</v>
      </c>
      <c r="R626" s="91">
        <f>SUM(R$4:R241)/$BE241</f>
        <v>58233763.129288822</v>
      </c>
      <c r="S626" s="91">
        <f>SUM(S$4:S241)/$BE241</f>
        <v>32459848.969354205</v>
      </c>
      <c r="T626" s="91">
        <f>SUM(T$4:T241)/$BE241</f>
        <v>48387161.139542989</v>
      </c>
      <c r="U626" s="91">
        <f>SUM(U$4:U241)/$BE241</f>
        <v>96372709.474605083</v>
      </c>
      <c r="V626" s="91">
        <f>SUM(V$4:V241)/$BE241</f>
        <v>5838768.5789348567</v>
      </c>
      <c r="W626" s="91">
        <f>SUM(W$4:W241)/$BE241</f>
        <v>6925390.0371279856</v>
      </c>
      <c r="X626" s="91">
        <f>SUM(X$4:X241)/$BE241</f>
        <v>40549561.82170663</v>
      </c>
      <c r="Y626" s="91">
        <f>SUM(Y$4:Y241)/$BE241</f>
        <v>116579313.12346099</v>
      </c>
      <c r="Z626" s="91">
        <f>SUM(Z$4:Z241)/$BE241</f>
        <v>128711208.10133573</v>
      </c>
      <c r="AA626" s="91">
        <f>SUM(AA$4:AA241)/$BE241</f>
        <v>109528099.93989018</v>
      </c>
      <c r="AB626" s="91">
        <f>SUM(AB$4:AB241)/$BE241</f>
        <v>171804322.91760534</v>
      </c>
      <c r="AC626" s="91">
        <f>SUM(AC$4:AC241)/$BE241</f>
        <v>111608235.43621536</v>
      </c>
      <c r="AD626" s="91">
        <f>SUM(AD$4:AD241)/$BE241</f>
        <v>17501959.485247038</v>
      </c>
      <c r="AE626" s="91">
        <f>SUM(AE$4:AE241)/$BE241</f>
        <v>21643406.981880289</v>
      </c>
      <c r="AF626" s="91">
        <f>SUM(AF$4:AF241)/$BE241</f>
        <v>29229919.134849671</v>
      </c>
      <c r="AG626" s="91">
        <f>SUM(AG$4:AG241)/$BE241</f>
        <v>38033382.373503014</v>
      </c>
      <c r="AH626" s="91">
        <f>SUM(AH$4:AH241)/$BE241</f>
        <v>68382820.21469374</v>
      </c>
      <c r="AI626" s="91">
        <f>SUM(AI$4:AI241)/$BE241</f>
        <v>81891678.289194867</v>
      </c>
      <c r="AJ626" s="91">
        <f>SUM(AJ$4:AJ241)/$BE241</f>
        <v>33360406.464611065</v>
      </c>
      <c r="AK626" s="91">
        <f>SUM(AK$4:AK241)/$BE241</f>
        <v>23414654.5058266</v>
      </c>
      <c r="AL626" s="91">
        <f>SUM(AL$4:AL241)/$BE241</f>
        <v>38482321.136924841</v>
      </c>
      <c r="AM626" s="91">
        <f>SUM(AM$4:AM241)/$BE241</f>
        <v>92974393.006133527</v>
      </c>
      <c r="AN626" s="91">
        <f>SUM(AN$4:AN241)/$BE241</f>
        <v>122509135.29716055</v>
      </c>
      <c r="AO626" s="91">
        <f>SUM(AO$4:AO241)/$BE241</f>
        <v>100205382.91282836</v>
      </c>
      <c r="AP626" s="91">
        <f>SUM(AP$4:AP241)/$BE241</f>
        <v>69614261.223296165</v>
      </c>
      <c r="AQ626" s="91">
        <f>SUM(AQ$4:AQ241)/$BE241</f>
        <v>102135748.07809664</v>
      </c>
      <c r="AR626" s="91">
        <f>SUM(AR$4:AR241)/$BE241</f>
        <v>148489113.849251</v>
      </c>
      <c r="AS626" s="91">
        <f>SUM(AS$4:AS241)/$BE241</f>
        <v>261722390.5167751</v>
      </c>
      <c r="AT626" s="91">
        <f>SUM(AT$4:AT241)/$BE241</f>
        <v>366500016.69522178</v>
      </c>
      <c r="AU626" s="91">
        <f>SUM(AU$4:AU241)/$BE241</f>
        <v>375998722.9072634</v>
      </c>
      <c r="AY626" s="51"/>
      <c r="AZ626" s="36"/>
      <c r="BA626" s="63"/>
      <c r="BB626" s="63"/>
    </row>
    <row r="627" spans="1:54" x14ac:dyDescent="0.25">
      <c r="A627" s="60">
        <v>19630</v>
      </c>
      <c r="B627" s="92">
        <f>SUM(B$4:B242)/$BE242</f>
        <v>38184563.271422468</v>
      </c>
      <c r="C627" s="91">
        <f>SUM(C$4:C242)/$BE242</f>
        <v>32286551.278666299</v>
      </c>
      <c r="D627" s="91">
        <f>SUM(D$4:D242)/$BE242</f>
        <v>38394084.791893199</v>
      </c>
      <c r="E627" s="91">
        <f>SUM(E$4:E242)/$BE242</f>
        <v>1563582.7675546908</v>
      </c>
      <c r="F627" s="92">
        <f>SUM(F$4:F242)/$BE242</f>
        <v>4960745.0295035411</v>
      </c>
      <c r="G627" s="92">
        <f>SUM(G$4:G242)/$BE242</f>
        <v>19671619.05722262</v>
      </c>
      <c r="H627" s="91">
        <f>SUM(H$4:H242)/$BE242</f>
        <v>18594165.619583908</v>
      </c>
      <c r="I627" s="91">
        <f>SUM(I$4:I242)/$BE242</f>
        <v>16629972.307703378</v>
      </c>
      <c r="J627" s="91">
        <f>SUM(J$4:J242)/$BE242</f>
        <v>23521766.085394587</v>
      </c>
      <c r="K627" s="92">
        <f>SUM(K$4:K242)/$BE242</f>
        <v>5572528.5907111987</v>
      </c>
      <c r="L627" s="91">
        <f>SUM(L$4:L242)/$BE242</f>
        <v>51054711.161999784</v>
      </c>
      <c r="M627" s="91">
        <f>SUM(M$4:M242)/$BE242</f>
        <v>119714048.71775196</v>
      </c>
      <c r="N627" s="91">
        <f>SUM(N$4:N242)/$BE242</f>
        <v>74739559.167525649</v>
      </c>
      <c r="O627" s="91">
        <f>SUM(O$4:O242)/$BE242</f>
        <v>17607093.818971235</v>
      </c>
      <c r="P627" s="91">
        <f>SUM(P$4:P242)/$BE242</f>
        <v>41444263.025740489</v>
      </c>
      <c r="Q627" s="91">
        <f>SUM(Q$4:Q242)/$BE242</f>
        <v>65289977.090506919</v>
      </c>
      <c r="R627" s="91">
        <f>SUM(R$4:R242)/$BE242</f>
        <v>57255465.759699859</v>
      </c>
      <c r="S627" s="91">
        <f>SUM(S$4:S242)/$BE242</f>
        <v>31914720.274226673</v>
      </c>
      <c r="T627" s="91">
        <f>SUM(T$4:T242)/$BE242</f>
        <v>47574350.451774262</v>
      </c>
      <c r="U627" s="91">
        <f>SUM(U$4:U242)/$BE242</f>
        <v>94753430.8116339</v>
      </c>
      <c r="V627" s="91">
        <f>SUM(V$4:V242)/$BE242</f>
        <v>5741046.4373440966</v>
      </c>
      <c r="W627" s="91">
        <f>SUM(W$4:W242)/$BE242</f>
        <v>6809405.6178805968</v>
      </c>
      <c r="X627" s="91">
        <f>SUM(X$4:X242)/$BE242</f>
        <v>39868473.560201913</v>
      </c>
      <c r="Y627" s="91">
        <f>SUM(Y$4:Y242)/$BE242</f>
        <v>114620432.65753399</v>
      </c>
      <c r="Z627" s="91">
        <f>SUM(Z$4:Z242)/$BE242</f>
        <v>126548433.2314132</v>
      </c>
      <c r="AA627" s="91">
        <f>SUM(AA$4:AA242)/$BE242</f>
        <v>107687725.52039132</v>
      </c>
      <c r="AB627" s="91">
        <f>SUM(AB$4:AB242)/$BE242</f>
        <v>168917304.63988894</v>
      </c>
      <c r="AC627" s="91">
        <f>SUM(AC$4:AC242)/$BE242</f>
        <v>109732901.26904091</v>
      </c>
      <c r="AD627" s="91">
        <f>SUM(AD$4:AD242)/$BE242</f>
        <v>17208220.203476168</v>
      </c>
      <c r="AE627" s="91">
        <f>SUM(AE$4:AE242)/$BE242</f>
        <v>21280064.561395746</v>
      </c>
      <c r="AF627" s="91">
        <f>SUM(AF$4:AF242)/$BE242</f>
        <v>28739074.178557213</v>
      </c>
      <c r="AG627" s="91">
        <f>SUM(AG$4:AG242)/$BE242</f>
        <v>37394582.221965693</v>
      </c>
      <c r="AH627" s="91">
        <f>SUM(AH$4:AH242)/$BE242</f>
        <v>67233952.958922997</v>
      </c>
      <c r="AI627" s="91">
        <f>SUM(AI$4:AI242)/$BE242</f>
        <v>80515774.731940821</v>
      </c>
      <c r="AJ627" s="91">
        <f>SUM(AJ$4:AJ242)/$BE242</f>
        <v>32800142.57138842</v>
      </c>
      <c r="AK627" s="91">
        <f>SUM(AK$4:AK242)/$BE242</f>
        <v>23021543.651915602</v>
      </c>
      <c r="AL627" s="91">
        <f>SUM(AL$4:AL242)/$BE242</f>
        <v>37835975.906699769</v>
      </c>
      <c r="AM627" s="91">
        <f>SUM(AM$4:AM242)/$BE242</f>
        <v>91412228.067897812</v>
      </c>
      <c r="AN627" s="91">
        <f>SUM(AN$4:AN242)/$BE242</f>
        <v>120450595.41605131</v>
      </c>
      <c r="AO627" s="91">
        <f>SUM(AO$4:AO242)/$BE242</f>
        <v>98521690.514949128</v>
      </c>
      <c r="AP627" s="91">
        <f>SUM(AP$4:AP242)/$BE242</f>
        <v>68444697.783491224</v>
      </c>
      <c r="AQ627" s="91">
        <f>SUM(AQ$4:AQ242)/$BE242</f>
        <v>100419613.0440436</v>
      </c>
      <c r="AR627" s="91">
        <f>SUM(AR$4:AR242)/$BE242</f>
        <v>145993942.07738149</v>
      </c>
      <c r="AS627" s="91">
        <f>SUM(AS$4:AS242)/$BE242</f>
        <v>257324166.37751457</v>
      </c>
      <c r="AT627" s="91">
        <f>SUM(AT$4:AT242)/$BE242</f>
        <v>360340849.87712336</v>
      </c>
      <c r="AU627" s="91">
        <f>SUM(AU$4:AU242)/$BE242</f>
        <v>369679916.36483955</v>
      </c>
      <c r="AY627" s="36"/>
      <c r="AZ627" s="36"/>
      <c r="BA627" s="63"/>
      <c r="BB627" s="63"/>
    </row>
    <row r="628" spans="1:54" x14ac:dyDescent="0.25">
      <c r="A628" s="60">
        <v>19631</v>
      </c>
      <c r="B628" s="91">
        <f>SUM(B$4:B243)/$BE243</f>
        <v>37553822.845854342</v>
      </c>
      <c r="C628" s="91">
        <f>SUM(C$4:C243)/$BE243</f>
        <v>31753297.228542555</v>
      </c>
      <c r="D628" s="91">
        <f>SUM(D$4:D243)/$BE243</f>
        <v>37759881.230796754</v>
      </c>
      <c r="E628" s="91">
        <f>SUM(E$4:E243)/$BE243</f>
        <v>1538139.0536508935</v>
      </c>
      <c r="F628" s="92">
        <f>SUM(F$4:F243)/$BE243</f>
        <v>4879150.7030774048</v>
      </c>
      <c r="G628" s="92">
        <f>SUM(G$4:G243)/$BE243</f>
        <v>19346873.226484783</v>
      </c>
      <c r="H628" s="91">
        <f>SUM(H$4:H243)/$BE243</f>
        <v>18287228.728971522</v>
      </c>
      <c r="I628" s="91">
        <f>SUM(I$4:I243)/$BE243</f>
        <v>16355500.953933444</v>
      </c>
      <c r="J628" s="91">
        <f>SUM(J$4:J243)/$BE243</f>
        <v>23133382.428061202</v>
      </c>
      <c r="K628" s="92">
        <f>SUM(K$4:K243)/$BE243</f>
        <v>5480822.2851708522</v>
      </c>
      <c r="L628" s="91">
        <f>SUM(L$4:L243)/$BE243</f>
        <v>50211244.067939907</v>
      </c>
      <c r="M628" s="91">
        <f>SUM(M$4:M243)/$BE243</f>
        <v>117735732.91022171</v>
      </c>
      <c r="N628" s="91">
        <f>SUM(N$4:N243)/$BE243</f>
        <v>73504612.629522875</v>
      </c>
      <c r="O628" s="91">
        <f>SUM(O$4:O243)/$BE243</f>
        <v>17316471.929390084</v>
      </c>
      <c r="P628" s="91">
        <f>SUM(P$4:P243)/$BE243</f>
        <v>40759644.022727951</v>
      </c>
      <c r="Q628" s="91">
        <f>SUM(Q$4:Q243)/$BE243</f>
        <v>64211219.738778017</v>
      </c>
      <c r="R628" s="91">
        <f>SUM(R$4:R243)/$BE243</f>
        <v>56309508.332522012</v>
      </c>
      <c r="S628" s="91">
        <f>SUM(S$4:S243)/$BE243</f>
        <v>31387612.102464631</v>
      </c>
      <c r="T628" s="91">
        <f>SUM(T$4:T243)/$BE243</f>
        <v>46788409.151219189</v>
      </c>
      <c r="U628" s="91">
        <f>SUM(U$4:U243)/$BE243</f>
        <v>93187681.24966608</v>
      </c>
      <c r="V628" s="91">
        <f>SUM(V$4:V243)/$BE243</f>
        <v>5646554.7331740819</v>
      </c>
      <c r="W628" s="91">
        <f>SUM(W$4:W243)/$BE243</f>
        <v>6697255.3390036598</v>
      </c>
      <c r="X628" s="91">
        <f>SUM(X$4:X243)/$BE243</f>
        <v>39209900.288350306</v>
      </c>
      <c r="Y628" s="91">
        <f>SUM(Y$4:Y243)/$BE243</f>
        <v>112726307.63655411</v>
      </c>
      <c r="Z628" s="91">
        <f>SUM(Z$4:Z243)/$BE243</f>
        <v>124457154.02008671</v>
      </c>
      <c r="AA628" s="91">
        <f>SUM(AA$4:AA243)/$BE243</f>
        <v>105908189.04709536</v>
      </c>
      <c r="AB628" s="91">
        <f>SUM(AB$4:AB243)/$BE243</f>
        <v>166125723.60624939</v>
      </c>
      <c r="AC628" s="91">
        <f>SUM(AC$4:AC243)/$BE243</f>
        <v>107919560.72553687</v>
      </c>
      <c r="AD628" s="91">
        <f>SUM(AD$4:AD243)/$BE243</f>
        <v>16924191.171115812</v>
      </c>
      <c r="AE628" s="91">
        <f>SUM(AE$4:AE243)/$BE243</f>
        <v>20928733.287336882</v>
      </c>
      <c r="AF628" s="91">
        <f>SUM(AF$4:AF243)/$BE243</f>
        <v>28264455.26775229</v>
      </c>
      <c r="AG628" s="91">
        <f>SUM(AG$4:AG243)/$BE243</f>
        <v>36776899.126198046</v>
      </c>
      <c r="AH628" s="91">
        <f>SUM(AH$4:AH243)/$BE243</f>
        <v>66123064.238150522</v>
      </c>
      <c r="AI628" s="91">
        <f>SUM(AI$4:AI243)/$BE243</f>
        <v>79185354.933703288</v>
      </c>
      <c r="AJ628" s="91">
        <f>SUM(AJ$4:AJ243)/$BE243</f>
        <v>32258399.53144116</v>
      </c>
      <c r="AK628" s="91">
        <f>SUM(AK$4:AK243)/$BE243</f>
        <v>22641428.010679062</v>
      </c>
      <c r="AL628" s="91">
        <f>SUM(AL$4:AL243)/$BE243</f>
        <v>37210997.152735345</v>
      </c>
      <c r="AM628" s="91">
        <f>SUM(AM$4:AM243)/$BE243</f>
        <v>89901704.200884089</v>
      </c>
      <c r="AN628" s="91">
        <f>SUM(AN$4:AN243)/$BE243</f>
        <v>118460105.45848837</v>
      </c>
      <c r="AO628" s="91">
        <f>SUM(AO$4:AO243)/$BE243</f>
        <v>96893656.567023963</v>
      </c>
      <c r="AP628" s="91">
        <f>SUM(AP$4:AP243)/$BE243</f>
        <v>67313797.040188596</v>
      </c>
      <c r="AQ628" s="91">
        <f>SUM(AQ$4:AQ243)/$BE243</f>
        <v>98760208.92831482</v>
      </c>
      <c r="AR628" s="91">
        <f>SUM(AR$4:AR243)/$BE243</f>
        <v>143581254.13294166</v>
      </c>
      <c r="AS628" s="91">
        <f>SUM(AS$4:AS243)/$BE243</f>
        <v>253071335.98027611</v>
      </c>
      <c r="AT628" s="91">
        <f>SUM(AT$4:AT243)/$BE243</f>
        <v>354385288.94246042</v>
      </c>
      <c r="AU628" s="91">
        <f>SUM(AU$4:AU243)/$BE243</f>
        <v>363569992.97598571</v>
      </c>
      <c r="AY628" s="36"/>
      <c r="AZ628" s="36"/>
      <c r="BA628" s="63"/>
      <c r="BB628" s="63"/>
    </row>
    <row r="629" spans="1:54" x14ac:dyDescent="0.25">
      <c r="A629" s="60">
        <v>19632</v>
      </c>
      <c r="B629" s="91">
        <f>SUM(B$4:B244)/$BE244</f>
        <v>36943594.012977578</v>
      </c>
      <c r="C629" s="91">
        <f>SUM(C$4:C244)/$BE244</f>
        <v>31237384.527464744</v>
      </c>
      <c r="D629" s="91">
        <f>SUM(D$4:D244)/$BE244</f>
        <v>37146301.883087151</v>
      </c>
      <c r="E629" s="91">
        <f>SUM(E$4:E244)/$BE244</f>
        <v>1513522.7658561491</v>
      </c>
      <c r="F629" s="92">
        <f>SUM(F$4:F244)/$BE244</f>
        <v>4800209.8130281605</v>
      </c>
      <c r="G629" s="92">
        <f>SUM(G$4:G244)/$BE244</f>
        <v>19032688.085910916</v>
      </c>
      <c r="H629" s="91">
        <f>SUM(H$4:H244)/$BE244</f>
        <v>17990273.384216964</v>
      </c>
      <c r="I629" s="91">
        <f>SUM(I$4:I244)/$BE244</f>
        <v>16089955.371187152</v>
      </c>
      <c r="J629" s="91">
        <f>SUM(J$4:J244)/$BE244</f>
        <v>22757628.954341039</v>
      </c>
      <c r="K629" s="92">
        <f>SUM(K$4:K244)/$BE244</f>
        <v>5392098.2561902786</v>
      </c>
      <c r="L629" s="91">
        <f>SUM(L$4:L244)/$BE244</f>
        <v>49395206.408843458</v>
      </c>
      <c r="M629" s="91">
        <f>SUM(M$4:M244)/$BE244</f>
        <v>115821751.6631763</v>
      </c>
      <c r="N629" s="91">
        <f>SUM(N$4:N244)/$BE244</f>
        <v>72309826.384655431</v>
      </c>
      <c r="O629" s="91">
        <f>SUM(O$4:O244)/$BE244</f>
        <v>17035301.024056394</v>
      </c>
      <c r="P629" s="91">
        <f>SUM(P$4:P244)/$BE244</f>
        <v>40097288.73640348</v>
      </c>
      <c r="Q629" s="91">
        <f>SUM(Q$4:Q244)/$BE244</f>
        <v>63167543.429130018</v>
      </c>
      <c r="R629" s="91">
        <f>SUM(R$4:R244)/$BE244</f>
        <v>55394313.311974704</v>
      </c>
      <c r="S629" s="91">
        <f>SUM(S$4:S244)/$BE244</f>
        <v>30877645.41662167</v>
      </c>
      <c r="T629" s="91">
        <f>SUM(T$4:T244)/$BE244</f>
        <v>46028026.55466155</v>
      </c>
      <c r="U629" s="91">
        <f>SUM(U$4:U244)/$BE244</f>
        <v>91672849.65009591</v>
      </c>
      <c r="V629" s="91">
        <f>SUM(V$4:V244)/$BE244</f>
        <v>5555135.8863477241</v>
      </c>
      <c r="W629" s="91">
        <f>SUM(W$4:W244)/$BE244</f>
        <v>6588752.1719135949</v>
      </c>
      <c r="X629" s="91">
        <f>SUM(X$4:X244)/$BE244</f>
        <v>38572743.729558542</v>
      </c>
      <c r="Y629" s="91">
        <f>SUM(Y$4:Y244)/$BE244</f>
        <v>110893779.30315275</v>
      </c>
      <c r="Z629" s="91">
        <f>SUM(Z$4:Z244)/$BE244</f>
        <v>122433882.92374349</v>
      </c>
      <c r="AA629" s="91">
        <f>SUM(AA$4:AA244)/$BE244</f>
        <v>104186522.8574217</v>
      </c>
      <c r="AB629" s="91">
        <f>SUM(AB$4:AB244)/$BE244</f>
        <v>163424924.40742782</v>
      </c>
      <c r="AC629" s="91">
        <f>SUM(AC$4:AC244)/$BE244</f>
        <v>106165189.76941195</v>
      </c>
      <c r="AD629" s="91">
        <f>SUM(AD$4:AD244)/$BE244</f>
        <v>16649398.724184478</v>
      </c>
      <c r="AE629" s="91">
        <f>SUM(AE$4:AE244)/$BE244</f>
        <v>20588827.258436106</v>
      </c>
      <c r="AF629" s="91">
        <f>SUM(AF$4:AF244)/$BE244</f>
        <v>27805270.899252597</v>
      </c>
      <c r="AG629" s="91">
        <f>SUM(AG$4:AG244)/$BE244</f>
        <v>36179303.000535905</v>
      </c>
      <c r="AH629" s="91">
        <f>SUM(AH$4:AH244)/$BE244</f>
        <v>65048301.467201851</v>
      </c>
      <c r="AI629" s="91">
        <f>SUM(AI$4:AI244)/$BE244</f>
        <v>77898200.206014216</v>
      </c>
      <c r="AJ629" s="91">
        <f>SUM(AJ$4:AJ244)/$BE244</f>
        <v>31734273.90133214</v>
      </c>
      <c r="AK629" s="91">
        <f>SUM(AK$4:AK244)/$BE244</f>
        <v>22273673.678298917</v>
      </c>
      <c r="AL629" s="91">
        <f>SUM(AL$4:AL244)/$BE244</f>
        <v>36606342.622686855</v>
      </c>
      <c r="AM629" s="91">
        <f>SUM(AM$4:AM244)/$BE244</f>
        <v>88440302.364193469</v>
      </c>
      <c r="AN629" s="91">
        <f>SUM(AN$4:AN244)/$BE244</f>
        <v>116534345.96311043</v>
      </c>
      <c r="AO629" s="91">
        <f>SUM(AO$4:AO244)/$BE244</f>
        <v>95318566.061240584</v>
      </c>
      <c r="AP629" s="91">
        <f>SUM(AP$4:AP244)/$BE244</f>
        <v>66219673.034955516</v>
      </c>
      <c r="AQ629" s="91">
        <f>SUM(AQ$4:AQ244)/$BE244</f>
        <v>97154768.40831013</v>
      </c>
      <c r="AR629" s="91">
        <f>SUM(AR$4:AR244)/$BE244</f>
        <v>141247026.47168911</v>
      </c>
      <c r="AS629" s="91">
        <f>SUM(AS$4:AS244)/$BE244</f>
        <v>248956807.04804212</v>
      </c>
      <c r="AT629" s="91">
        <f>SUM(AT$4:AT244)/$BE244</f>
        <v>348623402.03785568</v>
      </c>
      <c r="AU629" s="91">
        <f>SUM(AU$4:AU244)/$BE244</f>
        <v>357658763.46316612</v>
      </c>
      <c r="AY629" s="36"/>
      <c r="AZ629" s="36"/>
      <c r="BA629" s="63"/>
      <c r="BB629" s="63"/>
    </row>
    <row r="630" spans="1:54" x14ac:dyDescent="0.25">
      <c r="A630" s="60">
        <v>19633</v>
      </c>
      <c r="B630" s="91">
        <f>SUM(B$4:B245)/$BE245</f>
        <v>36352864.123396002</v>
      </c>
      <c r="C630" s="91">
        <f>SUM(C$4:C245)/$BE245</f>
        <v>30737957.056066521</v>
      </c>
      <c r="D630" s="91">
        <f>SUM(D$4:D245)/$BE245</f>
        <v>36552328.55865223</v>
      </c>
      <c r="E630" s="91">
        <f>SUM(E$4:E245)/$BE245</f>
        <v>1489693.0557165009</v>
      </c>
      <c r="F630" s="92">
        <f>SUM(F$4:F245)/$BE245</f>
        <v>4723791.3439267958</v>
      </c>
      <c r="G630" s="92">
        <f>SUM(G$4:G245)/$BE245</f>
        <v>18728542.316162072</v>
      </c>
      <c r="H630" s="91">
        <f>SUM(H$4:H245)/$BE245</f>
        <v>17702806.809871808</v>
      </c>
      <c r="I630" s="91">
        <f>SUM(I$4:I245)/$BE245</f>
        <v>15832894.906247461</v>
      </c>
      <c r="J630" s="91">
        <f>SUM(J$4:J245)/$BE245</f>
        <v>22393882.128982093</v>
      </c>
      <c r="K630" s="92">
        <f>SUM(K$4:K245)/$BE245</f>
        <v>5306209.2539280271</v>
      </c>
      <c r="L630" s="91">
        <f>SUM(L$4:L245)/$BE245</f>
        <v>48605244.029653728</v>
      </c>
      <c r="M630" s="91">
        <f>SUM(M$4:M245)/$BE245</f>
        <v>113968928.8634773</v>
      </c>
      <c r="N630" s="91">
        <f>SUM(N$4:N245)/$BE245</f>
        <v>71153217.771944866</v>
      </c>
      <c r="O630" s="91">
        <f>SUM(O$4:O245)/$BE245</f>
        <v>16763114.520658882</v>
      </c>
      <c r="P630" s="91">
        <f>SUM(P$4:P245)/$BE245</f>
        <v>39456098.036507785</v>
      </c>
      <c r="Q630" s="91">
        <f>SUM(Q$4:Q245)/$BE245</f>
        <v>62157216.256607547</v>
      </c>
      <c r="R630" s="91">
        <f>SUM(R$4:R245)/$BE245</f>
        <v>54508361.99852185</v>
      </c>
      <c r="S630" s="91">
        <f>SUM(S$4:S245)/$BE245</f>
        <v>30383973.964314256</v>
      </c>
      <c r="T630" s="91">
        <f>SUM(T$4:T245)/$BE245</f>
        <v>45291940.862601049</v>
      </c>
      <c r="U630" s="91">
        <f>SUM(U$4:U245)/$BE245</f>
        <v>90206422.259795129</v>
      </c>
      <c r="V630" s="91">
        <f>SUM(V$4:V245)/$BE245</f>
        <v>5466638.1943893805</v>
      </c>
      <c r="W630" s="91">
        <f>SUM(W$4:W245)/$BE245</f>
        <v>6483716.0639392519</v>
      </c>
      <c r="X630" s="91">
        <f>SUM(X$4:X245)/$BE245</f>
        <v>37955946.569035612</v>
      </c>
      <c r="Y630" s="91">
        <f>SUM(Y$4:Y245)/$BE245</f>
        <v>109119806.70941849</v>
      </c>
      <c r="Z630" s="91">
        <f>SUM(Z$4:Z245)/$BE245</f>
        <v>120475262.47063403</v>
      </c>
      <c r="AA630" s="91">
        <f>SUM(AA$4:AA245)/$BE245</f>
        <v>102519869.97117904</v>
      </c>
      <c r="AB630" s="91">
        <f>SUM(AB$4:AB245)/$BE245</f>
        <v>160810425.26272526</v>
      </c>
      <c r="AC630" s="91">
        <f>SUM(AC$4:AC245)/$BE245</f>
        <v>104466877.14927717</v>
      </c>
      <c r="AD630" s="91">
        <f>SUM(AD$4:AD245)/$BE245</f>
        <v>16383386.864961889</v>
      </c>
      <c r="AE630" s="91">
        <f>SUM(AE$4:AE245)/$BE245</f>
        <v>20259782.425686903</v>
      </c>
      <c r="AF630" s="91">
        <f>SUM(AF$4:AF245)/$BE245</f>
        <v>27360759.090262305</v>
      </c>
      <c r="AG630" s="91">
        <f>SUM(AG$4:AG245)/$BE245</f>
        <v>35600802.177869678</v>
      </c>
      <c r="AH630" s="91">
        <f>SUM(AH$4:AH245)/$BE245</f>
        <v>64007881.155384406</v>
      </c>
      <c r="AI630" s="91">
        <f>SUM(AI$4:AI245)/$BE245</f>
        <v>76652174.609069526</v>
      </c>
      <c r="AJ630" s="91">
        <f>SUM(AJ$4:AJ245)/$BE245</f>
        <v>31226895.932932481</v>
      </c>
      <c r="AK630" s="91">
        <f>SUM(AK$4:AK245)/$BE245</f>
        <v>21917670.394945245</v>
      </c>
      <c r="AL630" s="91">
        <f>SUM(AL$4:AL245)/$BE245</f>
        <v>36021008.936550789</v>
      </c>
      <c r="AM630" s="91">
        <f>SUM(AM$4:AM245)/$BE245</f>
        <v>87025597.46754837</v>
      </c>
      <c r="AN630" s="91">
        <f>SUM(AN$4:AN245)/$BE245</f>
        <v>114670121.27164502</v>
      </c>
      <c r="AO630" s="91">
        <f>SUM(AO$4:AO245)/$BE245</f>
        <v>93793805.24918659</v>
      </c>
      <c r="AP630" s="91">
        <f>SUM(AP$4:AP245)/$BE245</f>
        <v>65160510.14854788</v>
      </c>
      <c r="AQ630" s="91">
        <f>SUM(AQ$4:AQ245)/$BE245</f>
        <v>95600627.37196064</v>
      </c>
      <c r="AR630" s="91">
        <f>SUM(AR$4:AR245)/$BE245</f>
        <v>138987385.61193296</v>
      </c>
      <c r="AS630" s="91">
        <f>SUM(AS$4:AS245)/$BE245</f>
        <v>244973751.81775048</v>
      </c>
      <c r="AT630" s="91">
        <f>SUM(AT$4:AT245)/$BE245</f>
        <v>343045627.72867757</v>
      </c>
      <c r="AU630" s="91">
        <f>SUM(AU$4:AU245)/$BE245</f>
        <v>351936418.54923618</v>
      </c>
      <c r="AY630" s="36"/>
      <c r="AZ630" s="36"/>
      <c r="BA630" s="63"/>
      <c r="BB630" s="63"/>
    </row>
    <row r="631" spans="1:54" x14ac:dyDescent="0.25">
      <c r="A631" s="60">
        <v>19634</v>
      </c>
      <c r="B631" s="91">
        <f>SUM(B$4:B246)/$BE246</f>
        <v>35780740.51468385</v>
      </c>
      <c r="C631" s="91">
        <f>SUM(C$4:C246)/$BE246</f>
        <v>30254260.103761073</v>
      </c>
      <c r="D631" s="91">
        <f>SUM(D$4:D246)/$BE246</f>
        <v>35977063.67389217</v>
      </c>
      <c r="E631" s="91">
        <f>SUM(E$4:E246)/$BE246</f>
        <v>1466613.9124394995</v>
      </c>
      <c r="F631" s="92">
        <f>SUM(F$4:F246)/$BE246</f>
        <v>4649779.8353073495</v>
      </c>
      <c r="G631" s="92">
        <f>SUM(G$4:G246)/$BE246</f>
        <v>18433976.257406354</v>
      </c>
      <c r="H631" s="91">
        <f>SUM(H$4:H246)/$BE246</f>
        <v>17424394.600164652</v>
      </c>
      <c r="I631" s="91">
        <f>SUM(I$4:I246)/$BE246</f>
        <v>15583931.101550369</v>
      </c>
      <c r="J631" s="91">
        <f>SUM(J$4:J246)/$BE246</f>
        <v>22041592.275273558</v>
      </c>
      <c r="K631" s="92">
        <f>SUM(K$4:K246)/$BE246</f>
        <v>5223025.506517224</v>
      </c>
      <c r="L631" s="91">
        <f>SUM(L$4:L246)/$BE246</f>
        <v>47840163.177812971</v>
      </c>
      <c r="M631" s="91">
        <f>SUM(M$4:M246)/$BE246</f>
        <v>112174464.6165119</v>
      </c>
      <c r="N631" s="91">
        <f>SUM(N$4:N246)/$BE246</f>
        <v>70033038.981194586</v>
      </c>
      <c r="O631" s="91">
        <f>SUM(O$4:O246)/$BE246</f>
        <v>16499501.103912978</v>
      </c>
      <c r="P631" s="91">
        <f>SUM(P$4:P246)/$BE246</f>
        <v>38835102.986880556</v>
      </c>
      <c r="Q631" s="91">
        <f>SUM(Q$4:Q246)/$BE246</f>
        <v>61178711.464285396</v>
      </c>
      <c r="R631" s="91">
        <f>SUM(R$4:R246)/$BE246</f>
        <v>53650315.585879773</v>
      </c>
      <c r="S631" s="91">
        <f>SUM(S$4:S246)/$BE246</f>
        <v>29905851.733166702</v>
      </c>
      <c r="T631" s="91">
        <f>SUM(T$4:T246)/$BE246</f>
        <v>44579039.738262586</v>
      </c>
      <c r="U631" s="91">
        <f>SUM(U$4:U246)/$BE246</f>
        <v>88786183.085766703</v>
      </c>
      <c r="V631" s="91">
        <f>SUM(V$4:V246)/$BE246</f>
        <v>5380927.9234535927</v>
      </c>
      <c r="W631" s="91">
        <f>SUM(W$4:W246)/$BE246</f>
        <v>6381988.2891995544</v>
      </c>
      <c r="X631" s="91">
        <f>SUM(X$4:X246)/$BE246</f>
        <v>37358576.732930414</v>
      </c>
      <c r="Y631" s="91">
        <f>SUM(Y$4:Y246)/$BE246</f>
        <v>107401709.11526659</v>
      </c>
      <c r="Z631" s="91">
        <f>SUM(Z$4:Z246)/$BE246</f>
        <v>118578332.88996875</v>
      </c>
      <c r="AA631" s="91">
        <f>SUM(AA$4:AA246)/$BE246</f>
        <v>100905711.82451223</v>
      </c>
      <c r="AB631" s="91">
        <f>SUM(AB$4:AB246)/$BE246</f>
        <v>158278275.2699399</v>
      </c>
      <c r="AC631" s="91">
        <f>SUM(AC$4:AC246)/$BE246</f>
        <v>102822056.45865467</v>
      </c>
      <c r="AD631" s="91">
        <f>SUM(AD$4:AD246)/$BE246</f>
        <v>16125753.608980112</v>
      </c>
      <c r="AE631" s="91">
        <f>SUM(AE$4:AE246)/$BE246</f>
        <v>19941101.552311923</v>
      </c>
      <c r="AF631" s="91">
        <f>SUM(AF$4:AF246)/$BE246</f>
        <v>26930248.116025276</v>
      </c>
      <c r="AG631" s="91">
        <f>SUM(AG$4:AG246)/$BE246</f>
        <v>35040522.45587831</v>
      </c>
      <c r="AH631" s="91">
        <f>SUM(AH$4:AH246)/$BE246</f>
        <v>63000231.070510507</v>
      </c>
      <c r="AI631" s="91">
        <f>SUM(AI$4:AI246)/$BE246</f>
        <v>75445395.210152239</v>
      </c>
      <c r="AJ631" s="91">
        <f>SUM(AJ$4:AJ246)/$BE246</f>
        <v>30735498.901257869</v>
      </c>
      <c r="AK631" s="91">
        <f>SUM(AK$4:AK246)/$BE246</f>
        <v>21572880.18409279</v>
      </c>
      <c r="AL631" s="91">
        <f>SUM(AL$4:AL246)/$BE246</f>
        <v>35454111.566502079</v>
      </c>
      <c r="AM631" s="91">
        <f>SUM(AM$4:AM246)/$BE246</f>
        <v>85655451.678404957</v>
      </c>
      <c r="AN631" s="91">
        <f>SUM(AN$4:AN246)/$BE246</f>
        <v>112864614.25948593</v>
      </c>
      <c r="AO631" s="91">
        <f>SUM(AO$4:AO246)/$BE246</f>
        <v>92317069.987266585</v>
      </c>
      <c r="AP631" s="91">
        <f>SUM(AP$4:AP246)/$BE246</f>
        <v>64134707.825908087</v>
      </c>
      <c r="AQ631" s="91">
        <f>SUM(AQ$4:AQ246)/$BE246</f>
        <v>94095437.277730376</v>
      </c>
      <c r="AR631" s="91">
        <f>SUM(AR$4:AR246)/$BE246</f>
        <v>136798916.89572692</v>
      </c>
      <c r="AS631" s="91">
        <f>SUM(AS$4:AS246)/$BE246</f>
        <v>241116151.29296845</v>
      </c>
      <c r="AT631" s="91">
        <f>SUM(AT$4:AT246)/$BE246</f>
        <v>337643537.15796119</v>
      </c>
      <c r="AU631" s="91">
        <f>SUM(AU$4:AU246)/$BE246</f>
        <v>346394310.92916608</v>
      </c>
      <c r="AY631" s="36"/>
      <c r="AZ631" s="36"/>
      <c r="BA631" s="63"/>
      <c r="BB631" s="63"/>
    </row>
    <row r="632" spans="1:54" x14ac:dyDescent="0.25">
      <c r="A632" s="60">
        <v>19635</v>
      </c>
      <c r="B632" s="91">
        <f>SUM(B$4:B247)/$BE247</f>
        <v>35226357.750263937</v>
      </c>
      <c r="C632" s="91">
        <f>SUM(C$4:C247)/$BE247</f>
        <v>29785561.994686026</v>
      </c>
      <c r="D632" s="91">
        <f>SUM(D$4:D247)/$BE247</f>
        <v>35419637.040502824</v>
      </c>
      <c r="E632" s="91">
        <f>SUM(E$4:E247)/$BE247</f>
        <v>1444250.4248023648</v>
      </c>
      <c r="F632" s="92">
        <f>SUM(F$4:F247)/$BE247</f>
        <v>4578063.3318760432</v>
      </c>
      <c r="G632" s="92">
        <f>SUM(G$4:G247)/$BE247</f>
        <v>18148544.327189621</v>
      </c>
      <c r="H632" s="91">
        <f>SUM(H$4:H247)/$BE247</f>
        <v>17154615.608150769</v>
      </c>
      <c r="I632" s="91">
        <f>SUM(I$4:I247)/$BE247</f>
        <v>15342687.355991334</v>
      </c>
      <c r="J632" s="91">
        <f>SUM(J$4:J247)/$BE247</f>
        <v>21700226.493470483</v>
      </c>
      <c r="K632" s="92">
        <f>SUM(K$4:K247)/$BE247</f>
        <v>5142421.1840558331</v>
      </c>
      <c r="L632" s="91">
        <f>SUM(L$4:L247)/$BE247</f>
        <v>47098806.535315774</v>
      </c>
      <c r="M632" s="91">
        <f>SUM(M$4:M247)/$BE247</f>
        <v>110435644.48265183</v>
      </c>
      <c r="N632" s="91">
        <f>SUM(N$4:N247)/$BE247</f>
        <v>68947595.546936437</v>
      </c>
      <c r="O632" s="91">
        <f>SUM(O$4:O247)/$BE247</f>
        <v>16244062.012625104</v>
      </c>
      <c r="P632" s="91">
        <f>SUM(P$4:P247)/$BE247</f>
        <v>38233364.224380665</v>
      </c>
      <c r="Q632" s="91">
        <f>SUM(Q$4:Q247)/$BE247</f>
        <v>60230548.893286504</v>
      </c>
      <c r="R632" s="91">
        <f>SUM(R$4:R247)/$BE247</f>
        <v>52818876.129445054</v>
      </c>
      <c r="S632" s="91">
        <f>SUM(S$4:S247)/$BE247</f>
        <v>29442555.480053063</v>
      </c>
      <c r="T632" s="91">
        <f>SUM(T$4:T247)/$BE247</f>
        <v>43888244.794564217</v>
      </c>
      <c r="U632" s="91">
        <f>SUM(U$4:U247)/$BE247</f>
        <v>87409983.768965796</v>
      </c>
      <c r="V632" s="91">
        <f>SUM(V$4:V247)/$BE247</f>
        <v>5297875.4218315743</v>
      </c>
      <c r="W632" s="91">
        <f>SUM(W$4:W247)/$BE247</f>
        <v>6283414.9667222202</v>
      </c>
      <c r="X632" s="91">
        <f>SUM(X$4:X247)/$BE247</f>
        <v>36779730.595350929</v>
      </c>
      <c r="Y632" s="91">
        <f>SUM(Y$4:Y247)/$BE247</f>
        <v>105736887.59892827</v>
      </c>
      <c r="Z632" s="91">
        <f>SUM(Z$4:Z247)/$BE247</f>
        <v>116740224.74546075</v>
      </c>
      <c r="AA632" s="91">
        <f>SUM(AA$4:AA247)/$BE247</f>
        <v>99341606.722164869</v>
      </c>
      <c r="AB632" s="91">
        <f>SUM(AB$4:AB247)/$BE247</f>
        <v>155824644.11130604</v>
      </c>
      <c r="AC632" s="91">
        <f>SUM(AC$4:AC247)/$BE247</f>
        <v>101228239.61985134</v>
      </c>
      <c r="AD632" s="91">
        <f>SUM(AD$4:AD247)/$BE247</f>
        <v>15876109.241079994</v>
      </c>
      <c r="AE632" s="91">
        <f>SUM(AE$4:AE247)/$BE247</f>
        <v>19632302.578001004</v>
      </c>
      <c r="AF632" s="91">
        <f>SUM(AF$4:AF247)/$BE247</f>
        <v>26513086.753731783</v>
      </c>
      <c r="AG632" s="91">
        <f>SUM(AG$4:AG247)/$BE247</f>
        <v>34497616.313925579</v>
      </c>
      <c r="AH632" s="91">
        <f>SUM(AH$4:AH247)/$BE247</f>
        <v>62023826.966373272</v>
      </c>
      <c r="AI632" s="91">
        <f>SUM(AI$4:AI247)/$BE247</f>
        <v>74276036.545295343</v>
      </c>
      <c r="AJ632" s="91">
        <f>SUM(AJ$4:AJ247)/$BE247</f>
        <v>30259339.482735135</v>
      </c>
      <c r="AK632" s="91">
        <f>SUM(AK$4:AK247)/$BE247</f>
        <v>21238781.490512263</v>
      </c>
      <c r="AL632" s="91">
        <f>SUM(AL$4:AL247)/$BE247</f>
        <v>34904792.981559537</v>
      </c>
      <c r="AM632" s="91">
        <f>SUM(AM$4:AM247)/$BE247</f>
        <v>84327792.412685364</v>
      </c>
      <c r="AN632" s="91">
        <f>SUM(AN$4:AN247)/$BE247</f>
        <v>111115093.78289975</v>
      </c>
      <c r="AO632" s="91">
        <f>SUM(AO$4:AO247)/$BE247</f>
        <v>90886126.456265658</v>
      </c>
      <c r="AP632" s="91">
        <f>SUM(AP$4:AP247)/$BE247</f>
        <v>63140714.362408966</v>
      </c>
      <c r="AQ632" s="91">
        <f>SUM(AQ$4:AQ247)/$BE247</f>
        <v>92636921.263515934</v>
      </c>
      <c r="AR632" s="91">
        <f>SUM(AR$4:AR247)/$BE247</f>
        <v>134678309.88307837</v>
      </c>
      <c r="AS632" s="91">
        <f>SUM(AS$4:AS247)/$BE247</f>
        <v>237378170.18121135</v>
      </c>
      <c r="AT632" s="91">
        <f>SUM(AT$4:AT247)/$BE247</f>
        <v>332408958.72309846</v>
      </c>
      <c r="AU632" s="91">
        <f>SUM(AU$4:AU247)/$BE247</f>
        <v>341024057.20018047</v>
      </c>
      <c r="AY632" s="36"/>
      <c r="AZ632" s="36"/>
      <c r="BA632" s="63"/>
      <c r="BB632" s="63"/>
    </row>
    <row r="633" spans="1:54" x14ac:dyDescent="0.25">
      <c r="A633" s="60">
        <v>19636</v>
      </c>
      <c r="B633" s="91">
        <f>SUM(B$4:B248)/$BE248</f>
        <v>34688903.246341556</v>
      </c>
      <c r="C633" s="91">
        <f>SUM(C$4:C248)/$BE248</f>
        <v>29331175.736906398</v>
      </c>
      <c r="D633" s="91">
        <f>SUM(D$4:D248)/$BE248</f>
        <v>34879231.613153577</v>
      </c>
      <c r="E633" s="91">
        <f>SUM(E$4:E248)/$BE248</f>
        <v>1422569.8136337127</v>
      </c>
      <c r="F633" s="91">
        <f>SUM(F$4:F248)/$BE248</f>
        <v>4508536.7155227149</v>
      </c>
      <c r="G633" s="92">
        <f>SUM(G$4:G248)/$BE248</f>
        <v>17871828.155072037</v>
      </c>
      <c r="H633" s="91">
        <f>SUM(H$4:H248)/$BE248</f>
        <v>16893074.406607065</v>
      </c>
      <c r="I633" s="91">
        <f>SUM(I$4:I248)/$BE248</f>
        <v>15108810.067743603</v>
      </c>
      <c r="J633" s="91">
        <f>SUM(J$4:J248)/$BE248</f>
        <v>21369284.428366736</v>
      </c>
      <c r="K633" s="92">
        <f>SUM(K$4:K248)/$BE248</f>
        <v>5064278.1411569137</v>
      </c>
      <c r="L633" s="91">
        <f>SUM(L$4:L248)/$BE248</f>
        <v>46380087.462330505</v>
      </c>
      <c r="M633" s="91">
        <f>SUM(M$4:M248)/$BE248</f>
        <v>108749919.7948869</v>
      </c>
      <c r="N633" s="91">
        <f>SUM(N$4:N248)/$BE248</f>
        <v>67895296.485825732</v>
      </c>
      <c r="O633" s="91">
        <f>SUM(O$4:O248)/$BE248</f>
        <v>15996422.838210724</v>
      </c>
      <c r="P633" s="91">
        <f>SUM(P$4:P248)/$BE248</f>
        <v>37649999.753393456</v>
      </c>
      <c r="Q633" s="91">
        <f>SUM(Q$4:Q248)/$BE248</f>
        <v>59311338.779012464</v>
      </c>
      <c r="R633" s="91">
        <f>SUM(R$4:R248)/$BE248</f>
        <v>52012824.950947106</v>
      </c>
      <c r="S633" s="91">
        <f>SUM(S$4:S248)/$BE248</f>
        <v>28993406.130782012</v>
      </c>
      <c r="T633" s="91">
        <f>SUM(T$4:T248)/$BE248</f>
        <v>43218543.502234213</v>
      </c>
      <c r="U633" s="91">
        <f>SUM(U$4:U248)/$BE248</f>
        <v>86075807.152051151</v>
      </c>
      <c r="V633" s="91">
        <f>SUM(V$4:V248)/$BE248</f>
        <v>5217358.9557298888</v>
      </c>
      <c r="W633" s="91">
        <f>SUM(W$4:W248)/$BE248</f>
        <v>6187851.6131474162</v>
      </c>
      <c r="X633" s="91">
        <f>SUM(X$4:X248)/$BE248</f>
        <v>36218559.715434231</v>
      </c>
      <c r="Y633" s="91">
        <f>SUM(Y$4:Y248)/$BE248</f>
        <v>104122901.95650092</v>
      </c>
      <c r="Z633" s="91">
        <f>SUM(Z$4:Z248)/$BE248</f>
        <v>114958243.83918935</v>
      </c>
      <c r="AA633" s="91">
        <f>SUM(AA$4:AA248)/$BE248</f>
        <v>97825262.084819973</v>
      </c>
      <c r="AB633" s="91">
        <f>SUM(AB$4:AB248)/$BE248</f>
        <v>153445935.38908964</v>
      </c>
      <c r="AC633" s="91">
        <f>SUM(AC$4:AC248)/$BE248</f>
        <v>99683090.503719419</v>
      </c>
      <c r="AD633" s="91">
        <f>SUM(AD$4:AD248)/$BE248</f>
        <v>15634087.846264141</v>
      </c>
      <c r="AE633" s="91">
        <f>SUM(AE$4:AE248)/$BE248</f>
        <v>19332932.88218502</v>
      </c>
      <c r="AF633" s="91">
        <f>SUM(AF$4:AF248)/$BE248</f>
        <v>26108663.551178515</v>
      </c>
      <c r="AG633" s="91">
        <f>SUM(AG$4:AG248)/$BE248</f>
        <v>33971287.990019366</v>
      </c>
      <c r="AH633" s="91">
        <f>SUM(AH$4:AH248)/$BE248</f>
        <v>61077237.683486812</v>
      </c>
      <c r="AI633" s="91">
        <f>SUM(AI$4:AI248)/$BE248</f>
        <v>73142384.63281998</v>
      </c>
      <c r="AJ633" s="91">
        <f>SUM(AJ$4:AJ248)/$BE248</f>
        <v>29797719.74905188</v>
      </c>
      <c r="AK633" s="91">
        <f>SUM(AK$4:AK248)/$BE248</f>
        <v>20914884.610696156</v>
      </c>
      <c r="AL633" s="91">
        <f>SUM(AL$4:AL248)/$BE248</f>
        <v>34372248.020724468</v>
      </c>
      <c r="AM633" s="91">
        <f>SUM(AM$4:AM248)/$BE248</f>
        <v>83040673.660388067</v>
      </c>
      <c r="AN633" s="91">
        <f>SUM(AN$4:AN248)/$BE248</f>
        <v>109418995.49090187</v>
      </c>
      <c r="AO633" s="91">
        <f>SUM(AO$4:AO248)/$BE248</f>
        <v>89498877.257781327</v>
      </c>
      <c r="AP633" s="91">
        <f>SUM(AP$4:AP248)/$BE248</f>
        <v>62177072.81704814</v>
      </c>
      <c r="AQ633" s="91">
        <f>SUM(AQ$4:AQ248)/$BE248</f>
        <v>91222941.516683966</v>
      </c>
      <c r="AR633" s="91">
        <f>SUM(AR$4:AR248)/$BE248</f>
        <v>132622456.30474797</v>
      </c>
      <c r="AS633" s="91">
        <f>SUM(AS$4:AS248)/$BE248</f>
        <v>233754329.55515438</v>
      </c>
      <c r="AT633" s="91">
        <f>SUM(AT$4:AT248)/$BE248</f>
        <v>327334219.86664116</v>
      </c>
      <c r="AU633" s="91">
        <f>SUM(AU$4:AU248)/$BE248</f>
        <v>335817785.93943995</v>
      </c>
      <c r="AY633" s="36"/>
      <c r="AZ633" s="36"/>
      <c r="BA633" s="63"/>
      <c r="BB633" s="63"/>
    </row>
    <row r="634" spans="1:54" x14ac:dyDescent="0.25">
      <c r="A634" s="60">
        <v>19637</v>
      </c>
      <c r="B634" s="91">
        <f>SUM(B$4:B249)/$BE249</f>
        <v>34167613.297885582</v>
      </c>
      <c r="C634" s="91">
        <f>SUM(C$4:C249)/$BE249</f>
        <v>28890455.662614767</v>
      </c>
      <c r="D634" s="91">
        <f>SUM(D$4:D249)/$BE249</f>
        <v>34355079.493648969</v>
      </c>
      <c r="E634" s="91">
        <f>SUM(E$4:E249)/$BE249</f>
        <v>1401541.271503879</v>
      </c>
      <c r="F634" s="91">
        <f>SUM(F$4:F249)/$BE249</f>
        <v>4441101.191230637</v>
      </c>
      <c r="G634" s="92">
        <f>SUM(G$4:G249)/$BE249</f>
        <v>17603434.536547367</v>
      </c>
      <c r="H634" s="91">
        <f>SUM(H$4:H249)/$BE249</f>
        <v>16639399.354157383</v>
      </c>
      <c r="I634" s="91">
        <f>SUM(I$4:I249)/$BE249</f>
        <v>14881966.90493463</v>
      </c>
      <c r="J634" s="91">
        <f>SUM(J$4:J249)/$BE249</f>
        <v>21048295.822259977</v>
      </c>
      <c r="K634" s="91">
        <f>SUM(K$4:K249)/$BE249</f>
        <v>4988485.3391472884</v>
      </c>
      <c r="L634" s="91">
        <f>SUM(L$4:L249)/$BE249</f>
        <v>45682984.682883099</v>
      </c>
      <c r="M634" s="91">
        <f>SUM(M$4:M249)/$BE249</f>
        <v>107114895.19432491</v>
      </c>
      <c r="N634" s="91">
        <f>SUM(N$4:N249)/$BE249</f>
        <v>66874646.515784957</v>
      </c>
      <c r="O634" s="91">
        <f>SUM(O$4:O249)/$BE249</f>
        <v>15756231.693613309</v>
      </c>
      <c r="P634" s="91">
        <f>SUM(P$4:P249)/$BE249</f>
        <v>37084180.632346727</v>
      </c>
      <c r="Q634" s="91">
        <f>SUM(Q$4:Q249)/$BE249</f>
        <v>58419774.954366714</v>
      </c>
      <c r="R634" s="91">
        <f>SUM(R$4:R249)/$BE249</f>
        <v>51231016.678385392</v>
      </c>
      <c r="S634" s="91">
        <f>SUM(S$4:S249)/$BE249</f>
        <v>28557765.45901949</v>
      </c>
      <c r="T634" s="91">
        <f>SUM(T$4:T249)/$BE249</f>
        <v>42568984.237939678</v>
      </c>
      <c r="U634" s="91">
        <f>SUM(U$4:U249)/$BE249</f>
        <v>84781757.414283872</v>
      </c>
      <c r="V634" s="91">
        <f>SUM(V$4:V249)/$BE249</f>
        <v>5139264.1139196754</v>
      </c>
      <c r="W634" s="91">
        <f>SUM(W$4:W249)/$BE249</f>
        <v>6095162.4361180551</v>
      </c>
      <c r="X634" s="91">
        <f>SUM(X$4:X249)/$BE249</f>
        <v>35674266.687965229</v>
      </c>
      <c r="Y634" s="91">
        <f>SUM(Y$4:Y249)/$BE249</f>
        <v>102557458.76789729</v>
      </c>
      <c r="Z634" s="91">
        <f>SUM(Z$4:Z249)/$BE249</f>
        <v>113229858.03536715</v>
      </c>
      <c r="AA634" s="91">
        <f>SUM(AA$4:AA249)/$BE249</f>
        <v>96354523.237021312</v>
      </c>
      <c r="AB634" s="91">
        <f>SUM(AB$4:AB249)/$BE249</f>
        <v>151138769.03706104</v>
      </c>
      <c r="AC634" s="91">
        <f>SUM(AC$4:AC249)/$BE249</f>
        <v>98184413.504593343</v>
      </c>
      <c r="AD634" s="91">
        <f>SUM(AD$4:AD249)/$BE249</f>
        <v>15399345.520154584</v>
      </c>
      <c r="AE634" s="91">
        <f>SUM(AE$4:AE249)/$BE249</f>
        <v>19042567.070451617</v>
      </c>
      <c r="AF634" s="91">
        <f>SUM(AF$4:AF249)/$BE249</f>
        <v>25716403.836403031</v>
      </c>
      <c r="AG634" s="91">
        <f>SUM(AG$4:AG249)/$BE249</f>
        <v>33460789.589061491</v>
      </c>
      <c r="AH634" s="91">
        <f>SUM(AH$4:AH249)/$BE249</f>
        <v>60159118.149863705</v>
      </c>
      <c r="AI634" s="91">
        <f>SUM(AI$4:AI249)/$BE249</f>
        <v>72042828.590944037</v>
      </c>
      <c r="AJ634" s="91">
        <f>SUM(AJ$4:AJ249)/$BE249</f>
        <v>29349983.75387124</v>
      </c>
      <c r="AK634" s="91">
        <f>SUM(AK$4:AK249)/$BE249</f>
        <v>20600729.297916833</v>
      </c>
      <c r="AL634" s="91">
        <f>SUM(AL$4:AL249)/$BE249</f>
        <v>33855719.955263712</v>
      </c>
      <c r="AM634" s="91">
        <f>SUM(AM$4:AM249)/$BE249</f>
        <v>81792266.468439639</v>
      </c>
      <c r="AN634" s="91">
        <f>SUM(AN$4:AN249)/$BE249</f>
        <v>107773909.2840524</v>
      </c>
      <c r="AO634" s="91">
        <f>SUM(AO$4:AO249)/$BE249</f>
        <v>88153351.156695902</v>
      </c>
      <c r="AP634" s="91">
        <f>SUM(AP$4:AP249)/$BE249</f>
        <v>61242413.887138553</v>
      </c>
      <c r="AQ634" s="91">
        <f>SUM(AQ$4:AQ249)/$BE249</f>
        <v>89851488.81889379</v>
      </c>
      <c r="AR634" s="91">
        <f>SUM(AR$4:AR249)/$BE249</f>
        <v>130628434.86096147</v>
      </c>
      <c r="AS634" s="91">
        <f>SUM(AS$4:AS249)/$BE249</f>
        <v>230239480.05741397</v>
      </c>
      <c r="AT634" s="91">
        <f>SUM(AT$4:AT249)/$BE249</f>
        <v>322412109.55292386</v>
      </c>
      <c r="AU634" s="91">
        <f>SUM(AU$4:AU249)/$BE249</f>
        <v>330768099.20809352</v>
      </c>
      <c r="AY634" s="36"/>
      <c r="AZ634" s="36"/>
      <c r="BA634" s="63"/>
      <c r="BB634" s="63"/>
    </row>
    <row r="635" spans="1:54" x14ac:dyDescent="0.25">
      <c r="A635" s="60">
        <v>19638</v>
      </c>
      <c r="B635" s="91">
        <f>SUM(B$4:B250)/$BE250</f>
        <v>33661769.457866743</v>
      </c>
      <c r="C635" s="91">
        <f>SUM(C$4:C250)/$BE250</f>
        <v>28462794.366989583</v>
      </c>
      <c r="D635" s="91">
        <f>SUM(D$4:D250)/$BE250</f>
        <v>33846458.290286906</v>
      </c>
      <c r="E635" s="91">
        <f>SUM(E$4:E250)/$BE250</f>
        <v>1381135.8166654354</v>
      </c>
      <c r="F635" s="91">
        <f>SUM(F$4:F250)/$BE250</f>
        <v>4375663.8186846562</v>
      </c>
      <c r="G635" s="92">
        <f>SUM(G$4:G250)/$BE250</f>
        <v>17342993.568841778</v>
      </c>
      <c r="H635" s="91">
        <f>SUM(H$4:H250)/$BE250</f>
        <v>16393240.833303099</v>
      </c>
      <c r="I635" s="91">
        <f>SUM(I$4:I250)/$BE250</f>
        <v>14661845.230044898</v>
      </c>
      <c r="J635" s="91">
        <f>SUM(J$4:J250)/$BE250</f>
        <v>20736818.285437584</v>
      </c>
      <c r="K635" s="91">
        <f>SUM(K$4:K250)/$BE250</f>
        <v>4914938.3196279313</v>
      </c>
      <c r="L635" s="91">
        <f>SUM(L$4:L250)/$BE250</f>
        <v>45006537.442939319</v>
      </c>
      <c r="M635" s="91">
        <f>SUM(M$4:M250)/$BE250</f>
        <v>105528317.27368157</v>
      </c>
      <c r="N635" s="91">
        <f>SUM(N$4:N250)/$BE250</f>
        <v>65884238.966800444</v>
      </c>
      <c r="O635" s="91">
        <f>SUM(O$4:O250)/$BE250</f>
        <v>15523157.544991132</v>
      </c>
      <c r="P635" s="91">
        <f>SUM(P$4:P250)/$BE250</f>
        <v>36535127.043659441</v>
      </c>
      <c r="Q635" s="91">
        <f>SUM(Q$4:Q250)/$BE250</f>
        <v>57554628.657154396</v>
      </c>
      <c r="R635" s="91">
        <f>SUM(R$4:R250)/$BE250</f>
        <v>50472373.815766469</v>
      </c>
      <c r="S635" s="91">
        <f>SUM(S$4:S250)/$BE250</f>
        <v>28135033.060427397</v>
      </c>
      <c r="T635" s="91">
        <f>SUM(T$4:T250)/$BE250</f>
        <v>41938671.772595242</v>
      </c>
      <c r="U635" s="91">
        <f>SUM(U$4:U250)/$BE250</f>
        <v>83526051.083351523</v>
      </c>
      <c r="V635" s="91">
        <f>SUM(V$4:V250)/$BE250</f>
        <v>5063483.2653075941</v>
      </c>
      <c r="W635" s="91">
        <f>SUM(W$4:W250)/$BE250</f>
        <v>6005219.6904817885</v>
      </c>
      <c r="X635" s="91">
        <f>SUM(X$4:X250)/$BE250</f>
        <v>35146101.36284069</v>
      </c>
      <c r="Y635" s="91">
        <f>SUM(Y$4:Y250)/$BE250</f>
        <v>101038400.52363215</v>
      </c>
      <c r="Z635" s="91">
        <f>SUM(Z$4:Z250)/$BE250</f>
        <v>111552685.25536427</v>
      </c>
      <c r="AA635" s="91">
        <f>SUM(AA$4:AA250)/$BE250</f>
        <v>94927363.191754878</v>
      </c>
      <c r="AB635" s="91">
        <f>SUM(AB$4:AB250)/$BE250</f>
        <v>148899965.2954405</v>
      </c>
      <c r="AC635" s="91">
        <f>SUM(AC$4:AC250)/$BE250</f>
        <v>96730143.130819052</v>
      </c>
      <c r="AD635" s="91">
        <f>SUM(AD$4:AD250)/$BE250</f>
        <v>15171558.738525815</v>
      </c>
      <c r="AE635" s="91">
        <f>SUM(AE$4:AE250)/$BE250</f>
        <v>18760804.957730167</v>
      </c>
      <c r="AF635" s="91">
        <f>SUM(AF$4:AF250)/$BE250</f>
        <v>25335766.993136749</v>
      </c>
      <c r="AG635" s="91">
        <f>SUM(AG$4:AG250)/$BE250</f>
        <v>32965417.537041537</v>
      </c>
      <c r="AH635" s="91">
        <f>SUM(AH$4:AH250)/$BE250</f>
        <v>59268203.003964931</v>
      </c>
      <c r="AI635" s="91">
        <f>SUM(AI$4:AI250)/$BE250</f>
        <v>70975853.000515178</v>
      </c>
      <c r="AJ635" s="91">
        <f>SUM(AJ$4:AJ250)/$BE250</f>
        <v>28915514.422959212</v>
      </c>
      <c r="AK635" s="91">
        <f>SUM(AK$4:AK250)/$BE250</f>
        <v>20295882.580175005</v>
      </c>
      <c r="AL635" s="91">
        <f>SUM(AL$4:AL250)/$BE250</f>
        <v>33354496.901022833</v>
      </c>
      <c r="AM635" s="91">
        <f>SUM(AM$4:AM250)/$BE250</f>
        <v>80580850.269541532</v>
      </c>
      <c r="AN635" s="91">
        <f>SUM(AN$4:AN250)/$BE250</f>
        <v>106177567.88806048</v>
      </c>
      <c r="AO635" s="91">
        <f>SUM(AO$4:AO250)/$BE250</f>
        <v>86847693.735457301</v>
      </c>
      <c r="AP635" s="91">
        <f>SUM(AP$4:AP250)/$BE250</f>
        <v>60335449.416379549</v>
      </c>
      <c r="AQ635" s="91">
        <f>SUM(AQ$4:AQ250)/$BE250</f>
        <v>88520673.020298034</v>
      </c>
      <c r="AR635" s="91">
        <f>SUM(AR$4:AR250)/$BE250</f>
        <v>128693497.37138878</v>
      </c>
      <c r="AS635" s="91">
        <f>SUM(AS$4:AS250)/$BE250</f>
        <v>226828777.48720041</v>
      </c>
      <c r="AT635" s="91">
        <f>SUM(AT$4:AT250)/$BE250</f>
        <v>317635844.08020234</v>
      </c>
      <c r="AU635" s="91">
        <f>SUM(AU$4:AU250)/$BE250</f>
        <v>325868037.47729993</v>
      </c>
      <c r="AY635" s="36"/>
      <c r="AZ635" s="36"/>
      <c r="BA635" s="63"/>
      <c r="BB635" s="63"/>
    </row>
    <row r="636" spans="1:54" x14ac:dyDescent="0.25">
      <c r="A636" s="60">
        <v>19639</v>
      </c>
      <c r="B636" s="91">
        <f>SUM(B$4:B251)/$BE251</f>
        <v>33170695.233652592</v>
      </c>
      <c r="C636" s="91">
        <f>SUM(C$4:C251)/$BE251</f>
        <v>28047619.915190913</v>
      </c>
      <c r="D636" s="91">
        <f>SUM(D$4:D251)/$BE251</f>
        <v>33352687.796115052</v>
      </c>
      <c r="E636" s="91">
        <f>SUM(E$4:E251)/$BE251</f>
        <v>1361326.1597876283</v>
      </c>
      <c r="F636" s="91">
        <f>SUM(F$4:F251)/$BE251</f>
        <v>4312137.0849076221</v>
      </c>
      <c r="G636" s="92">
        <f>SUM(G$4:G251)/$BE251</f>
        <v>17090156.950005338</v>
      </c>
      <c r="H636" s="91">
        <f>SUM(H$4:H251)/$BE251</f>
        <v>16154269.642791582</v>
      </c>
      <c r="I636" s="91">
        <f>SUM(I$4:I251)/$BE251</f>
        <v>14448150.662319871</v>
      </c>
      <c r="J636" s="91">
        <f>SUM(J$4:J251)/$BE251</f>
        <v>20434435.261954501</v>
      </c>
      <c r="K636" s="91">
        <f>SUM(K$4:K251)/$BE251</f>
        <v>4843538.7241472658</v>
      </c>
      <c r="L636" s="91">
        <f>SUM(L$4:L251)/$BE251</f>
        <v>44349841.092609495</v>
      </c>
      <c r="M636" s="91">
        <f>SUM(M$4:M251)/$BE251</f>
        <v>103988064.21553184</v>
      </c>
      <c r="N636" s="91">
        <f>SUM(N$4:N251)/$BE251</f>
        <v>64922749.312690414</v>
      </c>
      <c r="O636" s="91">
        <f>SUM(O$4:O251)/$BE251</f>
        <v>15296888.689538138</v>
      </c>
      <c r="P636" s="91">
        <f>SUM(P$4:P251)/$BE251</f>
        <v>36002104.707939073</v>
      </c>
      <c r="Q636" s="91">
        <f>SUM(Q$4:Q251)/$BE251</f>
        <v>56714742.879916377</v>
      </c>
      <c r="R636" s="91">
        <f>SUM(R$4:R251)/$BE251</f>
        <v>49735881.788499087</v>
      </c>
      <c r="S636" s="91">
        <f>SUM(S$4:S251)/$BE251</f>
        <v>27724643.591849372</v>
      </c>
      <c r="T636" s="91">
        <f>SUM(T$4:T251)/$BE251</f>
        <v>41326763.154868476</v>
      </c>
      <c r="U636" s="91">
        <f>SUM(U$4:U251)/$BE251</f>
        <v>82307008.834501669</v>
      </c>
      <c r="V636" s="91">
        <f>SUM(V$4:V251)/$BE251</f>
        <v>4989915.0640202519</v>
      </c>
      <c r="W636" s="91">
        <f>SUM(W$4:W251)/$BE251</f>
        <v>5917903.090885805</v>
      </c>
      <c r="X636" s="91">
        <f>SUM(X$4:X251)/$BE251</f>
        <v>34633357.39568536</v>
      </c>
      <c r="Y636" s="91">
        <f>SUM(Y$4:Y251)/$BE251</f>
        <v>99563695.704036385</v>
      </c>
      <c r="Z636" s="91">
        <f>SUM(Z$4:Z251)/$BE251</f>
        <v>109924482.52429545</v>
      </c>
      <c r="AA636" s="91">
        <f>SUM(AA$4:AA251)/$BE251</f>
        <v>93541873.329839125</v>
      </c>
      <c r="AB636" s="91">
        <f>SUM(AB$4:AB251)/$BE251</f>
        <v>146726530.08954158</v>
      </c>
      <c r="AC636" s="91">
        <f>SUM(AC$4:AC251)/$BE251</f>
        <v>95318334.507089972</v>
      </c>
      <c r="AD636" s="91">
        <f>SUM(AD$4:AD251)/$BE251</f>
        <v>14950422.869656838</v>
      </c>
      <c r="AE636" s="91">
        <f>SUM(AE$4:AE251)/$BE251</f>
        <v>18487269.728137426</v>
      </c>
      <c r="AF636" s="91">
        <f>SUM(AF$4:AF251)/$BE251</f>
        <v>24966243.974911697</v>
      </c>
      <c r="AG636" s="91">
        <f>SUM(AG$4:AG251)/$BE251</f>
        <v>32484509.345821876</v>
      </c>
      <c r="AH636" s="91">
        <f>SUM(AH$4:AH251)/$BE251</f>
        <v>58403300.776240692</v>
      </c>
      <c r="AI636" s="91">
        <f>SUM(AI$4:AI251)/$BE251</f>
        <v>69940030.936722189</v>
      </c>
      <c r="AJ636" s="91">
        <f>SUM(AJ$4:AJ251)/$BE251</f>
        <v>28493730.71671794</v>
      </c>
      <c r="AK636" s="91">
        <f>SUM(AK$4:AK251)/$BE251</f>
        <v>19999936.769282609</v>
      </c>
      <c r="AL636" s="91">
        <f>SUM(AL$4:AL251)/$BE251</f>
        <v>32867908.544998929</v>
      </c>
      <c r="AM636" s="91">
        <f>SUM(AM$4:AM251)/$BE251</f>
        <v>79404804.970557198</v>
      </c>
      <c r="AN636" s="91">
        <f>SUM(AN$4:AN251)/$BE251</f>
        <v>104627836.42827149</v>
      </c>
      <c r="AO636" s="91">
        <f>SUM(AO$4:AO251)/$BE251</f>
        <v>85580158.866988182</v>
      </c>
      <c r="AP636" s="91">
        <f>SUM(AP$4:AP251)/$BE251</f>
        <v>59454966.471581429</v>
      </c>
      <c r="AQ636" s="91">
        <f>SUM(AQ$4:AQ251)/$BE251</f>
        <v>87228714.348145381</v>
      </c>
      <c r="AR636" s="91">
        <f>SUM(AR$4:AR251)/$BE251</f>
        <v>126815056.13830113</v>
      </c>
      <c r="AS636" s="91">
        <f>SUM(AS$4:AS251)/$BE251</f>
        <v>223517660.52543122</v>
      </c>
      <c r="AT636" s="91">
        <f>SUM(AT$4:AT251)/$BE251</f>
        <v>312999035.88744026</v>
      </c>
      <c r="AU636" s="91">
        <f>SUM(AU$4:AU251)/$BE251</f>
        <v>321111047.62651658</v>
      </c>
      <c r="AY636" s="36"/>
      <c r="AZ636" s="36"/>
      <c r="BA636" s="63"/>
      <c r="BB636" s="63"/>
    </row>
  </sheetData>
  <phoneticPr fontId="0" type="noConversion"/>
  <printOptions horizontalCentered="1"/>
  <pageMargins left="0.27" right="0.25" top="0.66" bottom="0.25" header="0.3" footer="0.24"/>
  <pageSetup scale="28" orientation="portrait" r:id="rId1"/>
  <headerFooter alignWithMargins="0">
    <oddHeader xml:space="preserve">&amp;L&amp;"Arial,Regular"&amp;7bvanalen [C:\Documents and Settings\bvanalen\My Documents\Fish\Data\Redoubt\2012\Redoubt 2012 Daily Sockeye Coho Prediction Model.xlsx]&amp;A; Last Saved 5/4/2012 10:10:55 AM; Printed &amp;D &amp;T; Page &amp;P of &amp;N&amp;8  </oddHeader>
  </headerFooter>
  <rowBreaks count="4" manualBreakCount="4">
    <brk id="133" max="16383" man="1"/>
    <brk id="259" max="16383" man="1"/>
    <brk id="385" max="16383" man="1"/>
    <brk id="512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BM635"/>
  <sheetViews>
    <sheetView view="pageBreakPreview" topLeftCell="A32" zoomScale="90" zoomScaleSheetLayoutView="90" workbookViewId="0">
      <pane xSplit="1" topLeftCell="AB1" activePane="topRight" state="frozen"/>
      <selection pane="topRight" activeCell="AV127" sqref="AV127"/>
    </sheetView>
  </sheetViews>
  <sheetFormatPr defaultColWidth="9" defaultRowHeight="13.2" x14ac:dyDescent="0.25"/>
  <cols>
    <col min="1" max="1" width="14.33203125" style="1" customWidth="1"/>
    <col min="2" max="2" width="7.21875" style="1" customWidth="1"/>
    <col min="3" max="4" width="6.44140625" style="1" customWidth="1"/>
    <col min="5" max="6" width="6.21875" style="1" customWidth="1"/>
    <col min="7" max="8" width="6.44140625" style="1" customWidth="1"/>
    <col min="9" max="9" width="6.77734375" style="1" customWidth="1"/>
    <col min="10" max="10" width="6.44140625" style="1" customWidth="1"/>
    <col min="11" max="11" width="6.21875" style="1" customWidth="1"/>
    <col min="12" max="12" width="7" style="1" customWidth="1"/>
    <col min="13" max="21" width="6.44140625" style="1" customWidth="1"/>
    <col min="22" max="22" width="6.109375" style="1" bestFit="1" customWidth="1"/>
    <col min="23" max="27" width="6.109375" style="1" customWidth="1"/>
    <col min="28" max="28" width="5.88671875" style="1" customWidth="1"/>
    <col min="29" max="29" width="6.44140625" style="1" customWidth="1"/>
    <col min="30" max="30" width="5.88671875" style="1" customWidth="1"/>
    <col min="31" max="46" width="6.44140625" style="1" customWidth="1"/>
    <col min="47" max="47" width="6.6640625" style="1" customWidth="1"/>
    <col min="48" max="48" width="22.109375" style="1" customWidth="1"/>
    <col min="49" max="49" width="9" style="1"/>
    <col min="50" max="50" width="7.77734375" style="1" customWidth="1"/>
    <col min="51" max="51" width="7.33203125" style="1" customWidth="1"/>
    <col min="52" max="52" width="7.109375" style="1" customWidth="1"/>
    <col min="53" max="53" width="8.21875" style="1" bestFit="1" customWidth="1"/>
    <col min="54" max="54" width="8.44140625" style="1" bestFit="1" customWidth="1"/>
    <col min="55" max="55" width="8.44140625" style="1" customWidth="1"/>
    <col min="56" max="56" width="10.21875" style="1" customWidth="1"/>
    <col min="57" max="57" width="10.33203125" style="5" customWidth="1"/>
    <col min="58" max="58" width="9.44140625" style="1" customWidth="1"/>
    <col min="59" max="59" width="9" style="1"/>
    <col min="60" max="60" width="10.33203125" style="1" customWidth="1"/>
    <col min="61" max="63" width="9" style="1"/>
    <col min="64" max="64" width="9" style="3"/>
    <col min="65" max="16384" width="9" style="1"/>
  </cols>
  <sheetData>
    <row r="1" spans="1:65" s="2" customFormat="1" ht="17.399999999999999" x14ac:dyDescent="0.3">
      <c r="A1" s="2" t="str">
        <f>"Table 1.    Daily weir counts and escapement estimates for Redoubt Lake coho salmon, 1953 through "&amp;MAX(B3:AT3)&amp;"."</f>
        <v>Table 1.    Daily weir counts and escapement estimates for Redoubt Lake coho salmon, 1953 through 2024.</v>
      </c>
      <c r="V1" s="7"/>
      <c r="BE1" s="16"/>
      <c r="BL1" s="15"/>
    </row>
    <row r="2" spans="1:65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 t="str">
        <f>"Data for Charting "&amp;MAX(B3:AT3)+1&amp;" esc. prediction"</f>
        <v>Data for Charting 2025 esc. prediction</v>
      </c>
      <c r="BD2" s="36"/>
      <c r="BE2" s="50"/>
      <c r="BF2" s="36" t="s">
        <v>34</v>
      </c>
      <c r="BG2" s="36" t="s">
        <v>35</v>
      </c>
      <c r="BH2" s="36"/>
      <c r="BI2" s="36" t="s">
        <v>36</v>
      </c>
      <c r="BJ2" s="36"/>
      <c r="BK2" s="36"/>
      <c r="BL2" s="51"/>
      <c r="BM2" s="36"/>
    </row>
    <row r="3" spans="1:65" ht="92.4" x14ac:dyDescent="0.25">
      <c r="A3" s="52" t="s">
        <v>24</v>
      </c>
      <c r="B3" s="53">
        <v>1953</v>
      </c>
      <c r="C3" s="53">
        <v>1954</v>
      </c>
      <c r="D3" s="53">
        <v>1955</v>
      </c>
      <c r="E3" s="53">
        <v>1982</v>
      </c>
      <c r="F3" s="53">
        <v>1983</v>
      </c>
      <c r="G3" s="53">
        <v>1984</v>
      </c>
      <c r="H3" s="53">
        <v>1985</v>
      </c>
      <c r="I3" s="53">
        <v>1986</v>
      </c>
      <c r="J3" s="53">
        <v>1987</v>
      </c>
      <c r="K3" s="53">
        <v>1988</v>
      </c>
      <c r="L3" s="53">
        <v>1989</v>
      </c>
      <c r="M3" s="53">
        <v>1990</v>
      </c>
      <c r="N3" s="53">
        <v>1991</v>
      </c>
      <c r="O3" s="53">
        <v>1992</v>
      </c>
      <c r="P3" s="53">
        <v>1993</v>
      </c>
      <c r="Q3" s="53">
        <v>1994</v>
      </c>
      <c r="R3" s="53">
        <v>1995</v>
      </c>
      <c r="S3" s="53">
        <v>1996</v>
      </c>
      <c r="T3" s="53">
        <v>1997</v>
      </c>
      <c r="U3" s="53">
        <v>1999</v>
      </c>
      <c r="V3" s="53">
        <v>2000</v>
      </c>
      <c r="W3" s="53">
        <v>2001</v>
      </c>
      <c r="X3" s="53">
        <v>2002</v>
      </c>
      <c r="Y3" s="53">
        <v>2003</v>
      </c>
      <c r="Z3" s="53">
        <v>2004</v>
      </c>
      <c r="AA3" s="53">
        <v>2005</v>
      </c>
      <c r="AB3" s="53">
        <v>2006</v>
      </c>
      <c r="AC3" s="53">
        <v>2007</v>
      </c>
      <c r="AD3" s="53">
        <v>2008</v>
      </c>
      <c r="AE3" s="53">
        <v>2009</v>
      </c>
      <c r="AF3" s="53">
        <v>2010</v>
      </c>
      <c r="AG3" s="53">
        <v>2011</v>
      </c>
      <c r="AH3" s="53">
        <v>2012</v>
      </c>
      <c r="AI3" s="53">
        <v>2013</v>
      </c>
      <c r="AJ3" s="53">
        <v>2014</v>
      </c>
      <c r="AK3" s="53">
        <v>2015</v>
      </c>
      <c r="AL3" s="53">
        <v>2016</v>
      </c>
      <c r="AM3" s="53">
        <v>2017</v>
      </c>
      <c r="AN3" s="53">
        <v>2018</v>
      </c>
      <c r="AO3" s="53">
        <v>2019</v>
      </c>
      <c r="AP3" s="53">
        <v>2020</v>
      </c>
      <c r="AQ3" s="53">
        <v>2021</v>
      </c>
      <c r="AR3" s="53">
        <v>2022</v>
      </c>
      <c r="AS3" s="53">
        <v>2023</v>
      </c>
      <c r="AT3" s="53">
        <v>2024</v>
      </c>
      <c r="AU3" s="53"/>
      <c r="AV3" s="21" t="s">
        <v>69</v>
      </c>
      <c r="AW3" s="21" t="s">
        <v>70</v>
      </c>
      <c r="AX3" s="21" t="str">
        <f>"Avg. 1953-"&amp;MAX(B3:AT3)</f>
        <v>Avg. 1953-2024</v>
      </c>
      <c r="AY3" s="21" t="str">
        <f>"Min. 1953-"&amp;MAX(B3:AT3)</f>
        <v>Min. 1953-2024</v>
      </c>
      <c r="AZ3" s="21" t="str">
        <f>"Max. 1953-"&amp;MAX(B3:AT3)</f>
        <v>Max. 1953-2024</v>
      </c>
      <c r="BA3" s="21" t="s">
        <v>39</v>
      </c>
      <c r="BB3" s="21" t="s">
        <v>40</v>
      </c>
      <c r="BC3" s="21" t="str">
        <f t="shared" ref="BC3:BC34" si="0">A3</f>
        <v>Date</v>
      </c>
      <c r="BD3" s="54" t="str">
        <f>"Ave. Cum. Escapement (1953-1955 and 1982-"&amp;MAX(B3:AT3)&amp;")"</f>
        <v>Ave. Cum. Escapement (1953-1955 and 1982-2024)</v>
      </c>
      <c r="BE3" s="56" t="str">
        <f>"Cumulative "&amp;MAX(B3:AT3)+1&amp;" Escapement = ("&amp;ROUND(MAX(BE4:BE123),0)&amp;")"</f>
        <v>Cumulative 2025 Escapement = (0)</v>
      </c>
      <c r="BF3" s="54" t="s">
        <v>41</v>
      </c>
      <c r="BG3" s="54"/>
      <c r="BH3" s="56" t="e">
        <f>"Esc. Prediction for "&amp;MAX(B3:AT3)+1&amp;" = ("&amp;FIXED(VLOOKUP(Currentyear!C4,'Coho w EM Fill-in'!BC4:BH123,6),0)&amp;")"</f>
        <v>#VALUE!</v>
      </c>
      <c r="BI3" s="57" t="s">
        <v>42</v>
      </c>
      <c r="BJ3" s="57" t="s">
        <v>43</v>
      </c>
      <c r="BK3" s="57" t="s">
        <v>44</v>
      </c>
      <c r="BL3" s="58" t="s">
        <v>45</v>
      </c>
      <c r="BM3" s="59" t="s">
        <v>46</v>
      </c>
    </row>
    <row r="4" spans="1:65" x14ac:dyDescent="0.25">
      <c r="A4" s="60">
        <f>Currentyear!K1</f>
        <v>45818</v>
      </c>
      <c r="B4" s="22">
        <v>0</v>
      </c>
      <c r="C4" s="22">
        <v>0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93">
        <v>0</v>
      </c>
      <c r="AI4" s="93">
        <v>0</v>
      </c>
      <c r="AJ4" s="94">
        <v>0</v>
      </c>
      <c r="AK4" s="94">
        <v>0</v>
      </c>
      <c r="AL4" s="94">
        <v>0</v>
      </c>
      <c r="AM4" s="94">
        <v>0</v>
      </c>
      <c r="AN4" s="94">
        <v>0</v>
      </c>
      <c r="AO4" s="94">
        <v>0</v>
      </c>
      <c r="AP4" s="94">
        <v>0</v>
      </c>
      <c r="AQ4" s="94">
        <v>0</v>
      </c>
      <c r="AR4" s="94">
        <v>0</v>
      </c>
      <c r="AS4" s="94">
        <v>0</v>
      </c>
      <c r="AT4" s="94">
        <v>0</v>
      </c>
      <c r="AU4" s="36"/>
      <c r="AV4" s="57">
        <v>3</v>
      </c>
      <c r="AW4" s="63">
        <v>0.115384615384615</v>
      </c>
      <c r="AX4" s="64">
        <f t="shared" ref="AX4:AX35" si="1">AVERAGE(B4:AP4)</f>
        <v>0</v>
      </c>
      <c r="AY4" s="64">
        <f t="shared" ref="AY4:AY35" si="2">MIN(B4:AP4)</f>
        <v>0</v>
      </c>
      <c r="AZ4" s="64">
        <f t="shared" ref="AZ4:AZ35" si="3">MAX(B4:AP4)</f>
        <v>0</v>
      </c>
      <c r="BA4" s="65">
        <f t="shared" ref="BA4:BA35" si="4">SUM(B4:AP4)/SUM($B$4:$AP$123)</f>
        <v>0</v>
      </c>
      <c r="BB4" s="51">
        <f>BA4</f>
        <v>0</v>
      </c>
      <c r="BC4" s="66">
        <f t="shared" si="0"/>
        <v>45818</v>
      </c>
      <c r="BD4" s="50">
        <f>AX4</f>
        <v>0</v>
      </c>
      <c r="BE4" s="50" t="str">
        <f>Currentyear!E7</f>
        <v/>
      </c>
      <c r="BF4" s="50" t="str">
        <f t="shared" ref="BF4:BF35" si="5">IF(ISERR(BG4/AZ4),"",($BE4/$BB4)*(1+$AZ263))</f>
        <v/>
      </c>
      <c r="BG4" s="50" t="str">
        <f t="shared" ref="BG4:BG35" si="6">IF(ISERR(BH4/BA4),"",($BE4/$BB4)*(1-$AZ263))</f>
        <v/>
      </c>
      <c r="BH4" s="50" t="str">
        <f t="shared" ref="BH4:BH35" si="7">IF(ISERR(BE4/BB4),"",$BE4/$BB4)</f>
        <v/>
      </c>
      <c r="BI4" s="36"/>
      <c r="BJ4" s="36"/>
      <c r="BK4" s="36"/>
      <c r="BL4" s="51"/>
      <c r="BM4" s="36"/>
    </row>
    <row r="5" spans="1:65" x14ac:dyDescent="0.25">
      <c r="A5" s="60">
        <f t="shared" ref="A5:A68" si="8">A4+1</f>
        <v>45819</v>
      </c>
      <c r="B5" s="22">
        <v>0</v>
      </c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93">
        <v>0</v>
      </c>
      <c r="AI5" s="93">
        <v>0</v>
      </c>
      <c r="AJ5" s="94">
        <v>0</v>
      </c>
      <c r="AK5" s="94">
        <v>0</v>
      </c>
      <c r="AL5" s="94">
        <v>0</v>
      </c>
      <c r="AM5" s="94">
        <v>0</v>
      </c>
      <c r="AN5" s="94">
        <v>0</v>
      </c>
      <c r="AO5" s="94">
        <v>0</v>
      </c>
      <c r="AP5" s="94">
        <v>0</v>
      </c>
      <c r="AQ5" s="94">
        <v>0</v>
      </c>
      <c r="AR5" s="94">
        <v>0</v>
      </c>
      <c r="AS5" s="94">
        <v>0</v>
      </c>
      <c r="AT5" s="94">
        <v>0</v>
      </c>
      <c r="AU5" s="36"/>
      <c r="AV5" s="57">
        <v>4</v>
      </c>
      <c r="AW5" s="63">
        <v>0.15384615384615385</v>
      </c>
      <c r="AX5" s="64">
        <f t="shared" si="1"/>
        <v>0</v>
      </c>
      <c r="AY5" s="64">
        <f t="shared" si="2"/>
        <v>0</v>
      </c>
      <c r="AZ5" s="64">
        <f t="shared" si="3"/>
        <v>0</v>
      </c>
      <c r="BA5" s="65">
        <f t="shared" si="4"/>
        <v>0</v>
      </c>
      <c r="BB5" s="51">
        <f t="shared" ref="BB5:BB36" si="9">BA5+BB4</f>
        <v>0</v>
      </c>
      <c r="BC5" s="66">
        <f t="shared" si="0"/>
        <v>45819</v>
      </c>
      <c r="BD5" s="50">
        <f t="shared" ref="BD5:BD36" si="10">AX5+BD4</f>
        <v>0</v>
      </c>
      <c r="BE5" s="50" t="str">
        <f>Currentyear!E8</f>
        <v/>
      </c>
      <c r="BF5" s="50" t="str">
        <f t="shared" si="5"/>
        <v/>
      </c>
      <c r="BG5" s="50" t="str">
        <f t="shared" si="6"/>
        <v/>
      </c>
      <c r="BH5" s="50" t="str">
        <f t="shared" si="7"/>
        <v/>
      </c>
      <c r="BI5" s="36"/>
      <c r="BJ5" s="36"/>
      <c r="BK5" s="36"/>
      <c r="BL5" s="51"/>
      <c r="BM5" s="36"/>
    </row>
    <row r="6" spans="1:65" x14ac:dyDescent="0.25">
      <c r="A6" s="60">
        <f t="shared" si="8"/>
        <v>45820</v>
      </c>
      <c r="B6" s="22">
        <v>0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93">
        <v>0</v>
      </c>
      <c r="AI6" s="93">
        <v>0</v>
      </c>
      <c r="AJ6" s="94">
        <v>0</v>
      </c>
      <c r="AK6" s="94">
        <v>0</v>
      </c>
      <c r="AL6" s="94">
        <v>0</v>
      </c>
      <c r="AM6" s="94">
        <v>0</v>
      </c>
      <c r="AN6" s="94">
        <v>0</v>
      </c>
      <c r="AO6" s="94">
        <v>0</v>
      </c>
      <c r="AP6" s="94">
        <v>0</v>
      </c>
      <c r="AQ6" s="94">
        <v>0</v>
      </c>
      <c r="AR6" s="94">
        <v>0</v>
      </c>
      <c r="AS6" s="94">
        <v>0</v>
      </c>
      <c r="AT6" s="94">
        <v>0</v>
      </c>
      <c r="AU6" s="36"/>
      <c r="AV6" s="57">
        <v>4</v>
      </c>
      <c r="AW6" s="63">
        <v>0.15384615384615385</v>
      </c>
      <c r="AX6" s="64">
        <f t="shared" si="1"/>
        <v>0</v>
      </c>
      <c r="AY6" s="64">
        <f t="shared" si="2"/>
        <v>0</v>
      </c>
      <c r="AZ6" s="64">
        <f t="shared" si="3"/>
        <v>0</v>
      </c>
      <c r="BA6" s="65">
        <f t="shared" si="4"/>
        <v>0</v>
      </c>
      <c r="BB6" s="51">
        <f t="shared" si="9"/>
        <v>0</v>
      </c>
      <c r="BC6" s="66">
        <f t="shared" si="0"/>
        <v>45820</v>
      </c>
      <c r="BD6" s="50">
        <f t="shared" si="10"/>
        <v>0</v>
      </c>
      <c r="BE6" s="50" t="str">
        <f>Currentyear!E9</f>
        <v/>
      </c>
      <c r="BF6" s="50" t="str">
        <f t="shared" si="5"/>
        <v/>
      </c>
      <c r="BG6" s="50" t="str">
        <f t="shared" si="6"/>
        <v/>
      </c>
      <c r="BH6" s="50" t="str">
        <f t="shared" si="7"/>
        <v/>
      </c>
      <c r="BI6" s="36"/>
      <c r="BJ6" s="36"/>
      <c r="BK6" s="36"/>
      <c r="BL6" s="51"/>
      <c r="BM6" s="36"/>
    </row>
    <row r="7" spans="1:65" x14ac:dyDescent="0.25">
      <c r="A7" s="60">
        <f t="shared" si="8"/>
        <v>45821</v>
      </c>
      <c r="B7" s="22">
        <v>0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93">
        <v>0</v>
      </c>
      <c r="AI7" s="93">
        <v>0</v>
      </c>
      <c r="AJ7" s="94">
        <v>0</v>
      </c>
      <c r="AK7" s="94">
        <v>0</v>
      </c>
      <c r="AL7" s="95">
        <v>0</v>
      </c>
      <c r="AM7" s="96">
        <v>0</v>
      </c>
      <c r="AN7" s="97">
        <v>0</v>
      </c>
      <c r="AO7" s="94">
        <v>0</v>
      </c>
      <c r="AP7" s="94">
        <v>0</v>
      </c>
      <c r="AQ7" s="94">
        <v>0</v>
      </c>
      <c r="AR7" s="94">
        <v>0</v>
      </c>
      <c r="AS7" s="94">
        <v>0</v>
      </c>
      <c r="AT7" s="94">
        <v>0</v>
      </c>
      <c r="AU7" s="36"/>
      <c r="AV7" s="57">
        <v>7</v>
      </c>
      <c r="AW7" s="63">
        <v>0.26923076923076922</v>
      </c>
      <c r="AX7" s="64">
        <f t="shared" si="1"/>
        <v>0</v>
      </c>
      <c r="AY7" s="64">
        <f t="shared" si="2"/>
        <v>0</v>
      </c>
      <c r="AZ7" s="64">
        <f t="shared" si="3"/>
        <v>0</v>
      </c>
      <c r="BA7" s="65">
        <f t="shared" si="4"/>
        <v>0</v>
      </c>
      <c r="BB7" s="51">
        <f t="shared" si="9"/>
        <v>0</v>
      </c>
      <c r="BC7" s="66">
        <f t="shared" si="0"/>
        <v>45821</v>
      </c>
      <c r="BD7" s="50">
        <f t="shared" si="10"/>
        <v>0</v>
      </c>
      <c r="BE7" s="50">
        <f>Currentyear!E10</f>
        <v>0</v>
      </c>
      <c r="BF7" s="50" t="str">
        <f t="shared" si="5"/>
        <v/>
      </c>
      <c r="BG7" s="50" t="str">
        <f t="shared" si="6"/>
        <v/>
      </c>
      <c r="BH7" s="50" t="str">
        <f t="shared" si="7"/>
        <v/>
      </c>
      <c r="BI7" s="36"/>
      <c r="BJ7" s="36"/>
      <c r="BK7" s="36"/>
      <c r="BL7" s="51"/>
      <c r="BM7" s="36"/>
    </row>
    <row r="8" spans="1:65" x14ac:dyDescent="0.25">
      <c r="A8" s="60">
        <f t="shared" si="8"/>
        <v>45822</v>
      </c>
      <c r="B8" s="22">
        <v>0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93">
        <v>0</v>
      </c>
      <c r="AI8" s="93">
        <v>0</v>
      </c>
      <c r="AJ8" s="94">
        <v>0</v>
      </c>
      <c r="AK8" s="94">
        <v>0</v>
      </c>
      <c r="AL8" s="95">
        <v>0</v>
      </c>
      <c r="AM8" s="96">
        <v>0</v>
      </c>
      <c r="AN8" s="97">
        <v>0</v>
      </c>
      <c r="AO8" s="94">
        <v>0</v>
      </c>
      <c r="AP8" s="94">
        <v>0</v>
      </c>
      <c r="AQ8" s="94">
        <v>0</v>
      </c>
      <c r="AR8" s="94">
        <v>0</v>
      </c>
      <c r="AS8" s="94">
        <v>0</v>
      </c>
      <c r="AT8" s="94">
        <v>0</v>
      </c>
      <c r="AU8" s="36"/>
      <c r="AV8" s="57">
        <v>8</v>
      </c>
      <c r="AW8" s="63">
        <v>0.30769230769230771</v>
      </c>
      <c r="AX8" s="64">
        <f t="shared" si="1"/>
        <v>0</v>
      </c>
      <c r="AY8" s="64">
        <f t="shared" si="2"/>
        <v>0</v>
      </c>
      <c r="AZ8" s="64">
        <f t="shared" si="3"/>
        <v>0</v>
      </c>
      <c r="BA8" s="65">
        <f t="shared" si="4"/>
        <v>0</v>
      </c>
      <c r="BB8" s="51">
        <f t="shared" si="9"/>
        <v>0</v>
      </c>
      <c r="BC8" s="66">
        <f t="shared" si="0"/>
        <v>45822</v>
      </c>
      <c r="BD8" s="50">
        <f t="shared" si="10"/>
        <v>0</v>
      </c>
      <c r="BE8" s="50">
        <f>Currentyear!E11</f>
        <v>0</v>
      </c>
      <c r="BF8" s="50" t="str">
        <f t="shared" si="5"/>
        <v/>
      </c>
      <c r="BG8" s="50" t="str">
        <f t="shared" si="6"/>
        <v/>
      </c>
      <c r="BH8" s="50" t="str">
        <f t="shared" si="7"/>
        <v/>
      </c>
      <c r="BI8" s="36"/>
      <c r="BJ8" s="36"/>
      <c r="BK8" s="36"/>
      <c r="BL8" s="51"/>
      <c r="BM8" s="36"/>
    </row>
    <row r="9" spans="1:65" x14ac:dyDescent="0.25">
      <c r="A9" s="60">
        <f t="shared" si="8"/>
        <v>45823</v>
      </c>
      <c r="B9" s="22">
        <v>0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93">
        <v>0</v>
      </c>
      <c r="AI9" s="93">
        <v>0</v>
      </c>
      <c r="AJ9" s="94">
        <v>0</v>
      </c>
      <c r="AK9" s="98">
        <v>0</v>
      </c>
      <c r="AL9" s="95">
        <v>0</v>
      </c>
      <c r="AM9" s="96">
        <v>0</v>
      </c>
      <c r="AN9" s="99">
        <v>0</v>
      </c>
      <c r="AO9" s="94">
        <v>0</v>
      </c>
      <c r="AP9" s="93">
        <v>0</v>
      </c>
      <c r="AQ9" s="93">
        <v>0</v>
      </c>
      <c r="AR9" s="93">
        <v>0</v>
      </c>
      <c r="AS9" s="93">
        <v>0</v>
      </c>
      <c r="AT9" s="93">
        <v>0</v>
      </c>
      <c r="AU9" s="36"/>
      <c r="AV9" s="57">
        <v>11</v>
      </c>
      <c r="AW9" s="63">
        <v>0.42307692307692307</v>
      </c>
      <c r="AX9" s="64">
        <f t="shared" si="1"/>
        <v>0</v>
      </c>
      <c r="AY9" s="64">
        <f t="shared" si="2"/>
        <v>0</v>
      </c>
      <c r="AZ9" s="64">
        <f t="shared" si="3"/>
        <v>0</v>
      </c>
      <c r="BA9" s="65">
        <f t="shared" si="4"/>
        <v>0</v>
      </c>
      <c r="BB9" s="51">
        <f t="shared" si="9"/>
        <v>0</v>
      </c>
      <c r="BC9" s="66">
        <f t="shared" si="0"/>
        <v>45823</v>
      </c>
      <c r="BD9" s="50">
        <f t="shared" si="10"/>
        <v>0</v>
      </c>
      <c r="BE9" s="50" t="str">
        <f>Currentyear!E12</f>
        <v/>
      </c>
      <c r="BF9" s="50" t="str">
        <f t="shared" si="5"/>
        <v/>
      </c>
      <c r="BG9" s="50" t="str">
        <f t="shared" si="6"/>
        <v/>
      </c>
      <c r="BH9" s="50" t="str">
        <f t="shared" si="7"/>
        <v/>
      </c>
      <c r="BI9" s="36"/>
      <c r="BJ9" s="36"/>
      <c r="BK9" s="36"/>
      <c r="BL9" s="51"/>
      <c r="BM9" s="36"/>
    </row>
    <row r="10" spans="1:65" x14ac:dyDescent="0.25">
      <c r="A10" s="60">
        <f t="shared" si="8"/>
        <v>45824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93">
        <v>0</v>
      </c>
      <c r="AI10" s="93">
        <v>0</v>
      </c>
      <c r="AJ10" s="98">
        <v>0</v>
      </c>
      <c r="AK10" s="98">
        <v>0</v>
      </c>
      <c r="AL10" s="95">
        <v>0</v>
      </c>
      <c r="AM10" s="96">
        <v>0</v>
      </c>
      <c r="AN10" s="95">
        <v>0</v>
      </c>
      <c r="AO10" s="100">
        <v>0</v>
      </c>
      <c r="AP10" s="93">
        <v>0</v>
      </c>
      <c r="AQ10" s="93">
        <v>0</v>
      </c>
      <c r="AR10" s="93">
        <v>0</v>
      </c>
      <c r="AS10" s="93">
        <v>0</v>
      </c>
      <c r="AT10" s="93">
        <v>0</v>
      </c>
      <c r="AU10" s="36"/>
      <c r="AV10" s="57">
        <v>13</v>
      </c>
      <c r="AW10" s="63">
        <v>0.5</v>
      </c>
      <c r="AX10" s="64">
        <f t="shared" si="1"/>
        <v>0</v>
      </c>
      <c r="AY10" s="64">
        <f t="shared" si="2"/>
        <v>0</v>
      </c>
      <c r="AZ10" s="64">
        <f t="shared" si="3"/>
        <v>0</v>
      </c>
      <c r="BA10" s="65">
        <f t="shared" si="4"/>
        <v>0</v>
      </c>
      <c r="BB10" s="51">
        <f t="shared" si="9"/>
        <v>0</v>
      </c>
      <c r="BC10" s="66">
        <f t="shared" si="0"/>
        <v>45824</v>
      </c>
      <c r="BD10" s="50">
        <f t="shared" si="10"/>
        <v>0</v>
      </c>
      <c r="BE10" s="50" t="str">
        <f>Currentyear!E13</f>
        <v/>
      </c>
      <c r="BF10" s="50" t="str">
        <f t="shared" si="5"/>
        <v/>
      </c>
      <c r="BG10" s="50" t="str">
        <f t="shared" si="6"/>
        <v/>
      </c>
      <c r="BH10" s="50" t="str">
        <f t="shared" si="7"/>
        <v/>
      </c>
      <c r="BI10" s="36"/>
      <c r="BJ10" s="36"/>
      <c r="BK10" s="36"/>
      <c r="BL10" s="51"/>
      <c r="BM10" s="36"/>
    </row>
    <row r="11" spans="1:65" x14ac:dyDescent="0.25">
      <c r="A11" s="60">
        <f t="shared" si="8"/>
        <v>45825</v>
      </c>
      <c r="B11" s="22">
        <v>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93">
        <v>0</v>
      </c>
      <c r="AI11" s="93">
        <v>0</v>
      </c>
      <c r="AJ11" s="98">
        <v>0</v>
      </c>
      <c r="AK11" s="98">
        <v>0</v>
      </c>
      <c r="AL11" s="95">
        <v>0</v>
      </c>
      <c r="AM11" s="95">
        <v>0</v>
      </c>
      <c r="AN11" s="95">
        <v>0</v>
      </c>
      <c r="AO11" s="100">
        <v>0</v>
      </c>
      <c r="AP11" s="93">
        <v>0</v>
      </c>
      <c r="AQ11" s="93">
        <v>0</v>
      </c>
      <c r="AR11" s="93">
        <v>0</v>
      </c>
      <c r="AS11" s="93">
        <v>0</v>
      </c>
      <c r="AT11" s="93">
        <v>0</v>
      </c>
      <c r="AU11" s="36"/>
      <c r="AV11" s="57">
        <v>13</v>
      </c>
      <c r="AW11" s="63">
        <v>0.5</v>
      </c>
      <c r="AX11" s="64">
        <f t="shared" si="1"/>
        <v>0</v>
      </c>
      <c r="AY11" s="64">
        <f t="shared" si="2"/>
        <v>0</v>
      </c>
      <c r="AZ11" s="64">
        <f t="shared" si="3"/>
        <v>0</v>
      </c>
      <c r="BA11" s="65">
        <f t="shared" si="4"/>
        <v>0</v>
      </c>
      <c r="BB11" s="51">
        <f t="shared" si="9"/>
        <v>0</v>
      </c>
      <c r="BC11" s="66">
        <f t="shared" si="0"/>
        <v>45825</v>
      </c>
      <c r="BD11" s="50">
        <f t="shared" si="10"/>
        <v>0</v>
      </c>
      <c r="BE11" s="50" t="str">
        <f>Currentyear!E14</f>
        <v/>
      </c>
      <c r="BF11" s="50" t="str">
        <f t="shared" si="5"/>
        <v/>
      </c>
      <c r="BG11" s="50" t="str">
        <f t="shared" si="6"/>
        <v/>
      </c>
      <c r="BH11" s="50" t="str">
        <f t="shared" si="7"/>
        <v/>
      </c>
      <c r="BI11" s="36" t="e">
        <f t="array" aca="1" ref="BI11:BK11" ca="1">[1]!daniels(BH7:BH11,1)</f>
        <v>#NAME?</v>
      </c>
      <c r="BJ11" s="36" t="e">
        <f ca="1"/>
        <v>#NAME?</v>
      </c>
      <c r="BK11" s="36" t="e">
        <f ca="1"/>
        <v>#NAME?</v>
      </c>
      <c r="BL11" s="51" t="e">
        <f t="shared" ref="BL11:BL42" si="11">(BH11-AVERAGE(BH7:BH11))/AVERAGE(BH7:BH11)</f>
        <v>#VALUE!</v>
      </c>
      <c r="BM11" s="51" t="e">
        <f t="shared" ref="BM11:BM42" si="12">(BF11-BH11)/BH11</f>
        <v>#VALUE!</v>
      </c>
    </row>
    <row r="12" spans="1:65" x14ac:dyDescent="0.25">
      <c r="A12" s="60">
        <f t="shared" si="8"/>
        <v>45826</v>
      </c>
      <c r="B12" s="22">
        <v>0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93">
        <v>0</v>
      </c>
      <c r="AI12" s="93">
        <v>0</v>
      </c>
      <c r="AJ12" s="98">
        <v>0</v>
      </c>
      <c r="AK12" s="98">
        <v>0</v>
      </c>
      <c r="AL12" s="95">
        <v>0</v>
      </c>
      <c r="AM12" s="95">
        <v>0</v>
      </c>
      <c r="AN12" s="95">
        <v>0</v>
      </c>
      <c r="AO12" s="100">
        <v>0</v>
      </c>
      <c r="AP12" s="93">
        <v>0</v>
      </c>
      <c r="AQ12" s="93">
        <v>0</v>
      </c>
      <c r="AR12" s="93">
        <v>0</v>
      </c>
      <c r="AS12" s="93">
        <v>0</v>
      </c>
      <c r="AT12" s="93">
        <v>0</v>
      </c>
      <c r="AU12" s="36"/>
      <c r="AV12" s="57">
        <v>14</v>
      </c>
      <c r="AW12" s="63">
        <v>0.53846153846153844</v>
      </c>
      <c r="AX12" s="64">
        <f t="shared" si="1"/>
        <v>0</v>
      </c>
      <c r="AY12" s="64">
        <f t="shared" si="2"/>
        <v>0</v>
      </c>
      <c r="AZ12" s="64">
        <f t="shared" si="3"/>
        <v>0</v>
      </c>
      <c r="BA12" s="65">
        <f t="shared" si="4"/>
        <v>0</v>
      </c>
      <c r="BB12" s="51">
        <f t="shared" si="9"/>
        <v>0</v>
      </c>
      <c r="BC12" s="66">
        <f t="shared" si="0"/>
        <v>45826</v>
      </c>
      <c r="BD12" s="50">
        <f t="shared" si="10"/>
        <v>0</v>
      </c>
      <c r="BE12" s="50" t="str">
        <f>Currentyear!E15</f>
        <v/>
      </c>
      <c r="BF12" s="50" t="str">
        <f t="shared" si="5"/>
        <v/>
      </c>
      <c r="BG12" s="50" t="str">
        <f t="shared" si="6"/>
        <v/>
      </c>
      <c r="BH12" s="50" t="str">
        <f t="shared" si="7"/>
        <v/>
      </c>
      <c r="BI12" s="36" t="e">
        <f t="array" aca="1" ref="BI12:BK12" ca="1">[1]!daniels(BH8:BH12,1)</f>
        <v>#NAME?</v>
      </c>
      <c r="BJ12" s="36" t="e">
        <f ca="1"/>
        <v>#NAME?</v>
      </c>
      <c r="BK12" s="36" t="e">
        <f ca="1"/>
        <v>#NAME?</v>
      </c>
      <c r="BL12" s="51" t="e">
        <f t="shared" si="11"/>
        <v>#VALUE!</v>
      </c>
      <c r="BM12" s="51" t="e">
        <f t="shared" si="12"/>
        <v>#VALUE!</v>
      </c>
    </row>
    <row r="13" spans="1:65" x14ac:dyDescent="0.25">
      <c r="A13" s="60">
        <f t="shared" si="8"/>
        <v>45827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93">
        <v>0</v>
      </c>
      <c r="AI13" s="93">
        <v>0</v>
      </c>
      <c r="AJ13" s="98">
        <v>0</v>
      </c>
      <c r="AK13" s="98">
        <v>0</v>
      </c>
      <c r="AL13" s="95">
        <v>0</v>
      </c>
      <c r="AM13" s="95">
        <v>0</v>
      </c>
      <c r="AN13" s="95">
        <v>0</v>
      </c>
      <c r="AO13" s="100">
        <v>0</v>
      </c>
      <c r="AP13" s="93">
        <v>0</v>
      </c>
      <c r="AQ13" s="93">
        <v>0</v>
      </c>
      <c r="AR13" s="93">
        <v>0</v>
      </c>
      <c r="AS13" s="93">
        <v>0</v>
      </c>
      <c r="AT13" s="93">
        <v>0</v>
      </c>
      <c r="AU13" s="36"/>
      <c r="AV13" s="57">
        <v>16</v>
      </c>
      <c r="AW13" s="63">
        <v>0.61538461538461542</v>
      </c>
      <c r="AX13" s="64">
        <f t="shared" si="1"/>
        <v>0</v>
      </c>
      <c r="AY13" s="64">
        <f t="shared" si="2"/>
        <v>0</v>
      </c>
      <c r="AZ13" s="64">
        <f t="shared" si="3"/>
        <v>0</v>
      </c>
      <c r="BA13" s="65">
        <f t="shared" si="4"/>
        <v>0</v>
      </c>
      <c r="BB13" s="51">
        <f t="shared" si="9"/>
        <v>0</v>
      </c>
      <c r="BC13" s="66">
        <f t="shared" si="0"/>
        <v>45827</v>
      </c>
      <c r="BD13" s="50">
        <f t="shared" si="10"/>
        <v>0</v>
      </c>
      <c r="BE13" s="50" t="str">
        <f>Currentyear!E16</f>
        <v/>
      </c>
      <c r="BF13" s="50" t="str">
        <f t="shared" si="5"/>
        <v/>
      </c>
      <c r="BG13" s="50" t="str">
        <f t="shared" si="6"/>
        <v/>
      </c>
      <c r="BH13" s="50" t="str">
        <f t="shared" si="7"/>
        <v/>
      </c>
      <c r="BI13" s="36" t="e">
        <f t="array" aca="1" ref="BI13:BK13" ca="1">[1]!daniels(BH9:BH13,1)</f>
        <v>#NAME?</v>
      </c>
      <c r="BJ13" s="36" t="e">
        <f ca="1"/>
        <v>#NAME?</v>
      </c>
      <c r="BK13" s="36" t="e">
        <f ca="1"/>
        <v>#NAME?</v>
      </c>
      <c r="BL13" s="51" t="e">
        <f t="shared" si="11"/>
        <v>#VALUE!</v>
      </c>
      <c r="BM13" s="51" t="e">
        <f t="shared" si="12"/>
        <v>#VALUE!</v>
      </c>
    </row>
    <row r="14" spans="1:65" x14ac:dyDescent="0.25">
      <c r="A14" s="60">
        <f t="shared" si="8"/>
        <v>45828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93">
        <v>0</v>
      </c>
      <c r="AI14" s="93">
        <v>0</v>
      </c>
      <c r="AJ14" s="98">
        <v>0</v>
      </c>
      <c r="AK14" s="98">
        <v>0</v>
      </c>
      <c r="AL14" s="95">
        <v>0</v>
      </c>
      <c r="AM14" s="95">
        <v>0</v>
      </c>
      <c r="AN14" s="95">
        <v>0</v>
      </c>
      <c r="AO14" s="100">
        <v>0</v>
      </c>
      <c r="AP14" s="93">
        <v>0</v>
      </c>
      <c r="AQ14" s="93">
        <v>0</v>
      </c>
      <c r="AR14" s="93">
        <v>0</v>
      </c>
      <c r="AS14" s="93">
        <v>0</v>
      </c>
      <c r="AT14" s="93">
        <v>0</v>
      </c>
      <c r="AU14" s="36"/>
      <c r="AV14" s="57">
        <v>18</v>
      </c>
      <c r="AW14" s="63">
        <v>0.69230769230769229</v>
      </c>
      <c r="AX14" s="64">
        <f t="shared" si="1"/>
        <v>0</v>
      </c>
      <c r="AY14" s="64">
        <f t="shared" si="2"/>
        <v>0</v>
      </c>
      <c r="AZ14" s="64">
        <f t="shared" si="3"/>
        <v>0</v>
      </c>
      <c r="BA14" s="65">
        <f t="shared" si="4"/>
        <v>0</v>
      </c>
      <c r="BB14" s="51">
        <f t="shared" si="9"/>
        <v>0</v>
      </c>
      <c r="BC14" s="66">
        <f t="shared" si="0"/>
        <v>45828</v>
      </c>
      <c r="BD14" s="50">
        <f t="shared" si="10"/>
        <v>0</v>
      </c>
      <c r="BE14" s="50" t="str">
        <f>Currentyear!E17</f>
        <v/>
      </c>
      <c r="BF14" s="50" t="str">
        <f t="shared" si="5"/>
        <v/>
      </c>
      <c r="BG14" s="50" t="str">
        <f t="shared" si="6"/>
        <v/>
      </c>
      <c r="BH14" s="50" t="str">
        <f t="shared" si="7"/>
        <v/>
      </c>
      <c r="BI14" s="36" t="e">
        <f t="array" aca="1" ref="BI14:BK14" ca="1">[1]!daniels(BH10:BH14,1)</f>
        <v>#NAME?</v>
      </c>
      <c r="BJ14" s="36" t="e">
        <f ca="1"/>
        <v>#NAME?</v>
      </c>
      <c r="BK14" s="36" t="e">
        <f ca="1"/>
        <v>#NAME?</v>
      </c>
      <c r="BL14" s="51" t="e">
        <f t="shared" si="11"/>
        <v>#VALUE!</v>
      </c>
      <c r="BM14" s="51" t="e">
        <f t="shared" si="12"/>
        <v>#VALUE!</v>
      </c>
    </row>
    <row r="15" spans="1:65" x14ac:dyDescent="0.25">
      <c r="A15" s="60">
        <f t="shared" si="8"/>
        <v>45829</v>
      </c>
      <c r="B15" s="22">
        <v>0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93">
        <v>0</v>
      </c>
      <c r="AI15" s="93">
        <v>0</v>
      </c>
      <c r="AJ15" s="98">
        <v>0</v>
      </c>
      <c r="AK15" s="98">
        <v>0</v>
      </c>
      <c r="AL15" s="95">
        <v>0</v>
      </c>
      <c r="AM15" s="95">
        <v>0</v>
      </c>
      <c r="AN15" s="95">
        <v>0</v>
      </c>
      <c r="AO15" s="100">
        <v>0</v>
      </c>
      <c r="AP15" s="93">
        <v>0</v>
      </c>
      <c r="AQ15" s="93">
        <v>0</v>
      </c>
      <c r="AR15" s="93">
        <v>0</v>
      </c>
      <c r="AS15" s="93">
        <v>0</v>
      </c>
      <c r="AT15" s="93">
        <v>0</v>
      </c>
      <c r="AU15" s="36"/>
      <c r="AV15" s="57">
        <v>19</v>
      </c>
      <c r="AW15" s="63">
        <v>0.73076923076923073</v>
      </c>
      <c r="AX15" s="64">
        <f t="shared" si="1"/>
        <v>0</v>
      </c>
      <c r="AY15" s="64">
        <f t="shared" si="2"/>
        <v>0</v>
      </c>
      <c r="AZ15" s="64">
        <f t="shared" si="3"/>
        <v>0</v>
      </c>
      <c r="BA15" s="65">
        <f t="shared" si="4"/>
        <v>0</v>
      </c>
      <c r="BB15" s="51">
        <f t="shared" si="9"/>
        <v>0</v>
      </c>
      <c r="BC15" s="66">
        <f t="shared" si="0"/>
        <v>45829</v>
      </c>
      <c r="BD15" s="50">
        <f t="shared" si="10"/>
        <v>0</v>
      </c>
      <c r="BE15" s="50" t="str">
        <f>Currentyear!E18</f>
        <v/>
      </c>
      <c r="BF15" s="50" t="str">
        <f t="shared" si="5"/>
        <v/>
      </c>
      <c r="BG15" s="50" t="str">
        <f t="shared" si="6"/>
        <v/>
      </c>
      <c r="BH15" s="50" t="str">
        <f t="shared" si="7"/>
        <v/>
      </c>
      <c r="BI15" s="36" t="e">
        <f t="array" aca="1" ref="BI15:BK15" ca="1">[1]!daniels(BH11:BH15,1)</f>
        <v>#NAME?</v>
      </c>
      <c r="BJ15" s="36" t="e">
        <f ca="1"/>
        <v>#NAME?</v>
      </c>
      <c r="BK15" s="36" t="e">
        <f ca="1"/>
        <v>#NAME?</v>
      </c>
      <c r="BL15" s="51" t="e">
        <f t="shared" si="11"/>
        <v>#VALUE!</v>
      </c>
      <c r="BM15" s="51" t="e">
        <f t="shared" si="12"/>
        <v>#VALUE!</v>
      </c>
    </row>
    <row r="16" spans="1:65" x14ac:dyDescent="0.25">
      <c r="A16" s="60">
        <f t="shared" si="8"/>
        <v>45830</v>
      </c>
      <c r="B16" s="22">
        <v>0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93">
        <v>0</v>
      </c>
      <c r="AI16" s="93">
        <v>0</v>
      </c>
      <c r="AJ16" s="98">
        <v>0</v>
      </c>
      <c r="AK16" s="98">
        <v>0</v>
      </c>
      <c r="AL16" s="95">
        <v>0</v>
      </c>
      <c r="AM16" s="95">
        <v>0</v>
      </c>
      <c r="AN16" s="95">
        <v>0</v>
      </c>
      <c r="AO16" s="100">
        <v>0</v>
      </c>
      <c r="AP16" s="93">
        <v>0</v>
      </c>
      <c r="AQ16" s="93">
        <v>0</v>
      </c>
      <c r="AR16" s="93">
        <v>0</v>
      </c>
      <c r="AS16" s="93">
        <v>0</v>
      </c>
      <c r="AT16" s="93">
        <v>0</v>
      </c>
      <c r="AU16" s="36"/>
      <c r="AV16" s="57">
        <v>21</v>
      </c>
      <c r="AW16" s="63">
        <v>0.80769230769230771</v>
      </c>
      <c r="AX16" s="64">
        <f t="shared" si="1"/>
        <v>0</v>
      </c>
      <c r="AY16" s="64">
        <f t="shared" si="2"/>
        <v>0</v>
      </c>
      <c r="AZ16" s="64">
        <f t="shared" si="3"/>
        <v>0</v>
      </c>
      <c r="BA16" s="65">
        <f t="shared" si="4"/>
        <v>0</v>
      </c>
      <c r="BB16" s="51">
        <f t="shared" si="9"/>
        <v>0</v>
      </c>
      <c r="BC16" s="66">
        <f t="shared" si="0"/>
        <v>45830</v>
      </c>
      <c r="BD16" s="50">
        <f t="shared" si="10"/>
        <v>0</v>
      </c>
      <c r="BE16" s="50" t="str">
        <f>Currentyear!E19</f>
        <v/>
      </c>
      <c r="BF16" s="50" t="str">
        <f t="shared" si="5"/>
        <v/>
      </c>
      <c r="BG16" s="50" t="str">
        <f t="shared" si="6"/>
        <v/>
      </c>
      <c r="BH16" s="50" t="str">
        <f t="shared" si="7"/>
        <v/>
      </c>
      <c r="BI16" s="36" t="e">
        <f t="array" aca="1" ref="BI16:BK16" ca="1">[1]!daniels(BH12:BH16,1)</f>
        <v>#NAME?</v>
      </c>
      <c r="BJ16" s="36" t="e">
        <f ca="1"/>
        <v>#NAME?</v>
      </c>
      <c r="BK16" s="36" t="e">
        <f ca="1"/>
        <v>#NAME?</v>
      </c>
      <c r="BL16" s="51" t="e">
        <f t="shared" si="11"/>
        <v>#VALUE!</v>
      </c>
      <c r="BM16" s="51" t="e">
        <f t="shared" si="12"/>
        <v>#VALUE!</v>
      </c>
    </row>
    <row r="17" spans="1:65" x14ac:dyDescent="0.25">
      <c r="A17" s="60">
        <f t="shared" si="8"/>
        <v>45831</v>
      </c>
      <c r="B17" s="22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93">
        <v>0</v>
      </c>
      <c r="AI17" s="93">
        <v>0</v>
      </c>
      <c r="AJ17" s="98">
        <v>0</v>
      </c>
      <c r="AK17" s="98">
        <v>0</v>
      </c>
      <c r="AL17" s="95">
        <v>0</v>
      </c>
      <c r="AM17" s="95">
        <v>0</v>
      </c>
      <c r="AN17" s="95">
        <v>0</v>
      </c>
      <c r="AO17" s="100">
        <v>0</v>
      </c>
      <c r="AP17" s="93">
        <v>0</v>
      </c>
      <c r="AQ17" s="93">
        <v>0</v>
      </c>
      <c r="AR17" s="93">
        <v>0</v>
      </c>
      <c r="AS17" s="93">
        <v>0</v>
      </c>
      <c r="AT17" s="93">
        <v>0</v>
      </c>
      <c r="AU17" s="36"/>
      <c r="AV17" s="57">
        <v>22</v>
      </c>
      <c r="AW17" s="63">
        <v>0.84615384615384615</v>
      </c>
      <c r="AX17" s="64">
        <f t="shared" si="1"/>
        <v>0</v>
      </c>
      <c r="AY17" s="64">
        <f t="shared" si="2"/>
        <v>0</v>
      </c>
      <c r="AZ17" s="64">
        <f t="shared" si="3"/>
        <v>0</v>
      </c>
      <c r="BA17" s="65">
        <f t="shared" si="4"/>
        <v>0</v>
      </c>
      <c r="BB17" s="51">
        <f t="shared" si="9"/>
        <v>0</v>
      </c>
      <c r="BC17" s="66">
        <f t="shared" si="0"/>
        <v>45831</v>
      </c>
      <c r="BD17" s="50">
        <f t="shared" si="10"/>
        <v>0</v>
      </c>
      <c r="BE17" s="50" t="str">
        <f>Currentyear!E20</f>
        <v/>
      </c>
      <c r="BF17" s="50" t="str">
        <f t="shared" si="5"/>
        <v/>
      </c>
      <c r="BG17" s="50" t="str">
        <f t="shared" si="6"/>
        <v/>
      </c>
      <c r="BH17" s="50" t="str">
        <f t="shared" si="7"/>
        <v/>
      </c>
      <c r="BI17" s="36" t="e">
        <f t="array" aca="1" ref="BI17:BK17" ca="1">[1]!daniels(BH13:BH17,1)</f>
        <v>#NAME?</v>
      </c>
      <c r="BJ17" s="36" t="e">
        <f ca="1"/>
        <v>#NAME?</v>
      </c>
      <c r="BK17" s="36" t="e">
        <f ca="1"/>
        <v>#NAME?</v>
      </c>
      <c r="BL17" s="51" t="e">
        <f t="shared" si="11"/>
        <v>#VALUE!</v>
      </c>
      <c r="BM17" s="51" t="e">
        <f t="shared" si="12"/>
        <v>#VALUE!</v>
      </c>
    </row>
    <row r="18" spans="1:65" x14ac:dyDescent="0.25">
      <c r="A18" s="60">
        <f t="shared" si="8"/>
        <v>45832</v>
      </c>
      <c r="B18" s="36">
        <v>2</v>
      </c>
      <c r="C18" s="22">
        <v>0.13219489826878444</v>
      </c>
      <c r="D18" s="22">
        <v>6.579011663805992E-2</v>
      </c>
      <c r="E18" s="22">
        <v>2.3152916178028927E-2</v>
      </c>
      <c r="F18" s="22">
        <v>4.3121192458769608E-2</v>
      </c>
      <c r="G18" s="22">
        <v>9.3179809366748162E-2</v>
      </c>
      <c r="H18" s="22">
        <v>4.0870544736809775E-2</v>
      </c>
      <c r="I18" s="25">
        <v>7.804753270730079E-2</v>
      </c>
      <c r="J18" s="25">
        <v>6.8624315377010137E-2</v>
      </c>
      <c r="K18" s="25">
        <v>7.699601403053874E-2</v>
      </c>
      <c r="L18" s="22">
        <v>5.4374310727875221E-3</v>
      </c>
      <c r="M18" s="22">
        <v>3.8656765810734788E-2</v>
      </c>
      <c r="N18" s="22">
        <v>0.10242936998165011</v>
      </c>
      <c r="O18" s="22">
        <v>0.21473077874705671</v>
      </c>
      <c r="P18" s="22">
        <v>4.4240490994138126E-2</v>
      </c>
      <c r="Q18" s="22">
        <v>6.1015111666479938E-2</v>
      </c>
      <c r="R18" s="22">
        <v>0.1568524770006901</v>
      </c>
      <c r="S18" s="22">
        <v>6.7710842379995417E-2</v>
      </c>
      <c r="T18" s="22">
        <v>7.2158646606031565E-2</v>
      </c>
      <c r="U18" s="22">
        <v>5.4113428971891461E-2</v>
      </c>
      <c r="V18" s="22">
        <v>0.13157642591526159</v>
      </c>
      <c r="W18" s="22">
        <v>0.14305844921294192</v>
      </c>
      <c r="X18" s="25">
        <v>0.23461083783730619</v>
      </c>
      <c r="Y18" s="22">
        <v>7.2833164299467845E-2</v>
      </c>
      <c r="Z18" s="22">
        <v>0.10587325510801167</v>
      </c>
      <c r="AA18" s="22">
        <v>9.7721485404789463E-2</v>
      </c>
      <c r="AB18" s="22">
        <v>0.27803069550537218</v>
      </c>
      <c r="AC18" s="22">
        <v>0.16928533161866638</v>
      </c>
      <c r="AD18" s="22">
        <v>0.25146352706898673</v>
      </c>
      <c r="AE18" s="22">
        <v>0.14336400874323932</v>
      </c>
      <c r="AF18" s="22">
        <v>0.12988255645911215</v>
      </c>
      <c r="AG18" s="22">
        <v>0.11425555145652232</v>
      </c>
      <c r="AH18" s="93">
        <v>0.11448524961688654</v>
      </c>
      <c r="AI18" s="93">
        <v>0.10665574242373242</v>
      </c>
      <c r="AJ18" s="98">
        <v>0</v>
      </c>
      <c r="AK18" s="98">
        <v>0</v>
      </c>
      <c r="AL18" s="95">
        <v>0</v>
      </c>
      <c r="AM18" s="95">
        <v>0</v>
      </c>
      <c r="AN18" s="95">
        <v>0</v>
      </c>
      <c r="AO18" s="100">
        <v>0</v>
      </c>
      <c r="AP18" s="93">
        <v>0</v>
      </c>
      <c r="AQ18" s="93">
        <v>0</v>
      </c>
      <c r="AR18" s="93">
        <v>0</v>
      </c>
      <c r="AS18" s="93">
        <v>0</v>
      </c>
      <c r="AT18" s="93">
        <v>0</v>
      </c>
      <c r="AU18" s="36"/>
      <c r="AV18" s="57">
        <v>22</v>
      </c>
      <c r="AW18" s="63">
        <v>0.84615384615384615</v>
      </c>
      <c r="AX18" s="64">
        <f t="shared" si="1"/>
        <v>0.13493704789423905</v>
      </c>
      <c r="AY18" s="64">
        <f t="shared" si="2"/>
        <v>0</v>
      </c>
      <c r="AZ18" s="64">
        <f t="shared" si="3"/>
        <v>2</v>
      </c>
      <c r="BA18" s="65">
        <f t="shared" si="4"/>
        <v>2.5277331897046903E-5</v>
      </c>
      <c r="BB18" s="51">
        <f t="shared" si="9"/>
        <v>2.5277331897046903E-5</v>
      </c>
      <c r="BC18" s="66">
        <f t="shared" si="0"/>
        <v>45832</v>
      </c>
      <c r="BD18" s="50">
        <f t="shared" si="10"/>
        <v>0.13493704789423905</v>
      </c>
      <c r="BE18" s="50" t="str">
        <f>Currentyear!E21</f>
        <v/>
      </c>
      <c r="BF18" s="50" t="str">
        <f t="shared" si="5"/>
        <v/>
      </c>
      <c r="BG18" s="50" t="str">
        <f t="shared" si="6"/>
        <v/>
      </c>
      <c r="BH18" s="50" t="str">
        <f t="shared" si="7"/>
        <v/>
      </c>
      <c r="BI18" s="36" t="e">
        <f t="array" aca="1" ref="BI18:BK18" ca="1">[1]!daniels(BH14:BH18,1)</f>
        <v>#NAME?</v>
      </c>
      <c r="BJ18" s="36" t="e">
        <f ca="1"/>
        <v>#NAME?</v>
      </c>
      <c r="BK18" s="36" t="e">
        <f ca="1"/>
        <v>#NAME?</v>
      </c>
      <c r="BL18" s="51" t="e">
        <f t="shared" si="11"/>
        <v>#VALUE!</v>
      </c>
      <c r="BM18" s="51" t="e">
        <f t="shared" si="12"/>
        <v>#VALUE!</v>
      </c>
    </row>
    <row r="19" spans="1:65" x14ac:dyDescent="0.25">
      <c r="A19" s="60">
        <f t="shared" si="8"/>
        <v>45833</v>
      </c>
      <c r="B19" s="36">
        <v>4</v>
      </c>
      <c r="C19" s="22">
        <v>0.30824116286375497</v>
      </c>
      <c r="D19" s="22">
        <v>0.15340411153960981</v>
      </c>
      <c r="E19" s="22">
        <v>5.3986128465121214E-2</v>
      </c>
      <c r="F19" s="22">
        <v>0.1005466278987651</v>
      </c>
      <c r="G19" s="22">
        <v>0.21726968741902938</v>
      </c>
      <c r="H19" s="22">
        <v>9.5298924068806287E-2</v>
      </c>
      <c r="I19" s="22">
        <v>0.15436686936189542</v>
      </c>
      <c r="J19" s="25">
        <v>0.13209383192065036</v>
      </c>
      <c r="K19" s="25">
        <v>0.14820837891101415</v>
      </c>
      <c r="L19" s="22">
        <v>1.2972440717099097E-2</v>
      </c>
      <c r="M19" s="22">
        <v>9.2226065616800065E-2</v>
      </c>
      <c r="N19" s="22">
        <v>0.24437304374233926</v>
      </c>
      <c r="O19" s="22">
        <v>0.51230010074158938</v>
      </c>
      <c r="P19" s="22">
        <v>0.10554808296346584</v>
      </c>
      <c r="Q19" s="22">
        <v>0.14556876392539247</v>
      </c>
      <c r="R19" s="22">
        <v>0.37421667497256317</v>
      </c>
      <c r="S19" s="22">
        <v>0.16154383328497735</v>
      </c>
      <c r="T19" s="22">
        <v>0.17215553352612858</v>
      </c>
      <c r="U19" s="22">
        <v>0.129103492602678</v>
      </c>
      <c r="V19" s="22">
        <v>0.31391482822064881</v>
      </c>
      <c r="W19" s="22">
        <v>0.34130931254359359</v>
      </c>
      <c r="X19" s="25">
        <v>0.45159859751942522</v>
      </c>
      <c r="Y19" s="22">
        <v>0.17376577729320297</v>
      </c>
      <c r="Z19" s="22">
        <v>0.25259339010380438</v>
      </c>
      <c r="AA19" s="22">
        <v>0.23314514281491941</v>
      </c>
      <c r="AB19" s="22">
        <v>0.66333175748482642</v>
      </c>
      <c r="AC19" s="22">
        <v>0.40388563969474472</v>
      </c>
      <c r="AD19" s="22">
        <v>0.59995080709126403</v>
      </c>
      <c r="AE19" s="50">
        <v>1</v>
      </c>
      <c r="AF19" s="22">
        <v>0.30111200491876777</v>
      </c>
      <c r="AG19" s="22">
        <v>0.26488370883540602</v>
      </c>
      <c r="AH19" s="93">
        <v>0.26541665401234182</v>
      </c>
      <c r="AI19" s="93">
        <v>0.24726550047266607</v>
      </c>
      <c r="AJ19" s="98">
        <v>0</v>
      </c>
      <c r="AK19" s="98">
        <v>0</v>
      </c>
      <c r="AL19" s="95">
        <v>0</v>
      </c>
      <c r="AM19" s="95">
        <v>0</v>
      </c>
      <c r="AN19" s="95">
        <v>0</v>
      </c>
      <c r="AO19" s="100">
        <v>0</v>
      </c>
      <c r="AP19" s="93">
        <v>0</v>
      </c>
      <c r="AQ19" s="93">
        <v>0</v>
      </c>
      <c r="AR19" s="93">
        <v>0</v>
      </c>
      <c r="AS19" s="93">
        <v>0</v>
      </c>
      <c r="AT19" s="93">
        <v>0</v>
      </c>
      <c r="AU19" s="36"/>
      <c r="AV19" s="57">
        <v>23</v>
      </c>
      <c r="AW19" s="63">
        <v>0.88461538461538458</v>
      </c>
      <c r="AX19" s="64">
        <f t="shared" si="1"/>
        <v>0.31281943598895828</v>
      </c>
      <c r="AY19" s="64">
        <f t="shared" si="2"/>
        <v>0</v>
      </c>
      <c r="AZ19" s="64">
        <f t="shared" si="3"/>
        <v>4</v>
      </c>
      <c r="BA19" s="65">
        <f t="shared" si="4"/>
        <v>5.8599479021783942E-5</v>
      </c>
      <c r="BB19" s="51">
        <f t="shared" si="9"/>
        <v>8.3876810918830845E-5</v>
      </c>
      <c r="BC19" s="66">
        <f t="shared" si="0"/>
        <v>45833</v>
      </c>
      <c r="BD19" s="50">
        <f t="shared" si="10"/>
        <v>0.44775648388319733</v>
      </c>
      <c r="BE19" s="50" t="str">
        <f>Currentyear!E22</f>
        <v/>
      </c>
      <c r="BF19" s="50" t="str">
        <f t="shared" si="5"/>
        <v/>
      </c>
      <c r="BG19" s="50" t="str">
        <f t="shared" si="6"/>
        <v/>
      </c>
      <c r="BH19" s="50" t="str">
        <f t="shared" si="7"/>
        <v/>
      </c>
      <c r="BI19" s="36" t="e">
        <f t="array" aca="1" ref="BI19:BK19" ca="1">[1]!daniels(BH15:BH19,1)</f>
        <v>#NAME?</v>
      </c>
      <c r="BJ19" s="36" t="e">
        <f ca="1"/>
        <v>#NAME?</v>
      </c>
      <c r="BK19" s="36" t="e">
        <f ca="1"/>
        <v>#NAME?</v>
      </c>
      <c r="BL19" s="51" t="e">
        <f t="shared" si="11"/>
        <v>#VALUE!</v>
      </c>
      <c r="BM19" s="51" t="e">
        <f t="shared" si="12"/>
        <v>#VALUE!</v>
      </c>
    </row>
    <row r="20" spans="1:65" x14ac:dyDescent="0.25">
      <c r="A20" s="60">
        <f t="shared" si="8"/>
        <v>45834</v>
      </c>
      <c r="B20" s="36">
        <v>3</v>
      </c>
      <c r="C20" s="22">
        <v>0.1847426642402239</v>
      </c>
      <c r="D20" s="22">
        <v>9.1941960784410248E-2</v>
      </c>
      <c r="E20" s="22">
        <v>3.2356312212202032E-2</v>
      </c>
      <c r="F20" s="22">
        <v>6.0262130779986323E-2</v>
      </c>
      <c r="G20" s="22">
        <v>0.13021962601782078</v>
      </c>
      <c r="H20" s="22">
        <v>5.7117008785715601E-2</v>
      </c>
      <c r="I20" s="22">
        <v>9.2519189007992692E-2</v>
      </c>
      <c r="J20" s="22">
        <v>8.2997781441859653E-2</v>
      </c>
      <c r="K20" s="25">
        <v>0.10760286547714469</v>
      </c>
      <c r="L20" s="22">
        <v>7.9329667255246487E-3</v>
      </c>
      <c r="M20" s="22">
        <v>5.6398529948597835E-2</v>
      </c>
      <c r="N20" s="22">
        <v>0.14944034618075225</v>
      </c>
      <c r="O20" s="22">
        <v>0.31328536737142909</v>
      </c>
      <c r="P20" s="22">
        <v>6.4545542691203855E-2</v>
      </c>
      <c r="Q20" s="22">
        <v>8.9019353969827908E-2</v>
      </c>
      <c r="R20" s="22">
        <v>0.22884440739859405</v>
      </c>
      <c r="S20" s="22">
        <v>9.8788857741828481E-2</v>
      </c>
      <c r="T20" s="22">
        <v>0.10527833731459732</v>
      </c>
      <c r="U20" s="22">
        <v>7.8950769453951047E-2</v>
      </c>
      <c r="V20" s="22">
        <v>0.1919689901073976</v>
      </c>
      <c r="W20" s="22">
        <v>0.20872207246647634</v>
      </c>
      <c r="X20" s="25">
        <v>0.3278714975184287</v>
      </c>
      <c r="Y20" s="22">
        <v>0.10626371680954112</v>
      </c>
      <c r="Z20" s="22">
        <v>0.15446977165695669</v>
      </c>
      <c r="AA20" s="22">
        <v>0.14257672017919029</v>
      </c>
      <c r="AB20" s="22">
        <v>0.4056535018869904</v>
      </c>
      <c r="AC20" s="22">
        <v>0.24699276014367036</v>
      </c>
      <c r="AD20" s="22">
        <v>0.3668965085861986</v>
      </c>
      <c r="AE20" s="22">
        <v>0.20915758853132307</v>
      </c>
      <c r="AF20" s="22">
        <v>0.18950527841643852</v>
      </c>
      <c r="AG20" s="22">
        <v>0.16670531787419368</v>
      </c>
      <c r="AH20" s="93">
        <v>0.16704110538988814</v>
      </c>
      <c r="AI20" s="93">
        <v>0.15561793039278746</v>
      </c>
      <c r="AJ20" s="98">
        <v>0</v>
      </c>
      <c r="AK20" s="98">
        <v>0</v>
      </c>
      <c r="AL20" s="95">
        <v>0</v>
      </c>
      <c r="AM20" s="95">
        <v>0</v>
      </c>
      <c r="AN20" s="95">
        <v>0</v>
      </c>
      <c r="AO20" s="100">
        <v>0</v>
      </c>
      <c r="AP20" s="93">
        <v>0</v>
      </c>
      <c r="AQ20" s="93">
        <v>0</v>
      </c>
      <c r="AR20" s="93">
        <v>0</v>
      </c>
      <c r="AS20" s="93">
        <v>0</v>
      </c>
      <c r="AT20" s="93">
        <v>0</v>
      </c>
      <c r="AU20" s="36"/>
      <c r="AV20" s="57">
        <v>24</v>
      </c>
      <c r="AW20" s="63">
        <v>0.92307692307692313</v>
      </c>
      <c r="AX20" s="64">
        <f t="shared" si="1"/>
        <v>0.19687040920739377</v>
      </c>
      <c r="AY20" s="64">
        <f t="shared" si="2"/>
        <v>0</v>
      </c>
      <c r="AZ20" s="64">
        <f t="shared" si="3"/>
        <v>3</v>
      </c>
      <c r="BA20" s="65">
        <f t="shared" si="4"/>
        <v>3.6879113274681244E-5</v>
      </c>
      <c r="BB20" s="51">
        <f t="shared" si="9"/>
        <v>1.2075592419351209E-4</v>
      </c>
      <c r="BC20" s="66">
        <f t="shared" si="0"/>
        <v>45834</v>
      </c>
      <c r="BD20" s="50">
        <f t="shared" si="10"/>
        <v>0.64462689309059107</v>
      </c>
      <c r="BE20" s="50" t="str">
        <f>Currentyear!E23</f>
        <v/>
      </c>
      <c r="BF20" s="50" t="str">
        <f t="shared" si="5"/>
        <v/>
      </c>
      <c r="BG20" s="50" t="str">
        <f t="shared" si="6"/>
        <v/>
      </c>
      <c r="BH20" s="50" t="str">
        <f t="shared" si="7"/>
        <v/>
      </c>
      <c r="BI20" s="36" t="e">
        <f t="array" aca="1" ref="BI20:BK20" ca="1">[1]!daniels(BH16:BH20,1)</f>
        <v>#NAME?</v>
      </c>
      <c r="BJ20" s="36" t="e">
        <f ca="1"/>
        <v>#NAME?</v>
      </c>
      <c r="BK20" s="36" t="e">
        <f ca="1"/>
        <v>#NAME?</v>
      </c>
      <c r="BL20" s="51" t="e">
        <f t="shared" si="11"/>
        <v>#VALUE!</v>
      </c>
      <c r="BM20" s="51" t="e">
        <f t="shared" si="12"/>
        <v>#VALUE!</v>
      </c>
    </row>
    <row r="21" spans="1:65" x14ac:dyDescent="0.25">
      <c r="A21" s="60">
        <f t="shared" si="8"/>
        <v>45835</v>
      </c>
      <c r="B21" s="36">
        <v>12</v>
      </c>
      <c r="C21" s="22">
        <v>0.7390194709021608</v>
      </c>
      <c r="D21" s="22">
        <v>0.36779296087443025</v>
      </c>
      <c r="E21" s="22">
        <v>0.12943418882456326</v>
      </c>
      <c r="F21" s="22">
        <v>0.24106552153183719</v>
      </c>
      <c r="G21" s="22">
        <v>0.52091685887637895</v>
      </c>
      <c r="H21" s="22">
        <v>0.22848516457093557</v>
      </c>
      <c r="I21" s="22">
        <v>0.37010530340440528</v>
      </c>
      <c r="J21" s="22">
        <v>0.33201737326740094</v>
      </c>
      <c r="K21" s="25">
        <v>0.43041146190856078</v>
      </c>
      <c r="L21" s="22">
        <v>3.1734381400829174E-2</v>
      </c>
      <c r="M21" s="22">
        <v>0.22561228778218057</v>
      </c>
      <c r="N21" s="22">
        <v>0.59781157369234428</v>
      </c>
      <c r="O21" s="22">
        <v>1.2532556680719587</v>
      </c>
      <c r="P21" s="22">
        <v>0.25820606395611234</v>
      </c>
      <c r="Q21" s="22">
        <v>0.35611106074844939</v>
      </c>
      <c r="R21" s="22">
        <v>0.91546870556522886</v>
      </c>
      <c r="S21" s="22">
        <v>0.39519558028068857</v>
      </c>
      <c r="T21" s="22">
        <v>0.42115707614318154</v>
      </c>
      <c r="U21" s="22">
        <v>0.31583639383796197</v>
      </c>
      <c r="V21" s="22">
        <v>0.767960073103643</v>
      </c>
      <c r="W21" s="22">
        <v>0.83498337294423186</v>
      </c>
      <c r="X21" s="25">
        <v>1.3114859900736946</v>
      </c>
      <c r="Y21" s="22">
        <v>0.42510419932653665</v>
      </c>
      <c r="Z21" s="22">
        <v>0.6179527438839062</v>
      </c>
      <c r="AA21" s="22">
        <v>0.5703765097766812</v>
      </c>
      <c r="AB21" s="22">
        <v>1.622825507830691</v>
      </c>
      <c r="AC21" s="22">
        <v>0.98810464411365118</v>
      </c>
      <c r="AD21" s="22">
        <v>1.4677950934306945</v>
      </c>
      <c r="AE21" s="22">
        <v>0.836752897553527</v>
      </c>
      <c r="AF21" s="22">
        <v>0.75813488022745801</v>
      </c>
      <c r="AG21" s="22">
        <v>0.66692345168096068</v>
      </c>
      <c r="AH21" s="93">
        <v>0.66826890497544833</v>
      </c>
      <c r="AI21" s="93">
        <v>0.62257086897942282</v>
      </c>
      <c r="AJ21" s="98">
        <v>0</v>
      </c>
      <c r="AK21" s="98">
        <v>0</v>
      </c>
      <c r="AL21" s="95">
        <v>0</v>
      </c>
      <c r="AM21" s="95">
        <v>0</v>
      </c>
      <c r="AN21" s="95">
        <v>0</v>
      </c>
      <c r="AO21" s="100">
        <v>0</v>
      </c>
      <c r="AP21" s="93">
        <v>0</v>
      </c>
      <c r="AQ21" s="93">
        <v>0</v>
      </c>
      <c r="AR21" s="93">
        <v>0</v>
      </c>
      <c r="AS21" s="93">
        <v>0</v>
      </c>
      <c r="AT21" s="93">
        <v>0</v>
      </c>
      <c r="AU21" s="36"/>
      <c r="AV21" s="57">
        <v>24</v>
      </c>
      <c r="AW21" s="63">
        <v>0.92307692307692313</v>
      </c>
      <c r="AX21" s="64">
        <f t="shared" si="1"/>
        <v>0.78753356667171115</v>
      </c>
      <c r="AY21" s="64">
        <f t="shared" si="2"/>
        <v>0</v>
      </c>
      <c r="AZ21" s="64">
        <f t="shared" si="3"/>
        <v>12</v>
      </c>
      <c r="BA21" s="65">
        <f t="shared" si="4"/>
        <v>1.4752618095238357E-4</v>
      </c>
      <c r="BB21" s="51">
        <f t="shared" si="9"/>
        <v>2.6828210514589568E-4</v>
      </c>
      <c r="BC21" s="66">
        <f t="shared" si="0"/>
        <v>45835</v>
      </c>
      <c r="BD21" s="50">
        <f t="shared" si="10"/>
        <v>1.4321604597623021</v>
      </c>
      <c r="BE21" s="50" t="str">
        <f>Currentyear!E24</f>
        <v/>
      </c>
      <c r="BF21" s="50" t="str">
        <f t="shared" si="5"/>
        <v/>
      </c>
      <c r="BG21" s="50" t="str">
        <f t="shared" si="6"/>
        <v/>
      </c>
      <c r="BH21" s="50" t="str">
        <f t="shared" si="7"/>
        <v/>
      </c>
      <c r="BI21" s="36" t="e">
        <f t="array" aca="1" ref="BI21:BK21" ca="1">[1]!daniels(BH17:BH21,1)</f>
        <v>#NAME?</v>
      </c>
      <c r="BJ21" s="36" t="e">
        <f ca="1"/>
        <v>#NAME?</v>
      </c>
      <c r="BK21" s="36" t="e">
        <f ca="1"/>
        <v>#NAME?</v>
      </c>
      <c r="BL21" s="51" t="e">
        <f t="shared" si="11"/>
        <v>#VALUE!</v>
      </c>
      <c r="BM21" s="51" t="e">
        <f t="shared" si="12"/>
        <v>#VALUE!</v>
      </c>
    </row>
    <row r="22" spans="1:65" x14ac:dyDescent="0.25">
      <c r="A22" s="60">
        <f t="shared" si="8"/>
        <v>45836</v>
      </c>
      <c r="B22" s="36">
        <v>14</v>
      </c>
      <c r="C22" s="22">
        <v>0.86217365974730154</v>
      </c>
      <c r="D22" s="22">
        <v>0.42908488801663769</v>
      </c>
      <c r="E22" s="22">
        <v>0.15100424175006066</v>
      </c>
      <c r="F22" s="22">
        <v>0.28123921402420565</v>
      </c>
      <c r="G22" s="22">
        <v>0.60772991933578735</v>
      </c>
      <c r="H22" s="22">
        <v>0.26656360302676829</v>
      </c>
      <c r="I22" s="22">
        <v>0.43178665172105596</v>
      </c>
      <c r="J22" s="22">
        <v>0.38735189614371329</v>
      </c>
      <c r="K22" s="25">
        <v>0.50214670555996266</v>
      </c>
      <c r="L22" s="22">
        <v>3.7023289852501189E-2</v>
      </c>
      <c r="M22" s="22">
        <v>0.26321364009062836</v>
      </c>
      <c r="N22" s="22">
        <v>0.69744795259500825</v>
      </c>
      <c r="O22" s="22">
        <v>1.4621478507107031</v>
      </c>
      <c r="P22" s="22">
        <v>0.30124434704980257</v>
      </c>
      <c r="Q22" s="22">
        <v>0.41546948360205188</v>
      </c>
      <c r="R22" s="22">
        <v>1.0680716173488574</v>
      </c>
      <c r="S22" s="22">
        <v>0.46107369691066025</v>
      </c>
      <c r="T22" s="22">
        <v>0.49136461787633168</v>
      </c>
      <c r="U22" s="22">
        <v>0.36848778315987196</v>
      </c>
      <c r="V22" s="22">
        <v>0.89598846115923669</v>
      </c>
      <c r="W22" s="22">
        <v>0.97419249315716017</v>
      </c>
      <c r="X22" s="25">
        <v>1.5300669884192795</v>
      </c>
      <c r="Y22" s="22">
        <v>0.49597978284760902</v>
      </c>
      <c r="Z22" s="22">
        <v>0.72098503327489505</v>
      </c>
      <c r="AA22" s="22">
        <v>0.66547977819289095</v>
      </c>
      <c r="AB22" s="22">
        <v>1.8934408170708945</v>
      </c>
      <c r="AC22" s="22">
        <v>1.1528875742427407</v>
      </c>
      <c r="AD22" s="22">
        <v>1.7125991583414895</v>
      </c>
      <c r="AE22" s="22">
        <v>0.97631759375178706</v>
      </c>
      <c r="AF22" s="22">
        <v>0.88459332295113791</v>
      </c>
      <c r="AG22" s="22">
        <v>0.77817286344969283</v>
      </c>
      <c r="AH22" s="93">
        <v>0.77974803560286954</v>
      </c>
      <c r="AI22" s="93">
        <v>0.72643137114641887</v>
      </c>
      <c r="AJ22" s="98">
        <v>0</v>
      </c>
      <c r="AK22" s="98">
        <v>0</v>
      </c>
      <c r="AL22" s="95">
        <v>0</v>
      </c>
      <c r="AM22" s="95">
        <v>0</v>
      </c>
      <c r="AN22" s="95">
        <v>0</v>
      </c>
      <c r="AO22" s="100">
        <v>0</v>
      </c>
      <c r="AP22" s="93">
        <v>0</v>
      </c>
      <c r="AQ22" s="93">
        <v>0</v>
      </c>
      <c r="AR22" s="93">
        <v>0</v>
      </c>
      <c r="AS22" s="93">
        <v>0</v>
      </c>
      <c r="AT22" s="93">
        <v>0</v>
      </c>
      <c r="AU22" s="36"/>
      <c r="AV22" s="57">
        <v>24</v>
      </c>
      <c r="AW22" s="63">
        <v>0.92307692307692313</v>
      </c>
      <c r="AX22" s="64">
        <f t="shared" si="1"/>
        <v>0.91881727639341504</v>
      </c>
      <c r="AY22" s="64">
        <f t="shared" si="2"/>
        <v>0</v>
      </c>
      <c r="AZ22" s="64">
        <f t="shared" si="3"/>
        <v>14</v>
      </c>
      <c r="BA22" s="65">
        <f t="shared" si="4"/>
        <v>1.7211914452390062E-4</v>
      </c>
      <c r="BB22" s="51">
        <f t="shared" si="9"/>
        <v>4.4040124966979633E-4</v>
      </c>
      <c r="BC22" s="66">
        <f t="shared" si="0"/>
        <v>45836</v>
      </c>
      <c r="BD22" s="50">
        <f t="shared" si="10"/>
        <v>2.3509777361557171</v>
      </c>
      <c r="BE22" s="50" t="str">
        <f>Currentyear!E25</f>
        <v/>
      </c>
      <c r="BF22" s="50" t="str">
        <f t="shared" si="5"/>
        <v/>
      </c>
      <c r="BG22" s="50" t="str">
        <f t="shared" si="6"/>
        <v/>
      </c>
      <c r="BH22" s="50" t="str">
        <f t="shared" si="7"/>
        <v/>
      </c>
      <c r="BI22" s="36" t="e">
        <f t="array" aca="1" ref="BI22:BK22" ca="1">[1]!daniels(BH18:BH22,1)</f>
        <v>#NAME?</v>
      </c>
      <c r="BJ22" s="36" t="e">
        <f ca="1"/>
        <v>#NAME?</v>
      </c>
      <c r="BK22" s="36" t="e">
        <f ca="1"/>
        <v>#NAME?</v>
      </c>
      <c r="BL22" s="51" t="e">
        <f t="shared" si="11"/>
        <v>#VALUE!</v>
      </c>
      <c r="BM22" s="51" t="e">
        <f t="shared" si="12"/>
        <v>#VALUE!</v>
      </c>
    </row>
    <row r="23" spans="1:65" x14ac:dyDescent="0.25">
      <c r="A23" s="60">
        <f t="shared" si="8"/>
        <v>45837</v>
      </c>
      <c r="B23" s="36">
        <v>8</v>
      </c>
      <c r="C23" s="22">
        <v>0.49262608309441441</v>
      </c>
      <c r="D23" s="22">
        <v>0.24516938601033539</v>
      </c>
      <c r="E23" s="22">
        <v>8.6280431500865798E-2</v>
      </c>
      <c r="F23" s="22">
        <v>0.16069387328896406</v>
      </c>
      <c r="G23" s="22">
        <v>0.34724400092624552</v>
      </c>
      <c r="H23" s="22">
        <v>0.15230891150763812</v>
      </c>
      <c r="I23" s="22">
        <v>0.24671426056661375</v>
      </c>
      <c r="J23" s="22">
        <v>0.22132541247430454</v>
      </c>
      <c r="K23" s="25">
        <v>0.28694097460568468</v>
      </c>
      <c r="L23" s="22">
        <v>2.1154397347967924E-2</v>
      </c>
      <c r="M23" s="22">
        <v>0.15039536081937588</v>
      </c>
      <c r="N23" s="22">
        <v>0.39850979007319082</v>
      </c>
      <c r="O23" s="22">
        <v>0.83545152635525477</v>
      </c>
      <c r="P23" s="22">
        <v>0.1721271899125148</v>
      </c>
      <c r="Q23" s="22">
        <v>0.23739445331821518</v>
      </c>
      <c r="R23" s="22">
        <v>0.61028711806751057</v>
      </c>
      <c r="S23" s="22">
        <v>0.26345427538176508</v>
      </c>
      <c r="T23" s="22">
        <v>0.28076305878783686</v>
      </c>
      <c r="U23" s="22">
        <v>0.21055234615351387</v>
      </c>
      <c r="V23" s="22">
        <v>0.51196670168208835</v>
      </c>
      <c r="W23" s="22">
        <v>0.55665576296120722</v>
      </c>
      <c r="X23" s="25">
        <v>0.87432399338243416</v>
      </c>
      <c r="Y23" s="22">
        <v>0.28340484963087542</v>
      </c>
      <c r="Z23" s="22">
        <v>0.41197570714202636</v>
      </c>
      <c r="AA23" s="22">
        <v>0.38026133435753778</v>
      </c>
      <c r="AB23" s="22">
        <v>1.0819444220330512</v>
      </c>
      <c r="AC23" s="22">
        <v>0.65878529375557227</v>
      </c>
      <c r="AD23" s="22">
        <v>0.97862983204202647</v>
      </c>
      <c r="AE23" s="22">
        <v>0.55790108269329119</v>
      </c>
      <c r="AF23" s="22">
        <v>0.50549032797314741</v>
      </c>
      <c r="AG23" s="22">
        <v>0.44468046122268695</v>
      </c>
      <c r="AH23" s="93">
        <v>0.44558347199144915</v>
      </c>
      <c r="AI23" s="93">
        <v>0.41511844769928624</v>
      </c>
      <c r="AJ23" s="98">
        <v>0</v>
      </c>
      <c r="AK23" s="98">
        <v>0</v>
      </c>
      <c r="AL23" s="95">
        <v>0</v>
      </c>
      <c r="AM23" s="95">
        <v>0</v>
      </c>
      <c r="AN23" s="95">
        <v>0</v>
      </c>
      <c r="AO23" s="100">
        <v>0</v>
      </c>
      <c r="AP23" s="93">
        <v>0</v>
      </c>
      <c r="AQ23" s="93">
        <v>0</v>
      </c>
      <c r="AR23" s="93">
        <v>0</v>
      </c>
      <c r="AS23" s="93">
        <v>0</v>
      </c>
      <c r="AT23" s="93">
        <v>0</v>
      </c>
      <c r="AU23" s="36"/>
      <c r="AV23" s="57">
        <v>24</v>
      </c>
      <c r="AW23" s="63">
        <v>0.92307692307692313</v>
      </c>
      <c r="AX23" s="64">
        <f t="shared" si="1"/>
        <v>0.52502718387216818</v>
      </c>
      <c r="AY23" s="64">
        <f t="shared" si="2"/>
        <v>0</v>
      </c>
      <c r="AZ23" s="64">
        <f t="shared" si="3"/>
        <v>8</v>
      </c>
      <c r="BA23" s="65">
        <f t="shared" si="4"/>
        <v>9.8351687611473722E-5</v>
      </c>
      <c r="BB23" s="51">
        <f t="shared" si="9"/>
        <v>5.3875293728127005E-4</v>
      </c>
      <c r="BC23" s="66">
        <f t="shared" si="0"/>
        <v>45837</v>
      </c>
      <c r="BD23" s="50">
        <f t="shared" si="10"/>
        <v>2.8760049200278854</v>
      </c>
      <c r="BE23" s="50" t="str">
        <f>Currentyear!E26</f>
        <v/>
      </c>
      <c r="BF23" s="50" t="str">
        <f t="shared" si="5"/>
        <v/>
      </c>
      <c r="BG23" s="50" t="str">
        <f t="shared" si="6"/>
        <v/>
      </c>
      <c r="BH23" s="50" t="str">
        <f t="shared" si="7"/>
        <v/>
      </c>
      <c r="BI23" s="36" t="e">
        <f t="array" aca="1" ref="BI23:BK23" ca="1">[1]!daniels(BH19:BH23,1)</f>
        <v>#NAME?</v>
      </c>
      <c r="BJ23" s="36" t="e">
        <f ca="1"/>
        <v>#NAME?</v>
      </c>
      <c r="BK23" s="36" t="e">
        <f ca="1"/>
        <v>#NAME?</v>
      </c>
      <c r="BL23" s="51" t="e">
        <f t="shared" si="11"/>
        <v>#VALUE!</v>
      </c>
      <c r="BM23" s="51" t="e">
        <f t="shared" si="12"/>
        <v>#VALUE!</v>
      </c>
    </row>
    <row r="24" spans="1:65" x14ac:dyDescent="0.25">
      <c r="A24" s="60">
        <f t="shared" si="8"/>
        <v>45838</v>
      </c>
      <c r="B24" s="36">
        <v>5</v>
      </c>
      <c r="C24" s="22">
        <v>0.30787648048831445</v>
      </c>
      <c r="D24" s="22">
        <v>0.15322357725179156</v>
      </c>
      <c r="E24" s="22">
        <v>5.3922716146294847E-2</v>
      </c>
      <c r="F24" s="22">
        <v>0.10042895763166085</v>
      </c>
      <c r="G24" s="22">
        <v>0.21701753803472545</v>
      </c>
      <c r="H24" s="22">
        <v>9.5188745978011663E-2</v>
      </c>
      <c r="I24" s="22">
        <v>0.15418953816402792</v>
      </c>
      <c r="J24" s="22">
        <v>0.1383223260699972</v>
      </c>
      <c r="K24" s="25">
        <v>0.17933810912854983</v>
      </c>
      <c r="L24" s="22">
        <v>1.3220920468841746E-2</v>
      </c>
      <c r="M24" s="22">
        <v>9.3993045700129896E-2</v>
      </c>
      <c r="N24" s="22">
        <v>0.24905827862408708</v>
      </c>
      <c r="O24" s="22">
        <v>0.52213755873234635</v>
      </c>
      <c r="P24" s="22">
        <v>0.10757553697223769</v>
      </c>
      <c r="Q24" s="22">
        <v>0.14836625441487611</v>
      </c>
      <c r="R24" s="22">
        <v>0.38141713853345771</v>
      </c>
      <c r="S24" s="22">
        <v>0.1646538515058851</v>
      </c>
      <c r="T24" s="22">
        <v>0.17547179274086047</v>
      </c>
      <c r="U24" s="22">
        <v>0.13159154105427598</v>
      </c>
      <c r="V24" s="22">
        <v>0.31997126190141778</v>
      </c>
      <c r="W24" s="22">
        <v>0.34790248217470437</v>
      </c>
      <c r="X24" s="25">
        <v>0.54645249586401745</v>
      </c>
      <c r="Y24" s="22">
        <v>0.17712460984001199</v>
      </c>
      <c r="Z24" s="22">
        <v>0.25748056267486497</v>
      </c>
      <c r="AA24" s="22">
        <v>0.23766003467816527</v>
      </c>
      <c r="AB24" s="22">
        <v>0.67621128660398622</v>
      </c>
      <c r="AC24" s="22">
        <v>0.41174045433775686</v>
      </c>
      <c r="AD24" s="22">
        <v>0.6116478866318612</v>
      </c>
      <c r="AE24" s="22">
        <v>0.34869217249791612</v>
      </c>
      <c r="AF24" s="22">
        <v>0.31593639327457945</v>
      </c>
      <c r="AG24" s="22">
        <v>0.2779306668065179</v>
      </c>
      <c r="AH24" s="93">
        <v>0.27849611242503802</v>
      </c>
      <c r="AI24" s="93">
        <v>0.25945595659691117</v>
      </c>
      <c r="AJ24" s="98">
        <v>0</v>
      </c>
      <c r="AK24" s="98">
        <v>0</v>
      </c>
      <c r="AL24" s="95">
        <v>0</v>
      </c>
      <c r="AM24" s="95">
        <v>0</v>
      </c>
      <c r="AN24" s="95">
        <v>0</v>
      </c>
      <c r="AO24" s="100">
        <v>0</v>
      </c>
      <c r="AP24" s="93">
        <v>0</v>
      </c>
      <c r="AQ24" s="93">
        <v>0</v>
      </c>
      <c r="AR24" s="93">
        <v>0</v>
      </c>
      <c r="AS24" s="93">
        <v>0</v>
      </c>
      <c r="AT24" s="93">
        <v>0</v>
      </c>
      <c r="AU24" s="36"/>
      <c r="AV24" s="57">
        <v>24</v>
      </c>
      <c r="AW24" s="63">
        <v>0.92307692307692313</v>
      </c>
      <c r="AX24" s="64">
        <f t="shared" si="1"/>
        <v>0.32813893375483227</v>
      </c>
      <c r="AY24" s="64">
        <f t="shared" si="2"/>
        <v>0</v>
      </c>
      <c r="AZ24" s="64">
        <f t="shared" si="3"/>
        <v>5</v>
      </c>
      <c r="BA24" s="65">
        <f t="shared" si="4"/>
        <v>6.1469232255362705E-5</v>
      </c>
      <c r="BB24" s="51">
        <f t="shared" si="9"/>
        <v>6.0022216953663275E-4</v>
      </c>
      <c r="BC24" s="66">
        <f t="shared" si="0"/>
        <v>45838</v>
      </c>
      <c r="BD24" s="50">
        <f t="shared" si="10"/>
        <v>3.2041438537827176</v>
      </c>
      <c r="BE24" s="50" t="str">
        <f>Currentyear!E27</f>
        <v/>
      </c>
      <c r="BF24" s="50" t="str">
        <f t="shared" si="5"/>
        <v/>
      </c>
      <c r="BG24" s="50" t="str">
        <f t="shared" si="6"/>
        <v/>
      </c>
      <c r="BH24" s="50" t="str">
        <f t="shared" si="7"/>
        <v/>
      </c>
      <c r="BI24" s="36" t="e">
        <f t="array" aca="1" ref="BI24:BK24" ca="1">[1]!daniels(BH20:BH24,1)</f>
        <v>#NAME?</v>
      </c>
      <c r="BJ24" s="36" t="e">
        <f ca="1"/>
        <v>#NAME?</v>
      </c>
      <c r="BK24" s="36" t="e">
        <f ca="1"/>
        <v>#NAME?</v>
      </c>
      <c r="BL24" s="51" t="e">
        <f t="shared" si="11"/>
        <v>#VALUE!</v>
      </c>
      <c r="BM24" s="51" t="e">
        <f t="shared" si="12"/>
        <v>#VALUE!</v>
      </c>
    </row>
    <row r="25" spans="1:65" x14ac:dyDescent="0.25">
      <c r="A25" s="60">
        <f t="shared" si="8"/>
        <v>45839</v>
      </c>
      <c r="B25" s="36">
        <v>2</v>
      </c>
      <c r="C25" s="22">
        <v>0.23849032080498195</v>
      </c>
      <c r="D25" s="22">
        <v>0.11869162113036334</v>
      </c>
      <c r="E25" s="22">
        <v>4.1770175977492864E-2</v>
      </c>
      <c r="F25" s="22">
        <v>7.7795353160845834E-2</v>
      </c>
      <c r="G25" s="22">
        <v>0.16810858759355626</v>
      </c>
      <c r="H25" s="22">
        <v>7.3736215036364836E-2</v>
      </c>
      <c r="I25" s="22">
        <v>0.11944017459665501</v>
      </c>
      <c r="J25" s="22">
        <v>0.10714898818870522</v>
      </c>
      <c r="K25" s="25">
        <v>0.1076028654771287</v>
      </c>
      <c r="L25" s="22">
        <v>1.0241357099518331E-2</v>
      </c>
      <c r="M25" s="22">
        <v>7.2810116920701717E-2</v>
      </c>
      <c r="N25" s="22">
        <v>0.19292900247738584</v>
      </c>
      <c r="O25" s="22">
        <v>0.40446664295443557</v>
      </c>
      <c r="P25" s="22">
        <v>8.3331953513401058E-2</v>
      </c>
      <c r="Q25" s="22">
        <v>0.11493003710155411</v>
      </c>
      <c r="R25" s="22">
        <v>0.2954606409424434</v>
      </c>
      <c r="S25" s="22">
        <v>0.12754744908924409</v>
      </c>
      <c r="T25" s="22">
        <v>0.13592761254556848</v>
      </c>
      <c r="U25" s="36">
        <v>1</v>
      </c>
      <c r="V25" s="22">
        <v>0.24421248245804203</v>
      </c>
      <c r="W25" s="22">
        <v>0.26553115350290568</v>
      </c>
      <c r="X25" s="25">
        <v>0.32787149751840872</v>
      </c>
      <c r="Y25" s="22">
        <v>0.13518777357273429</v>
      </c>
      <c r="Z25" s="22">
        <v>0.1965186553276787</v>
      </c>
      <c r="AA25" s="22">
        <v>0.18139122246905895</v>
      </c>
      <c r="AB25" s="22">
        <v>0.51611308144026391</v>
      </c>
      <c r="AC25" s="22">
        <v>0.31425880165262349</v>
      </c>
      <c r="AD25" s="22">
        <v>0.46683955216383027</v>
      </c>
      <c r="AE25" s="22">
        <v>0.26613970142560922</v>
      </c>
      <c r="AF25" s="22">
        <v>0.24113948037079169</v>
      </c>
      <c r="AG25" s="50">
        <v>1</v>
      </c>
      <c r="AH25" s="93">
        <v>0.20798988844946581</v>
      </c>
      <c r="AI25" s="93">
        <v>0.19377053947161368</v>
      </c>
      <c r="AJ25" s="98">
        <v>0</v>
      </c>
      <c r="AK25" s="98">
        <v>0</v>
      </c>
      <c r="AL25" s="95">
        <v>0</v>
      </c>
      <c r="AM25" s="95">
        <v>0</v>
      </c>
      <c r="AN25" s="95">
        <v>0</v>
      </c>
      <c r="AO25" s="100">
        <v>0</v>
      </c>
      <c r="AP25" s="93">
        <v>0</v>
      </c>
      <c r="AQ25" s="93">
        <v>0</v>
      </c>
      <c r="AR25" s="93">
        <v>0</v>
      </c>
      <c r="AS25" s="93">
        <v>0</v>
      </c>
      <c r="AT25" s="93">
        <v>0</v>
      </c>
      <c r="AU25" s="36"/>
      <c r="AV25" s="57">
        <v>24</v>
      </c>
      <c r="AW25" s="63">
        <v>0.92307692307692313</v>
      </c>
      <c r="AX25" s="64">
        <f t="shared" si="1"/>
        <v>0.2450583644983749</v>
      </c>
      <c r="AY25" s="64">
        <f t="shared" si="2"/>
        <v>0</v>
      </c>
      <c r="AZ25" s="64">
        <f t="shared" si="3"/>
        <v>2</v>
      </c>
      <c r="BA25" s="65">
        <f t="shared" si="4"/>
        <v>4.5906011063973933E-5</v>
      </c>
      <c r="BB25" s="51">
        <f t="shared" si="9"/>
        <v>6.4612818060060667E-4</v>
      </c>
      <c r="BC25" s="66">
        <f t="shared" si="0"/>
        <v>45839</v>
      </c>
      <c r="BD25" s="50">
        <f t="shared" si="10"/>
        <v>3.4492022182810924</v>
      </c>
      <c r="BE25" s="50" t="str">
        <f>Currentyear!E28</f>
        <v/>
      </c>
      <c r="BF25" s="50" t="str">
        <f t="shared" si="5"/>
        <v/>
      </c>
      <c r="BG25" s="50" t="str">
        <f t="shared" si="6"/>
        <v/>
      </c>
      <c r="BH25" s="50" t="str">
        <f t="shared" si="7"/>
        <v/>
      </c>
      <c r="BI25" s="36" t="e">
        <f t="array" aca="1" ref="BI25:BK25" ca="1">[1]!daniels(BH21:BH25,1)</f>
        <v>#NAME?</v>
      </c>
      <c r="BJ25" s="36" t="e">
        <f ca="1"/>
        <v>#NAME?</v>
      </c>
      <c r="BK25" s="36" t="e">
        <f ca="1"/>
        <v>#NAME?</v>
      </c>
      <c r="BL25" s="51" t="e">
        <f t="shared" si="11"/>
        <v>#VALUE!</v>
      </c>
      <c r="BM25" s="51" t="e">
        <f t="shared" si="12"/>
        <v>#VALUE!</v>
      </c>
    </row>
    <row r="26" spans="1:65" x14ac:dyDescent="0.25">
      <c r="A26" s="60">
        <f t="shared" si="8"/>
        <v>45840</v>
      </c>
      <c r="B26" s="22">
        <v>0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93">
        <v>0</v>
      </c>
      <c r="AI26" s="93">
        <v>0</v>
      </c>
      <c r="AJ26" s="98">
        <v>0</v>
      </c>
      <c r="AK26" s="98">
        <v>0</v>
      </c>
      <c r="AL26" s="95">
        <v>0</v>
      </c>
      <c r="AM26" s="95">
        <v>0</v>
      </c>
      <c r="AN26" s="95">
        <v>0</v>
      </c>
      <c r="AO26" s="100">
        <v>0</v>
      </c>
      <c r="AP26" s="93">
        <v>0</v>
      </c>
      <c r="AQ26" s="93">
        <v>0</v>
      </c>
      <c r="AR26" s="93">
        <v>0</v>
      </c>
      <c r="AS26" s="93">
        <v>0</v>
      </c>
      <c r="AT26" s="93">
        <v>1</v>
      </c>
      <c r="AU26" s="36"/>
      <c r="AV26" s="57">
        <v>24</v>
      </c>
      <c r="AW26" s="63">
        <v>0.92307692307692313</v>
      </c>
      <c r="AX26" s="64">
        <f t="shared" si="1"/>
        <v>0</v>
      </c>
      <c r="AY26" s="64">
        <f t="shared" si="2"/>
        <v>0</v>
      </c>
      <c r="AZ26" s="64">
        <f t="shared" si="3"/>
        <v>0</v>
      </c>
      <c r="BA26" s="65">
        <f t="shared" si="4"/>
        <v>0</v>
      </c>
      <c r="BB26" s="51">
        <f t="shared" si="9"/>
        <v>6.4612818060060667E-4</v>
      </c>
      <c r="BC26" s="66">
        <f t="shared" si="0"/>
        <v>45840</v>
      </c>
      <c r="BD26" s="50">
        <f t="shared" si="10"/>
        <v>3.4492022182810924</v>
      </c>
      <c r="BE26" s="50" t="str">
        <f>Currentyear!E29</f>
        <v/>
      </c>
      <c r="BF26" s="50" t="str">
        <f t="shared" si="5"/>
        <v/>
      </c>
      <c r="BG26" s="50" t="str">
        <f t="shared" si="6"/>
        <v/>
      </c>
      <c r="BH26" s="50" t="str">
        <f t="shared" si="7"/>
        <v/>
      </c>
      <c r="BI26" s="36" t="e">
        <f t="array" aca="1" ref="BI26:BK26" ca="1">[1]!daniels(BH22:BH26,1)</f>
        <v>#NAME?</v>
      </c>
      <c r="BJ26" s="36" t="e">
        <f ca="1"/>
        <v>#NAME?</v>
      </c>
      <c r="BK26" s="36" t="e">
        <f ca="1"/>
        <v>#NAME?</v>
      </c>
      <c r="BL26" s="51" t="e">
        <f t="shared" si="11"/>
        <v>#VALUE!</v>
      </c>
      <c r="BM26" s="51" t="e">
        <f t="shared" si="12"/>
        <v>#VALUE!</v>
      </c>
    </row>
    <row r="27" spans="1:65" x14ac:dyDescent="0.25">
      <c r="A27" s="60">
        <f t="shared" si="8"/>
        <v>45841</v>
      </c>
      <c r="B27" s="22">
        <v>5.8021932710751442E-2</v>
      </c>
      <c r="C27" s="22">
        <v>6.4691507341757201E-2</v>
      </c>
      <c r="D27" s="22">
        <v>3.219560568692819E-2</v>
      </c>
      <c r="E27" s="22">
        <v>1.1330337747252964E-2</v>
      </c>
      <c r="F27" s="22">
        <v>2.1102321592962322E-2</v>
      </c>
      <c r="G27" s="22">
        <v>4.5600181150706458E-2</v>
      </c>
      <c r="H27" s="22">
        <v>2.0001269306562368E-2</v>
      </c>
      <c r="I27" s="22">
        <v>3.2398673982244545E-2</v>
      </c>
      <c r="J27" s="22">
        <v>2.9064641661130059E-2</v>
      </c>
      <c r="K27" s="25">
        <v>3.5867621825709475E-2</v>
      </c>
      <c r="L27" s="22">
        <v>2.7780139191640662E-3</v>
      </c>
      <c r="M27" s="22">
        <v>1.9750073029915268E-2</v>
      </c>
      <c r="N27" s="22">
        <v>5.2332888482963059E-2</v>
      </c>
      <c r="O27" s="22">
        <v>0.10971359606748209</v>
      </c>
      <c r="P27" s="22">
        <v>2.2604214969818907E-2</v>
      </c>
      <c r="Q27" s="22">
        <v>3.1175368505029905E-2</v>
      </c>
      <c r="R27" s="22">
        <v>8.0145326737541378E-2</v>
      </c>
      <c r="S27" s="22">
        <v>3.4597967321431437E-2</v>
      </c>
      <c r="T27" s="22">
        <v>3.6871156623554419E-2</v>
      </c>
      <c r="U27" s="36">
        <v>1</v>
      </c>
      <c r="V27" s="22">
        <v>6.6244135823937511E-2</v>
      </c>
      <c r="W27" s="22">
        <v>7.2027054261726231E-2</v>
      </c>
      <c r="X27" s="25">
        <v>0.10929049917280281</v>
      </c>
      <c r="Y27" s="22">
        <v>3.6670590130683627E-2</v>
      </c>
      <c r="Z27" s="22">
        <v>5.3307060940684506E-2</v>
      </c>
      <c r="AA27" s="22">
        <v>4.9203689940204326E-2</v>
      </c>
      <c r="AB27" s="22">
        <v>0.13999987956376317</v>
      </c>
      <c r="AC27" s="22">
        <v>8.5245435256782534E-2</v>
      </c>
      <c r="AD27" s="22">
        <v>0.12663469893793611</v>
      </c>
      <c r="AE27" s="22">
        <v>7.2193078675428721E-2</v>
      </c>
      <c r="AF27" s="22">
        <v>6.5411630976920085E-2</v>
      </c>
      <c r="AG27" s="22">
        <v>5.7539149106851616E-2</v>
      </c>
      <c r="AH27" s="93">
        <v>5.766027043061582E-2</v>
      </c>
      <c r="AI27" s="93">
        <v>5.3718370974028838E-2</v>
      </c>
      <c r="AJ27" s="98">
        <v>0</v>
      </c>
      <c r="AK27" s="98">
        <v>0</v>
      </c>
      <c r="AL27" s="95">
        <v>0</v>
      </c>
      <c r="AM27" s="95">
        <v>0</v>
      </c>
      <c r="AN27" s="95">
        <v>0</v>
      </c>
      <c r="AO27" s="100">
        <v>0</v>
      </c>
      <c r="AP27" s="93">
        <v>0</v>
      </c>
      <c r="AQ27" s="93">
        <v>0</v>
      </c>
      <c r="AR27" s="93">
        <v>0</v>
      </c>
      <c r="AS27" s="93">
        <v>0</v>
      </c>
      <c r="AT27" s="93">
        <v>0</v>
      </c>
      <c r="AU27" s="36"/>
      <c r="AV27" s="57">
        <v>24</v>
      </c>
      <c r="AW27" s="63">
        <v>0.92307692307692313</v>
      </c>
      <c r="AX27" s="64">
        <f t="shared" si="1"/>
        <v>6.7936298606226145E-2</v>
      </c>
      <c r="AY27" s="64">
        <f t="shared" si="2"/>
        <v>0</v>
      </c>
      <c r="AZ27" s="64">
        <f t="shared" si="3"/>
        <v>1</v>
      </c>
      <c r="BA27" s="65">
        <f t="shared" si="4"/>
        <v>1.2726292701115027E-5</v>
      </c>
      <c r="BB27" s="51">
        <f t="shared" si="9"/>
        <v>6.5885447330172166E-4</v>
      </c>
      <c r="BC27" s="66">
        <f t="shared" si="0"/>
        <v>45841</v>
      </c>
      <c r="BD27" s="50">
        <f t="shared" si="10"/>
        <v>3.5171385168873184</v>
      </c>
      <c r="BE27" s="50" t="str">
        <f>Currentyear!E30</f>
        <v/>
      </c>
      <c r="BF27" s="50" t="str">
        <f t="shared" si="5"/>
        <v/>
      </c>
      <c r="BG27" s="50" t="str">
        <f t="shared" si="6"/>
        <v/>
      </c>
      <c r="BH27" s="50" t="str">
        <f t="shared" si="7"/>
        <v/>
      </c>
      <c r="BI27" s="36" t="e">
        <f t="array" aca="1" ref="BI27:BK27" ca="1">[1]!daniels(BH23:BH27,1)</f>
        <v>#NAME?</v>
      </c>
      <c r="BJ27" s="36" t="e">
        <f ca="1"/>
        <v>#NAME?</v>
      </c>
      <c r="BK27" s="36" t="e">
        <f ca="1"/>
        <v>#NAME?</v>
      </c>
      <c r="BL27" s="51" t="e">
        <f t="shared" si="11"/>
        <v>#VALUE!</v>
      </c>
      <c r="BM27" s="51" t="e">
        <f t="shared" si="12"/>
        <v>#VALUE!</v>
      </c>
    </row>
    <row r="28" spans="1:65" x14ac:dyDescent="0.25">
      <c r="A28" s="60">
        <f t="shared" si="8"/>
        <v>45842</v>
      </c>
      <c r="B28" s="22">
        <v>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93">
        <v>0</v>
      </c>
      <c r="AI28" s="93">
        <v>0</v>
      </c>
      <c r="AJ28" s="98">
        <v>0</v>
      </c>
      <c r="AK28" s="98">
        <v>0</v>
      </c>
      <c r="AL28" s="95">
        <v>0</v>
      </c>
      <c r="AM28" s="95">
        <v>0</v>
      </c>
      <c r="AN28" s="95">
        <v>0</v>
      </c>
      <c r="AO28" s="100">
        <v>0</v>
      </c>
      <c r="AP28" s="93">
        <v>0</v>
      </c>
      <c r="AQ28" s="93">
        <v>0</v>
      </c>
      <c r="AR28" s="93">
        <v>0</v>
      </c>
      <c r="AS28" s="93">
        <v>0</v>
      </c>
      <c r="AT28" s="93">
        <v>0</v>
      </c>
      <c r="AU28" s="36"/>
      <c r="AV28" s="57">
        <v>24</v>
      </c>
      <c r="AW28" s="63">
        <v>0.92307692307692313</v>
      </c>
      <c r="AX28" s="64">
        <f t="shared" si="1"/>
        <v>0</v>
      </c>
      <c r="AY28" s="64">
        <f t="shared" si="2"/>
        <v>0</v>
      </c>
      <c r="AZ28" s="64">
        <f t="shared" si="3"/>
        <v>0</v>
      </c>
      <c r="BA28" s="65">
        <f t="shared" si="4"/>
        <v>0</v>
      </c>
      <c r="BB28" s="51">
        <f t="shared" si="9"/>
        <v>6.5885447330172166E-4</v>
      </c>
      <c r="BC28" s="66">
        <f t="shared" si="0"/>
        <v>45842</v>
      </c>
      <c r="BD28" s="50">
        <f t="shared" si="10"/>
        <v>3.5171385168873184</v>
      </c>
      <c r="BE28" s="50" t="str">
        <f>Currentyear!E31</f>
        <v/>
      </c>
      <c r="BF28" s="50" t="str">
        <f t="shared" si="5"/>
        <v/>
      </c>
      <c r="BG28" s="50" t="str">
        <f t="shared" si="6"/>
        <v/>
      </c>
      <c r="BH28" s="50" t="str">
        <f t="shared" si="7"/>
        <v/>
      </c>
      <c r="BI28" s="36" t="e">
        <f t="array" aca="1" ref="BI28:BK28" ca="1">[1]!daniels(BH24:BH28,1)</f>
        <v>#NAME?</v>
      </c>
      <c r="BJ28" s="36" t="e">
        <f ca="1"/>
        <v>#NAME?</v>
      </c>
      <c r="BK28" s="36" t="e">
        <f ca="1"/>
        <v>#NAME?</v>
      </c>
      <c r="BL28" s="51" t="e">
        <f t="shared" si="11"/>
        <v>#VALUE!</v>
      </c>
      <c r="BM28" s="51" t="e">
        <f t="shared" si="12"/>
        <v>#VALUE!</v>
      </c>
    </row>
    <row r="29" spans="1:65" x14ac:dyDescent="0.25">
      <c r="A29" s="60">
        <f t="shared" si="8"/>
        <v>45843</v>
      </c>
      <c r="B29" s="22">
        <v>0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93">
        <v>0</v>
      </c>
      <c r="AI29" s="93">
        <v>0</v>
      </c>
      <c r="AJ29" s="98">
        <v>0</v>
      </c>
      <c r="AK29" s="98">
        <v>0</v>
      </c>
      <c r="AL29" s="95">
        <v>0</v>
      </c>
      <c r="AM29" s="95">
        <v>0</v>
      </c>
      <c r="AN29" s="95">
        <v>1</v>
      </c>
      <c r="AO29" s="100">
        <v>0</v>
      </c>
      <c r="AP29" s="93">
        <v>0</v>
      </c>
      <c r="AQ29" s="93">
        <v>0</v>
      </c>
      <c r="AR29" s="93">
        <v>0</v>
      </c>
      <c r="AS29" s="93">
        <v>0</v>
      </c>
      <c r="AT29" s="93">
        <v>0</v>
      </c>
      <c r="AU29" s="36"/>
      <c r="AV29" s="57">
        <v>24</v>
      </c>
      <c r="AW29" s="63">
        <v>0.92307692307692313</v>
      </c>
      <c r="AX29" s="64">
        <f t="shared" si="1"/>
        <v>2.4390243902439025E-2</v>
      </c>
      <c r="AY29" s="64">
        <f t="shared" si="2"/>
        <v>0</v>
      </c>
      <c r="AZ29" s="64">
        <f t="shared" si="3"/>
        <v>1</v>
      </c>
      <c r="BA29" s="65">
        <f t="shared" si="4"/>
        <v>4.5689475188096002E-6</v>
      </c>
      <c r="BB29" s="51">
        <f t="shared" si="9"/>
        <v>6.6342342082053121E-4</v>
      </c>
      <c r="BC29" s="66">
        <f t="shared" si="0"/>
        <v>45843</v>
      </c>
      <c r="BD29" s="50">
        <f t="shared" si="10"/>
        <v>3.5415287607897574</v>
      </c>
      <c r="BE29" s="50" t="str">
        <f>Currentyear!E32</f>
        <v/>
      </c>
      <c r="BF29" s="50" t="str">
        <f t="shared" si="5"/>
        <v/>
      </c>
      <c r="BG29" s="50" t="str">
        <f t="shared" si="6"/>
        <v/>
      </c>
      <c r="BH29" s="50" t="str">
        <f t="shared" si="7"/>
        <v/>
      </c>
      <c r="BI29" s="36" t="e">
        <f t="array" aca="1" ref="BI29:BK29" ca="1">[1]!daniels(BH25:BH29,1)</f>
        <v>#NAME?</v>
      </c>
      <c r="BJ29" s="36" t="e">
        <f ca="1"/>
        <v>#NAME?</v>
      </c>
      <c r="BK29" s="36" t="e">
        <f ca="1"/>
        <v>#NAME?</v>
      </c>
      <c r="BL29" s="51" t="e">
        <f t="shared" si="11"/>
        <v>#VALUE!</v>
      </c>
      <c r="BM29" s="51" t="e">
        <f t="shared" si="12"/>
        <v>#VALUE!</v>
      </c>
    </row>
    <row r="30" spans="1:65" x14ac:dyDescent="0.25">
      <c r="A30" s="60">
        <f t="shared" si="8"/>
        <v>45844</v>
      </c>
      <c r="B30" s="22">
        <v>0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93">
        <v>0</v>
      </c>
      <c r="AI30" s="93">
        <v>0</v>
      </c>
      <c r="AJ30" s="98">
        <v>0</v>
      </c>
      <c r="AK30" s="98">
        <v>0</v>
      </c>
      <c r="AL30" s="95">
        <v>0</v>
      </c>
      <c r="AM30" s="95">
        <v>0</v>
      </c>
      <c r="AN30" s="95">
        <v>0</v>
      </c>
      <c r="AO30" s="100">
        <v>0</v>
      </c>
      <c r="AP30" s="93">
        <v>0</v>
      </c>
      <c r="AQ30" s="93">
        <v>0</v>
      </c>
      <c r="AR30" s="93">
        <v>0</v>
      </c>
      <c r="AS30" s="93">
        <v>0</v>
      </c>
      <c r="AT30" s="93">
        <v>0</v>
      </c>
      <c r="AU30" s="36"/>
      <c r="AV30" s="57">
        <v>24</v>
      </c>
      <c r="AW30" s="63">
        <v>0.92307692307692313</v>
      </c>
      <c r="AX30" s="64">
        <f t="shared" si="1"/>
        <v>0</v>
      </c>
      <c r="AY30" s="64">
        <f t="shared" si="2"/>
        <v>0</v>
      </c>
      <c r="AZ30" s="64">
        <f t="shared" si="3"/>
        <v>0</v>
      </c>
      <c r="BA30" s="65">
        <f t="shared" si="4"/>
        <v>0</v>
      </c>
      <c r="BB30" s="51">
        <f t="shared" si="9"/>
        <v>6.6342342082053121E-4</v>
      </c>
      <c r="BC30" s="66">
        <f t="shared" si="0"/>
        <v>45844</v>
      </c>
      <c r="BD30" s="50">
        <f t="shared" si="10"/>
        <v>3.5415287607897574</v>
      </c>
      <c r="BE30" s="50" t="str">
        <f>Currentyear!E33</f>
        <v/>
      </c>
      <c r="BF30" s="50" t="str">
        <f t="shared" si="5"/>
        <v/>
      </c>
      <c r="BG30" s="50" t="str">
        <f t="shared" si="6"/>
        <v/>
      </c>
      <c r="BH30" s="50" t="str">
        <f t="shared" si="7"/>
        <v/>
      </c>
      <c r="BI30" s="36" t="e">
        <f t="array" aca="1" ref="BI30:BK30" ca="1">[1]!daniels(BH26:BH30,1)</f>
        <v>#NAME?</v>
      </c>
      <c r="BJ30" s="36" t="e">
        <f ca="1"/>
        <v>#NAME?</v>
      </c>
      <c r="BK30" s="36" t="e">
        <f ca="1"/>
        <v>#NAME?</v>
      </c>
      <c r="BL30" s="51" t="e">
        <f t="shared" si="11"/>
        <v>#VALUE!</v>
      </c>
      <c r="BM30" s="51" t="e">
        <f t="shared" si="12"/>
        <v>#VALUE!</v>
      </c>
    </row>
    <row r="31" spans="1:65" x14ac:dyDescent="0.25">
      <c r="A31" s="60">
        <f t="shared" si="8"/>
        <v>45845</v>
      </c>
      <c r="B31" s="22">
        <v>0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93">
        <v>0</v>
      </c>
      <c r="AI31" s="93">
        <v>0</v>
      </c>
      <c r="AJ31" s="98">
        <v>0</v>
      </c>
      <c r="AK31" s="98">
        <v>0</v>
      </c>
      <c r="AL31" s="95">
        <v>0</v>
      </c>
      <c r="AM31" s="95">
        <v>0</v>
      </c>
      <c r="AN31" s="95">
        <v>0</v>
      </c>
      <c r="AO31" s="100">
        <v>0</v>
      </c>
      <c r="AP31" s="93">
        <v>0</v>
      </c>
      <c r="AQ31" s="93">
        <v>0</v>
      </c>
      <c r="AR31" s="93">
        <v>0</v>
      </c>
      <c r="AS31" s="93">
        <v>0</v>
      </c>
      <c r="AT31" s="93">
        <v>0</v>
      </c>
      <c r="AU31" s="36"/>
      <c r="AV31" s="57">
        <v>24</v>
      </c>
      <c r="AW31" s="63">
        <v>0.92307692307692313</v>
      </c>
      <c r="AX31" s="64">
        <f t="shared" si="1"/>
        <v>0</v>
      </c>
      <c r="AY31" s="64">
        <f t="shared" si="2"/>
        <v>0</v>
      </c>
      <c r="AZ31" s="64">
        <f t="shared" si="3"/>
        <v>0</v>
      </c>
      <c r="BA31" s="65">
        <f t="shared" si="4"/>
        <v>0</v>
      </c>
      <c r="BB31" s="51">
        <f t="shared" si="9"/>
        <v>6.6342342082053121E-4</v>
      </c>
      <c r="BC31" s="66">
        <f t="shared" si="0"/>
        <v>45845</v>
      </c>
      <c r="BD31" s="50">
        <f t="shared" si="10"/>
        <v>3.5415287607897574</v>
      </c>
      <c r="BE31" s="50" t="str">
        <f>Currentyear!E34</f>
        <v/>
      </c>
      <c r="BF31" s="50" t="str">
        <f t="shared" si="5"/>
        <v/>
      </c>
      <c r="BG31" s="50" t="str">
        <f t="shared" si="6"/>
        <v/>
      </c>
      <c r="BH31" s="50" t="str">
        <f t="shared" si="7"/>
        <v/>
      </c>
      <c r="BI31" s="36" t="e">
        <f t="array" aca="1" ref="BI31:BK31" ca="1">[1]!daniels(BH27:BH31,1)</f>
        <v>#NAME?</v>
      </c>
      <c r="BJ31" s="36" t="e">
        <f ca="1"/>
        <v>#NAME?</v>
      </c>
      <c r="BK31" s="36" t="e">
        <f ca="1"/>
        <v>#NAME?</v>
      </c>
      <c r="BL31" s="51" t="e">
        <f t="shared" si="11"/>
        <v>#VALUE!</v>
      </c>
      <c r="BM31" s="51" t="e">
        <f t="shared" si="12"/>
        <v>#VALUE!</v>
      </c>
    </row>
    <row r="32" spans="1:65" x14ac:dyDescent="0.25">
      <c r="A32" s="60">
        <f t="shared" si="8"/>
        <v>45846</v>
      </c>
      <c r="B32" s="22">
        <v>0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93">
        <v>0</v>
      </c>
      <c r="AI32" s="93">
        <v>0</v>
      </c>
      <c r="AJ32" s="98">
        <v>0</v>
      </c>
      <c r="AK32" s="98">
        <v>0</v>
      </c>
      <c r="AL32" s="95">
        <v>0</v>
      </c>
      <c r="AM32" s="95">
        <v>0</v>
      </c>
      <c r="AN32" s="95">
        <v>0</v>
      </c>
      <c r="AO32" s="100">
        <v>0</v>
      </c>
      <c r="AP32" s="93">
        <v>0</v>
      </c>
      <c r="AQ32" s="93">
        <v>0</v>
      </c>
      <c r="AR32" s="93">
        <v>0</v>
      </c>
      <c r="AS32" s="93">
        <v>0</v>
      </c>
      <c r="AT32" s="93">
        <v>0</v>
      </c>
      <c r="AU32" s="36"/>
      <c r="AV32" s="57">
        <v>24</v>
      </c>
      <c r="AW32" s="63">
        <v>0.92307692307692313</v>
      </c>
      <c r="AX32" s="64">
        <f t="shared" si="1"/>
        <v>0</v>
      </c>
      <c r="AY32" s="64">
        <f t="shared" si="2"/>
        <v>0</v>
      </c>
      <c r="AZ32" s="64">
        <f t="shared" si="3"/>
        <v>0</v>
      </c>
      <c r="BA32" s="65">
        <f t="shared" si="4"/>
        <v>0</v>
      </c>
      <c r="BB32" s="51">
        <f t="shared" si="9"/>
        <v>6.6342342082053121E-4</v>
      </c>
      <c r="BC32" s="66">
        <f t="shared" si="0"/>
        <v>45846</v>
      </c>
      <c r="BD32" s="50">
        <f t="shared" si="10"/>
        <v>3.5415287607897574</v>
      </c>
      <c r="BE32" s="50" t="str">
        <f>Currentyear!E35</f>
        <v/>
      </c>
      <c r="BF32" s="50" t="str">
        <f t="shared" si="5"/>
        <v/>
      </c>
      <c r="BG32" s="50" t="str">
        <f t="shared" si="6"/>
        <v/>
      </c>
      <c r="BH32" s="50" t="str">
        <f t="shared" si="7"/>
        <v/>
      </c>
      <c r="BI32" s="36" t="e">
        <f t="array" aca="1" ref="BI32:BK32" ca="1">[1]!daniels(BH28:BH32,1)</f>
        <v>#NAME?</v>
      </c>
      <c r="BJ32" s="36" t="e">
        <f ca="1"/>
        <v>#NAME?</v>
      </c>
      <c r="BK32" s="36" t="e">
        <f ca="1"/>
        <v>#NAME?</v>
      </c>
      <c r="BL32" s="51" t="e">
        <f t="shared" si="11"/>
        <v>#VALUE!</v>
      </c>
      <c r="BM32" s="51" t="e">
        <f t="shared" si="12"/>
        <v>#VALUE!</v>
      </c>
    </row>
    <row r="33" spans="1:65" x14ac:dyDescent="0.25">
      <c r="A33" s="60">
        <f t="shared" si="8"/>
        <v>45847</v>
      </c>
      <c r="B33" s="22">
        <v>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93">
        <v>0</v>
      </c>
      <c r="AI33" s="93">
        <v>0</v>
      </c>
      <c r="AJ33" s="98">
        <v>0</v>
      </c>
      <c r="AK33" s="98">
        <v>0</v>
      </c>
      <c r="AL33" s="95">
        <v>0</v>
      </c>
      <c r="AM33" s="95">
        <v>0</v>
      </c>
      <c r="AN33" s="95">
        <v>0</v>
      </c>
      <c r="AO33" s="100">
        <v>0</v>
      </c>
      <c r="AP33" s="93">
        <v>0</v>
      </c>
      <c r="AQ33" s="93">
        <v>0</v>
      </c>
      <c r="AR33" s="93">
        <v>0</v>
      </c>
      <c r="AS33" s="93">
        <v>0</v>
      </c>
      <c r="AT33" s="93">
        <v>0</v>
      </c>
      <c r="AU33" s="36"/>
      <c r="AV33" s="57">
        <v>24</v>
      </c>
      <c r="AW33" s="63">
        <v>0.92307692307692313</v>
      </c>
      <c r="AX33" s="64">
        <f t="shared" si="1"/>
        <v>0</v>
      </c>
      <c r="AY33" s="64">
        <f t="shared" si="2"/>
        <v>0</v>
      </c>
      <c r="AZ33" s="64">
        <f t="shared" si="3"/>
        <v>0</v>
      </c>
      <c r="BA33" s="65">
        <f t="shared" si="4"/>
        <v>0</v>
      </c>
      <c r="BB33" s="51">
        <f t="shared" si="9"/>
        <v>6.6342342082053121E-4</v>
      </c>
      <c r="BC33" s="66">
        <f t="shared" si="0"/>
        <v>45847</v>
      </c>
      <c r="BD33" s="50">
        <f t="shared" si="10"/>
        <v>3.5415287607897574</v>
      </c>
      <c r="BE33" s="50" t="str">
        <f>Currentyear!E36</f>
        <v/>
      </c>
      <c r="BF33" s="50" t="str">
        <f t="shared" si="5"/>
        <v/>
      </c>
      <c r="BG33" s="50" t="str">
        <f t="shared" si="6"/>
        <v/>
      </c>
      <c r="BH33" s="50" t="str">
        <f t="shared" si="7"/>
        <v/>
      </c>
      <c r="BI33" s="36" t="e">
        <f t="array" aca="1" ref="BI33:BK33" ca="1">[1]!daniels(BH29:BH33,1)</f>
        <v>#NAME?</v>
      </c>
      <c r="BJ33" s="36" t="e">
        <f ca="1"/>
        <v>#NAME?</v>
      </c>
      <c r="BK33" s="36" t="e">
        <f ca="1"/>
        <v>#NAME?</v>
      </c>
      <c r="BL33" s="51" t="e">
        <f t="shared" si="11"/>
        <v>#VALUE!</v>
      </c>
      <c r="BM33" s="51" t="e">
        <f t="shared" si="12"/>
        <v>#VALUE!</v>
      </c>
    </row>
    <row r="34" spans="1:65" x14ac:dyDescent="0.25">
      <c r="A34" s="60">
        <f t="shared" si="8"/>
        <v>45848</v>
      </c>
      <c r="B34" s="22">
        <v>5.2305212565542901E-2</v>
      </c>
      <c r="C34" s="22">
        <v>5.8317668915849316E-2</v>
      </c>
      <c r="D34" s="22">
        <v>2.9023483862982893E-2</v>
      </c>
      <c r="E34" s="22">
        <v>1.0213999190988169E-2</v>
      </c>
      <c r="F34" s="22">
        <v>1.902318538284066E-2</v>
      </c>
      <c r="G34" s="22">
        <v>4.1107367180416701E-2</v>
      </c>
      <c r="H34" s="22">
        <v>1.8030621359013663E-2</v>
      </c>
      <c r="I34" s="22">
        <v>2.920656226334865E-2</v>
      </c>
      <c r="J34" s="22">
        <v>2.6201022738328712E-2</v>
      </c>
      <c r="K34" s="25">
        <v>3.2333840280780742E-2</v>
      </c>
      <c r="L34" s="22">
        <v>2.5043077346493994E-3</v>
      </c>
      <c r="M34" s="22">
        <v>1.7804182149779083E-2</v>
      </c>
      <c r="N34" s="22">
        <v>4.7176764821911875E-2</v>
      </c>
      <c r="O34" s="22">
        <v>9.8904076135904767E-2</v>
      </c>
      <c r="P34" s="22">
        <v>2.037714006709071E-2</v>
      </c>
      <c r="Q34" s="22">
        <v>2.8103828337384885E-2</v>
      </c>
      <c r="R34" s="22">
        <v>7.2249080808739111E-2</v>
      </c>
      <c r="S34" s="22">
        <v>3.118924124742713E-2</v>
      </c>
      <c r="T34" s="22">
        <v>3.3238475697725423E-2</v>
      </c>
      <c r="U34" s="22">
        <v>2.4925033154272046E-2</v>
      </c>
      <c r="V34" s="22">
        <v>6.0610282981611134E-2</v>
      </c>
      <c r="W34" s="22">
        <v>6.5901418191590233E-2</v>
      </c>
      <c r="X34" s="22">
        <v>1</v>
      </c>
      <c r="Y34" s="22">
        <v>3.355190065361343E-2</v>
      </c>
      <c r="Z34" s="22">
        <v>4.8773525241586728E-2</v>
      </c>
      <c r="AA34" s="22">
        <v>4.5019145768650744E-2</v>
      </c>
      <c r="AB34" s="22">
        <v>0.12809369275378188</v>
      </c>
      <c r="AC34" s="22">
        <v>7.7995856449248224E-2</v>
      </c>
      <c r="AD34" s="22">
        <v>0.11586535745645342</v>
      </c>
      <c r="AE34" s="22">
        <v>6.6053635553263601E-2</v>
      </c>
      <c r="AF34" s="22">
        <v>5.9848931044383699E-2</v>
      </c>
      <c r="AG34" s="22">
        <v>5.2645964115736146E-2</v>
      </c>
      <c r="AH34" s="93">
        <v>5.2756813254749346E-2</v>
      </c>
      <c r="AI34" s="93">
        <v>4.9150159433603686E-2</v>
      </c>
      <c r="AJ34" s="98">
        <v>0</v>
      </c>
      <c r="AK34" s="98">
        <v>1</v>
      </c>
      <c r="AL34" s="95">
        <v>0</v>
      </c>
      <c r="AM34" s="95">
        <v>0</v>
      </c>
      <c r="AN34" s="95">
        <v>0</v>
      </c>
      <c r="AO34" s="100">
        <v>0</v>
      </c>
      <c r="AP34" s="93">
        <v>0</v>
      </c>
      <c r="AQ34" s="93">
        <v>0</v>
      </c>
      <c r="AR34" s="93">
        <v>0</v>
      </c>
      <c r="AS34" s="93">
        <v>0</v>
      </c>
      <c r="AT34" s="93">
        <v>1</v>
      </c>
      <c r="AU34" s="36"/>
      <c r="AV34" s="57">
        <v>25</v>
      </c>
      <c r="AW34" s="63">
        <v>0.96153846153846156</v>
      </c>
      <c r="AX34" s="64">
        <f t="shared" si="1"/>
        <v>8.6548823824225574E-2</v>
      </c>
      <c r="AY34" s="64">
        <f t="shared" si="2"/>
        <v>0</v>
      </c>
      <c r="AZ34" s="64">
        <f t="shared" si="3"/>
        <v>1</v>
      </c>
      <c r="BA34" s="65">
        <f t="shared" si="4"/>
        <v>1.6212918388570968E-5</v>
      </c>
      <c r="BB34" s="51">
        <f t="shared" si="9"/>
        <v>6.7963633920910217E-4</v>
      </c>
      <c r="BC34" s="66">
        <f t="shared" si="0"/>
        <v>45848</v>
      </c>
      <c r="BD34" s="50">
        <f t="shared" si="10"/>
        <v>3.6280775846139832</v>
      </c>
      <c r="BE34" s="50" t="str">
        <f>Currentyear!E37</f>
        <v/>
      </c>
      <c r="BF34" s="50" t="str">
        <f t="shared" si="5"/>
        <v/>
      </c>
      <c r="BG34" s="50" t="str">
        <f t="shared" si="6"/>
        <v/>
      </c>
      <c r="BH34" s="50" t="str">
        <f t="shared" si="7"/>
        <v/>
      </c>
      <c r="BI34" s="36" t="e">
        <f t="array" aca="1" ref="BI34:BK34" ca="1">[1]!daniels(BH30:BH34,1)</f>
        <v>#NAME?</v>
      </c>
      <c r="BJ34" s="36" t="e">
        <f ca="1"/>
        <v>#NAME?</v>
      </c>
      <c r="BK34" s="36" t="e">
        <f ca="1"/>
        <v>#NAME?</v>
      </c>
      <c r="BL34" s="51" t="e">
        <f t="shared" si="11"/>
        <v>#VALUE!</v>
      </c>
      <c r="BM34" s="51" t="e">
        <f t="shared" si="12"/>
        <v>#VALUE!</v>
      </c>
    </row>
    <row r="35" spans="1:65" x14ac:dyDescent="0.25">
      <c r="A35" s="60">
        <f t="shared" si="8"/>
        <v>45849</v>
      </c>
      <c r="B35" s="22">
        <v>0.35959795038855347</v>
      </c>
      <c r="C35" s="22">
        <v>0.40093453980520882</v>
      </c>
      <c r="D35" s="22">
        <v>0.1995369704894267</v>
      </c>
      <c r="E35" s="22">
        <v>7.0221455880992781E-2</v>
      </c>
      <c r="F35" s="22">
        <v>0.13078489283968409</v>
      </c>
      <c r="G35" s="22">
        <v>0.28261467680360619</v>
      </c>
      <c r="H35" s="22">
        <v>0.12396127837407676</v>
      </c>
      <c r="I35" s="22">
        <v>0.20079656640169188</v>
      </c>
      <c r="J35" s="22">
        <v>0.18013351154154614</v>
      </c>
      <c r="K35" s="25">
        <v>9.7001520842341413E-2</v>
      </c>
      <c r="L35" s="22">
        <v>1.7217258761784104E-2</v>
      </c>
      <c r="M35" s="22">
        <v>0.12240485080345755</v>
      </c>
      <c r="N35" s="22">
        <v>0.32434373706460801</v>
      </c>
      <c r="O35" s="22">
        <v>0.6799752773884391</v>
      </c>
      <c r="P35" s="22">
        <v>0.14009494661894772</v>
      </c>
      <c r="Q35" s="22">
        <v>0.19321691511846142</v>
      </c>
      <c r="R35" s="22">
        <v>0.49672161776967716</v>
      </c>
      <c r="S35" s="22">
        <v>0.21443022143538701</v>
      </c>
      <c r="T35" s="22">
        <v>0.22851923262481844</v>
      </c>
      <c r="U35" s="22">
        <v>0.17136327490265268</v>
      </c>
      <c r="V35" s="22">
        <v>0.4167054394963729</v>
      </c>
      <c r="W35" s="22">
        <v>0.45308378955663331</v>
      </c>
      <c r="X35" s="22">
        <v>1</v>
      </c>
      <c r="Y35" s="22">
        <v>0.23067543096021081</v>
      </c>
      <c r="Z35" s="22">
        <v>0.33532737455113665</v>
      </c>
      <c r="AA35" s="22">
        <v>2</v>
      </c>
      <c r="AB35" s="22">
        <v>0.86029976871164915</v>
      </c>
      <c r="AC35" s="22">
        <v>0.52383507058099377</v>
      </c>
      <c r="AD35" s="22">
        <v>0.77817644150305731</v>
      </c>
      <c r="AE35" s="22">
        <v>0.44363110631670455</v>
      </c>
      <c r="AF35" s="22">
        <v>0.40195956585224335</v>
      </c>
      <c r="AG35" s="22">
        <v>0.35358323676743453</v>
      </c>
      <c r="AH35" s="93">
        <v>0.35432822288237181</v>
      </c>
      <c r="AI35" s="101">
        <v>1</v>
      </c>
      <c r="AJ35" s="102">
        <v>3</v>
      </c>
      <c r="AK35" s="102">
        <v>0</v>
      </c>
      <c r="AL35" s="103">
        <v>0</v>
      </c>
      <c r="AM35" s="103">
        <v>0</v>
      </c>
      <c r="AN35" s="103">
        <v>1</v>
      </c>
      <c r="AO35" s="104">
        <v>0</v>
      </c>
      <c r="AP35" s="93">
        <v>0</v>
      </c>
      <c r="AQ35" s="93">
        <v>0</v>
      </c>
      <c r="AR35" s="93">
        <v>0</v>
      </c>
      <c r="AS35" s="93">
        <v>0</v>
      </c>
      <c r="AT35" s="93">
        <v>0</v>
      </c>
      <c r="AU35" s="36"/>
      <c r="AV35" s="57">
        <v>25</v>
      </c>
      <c r="AW35" s="63">
        <v>0.96153846153846156</v>
      </c>
      <c r="AX35" s="64">
        <f t="shared" si="1"/>
        <v>0.4337921010496138</v>
      </c>
      <c r="AY35" s="64">
        <f t="shared" si="2"/>
        <v>0</v>
      </c>
      <c r="AZ35" s="64">
        <f t="shared" si="3"/>
        <v>3</v>
      </c>
      <c r="BA35" s="65">
        <f t="shared" si="4"/>
        <v>8.1260907094563286E-5</v>
      </c>
      <c r="BB35" s="51">
        <f t="shared" si="9"/>
        <v>7.6089724630366547E-4</v>
      </c>
      <c r="BC35" s="66">
        <f t="shared" ref="BC35:BC66" si="13">A35</f>
        <v>45849</v>
      </c>
      <c r="BD35" s="50">
        <f t="shared" si="10"/>
        <v>4.0618696856635967</v>
      </c>
      <c r="BE35" s="50" t="str">
        <f>Currentyear!E38</f>
        <v/>
      </c>
      <c r="BF35" s="50" t="str">
        <f t="shared" si="5"/>
        <v/>
      </c>
      <c r="BG35" s="50" t="str">
        <f t="shared" si="6"/>
        <v/>
      </c>
      <c r="BH35" s="50" t="str">
        <f t="shared" si="7"/>
        <v/>
      </c>
      <c r="BI35" s="36" t="e">
        <f t="array" aca="1" ref="BI35:BK35" ca="1">[1]!daniels(BH31:BH35,1)</f>
        <v>#NAME?</v>
      </c>
      <c r="BJ35" s="36" t="e">
        <f ca="1"/>
        <v>#NAME?</v>
      </c>
      <c r="BK35" s="36" t="e">
        <f ca="1"/>
        <v>#NAME?</v>
      </c>
      <c r="BL35" s="51" t="e">
        <f t="shared" si="11"/>
        <v>#VALUE!</v>
      </c>
      <c r="BM35" s="51" t="e">
        <f t="shared" si="12"/>
        <v>#VALUE!</v>
      </c>
    </row>
    <row r="36" spans="1:65" x14ac:dyDescent="0.25">
      <c r="A36" s="60">
        <f t="shared" si="8"/>
        <v>45850</v>
      </c>
      <c r="B36" s="22">
        <v>0.31383681115387763</v>
      </c>
      <c r="C36" s="22">
        <v>0.34991366649925115</v>
      </c>
      <c r="D36" s="22">
        <v>0.17414508092841516</v>
      </c>
      <c r="E36" s="22">
        <v>6.1285511093095796E-2</v>
      </c>
      <c r="F36" s="22">
        <v>0.11414209577198364</v>
      </c>
      <c r="G36" s="22">
        <v>0.24665141326506723</v>
      </c>
      <c r="H36" s="22">
        <v>0.10818703770157326</v>
      </c>
      <c r="I36" s="22">
        <v>0.17524512506650777</v>
      </c>
      <c r="J36" s="22">
        <v>0.15721161285117433</v>
      </c>
      <c r="K36" s="25">
        <v>0.19400304168467924</v>
      </c>
      <c r="L36" s="22">
        <v>1.5026372728168732E-2</v>
      </c>
      <c r="M36" s="22">
        <v>0.10682898166056498</v>
      </c>
      <c r="N36" s="22">
        <v>0.28307194627141047</v>
      </c>
      <c r="O36" s="22">
        <v>0.59345307337337561</v>
      </c>
      <c r="P36" s="22">
        <v>0.12226893752425209</v>
      </c>
      <c r="Q36" s="22">
        <v>0.16863176502010929</v>
      </c>
      <c r="R36" s="22">
        <v>0.43351971007384005</v>
      </c>
      <c r="S36" s="22">
        <v>0.18714682276137581</v>
      </c>
      <c r="T36" s="22">
        <v>0.19944353220952107</v>
      </c>
      <c r="U36" s="22">
        <v>0.14956001909605438</v>
      </c>
      <c r="V36" s="22">
        <v>0.36368746221924103</v>
      </c>
      <c r="W36" s="22">
        <v>0.3954387755159815</v>
      </c>
      <c r="X36" s="22">
        <v>2</v>
      </c>
      <c r="Y36" s="22">
        <v>0.20132739602536212</v>
      </c>
      <c r="Z36" s="22">
        <v>0.29266564240583254</v>
      </c>
      <c r="AA36" s="22">
        <v>4</v>
      </c>
      <c r="AB36" s="22">
        <v>0.7508544617622519</v>
      </c>
      <c r="AC36" s="22">
        <v>0.45719611324133125</v>
      </c>
      <c r="AD36" s="22">
        <v>0.67918660031606426</v>
      </c>
      <c r="AE36" s="22">
        <v>0.38719950049920276</v>
      </c>
      <c r="AF36" s="22">
        <v>0.35083005210419177</v>
      </c>
      <c r="AG36" s="22">
        <v>0.30860824637387552</v>
      </c>
      <c r="AH36" s="93">
        <v>0.30925950998621271</v>
      </c>
      <c r="AI36" s="93">
        <v>0.28808405684704508</v>
      </c>
      <c r="AJ36" s="98">
        <v>0</v>
      </c>
      <c r="AK36" s="98">
        <v>0</v>
      </c>
      <c r="AL36" s="95">
        <v>0</v>
      </c>
      <c r="AM36" s="95">
        <v>0</v>
      </c>
      <c r="AN36" s="95">
        <v>0</v>
      </c>
      <c r="AO36" s="100">
        <v>0</v>
      </c>
      <c r="AP36" s="93">
        <v>0</v>
      </c>
      <c r="AQ36" s="93">
        <v>0</v>
      </c>
      <c r="AR36" s="93">
        <v>0</v>
      </c>
      <c r="AS36" s="93">
        <v>0</v>
      </c>
      <c r="AT36" s="93">
        <v>0</v>
      </c>
      <c r="AU36" s="36"/>
      <c r="AV36" s="57">
        <v>25</v>
      </c>
      <c r="AW36" s="63">
        <v>0.96153846153846156</v>
      </c>
      <c r="AX36" s="64">
        <f t="shared" ref="AX36:AX67" si="14">AVERAGE(B36:AP36)</f>
        <v>0.36433927741538757</v>
      </c>
      <c r="AY36" s="64">
        <f t="shared" ref="AY36:AY67" si="15">MIN(B36:AP36)</f>
        <v>0</v>
      </c>
      <c r="AZ36" s="64">
        <f t="shared" ref="AZ36:AZ67" si="16">MAX(B36:AP36)</f>
        <v>4</v>
      </c>
      <c r="BA36" s="65">
        <f t="shared" ref="BA36:BA67" si="17">SUM(B36:AP36)/SUM($B$4:$AP$123)</f>
        <v>6.8250528539628627E-5</v>
      </c>
      <c r="BB36" s="51">
        <f t="shared" si="9"/>
        <v>8.2914777484329404E-4</v>
      </c>
      <c r="BC36" s="66">
        <f t="shared" si="13"/>
        <v>45850</v>
      </c>
      <c r="BD36" s="50">
        <f t="shared" si="10"/>
        <v>4.4262089630789845</v>
      </c>
      <c r="BE36" s="50" t="str">
        <f>Currentyear!E39</f>
        <v/>
      </c>
      <c r="BF36" s="50" t="str">
        <f t="shared" ref="BF36:BF67" si="18">IF(ISERR(BG36/AZ36),"",($BE36/$BB36)*(1+$AZ295))</f>
        <v/>
      </c>
      <c r="BG36" s="50" t="str">
        <f t="shared" ref="BG36:BG67" si="19">IF(ISERR(BH36/BA36),"",($BE36/$BB36)*(1-$AZ295))</f>
        <v/>
      </c>
      <c r="BH36" s="50" t="str">
        <f t="shared" ref="BH36:BH67" si="20">IF(ISERR(BE36/BB36),"",$BE36/$BB36)</f>
        <v/>
      </c>
      <c r="BI36" s="36" t="e">
        <f t="array" aca="1" ref="BI36:BK36" ca="1">[1]!daniels(BH32:BH36,1)</f>
        <v>#NAME?</v>
      </c>
      <c r="BJ36" s="36" t="e">
        <f ca="1"/>
        <v>#NAME?</v>
      </c>
      <c r="BK36" s="36" t="e">
        <f ca="1"/>
        <v>#NAME?</v>
      </c>
      <c r="BL36" s="51" t="e">
        <f t="shared" si="11"/>
        <v>#VALUE!</v>
      </c>
      <c r="BM36" s="51" t="e">
        <f t="shared" si="12"/>
        <v>#VALUE!</v>
      </c>
    </row>
    <row r="37" spans="1:65" x14ac:dyDescent="0.25">
      <c r="A37" s="60">
        <f t="shared" si="8"/>
        <v>45851</v>
      </c>
      <c r="B37" s="22">
        <v>0.35958544889172483</v>
      </c>
      <c r="C37" s="22">
        <v>0.40092207032135474</v>
      </c>
      <c r="D37" s="22">
        <v>0.19953114918570597</v>
      </c>
      <c r="E37" s="22">
        <v>7.0219455804266112E-2</v>
      </c>
      <c r="F37" s="36">
        <v>1</v>
      </c>
      <c r="G37" s="22">
        <v>0.2781322265593057</v>
      </c>
      <c r="H37" s="22">
        <v>0.1219953367136736</v>
      </c>
      <c r="I37" s="22">
        <v>0.19761251210331729</v>
      </c>
      <c r="J37" s="22">
        <v>0.17727747967387544</v>
      </c>
      <c r="K37" s="25">
        <v>9.7001520842338734E-2</v>
      </c>
      <c r="L37" s="22">
        <v>1.6944281045334846E-2</v>
      </c>
      <c r="M37" s="22">
        <v>0.12046430793218978</v>
      </c>
      <c r="N37" s="22">
        <v>0.31920301913889604</v>
      </c>
      <c r="O37" s="22">
        <v>0.66920390669654906</v>
      </c>
      <c r="P37" s="22">
        <v>0.13787598312157184</v>
      </c>
      <c r="Q37" s="22">
        <v>0.19015704909787348</v>
      </c>
      <c r="R37" s="36">
        <v>1</v>
      </c>
      <c r="S37" s="22">
        <v>0.20152365570706571</v>
      </c>
      <c r="T37" s="22">
        <v>0.21476536184860584</v>
      </c>
      <c r="U37" s="22">
        <v>0.16104985116645307</v>
      </c>
      <c r="V37" s="22">
        <v>0.39162867359381603</v>
      </c>
      <c r="W37" s="22">
        <v>0.4258208211266053</v>
      </c>
      <c r="X37" s="22">
        <v>0.85792264142579167</v>
      </c>
      <c r="Y37" s="22">
        <v>0.23262406998159868</v>
      </c>
      <c r="Z37" s="22">
        <v>0.33816187493268623</v>
      </c>
      <c r="AA37" s="22">
        <v>1</v>
      </c>
      <c r="AB37" s="22">
        <v>0.86758431601276542</v>
      </c>
      <c r="AC37" s="22">
        <v>0.52827531801606886</v>
      </c>
      <c r="AD37" s="22">
        <v>0.78478329666968105</v>
      </c>
      <c r="AE37" s="22">
        <v>0.44740111850153258</v>
      </c>
      <c r="AF37" s="22">
        <v>0.40537835999395727</v>
      </c>
      <c r="AG37" s="22">
        <v>0.35659284658584134</v>
      </c>
      <c r="AH37" s="93">
        <v>0.35734647638552786</v>
      </c>
      <c r="AI37" s="93">
        <v>0.33287940189128906</v>
      </c>
      <c r="AJ37" s="102">
        <v>4</v>
      </c>
      <c r="AK37" s="102">
        <v>2</v>
      </c>
      <c r="AL37" s="103">
        <v>0</v>
      </c>
      <c r="AM37" s="103">
        <v>0</v>
      </c>
      <c r="AN37" s="103">
        <v>0</v>
      </c>
      <c r="AO37" s="104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36"/>
      <c r="AV37" s="57">
        <v>25</v>
      </c>
      <c r="AW37" s="63">
        <v>0.96153846153846156</v>
      </c>
      <c r="AX37" s="64">
        <f t="shared" si="14"/>
        <v>0.46975277636505519</v>
      </c>
      <c r="AY37" s="64">
        <f t="shared" si="15"/>
        <v>0</v>
      </c>
      <c r="AZ37" s="64">
        <f t="shared" si="16"/>
        <v>4</v>
      </c>
      <c r="BA37" s="65">
        <f t="shared" si="17"/>
        <v>8.7997307063108628E-5</v>
      </c>
      <c r="BB37" s="51">
        <f t="shared" ref="BB37:BB68" si="21">BA37+BB36</f>
        <v>9.1714508190640263E-4</v>
      </c>
      <c r="BC37" s="66">
        <f t="shared" si="13"/>
        <v>45851</v>
      </c>
      <c r="BD37" s="50">
        <f t="shared" ref="BD37:BD68" si="22">AX37+BD36</f>
        <v>4.89596173944404</v>
      </c>
      <c r="BE37" s="50" t="str">
        <f>Currentyear!E40</f>
        <v/>
      </c>
      <c r="BF37" s="50" t="str">
        <f t="shared" si="18"/>
        <v/>
      </c>
      <c r="BG37" s="50" t="str">
        <f t="shared" si="19"/>
        <v/>
      </c>
      <c r="BH37" s="50" t="str">
        <f t="shared" si="20"/>
        <v/>
      </c>
      <c r="BI37" s="36" t="e">
        <f t="array" aca="1" ref="BI37:BK37" ca="1">[1]!daniels(BH33:BH37,1)</f>
        <v>#NAME?</v>
      </c>
      <c r="BJ37" s="36" t="e">
        <f ca="1"/>
        <v>#NAME?</v>
      </c>
      <c r="BK37" s="36" t="e">
        <f ca="1"/>
        <v>#NAME?</v>
      </c>
      <c r="BL37" s="51" t="e">
        <f t="shared" si="11"/>
        <v>#VALUE!</v>
      </c>
      <c r="BM37" s="51" t="e">
        <f t="shared" si="12"/>
        <v>#VALUE!</v>
      </c>
    </row>
    <row r="38" spans="1:65" x14ac:dyDescent="0.25">
      <c r="A38" s="60">
        <f t="shared" si="8"/>
        <v>45852</v>
      </c>
      <c r="B38" s="22">
        <v>0.31218652893463023</v>
      </c>
      <c r="C38" s="22">
        <v>0.3480748875360708</v>
      </c>
      <c r="D38" s="22">
        <v>0.17323027562715793</v>
      </c>
      <c r="E38" s="22">
        <v>6.0963611156695192E-2</v>
      </c>
      <c r="F38" s="22">
        <v>0.11353615798591327</v>
      </c>
      <c r="G38" s="22">
        <v>0.24535643851359096</v>
      </c>
      <c r="H38" s="22">
        <v>0.10761916782727175</v>
      </c>
      <c r="I38" s="22">
        <v>0.17432563852144536</v>
      </c>
      <c r="J38" s="22">
        <v>0.15638705116973919</v>
      </c>
      <c r="K38" s="25">
        <v>0.16166920140389546</v>
      </c>
      <c r="L38" s="36">
        <v>1</v>
      </c>
      <c r="M38" s="22">
        <v>0.10606695572159995</v>
      </c>
      <c r="N38" s="22">
        <v>0.28105380853259854</v>
      </c>
      <c r="O38" s="22">
        <v>0.58922711321217347</v>
      </c>
      <c r="P38" s="22">
        <v>0.12139848048185915</v>
      </c>
      <c r="Q38" s="22">
        <v>0.16743166056547887</v>
      </c>
      <c r="R38" s="22">
        <v>0.43040374228319866</v>
      </c>
      <c r="S38" s="22">
        <v>0.18581544672264722</v>
      </c>
      <c r="T38" s="22">
        <v>0.19802528219362348</v>
      </c>
      <c r="U38" s="22">
        <v>0.14849683739222447</v>
      </c>
      <c r="V38" s="22">
        <v>0.36110421066612858</v>
      </c>
      <c r="W38" s="22">
        <v>0.39263255791944429</v>
      </c>
      <c r="X38" s="22">
        <v>2</v>
      </c>
      <c r="Y38" s="22">
        <v>0.19990057818132279</v>
      </c>
      <c r="Z38" s="22">
        <v>0.29059304592838248</v>
      </c>
      <c r="AA38" s="22">
        <v>2</v>
      </c>
      <c r="AB38" s="22">
        <v>0.74554770648281699</v>
      </c>
      <c r="AC38" s="22">
        <v>0.45396883046455011</v>
      </c>
      <c r="AD38" s="22">
        <v>0.67440145104350158</v>
      </c>
      <c r="AE38" s="22">
        <v>0.38447451429975193</v>
      </c>
      <c r="AF38" s="22">
        <v>0.34836350840106911</v>
      </c>
      <c r="AG38" s="22">
        <v>0.30644048846793415</v>
      </c>
      <c r="AH38" s="93">
        <v>0.30708914575687613</v>
      </c>
      <c r="AI38" s="93">
        <v>0.28606402245155749</v>
      </c>
      <c r="AJ38" s="102">
        <v>1</v>
      </c>
      <c r="AK38" s="102">
        <v>2</v>
      </c>
      <c r="AL38" s="103">
        <v>0</v>
      </c>
      <c r="AM38" s="103">
        <v>0</v>
      </c>
      <c r="AN38" s="103">
        <v>0</v>
      </c>
      <c r="AO38" s="104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36"/>
      <c r="AV38" s="57">
        <v>25</v>
      </c>
      <c r="AW38" s="63">
        <v>0.96153846153846156</v>
      </c>
      <c r="AX38" s="64">
        <f t="shared" si="14"/>
        <v>0.41053288648402803</v>
      </c>
      <c r="AY38" s="64">
        <f t="shared" si="15"/>
        <v>0</v>
      </c>
      <c r="AZ38" s="64">
        <f t="shared" si="16"/>
        <v>2</v>
      </c>
      <c r="BA38" s="65">
        <f t="shared" si="17"/>
        <v>7.6903831736728663E-5</v>
      </c>
      <c r="BB38" s="51">
        <f t="shared" si="21"/>
        <v>9.9404891364313118E-4</v>
      </c>
      <c r="BC38" s="66">
        <f t="shared" si="13"/>
        <v>45852</v>
      </c>
      <c r="BD38" s="50">
        <f t="shared" si="22"/>
        <v>5.3064946259280683</v>
      </c>
      <c r="BE38" s="50" t="str">
        <f>Currentyear!E41</f>
        <v/>
      </c>
      <c r="BF38" s="50" t="str">
        <f t="shared" si="18"/>
        <v/>
      </c>
      <c r="BG38" s="50" t="str">
        <f t="shared" si="19"/>
        <v/>
      </c>
      <c r="BH38" s="50" t="str">
        <f t="shared" si="20"/>
        <v/>
      </c>
      <c r="BI38" s="36" t="e">
        <f t="array" aca="1" ref="BI38:BK38" ca="1">[1]!daniels(BH34:BH38,1)</f>
        <v>#NAME?</v>
      </c>
      <c r="BJ38" s="36" t="e">
        <f ca="1"/>
        <v>#NAME?</v>
      </c>
      <c r="BK38" s="36" t="e">
        <f ca="1"/>
        <v>#NAME?</v>
      </c>
      <c r="BL38" s="51" t="e">
        <f t="shared" si="11"/>
        <v>#VALUE!</v>
      </c>
      <c r="BM38" s="51" t="e">
        <f t="shared" si="12"/>
        <v>#VALUE!</v>
      </c>
    </row>
    <row r="39" spans="1:65" x14ac:dyDescent="0.25">
      <c r="A39" s="60">
        <f t="shared" si="8"/>
        <v>45853</v>
      </c>
      <c r="B39" s="22">
        <v>0.66031725832668442</v>
      </c>
      <c r="C39" s="22">
        <v>0.73622918149803518</v>
      </c>
      <c r="D39" s="22">
        <v>0.36640808148361659</v>
      </c>
      <c r="E39" s="22">
        <v>0.12894729936710211</v>
      </c>
      <c r="F39" s="22">
        <v>0.24014655317466235</v>
      </c>
      <c r="G39" s="22">
        <v>0.51896841839408825</v>
      </c>
      <c r="H39" s="22">
        <v>0.22763218651069511</v>
      </c>
      <c r="I39" s="22">
        <v>0.36872809882526153</v>
      </c>
      <c r="J39" s="22">
        <v>0.33078559969311994</v>
      </c>
      <c r="K39" s="25">
        <v>3.2333840280778979E-2</v>
      </c>
      <c r="L39" s="22">
        <v>3.1614967456698229E-2</v>
      </c>
      <c r="M39" s="22">
        <v>0.22477721513563825</v>
      </c>
      <c r="N39" s="22">
        <v>0.59561163912413018</v>
      </c>
      <c r="O39" s="22">
        <v>1.2487045257687464</v>
      </c>
      <c r="P39" s="22">
        <v>0.25727102116869538</v>
      </c>
      <c r="Q39" s="22">
        <v>0.35482655378936562</v>
      </c>
      <c r="R39" s="22">
        <v>0.9121304327560027</v>
      </c>
      <c r="S39" s="22">
        <v>0.39378914223715339</v>
      </c>
      <c r="T39" s="22">
        <v>0.41966586932740124</v>
      </c>
      <c r="U39" s="22">
        <v>0.31470310456419465</v>
      </c>
      <c r="V39" s="22">
        <v>0.76527650309776418</v>
      </c>
      <c r="W39" s="22">
        <v>0.83209770405190642</v>
      </c>
      <c r="X39" s="22">
        <v>1</v>
      </c>
      <c r="Y39" s="22">
        <v>0.42364605905144698</v>
      </c>
      <c r="Z39" s="22">
        <v>0.61585143137956988</v>
      </c>
      <c r="AA39" s="22">
        <v>0.5682521227343571</v>
      </c>
      <c r="AB39" s="50">
        <v>1</v>
      </c>
      <c r="AC39" s="22">
        <v>0.92405282978211656</v>
      </c>
      <c r="AD39" s="22">
        <v>1.3727552412757884</v>
      </c>
      <c r="AE39" s="22">
        <v>0.78260811245405304</v>
      </c>
      <c r="AF39" s="22">
        <v>0.70910641516243489</v>
      </c>
      <c r="AG39" s="22">
        <v>0.62377309330456321</v>
      </c>
      <c r="AH39" s="93">
        <v>0.62509596616372731</v>
      </c>
      <c r="AI39" s="101">
        <v>3</v>
      </c>
      <c r="AJ39" s="102">
        <v>8</v>
      </c>
      <c r="AK39" s="102">
        <v>1</v>
      </c>
      <c r="AL39" s="103">
        <v>1</v>
      </c>
      <c r="AM39" s="103">
        <v>0</v>
      </c>
      <c r="AN39" s="103">
        <v>0</v>
      </c>
      <c r="AO39" s="104">
        <v>0</v>
      </c>
      <c r="AP39" s="22">
        <v>2</v>
      </c>
      <c r="AQ39" s="22">
        <v>0</v>
      </c>
      <c r="AR39" s="22">
        <v>0</v>
      </c>
      <c r="AS39" s="22">
        <v>0</v>
      </c>
      <c r="AT39" s="22">
        <v>0</v>
      </c>
      <c r="AU39" s="36"/>
      <c r="AV39" s="57">
        <v>25</v>
      </c>
      <c r="AW39" s="63">
        <v>0.96153846153846156</v>
      </c>
      <c r="AX39" s="64">
        <f t="shared" si="14"/>
        <v>0.81966113334975121</v>
      </c>
      <c r="AY39" s="64">
        <f t="shared" si="15"/>
        <v>0</v>
      </c>
      <c r="AZ39" s="64">
        <f t="shared" si="16"/>
        <v>8</v>
      </c>
      <c r="BA39" s="65">
        <f t="shared" si="17"/>
        <v>1.5354453676080343E-4</v>
      </c>
      <c r="BB39" s="51">
        <f t="shared" si="21"/>
        <v>1.1475934504039346E-3</v>
      </c>
      <c r="BC39" s="66">
        <f t="shared" si="13"/>
        <v>45853</v>
      </c>
      <c r="BD39" s="50">
        <f t="shared" si="22"/>
        <v>6.12615575927782</v>
      </c>
      <c r="BE39" s="50" t="str">
        <f>Currentyear!E42</f>
        <v/>
      </c>
      <c r="BF39" s="50" t="str">
        <f t="shared" si="18"/>
        <v/>
      </c>
      <c r="BG39" s="50" t="str">
        <f t="shared" si="19"/>
        <v/>
      </c>
      <c r="BH39" s="50" t="str">
        <f t="shared" si="20"/>
        <v/>
      </c>
      <c r="BI39" s="36" t="e">
        <f t="array" aca="1" ref="BI39:BK39" ca="1">[1]!daniels(BH35:BH39,1)</f>
        <v>#NAME?</v>
      </c>
      <c r="BJ39" s="36" t="e">
        <f ca="1"/>
        <v>#NAME?</v>
      </c>
      <c r="BK39" s="36" t="e">
        <f ca="1"/>
        <v>#NAME?</v>
      </c>
      <c r="BL39" s="51" t="e">
        <f t="shared" si="11"/>
        <v>#VALUE!</v>
      </c>
      <c r="BM39" s="51" t="e">
        <f t="shared" si="12"/>
        <v>#VALUE!</v>
      </c>
    </row>
    <row r="40" spans="1:65" x14ac:dyDescent="0.25">
      <c r="A40" s="60">
        <f t="shared" si="8"/>
        <v>45854</v>
      </c>
      <c r="B40" s="22">
        <v>0.88101816579417125</v>
      </c>
      <c r="C40" s="22">
        <v>0.98230826149236361</v>
      </c>
      <c r="D40" s="36">
        <v>6</v>
      </c>
      <c r="E40" s="36">
        <v>1</v>
      </c>
      <c r="F40" s="22">
        <v>0.30978044362449664</v>
      </c>
      <c r="G40" s="22">
        <v>0.66945358886982531</v>
      </c>
      <c r="H40" s="22">
        <v>0.29363921498057427</v>
      </c>
      <c r="I40" s="22">
        <v>0.47565054764854625</v>
      </c>
      <c r="J40" s="22">
        <v>0.42670685176676909</v>
      </c>
      <c r="K40" s="25">
        <v>0.38800608336933379</v>
      </c>
      <c r="L40" s="22">
        <v>4.0782691143355844E-2</v>
      </c>
      <c r="M40" s="22">
        <v>0.28995879515342204</v>
      </c>
      <c r="N40" s="22">
        <v>0.7683330387922751</v>
      </c>
      <c r="O40" s="22">
        <v>1.6108352893487079</v>
      </c>
      <c r="P40" s="22">
        <v>0.33188174557254713</v>
      </c>
      <c r="Q40" s="22">
        <v>0.45773072521718039</v>
      </c>
      <c r="R40" s="22">
        <v>1.176670195977912</v>
      </c>
      <c r="S40" s="22">
        <v>0.50799941236307078</v>
      </c>
      <c r="T40" s="22">
        <v>0.54138337228924693</v>
      </c>
      <c r="U40" s="22">
        <v>0.40597906450012444</v>
      </c>
      <c r="V40" s="22">
        <v>0.98724362190776382</v>
      </c>
      <c r="W40" s="22">
        <v>1.073455321977423</v>
      </c>
      <c r="X40" s="22">
        <v>4</v>
      </c>
      <c r="Y40" s="22">
        <v>0.54653087497488595</v>
      </c>
      <c r="Z40" s="22">
        <v>0.79449332405003303</v>
      </c>
      <c r="AA40" s="22">
        <v>1</v>
      </c>
      <c r="AB40" s="50">
        <v>1</v>
      </c>
      <c r="AC40" s="22">
        <v>1.1645394959489972</v>
      </c>
      <c r="AD40" s="22">
        <v>1.7300433605806118</v>
      </c>
      <c r="AE40" s="22">
        <v>0.98630651828298987</v>
      </c>
      <c r="AF40" s="22">
        <v>0.89368059248046205</v>
      </c>
      <c r="AG40" s="50">
        <v>1</v>
      </c>
      <c r="AH40" s="93">
        <v>0.77085528471398124</v>
      </c>
      <c r="AI40" s="93">
        <v>0.71793329274380735</v>
      </c>
      <c r="AJ40" s="102">
        <v>3</v>
      </c>
      <c r="AK40" s="102">
        <v>2</v>
      </c>
      <c r="AL40" s="103">
        <v>1</v>
      </c>
      <c r="AM40" s="103">
        <v>0</v>
      </c>
      <c r="AN40" s="103">
        <v>1</v>
      </c>
      <c r="AO40" s="104">
        <v>0</v>
      </c>
      <c r="AP40" s="22">
        <v>1</v>
      </c>
      <c r="AQ40" s="22">
        <v>1</v>
      </c>
      <c r="AR40" s="22">
        <v>0</v>
      </c>
      <c r="AS40" s="22">
        <v>0</v>
      </c>
      <c r="AT40" s="22">
        <v>0</v>
      </c>
      <c r="AU40" s="36"/>
      <c r="AV40" s="57">
        <v>25</v>
      </c>
      <c r="AW40" s="63">
        <v>0.96153846153846156</v>
      </c>
      <c r="AX40" s="64">
        <f t="shared" si="14"/>
        <v>1.0298341262332895</v>
      </c>
      <c r="AY40" s="64">
        <f t="shared" si="15"/>
        <v>0</v>
      </c>
      <c r="AZ40" s="64">
        <f t="shared" si="16"/>
        <v>6</v>
      </c>
      <c r="BA40" s="65">
        <f t="shared" si="17"/>
        <v>1.9291558110940066E-4</v>
      </c>
      <c r="BB40" s="51">
        <f t="shared" si="21"/>
        <v>1.3405090315133353E-3</v>
      </c>
      <c r="BC40" s="66">
        <f t="shared" si="13"/>
        <v>45854</v>
      </c>
      <c r="BD40" s="50">
        <f t="shared" si="22"/>
        <v>7.1559898855111097</v>
      </c>
      <c r="BE40" s="50" t="str">
        <f>Currentyear!E43</f>
        <v/>
      </c>
      <c r="BF40" s="50" t="str">
        <f t="shared" si="18"/>
        <v/>
      </c>
      <c r="BG40" s="50" t="str">
        <f t="shared" si="19"/>
        <v/>
      </c>
      <c r="BH40" s="50" t="str">
        <f t="shared" si="20"/>
        <v/>
      </c>
      <c r="BI40" s="36" t="e">
        <f t="array" aca="1" ref="BI40:BK40" ca="1">[1]!daniels(BH36:BH40,1)</f>
        <v>#NAME?</v>
      </c>
      <c r="BJ40" s="36" t="e">
        <f ca="1"/>
        <v>#NAME?</v>
      </c>
      <c r="BK40" s="36" t="e">
        <f ca="1"/>
        <v>#NAME?</v>
      </c>
      <c r="BL40" s="51" t="e">
        <f t="shared" si="11"/>
        <v>#VALUE!</v>
      </c>
      <c r="BM40" s="51" t="e">
        <f t="shared" si="12"/>
        <v>#VALUE!</v>
      </c>
    </row>
    <row r="41" spans="1:65" x14ac:dyDescent="0.25">
      <c r="A41" s="60">
        <f t="shared" si="8"/>
        <v>45855</v>
      </c>
      <c r="B41" s="22">
        <v>0.82214232677343402</v>
      </c>
      <c r="C41" s="36">
        <v>2</v>
      </c>
      <c r="D41" s="36">
        <v>2</v>
      </c>
      <c r="E41" s="22">
        <v>0.14856597288673226</v>
      </c>
      <c r="F41" s="22">
        <v>0.27672135597630593</v>
      </c>
      <c r="G41" s="22">
        <v>0.59801361961618316</v>
      </c>
      <c r="H41" s="22">
        <v>0.2623043614421085</v>
      </c>
      <c r="I41" s="22">
        <v>0.42489427500530402</v>
      </c>
      <c r="J41" s="22">
        <v>0.38117446150635514</v>
      </c>
      <c r="K41" s="25">
        <v>0.22633688196543986</v>
      </c>
      <c r="L41" s="22">
        <v>3.6430923775372971E-2</v>
      </c>
      <c r="M41" s="22">
        <v>0.25901891903570151</v>
      </c>
      <c r="N41" s="22">
        <v>0.68635241273544545</v>
      </c>
      <c r="O41" s="22">
        <v>1.4389783942975893</v>
      </c>
      <c r="P41" s="22">
        <v>0.29647469935834031</v>
      </c>
      <c r="Q41" s="22">
        <v>0.40889888263334379</v>
      </c>
      <c r="R41" s="22">
        <v>1.0511503660194288</v>
      </c>
      <c r="S41" s="22">
        <v>0.45381113313537236</v>
      </c>
      <c r="T41" s="22">
        <v>0.48363624438497188</v>
      </c>
      <c r="U41" s="22">
        <v>0.36267621201589761</v>
      </c>
      <c r="V41" s="22">
        <v>0.88194910826898432</v>
      </c>
      <c r="W41" s="22">
        <v>0.95897511305195116</v>
      </c>
      <c r="X41" s="22">
        <v>2</v>
      </c>
      <c r="Y41" s="22">
        <v>0.48824769556300279</v>
      </c>
      <c r="Z41" s="22">
        <v>0.70977207656766272</v>
      </c>
      <c r="AA41" s="22">
        <v>1</v>
      </c>
      <c r="AB41" s="50">
        <v>1</v>
      </c>
      <c r="AC41" s="22">
        <v>1.0403694907424756</v>
      </c>
      <c r="AD41" s="50">
        <v>2</v>
      </c>
      <c r="AE41" s="22">
        <v>0.83613025698104371</v>
      </c>
      <c r="AF41" s="22">
        <v>0.75761429576503247</v>
      </c>
      <c r="AG41" s="22">
        <v>0.66628223829236988</v>
      </c>
      <c r="AH41" s="93">
        <v>0.66786904774196698</v>
      </c>
      <c r="AI41" s="101">
        <v>3</v>
      </c>
      <c r="AJ41" s="102">
        <v>3</v>
      </c>
      <c r="AK41" s="102">
        <v>2</v>
      </c>
      <c r="AL41" s="103">
        <v>0</v>
      </c>
      <c r="AM41" s="103">
        <v>0</v>
      </c>
      <c r="AN41" s="103">
        <v>0</v>
      </c>
      <c r="AO41" s="104">
        <v>0</v>
      </c>
      <c r="AP41" s="22">
        <v>0</v>
      </c>
      <c r="AQ41" s="22">
        <v>5</v>
      </c>
      <c r="AR41" s="22">
        <v>0</v>
      </c>
      <c r="AS41" s="22">
        <v>0</v>
      </c>
      <c r="AT41" s="22">
        <v>0</v>
      </c>
      <c r="AU41" s="36"/>
      <c r="AV41" s="57">
        <v>25</v>
      </c>
      <c r="AW41" s="63">
        <v>0.96153846153846156</v>
      </c>
      <c r="AX41" s="64">
        <f t="shared" si="14"/>
        <v>0.82011684793994677</v>
      </c>
      <c r="AY41" s="64">
        <f t="shared" si="15"/>
        <v>0</v>
      </c>
      <c r="AZ41" s="64">
        <f t="shared" si="16"/>
        <v>3</v>
      </c>
      <c r="BA41" s="65">
        <f t="shared" si="17"/>
        <v>1.5362990433869596E-4</v>
      </c>
      <c r="BB41" s="51">
        <f t="shared" si="21"/>
        <v>1.4941389358520312E-3</v>
      </c>
      <c r="BC41" s="66">
        <f t="shared" si="13"/>
        <v>45855</v>
      </c>
      <c r="BD41" s="50">
        <f t="shared" si="22"/>
        <v>7.976106733451056</v>
      </c>
      <c r="BE41" s="50" t="str">
        <f>Currentyear!E44</f>
        <v/>
      </c>
      <c r="BF41" s="50" t="str">
        <f t="shared" si="18"/>
        <v/>
      </c>
      <c r="BG41" s="50" t="str">
        <f t="shared" si="19"/>
        <v/>
      </c>
      <c r="BH41" s="50" t="str">
        <f t="shared" si="20"/>
        <v/>
      </c>
      <c r="BI41" s="36" t="e">
        <f t="array" aca="1" ref="BI41:BK41" ca="1">[1]!daniels(BH37:BH41,1)</f>
        <v>#NAME?</v>
      </c>
      <c r="BJ41" s="36" t="e">
        <f ca="1"/>
        <v>#NAME?</v>
      </c>
      <c r="BK41" s="36" t="e">
        <f ca="1"/>
        <v>#NAME?</v>
      </c>
      <c r="BL41" s="51" t="e">
        <f t="shared" si="11"/>
        <v>#VALUE!</v>
      </c>
      <c r="BM41" s="51" t="e">
        <f t="shared" si="12"/>
        <v>#VALUE!</v>
      </c>
    </row>
    <row r="42" spans="1:65" x14ac:dyDescent="0.25">
      <c r="A42" s="60">
        <f t="shared" si="8"/>
        <v>45856</v>
      </c>
      <c r="B42" s="22">
        <v>1.9257968545873385</v>
      </c>
      <c r="C42" s="36">
        <v>9</v>
      </c>
      <c r="D42" s="22">
        <v>1.0138522614388079</v>
      </c>
      <c r="E42" s="36">
        <v>2</v>
      </c>
      <c r="F42" s="22">
        <v>0.65891631576911025</v>
      </c>
      <c r="G42" s="22">
        <v>1.423976901431377</v>
      </c>
      <c r="H42" s="22">
        <v>0.62459605386067618</v>
      </c>
      <c r="I42" s="22">
        <v>1.0117602494039732</v>
      </c>
      <c r="J42" s="22">
        <v>0.90766003939732665</v>
      </c>
      <c r="K42" s="25">
        <v>1.0023490487039979</v>
      </c>
      <c r="L42" s="22">
        <v>8.6750074818310444E-2</v>
      </c>
      <c r="M42" s="22">
        <v>0.61678382484900107</v>
      </c>
      <c r="N42" s="22">
        <v>1.6343817297158481</v>
      </c>
      <c r="O42" s="36">
        <v>2</v>
      </c>
      <c r="P42" s="22">
        <v>0.65887484938972185</v>
      </c>
      <c r="Q42" s="22">
        <v>0.90872826823622965</v>
      </c>
      <c r="R42" s="22">
        <v>2.3360938516198737</v>
      </c>
      <c r="S42" s="22">
        <v>1.0085645390526143</v>
      </c>
      <c r="T42" s="22">
        <v>1.0748570125443742</v>
      </c>
      <c r="U42" s="22">
        <v>0.80603405766379332</v>
      </c>
      <c r="V42" s="22">
        <v>1.9601255597639315</v>
      </c>
      <c r="W42" s="22">
        <v>2.1313474577845892</v>
      </c>
      <c r="X42" s="22">
        <v>3</v>
      </c>
      <c r="Y42" s="22">
        <v>1.0851516012716658</v>
      </c>
      <c r="Z42" s="22">
        <v>1.5775165353557621</v>
      </c>
      <c r="AA42" s="22">
        <v>15</v>
      </c>
      <c r="AB42" s="22">
        <v>4.0449797107743448</v>
      </c>
      <c r="AC42" s="22">
        <v>2.4645293466513154</v>
      </c>
      <c r="AD42" s="50">
        <v>2</v>
      </c>
      <c r="AE42" s="22">
        <v>1.9807330476839937</v>
      </c>
      <c r="AF42" s="22">
        <v>1.7947552861137277</v>
      </c>
      <c r="AG42" s="22">
        <v>1.5784097637872716</v>
      </c>
      <c r="AH42" s="93">
        <v>1.5821850718268038</v>
      </c>
      <c r="AI42" s="93">
        <v>1.4732537250112139</v>
      </c>
      <c r="AJ42" s="102">
        <v>4</v>
      </c>
      <c r="AK42" s="102">
        <v>8</v>
      </c>
      <c r="AL42" s="103">
        <v>0</v>
      </c>
      <c r="AM42" s="103">
        <v>0</v>
      </c>
      <c r="AN42" s="103">
        <v>0</v>
      </c>
      <c r="AO42" s="104">
        <v>1</v>
      </c>
      <c r="AP42" s="22">
        <v>1</v>
      </c>
      <c r="AQ42" s="22">
        <v>8</v>
      </c>
      <c r="AR42" s="22">
        <v>0</v>
      </c>
      <c r="AS42" s="22">
        <v>0</v>
      </c>
      <c r="AT42" s="22">
        <v>5</v>
      </c>
      <c r="AU42" s="36"/>
      <c r="AV42" s="57">
        <v>25</v>
      </c>
      <c r="AW42" s="63">
        <v>0.96153846153846156</v>
      </c>
      <c r="AX42" s="64">
        <f t="shared" si="14"/>
        <v>2.1066576350855368</v>
      </c>
      <c r="AY42" s="64">
        <f t="shared" si="15"/>
        <v>0</v>
      </c>
      <c r="AZ42" s="64">
        <f t="shared" si="16"/>
        <v>15</v>
      </c>
      <c r="BA42" s="65">
        <f t="shared" si="17"/>
        <v>3.9463353516701989E-4</v>
      </c>
      <c r="BB42" s="51">
        <f t="shared" si="21"/>
        <v>1.888772471019051E-3</v>
      </c>
      <c r="BC42" s="66">
        <f t="shared" si="13"/>
        <v>45856</v>
      </c>
      <c r="BD42" s="50">
        <f t="shared" si="22"/>
        <v>10.082764368536592</v>
      </c>
      <c r="BE42" s="50" t="str">
        <f>Currentyear!E45</f>
        <v/>
      </c>
      <c r="BF42" s="50" t="str">
        <f t="shared" si="18"/>
        <v/>
      </c>
      <c r="BG42" s="50" t="str">
        <f t="shared" si="19"/>
        <v/>
      </c>
      <c r="BH42" s="50" t="str">
        <f t="shared" si="20"/>
        <v/>
      </c>
      <c r="BI42" s="36" t="e">
        <f t="array" aca="1" ref="BI42:BK42" ca="1">[1]!daniels(BH38:BH42,1)</f>
        <v>#NAME?</v>
      </c>
      <c r="BJ42" s="36" t="e">
        <f ca="1"/>
        <v>#NAME?</v>
      </c>
      <c r="BK42" s="36" t="e">
        <f ca="1"/>
        <v>#NAME?</v>
      </c>
      <c r="BL42" s="51" t="e">
        <f t="shared" si="11"/>
        <v>#VALUE!</v>
      </c>
      <c r="BM42" s="51" t="e">
        <f t="shared" si="12"/>
        <v>#VALUE!</v>
      </c>
    </row>
    <row r="43" spans="1:65" x14ac:dyDescent="0.25">
      <c r="A43" s="60">
        <f t="shared" si="8"/>
        <v>45857</v>
      </c>
      <c r="B43" s="36">
        <v>1</v>
      </c>
      <c r="C43" s="36">
        <v>2</v>
      </c>
      <c r="D43" s="22">
        <v>0.74125917661206642</v>
      </c>
      <c r="E43" s="22">
        <v>0.26082287197391818</v>
      </c>
      <c r="F43" s="22">
        <v>0.48595375627442428</v>
      </c>
      <c r="G43" s="22">
        <v>1.0501986460178245</v>
      </c>
      <c r="H43" s="22">
        <v>0.46064828388795642</v>
      </c>
      <c r="I43" s="22">
        <v>0.74619215866969968</v>
      </c>
      <c r="J43" s="22">
        <v>0.66942032843897958</v>
      </c>
      <c r="K43" s="25">
        <v>0.19400304168464094</v>
      </c>
      <c r="L43" s="22">
        <v>6.3980228869202099E-2</v>
      </c>
      <c r="M43" s="22">
        <v>0.45489452754333681</v>
      </c>
      <c r="N43" s="22">
        <v>1.2054138916275543</v>
      </c>
      <c r="O43" s="36">
        <v>1</v>
      </c>
      <c r="P43" s="22">
        <v>0.48594559263254344</v>
      </c>
      <c r="Q43" s="22">
        <v>0.67022650301354658</v>
      </c>
      <c r="R43" s="22">
        <v>1.7230007794018602</v>
      </c>
      <c r="S43" s="22">
        <v>0.74387886733046005</v>
      </c>
      <c r="T43" s="22">
        <v>0.7927802791524412</v>
      </c>
      <c r="U43" s="22">
        <v>0.59450878866127976</v>
      </c>
      <c r="V43" s="22">
        <v>1.4457581373730879</v>
      </c>
      <c r="W43" s="22">
        <v>2</v>
      </c>
      <c r="X43" s="22">
        <v>3.049292912966977</v>
      </c>
      <c r="Y43" s="22">
        <v>0.82768070030390406</v>
      </c>
      <c r="Z43" s="22">
        <v>1.2032397368633427</v>
      </c>
      <c r="AA43" s="22">
        <v>1.1093201223682809</v>
      </c>
      <c r="AB43" s="50">
        <v>4</v>
      </c>
      <c r="AC43" s="22">
        <v>1.8055478852467344</v>
      </c>
      <c r="AD43" s="50">
        <v>15</v>
      </c>
      <c r="AE43" s="22">
        <v>1.4511384823434805</v>
      </c>
      <c r="AF43" s="22">
        <v>1.3149080754830387</v>
      </c>
      <c r="AG43" s="22">
        <v>1.1564219851736517</v>
      </c>
      <c r="AH43" s="93">
        <v>1.1592053400093791</v>
      </c>
      <c r="AI43" s="101">
        <v>1</v>
      </c>
      <c r="AJ43" s="102">
        <v>3</v>
      </c>
      <c r="AK43" s="102">
        <v>9</v>
      </c>
      <c r="AL43" s="103">
        <v>0</v>
      </c>
      <c r="AM43" s="103">
        <v>0</v>
      </c>
      <c r="AN43" s="103">
        <v>0</v>
      </c>
      <c r="AO43" s="104">
        <v>0</v>
      </c>
      <c r="AP43" s="22">
        <v>2</v>
      </c>
      <c r="AQ43" s="22">
        <v>3</v>
      </c>
      <c r="AR43" s="22">
        <v>0</v>
      </c>
      <c r="AS43" s="22">
        <v>0</v>
      </c>
      <c r="AT43" s="22">
        <v>8</v>
      </c>
      <c r="AU43" s="36"/>
      <c r="AV43" s="57">
        <v>25</v>
      </c>
      <c r="AW43" s="63">
        <v>0.96153846153846156</v>
      </c>
      <c r="AX43" s="64">
        <f t="shared" si="14"/>
        <v>1.606479051217649</v>
      </c>
      <c r="AY43" s="64">
        <f t="shared" si="15"/>
        <v>0</v>
      </c>
      <c r="AZ43" s="64">
        <f t="shared" si="16"/>
        <v>15</v>
      </c>
      <c r="BA43" s="65">
        <f t="shared" si="17"/>
        <v>3.0093665747829958E-4</v>
      </c>
      <c r="BB43" s="51">
        <f t="shared" si="21"/>
        <v>2.1897091284973505E-3</v>
      </c>
      <c r="BC43" s="66">
        <f t="shared" si="13"/>
        <v>45857</v>
      </c>
      <c r="BD43" s="50">
        <f t="shared" si="22"/>
        <v>11.689243419754241</v>
      </c>
      <c r="BE43" s="50" t="str">
        <f>Currentyear!E46</f>
        <v/>
      </c>
      <c r="BF43" s="50" t="str">
        <f t="shared" si="18"/>
        <v/>
      </c>
      <c r="BG43" s="50" t="str">
        <f t="shared" si="19"/>
        <v/>
      </c>
      <c r="BH43" s="50" t="str">
        <f t="shared" si="20"/>
        <v/>
      </c>
      <c r="BI43" s="36" t="e">
        <f t="array" aca="1" ref="BI43:BK43" ca="1">[1]!daniels(BH39:BH43,1)</f>
        <v>#NAME?</v>
      </c>
      <c r="BJ43" s="36" t="e">
        <f ca="1"/>
        <v>#NAME?</v>
      </c>
      <c r="BK43" s="36" t="e">
        <f ca="1"/>
        <v>#NAME?</v>
      </c>
      <c r="BL43" s="51" t="e">
        <f t="shared" ref="BL43:BL74" si="23">(BH43-AVERAGE(BH39:BH43))/AVERAGE(BH39:BH43)</f>
        <v>#VALUE!</v>
      </c>
      <c r="BM43" s="51" t="e">
        <f t="shared" ref="BM43:BM74" si="24">(BF43-BH43)/BH43</f>
        <v>#VALUE!</v>
      </c>
    </row>
    <row r="44" spans="1:65" x14ac:dyDescent="0.25">
      <c r="A44" s="60">
        <f t="shared" si="8"/>
        <v>45858</v>
      </c>
      <c r="B44" s="22">
        <v>2.6759216506309818</v>
      </c>
      <c r="C44" s="36">
        <v>2</v>
      </c>
      <c r="D44" s="22">
        <v>1.4090669815122505</v>
      </c>
      <c r="E44" s="36">
        <v>1</v>
      </c>
      <c r="F44" s="36">
        <v>1</v>
      </c>
      <c r="G44" s="22">
        <v>1.9477815962014025</v>
      </c>
      <c r="H44" s="22">
        <v>0.85436007065743591</v>
      </c>
      <c r="I44" s="22">
        <v>1.3839695384288231</v>
      </c>
      <c r="J44" s="36">
        <v>8</v>
      </c>
      <c r="K44" s="25">
        <v>0.80834600701927584</v>
      </c>
      <c r="L44" s="22">
        <v>0.11630177400465694</v>
      </c>
      <c r="M44" s="22">
        <v>0.82690175524504872</v>
      </c>
      <c r="N44" s="22">
        <v>2.1912226151705112</v>
      </c>
      <c r="O44" s="36">
        <v>1</v>
      </c>
      <c r="P44" s="22">
        <v>0.88336623281093185</v>
      </c>
      <c r="Q44" s="22">
        <v>1.2183685173558516</v>
      </c>
      <c r="R44" s="36">
        <v>1</v>
      </c>
      <c r="S44" s="22">
        <v>1.2913113327659027</v>
      </c>
      <c r="T44" s="22">
        <v>1.3762148397351737</v>
      </c>
      <c r="U44" s="22">
        <v>1.0320367487961974</v>
      </c>
      <c r="V44" s="22">
        <v>2.5098114444644448</v>
      </c>
      <c r="W44" s="22">
        <v>2.728312637012356</v>
      </c>
      <c r="X44" s="22">
        <v>9</v>
      </c>
      <c r="Y44" s="22">
        <v>1</v>
      </c>
      <c r="Z44" s="22">
        <v>1.9834595660794043</v>
      </c>
      <c r="AA44" s="22">
        <v>1</v>
      </c>
      <c r="AB44" s="50">
        <v>6</v>
      </c>
      <c r="AC44" s="22">
        <v>2.907601813188545</v>
      </c>
      <c r="AD44" s="50">
        <v>9</v>
      </c>
      <c r="AE44" s="22">
        <v>2.3369175549074974</v>
      </c>
      <c r="AF44" s="50">
        <v>1</v>
      </c>
      <c r="AG44" s="22">
        <v>1.8157516357000127</v>
      </c>
      <c r="AH44" s="101">
        <v>1</v>
      </c>
      <c r="AI44" s="101">
        <v>4</v>
      </c>
      <c r="AJ44" s="102">
        <v>6</v>
      </c>
      <c r="AK44" s="102">
        <v>33</v>
      </c>
      <c r="AL44" s="103">
        <v>17</v>
      </c>
      <c r="AM44" s="103">
        <v>0</v>
      </c>
      <c r="AN44" s="103">
        <v>0</v>
      </c>
      <c r="AO44" s="104">
        <v>0</v>
      </c>
      <c r="AP44" s="22">
        <v>2</v>
      </c>
      <c r="AQ44" s="22">
        <v>1</v>
      </c>
      <c r="AR44" s="22">
        <v>1</v>
      </c>
      <c r="AS44" s="22">
        <v>0</v>
      </c>
      <c r="AT44" s="22">
        <v>4</v>
      </c>
      <c r="AU44" s="36"/>
      <c r="AV44" s="57">
        <v>25</v>
      </c>
      <c r="AW44" s="63">
        <v>0.96153846153846156</v>
      </c>
      <c r="AX44" s="64">
        <f t="shared" si="14"/>
        <v>3.3243176661386999</v>
      </c>
      <c r="AY44" s="64">
        <f t="shared" si="15"/>
        <v>0</v>
      </c>
      <c r="AZ44" s="64">
        <f t="shared" si="16"/>
        <v>33</v>
      </c>
      <c r="BA44" s="65">
        <f t="shared" si="17"/>
        <v>6.2273395105001271E-4</v>
      </c>
      <c r="BB44" s="51">
        <f t="shared" si="21"/>
        <v>2.812443079547363E-3</v>
      </c>
      <c r="BC44" s="66">
        <f t="shared" si="13"/>
        <v>45858</v>
      </c>
      <c r="BD44" s="50">
        <f t="shared" si="22"/>
        <v>15.013561085892942</v>
      </c>
      <c r="BE44" s="50" t="str">
        <f>Currentyear!E47</f>
        <v/>
      </c>
      <c r="BF44" s="50" t="str">
        <f t="shared" si="18"/>
        <v/>
      </c>
      <c r="BG44" s="50" t="str">
        <f t="shared" si="19"/>
        <v/>
      </c>
      <c r="BH44" s="50" t="str">
        <f t="shared" si="20"/>
        <v/>
      </c>
      <c r="BI44" s="36" t="e">
        <f t="array" aca="1" ref="BI44:BK44" ca="1">[1]!daniels(BH40:BH44,1)</f>
        <v>#NAME?</v>
      </c>
      <c r="BJ44" s="36" t="e">
        <f ca="1"/>
        <v>#NAME?</v>
      </c>
      <c r="BK44" s="36" t="e">
        <f ca="1"/>
        <v>#NAME?</v>
      </c>
      <c r="BL44" s="51" t="e">
        <f t="shared" si="23"/>
        <v>#VALUE!</v>
      </c>
      <c r="BM44" s="51" t="e">
        <f t="shared" si="24"/>
        <v>#VALUE!</v>
      </c>
    </row>
    <row r="45" spans="1:65" x14ac:dyDescent="0.25">
      <c r="A45" s="60">
        <f t="shared" si="8"/>
        <v>45859</v>
      </c>
      <c r="B45" s="22">
        <v>2.0206196694061473</v>
      </c>
      <c r="C45" s="36">
        <v>7</v>
      </c>
      <c r="D45" s="22">
        <v>1.0640155428161764</v>
      </c>
      <c r="E45" s="36">
        <v>4</v>
      </c>
      <c r="F45" s="22">
        <v>0.69125277059499746</v>
      </c>
      <c r="G45" s="22">
        <v>1.4945026680687095</v>
      </c>
      <c r="H45" s="22">
        <v>0.65554210526193224</v>
      </c>
      <c r="I45" s="22">
        <v>1.0619191754805399</v>
      </c>
      <c r="J45" s="36">
        <v>4</v>
      </c>
      <c r="K45" s="25">
        <v>0.87301368758074638</v>
      </c>
      <c r="L45" s="22">
        <v>8.9238387370168287E-2</v>
      </c>
      <c r="M45" s="22">
        <v>0.63448661666742079</v>
      </c>
      <c r="N45" s="22">
        <v>1.681371495650279</v>
      </c>
      <c r="O45" s="36">
        <v>1</v>
      </c>
      <c r="P45" s="22">
        <v>0.67783104904895497</v>
      </c>
      <c r="Q45" s="22">
        <v>0.93489791663023403</v>
      </c>
      <c r="R45" s="36">
        <v>1</v>
      </c>
      <c r="S45" s="22">
        <v>0.99088142583024064</v>
      </c>
      <c r="T45" s="36">
        <v>1</v>
      </c>
      <c r="U45" s="22">
        <v>0.77614424514137415</v>
      </c>
      <c r="V45" s="22">
        <v>1.8875517716517634</v>
      </c>
      <c r="W45" s="22">
        <v>1</v>
      </c>
      <c r="X45" s="22">
        <v>4</v>
      </c>
      <c r="Y45" s="22">
        <v>1.0066393746602071</v>
      </c>
      <c r="Z45" s="22">
        <v>1.464210475298849</v>
      </c>
      <c r="AA45" s="22">
        <v>4</v>
      </c>
      <c r="AB45" s="50">
        <v>4</v>
      </c>
      <c r="AC45" s="22">
        <v>2.1464846151886938</v>
      </c>
      <c r="AD45" s="50">
        <v>1</v>
      </c>
      <c r="AE45" s="50">
        <v>1</v>
      </c>
      <c r="AF45" s="22">
        <v>1.5181179378910479</v>
      </c>
      <c r="AG45" s="50">
        <v>4</v>
      </c>
      <c r="AH45" s="93">
        <v>1.3095571233130787</v>
      </c>
      <c r="AI45" s="93">
        <v>1.2189455363016259</v>
      </c>
      <c r="AJ45" s="102">
        <v>2</v>
      </c>
      <c r="AK45" s="102">
        <v>26</v>
      </c>
      <c r="AL45" s="103">
        <v>1</v>
      </c>
      <c r="AM45" s="103">
        <v>0</v>
      </c>
      <c r="AN45" s="103">
        <v>1</v>
      </c>
      <c r="AO45" s="104">
        <v>0</v>
      </c>
      <c r="AP45" s="22">
        <v>1</v>
      </c>
      <c r="AQ45" s="22">
        <v>2</v>
      </c>
      <c r="AR45" s="22">
        <v>0</v>
      </c>
      <c r="AS45" s="22">
        <v>0</v>
      </c>
      <c r="AT45" s="22">
        <v>5</v>
      </c>
      <c r="AU45" s="36"/>
      <c r="AV45" s="57">
        <v>25</v>
      </c>
      <c r="AW45" s="63">
        <v>0.96153846153846156</v>
      </c>
      <c r="AX45" s="64">
        <f t="shared" si="14"/>
        <v>2.2487127704842242</v>
      </c>
      <c r="AY45" s="64">
        <f t="shared" si="15"/>
        <v>0</v>
      </c>
      <c r="AZ45" s="64">
        <f t="shared" si="16"/>
        <v>26</v>
      </c>
      <c r="BA45" s="65">
        <f t="shared" si="17"/>
        <v>4.2124427596199369E-4</v>
      </c>
      <c r="BB45" s="51">
        <f t="shared" si="21"/>
        <v>3.2336873555093566E-3</v>
      </c>
      <c r="BC45" s="66">
        <f t="shared" si="13"/>
        <v>45859</v>
      </c>
      <c r="BD45" s="50">
        <f t="shared" si="22"/>
        <v>17.262273856377167</v>
      </c>
      <c r="BE45" s="50" t="str">
        <f>Currentyear!E48</f>
        <v/>
      </c>
      <c r="BF45" s="50" t="str">
        <f t="shared" si="18"/>
        <v/>
      </c>
      <c r="BG45" s="50" t="str">
        <f t="shared" si="19"/>
        <v/>
      </c>
      <c r="BH45" s="50" t="str">
        <f t="shared" si="20"/>
        <v/>
      </c>
      <c r="BI45" s="36" t="e">
        <f t="array" aca="1" ref="BI45:BK45" ca="1">[1]!daniels(BH41:BH45,1)</f>
        <v>#NAME?</v>
      </c>
      <c r="BJ45" s="36" t="e">
        <f ca="1"/>
        <v>#NAME?</v>
      </c>
      <c r="BK45" s="36" t="e">
        <f ca="1"/>
        <v>#NAME?</v>
      </c>
      <c r="BL45" s="51" t="e">
        <f t="shared" si="23"/>
        <v>#VALUE!</v>
      </c>
      <c r="BM45" s="51" t="e">
        <f t="shared" si="24"/>
        <v>#VALUE!</v>
      </c>
    </row>
    <row r="46" spans="1:65" x14ac:dyDescent="0.25">
      <c r="A46" s="60">
        <f t="shared" si="8"/>
        <v>45860</v>
      </c>
      <c r="B46" s="22">
        <v>2.0780267346168046</v>
      </c>
      <c r="C46" s="36">
        <v>5</v>
      </c>
      <c r="D46" s="36">
        <v>8</v>
      </c>
      <c r="E46" s="36">
        <v>3</v>
      </c>
      <c r="F46" s="22">
        <v>0.69329366357407163</v>
      </c>
      <c r="G46" s="22">
        <v>1.4989386057378919</v>
      </c>
      <c r="H46" s="22">
        <v>0.65749237560228324</v>
      </c>
      <c r="I46" s="22">
        <v>1.06509039482576</v>
      </c>
      <c r="J46" s="36">
        <v>1</v>
      </c>
      <c r="K46" s="22">
        <v>1.072155009019115</v>
      </c>
      <c r="L46" s="22">
        <v>9.1547045836990498E-2</v>
      </c>
      <c r="M46" s="22">
        <v>0.6509055941782681</v>
      </c>
      <c r="N46" s="22">
        <v>1.7249125837539945</v>
      </c>
      <c r="O46" s="36">
        <v>2</v>
      </c>
      <c r="P46" s="22">
        <v>0.69538934247585593</v>
      </c>
      <c r="Q46" s="36">
        <v>1</v>
      </c>
      <c r="R46" s="22">
        <v>2.418433008768174</v>
      </c>
      <c r="S46" s="22">
        <v>1.0449965794300726</v>
      </c>
      <c r="T46" s="22">
        <v>1.1133189250528248</v>
      </c>
      <c r="U46" s="22">
        <v>0.83520140795892195</v>
      </c>
      <c r="V46" s="22">
        <v>2.031218955652641</v>
      </c>
      <c r="W46" s="22">
        <v>2.2072734591571743</v>
      </c>
      <c r="X46" s="22">
        <v>7</v>
      </c>
      <c r="Y46" s="22">
        <v>1.1240237324402058</v>
      </c>
      <c r="Z46" s="22">
        <v>1.6349790206046302</v>
      </c>
      <c r="AA46" s="22">
        <v>1</v>
      </c>
      <c r="AB46" s="50">
        <v>2</v>
      </c>
      <c r="AC46" s="22">
        <v>2.3968839781214846</v>
      </c>
      <c r="AD46" s="50">
        <v>6</v>
      </c>
      <c r="AE46" s="22">
        <v>1.9256940960964912</v>
      </c>
      <c r="AF46" s="22">
        <v>1.7446809365531832</v>
      </c>
      <c r="AG46" s="50">
        <v>1</v>
      </c>
      <c r="AH46" s="101">
        <v>1</v>
      </c>
      <c r="AI46" s="93">
        <v>1.3712924628573131</v>
      </c>
      <c r="AJ46" s="102">
        <v>3</v>
      </c>
      <c r="AK46" s="102">
        <v>11</v>
      </c>
      <c r="AL46" s="103">
        <v>0</v>
      </c>
      <c r="AM46" s="103">
        <v>0</v>
      </c>
      <c r="AN46" s="103">
        <v>0</v>
      </c>
      <c r="AO46" s="104">
        <v>0</v>
      </c>
      <c r="AP46" s="22">
        <v>0</v>
      </c>
      <c r="AQ46" s="22">
        <v>5</v>
      </c>
      <c r="AR46" s="22">
        <v>0</v>
      </c>
      <c r="AS46" s="22">
        <v>0</v>
      </c>
      <c r="AT46" s="22">
        <v>1</v>
      </c>
      <c r="AU46" s="36"/>
      <c r="AV46" s="57">
        <v>26</v>
      </c>
      <c r="AW46" s="63">
        <v>1</v>
      </c>
      <c r="AX46" s="64">
        <f t="shared" si="14"/>
        <v>2.001847510056443</v>
      </c>
      <c r="AY46" s="64">
        <f t="shared" si="15"/>
        <v>0</v>
      </c>
      <c r="AZ46" s="64">
        <f t="shared" si="16"/>
        <v>11</v>
      </c>
      <c r="BA46" s="65">
        <f t="shared" si="17"/>
        <v>3.7499978477841E-4</v>
      </c>
      <c r="BB46" s="51">
        <f t="shared" si="21"/>
        <v>3.6086871402877668E-3</v>
      </c>
      <c r="BC46" s="66">
        <f t="shared" si="13"/>
        <v>45860</v>
      </c>
      <c r="BD46" s="50">
        <f t="shared" si="22"/>
        <v>19.26412136643361</v>
      </c>
      <c r="BE46" s="50" t="str">
        <f>Currentyear!E49</f>
        <v/>
      </c>
      <c r="BF46" s="50" t="str">
        <f t="shared" si="18"/>
        <v/>
      </c>
      <c r="BG46" s="50" t="str">
        <f t="shared" si="19"/>
        <v/>
      </c>
      <c r="BH46" s="50" t="str">
        <f t="shared" si="20"/>
        <v/>
      </c>
      <c r="BI46" s="36" t="e">
        <f t="array" aca="1" ref="BI46:BK46" ca="1">[1]!daniels(BH42:BH46,1)</f>
        <v>#NAME?</v>
      </c>
      <c r="BJ46" s="36" t="e">
        <f ca="1"/>
        <v>#NAME?</v>
      </c>
      <c r="BK46" s="36" t="e">
        <f ca="1"/>
        <v>#NAME?</v>
      </c>
      <c r="BL46" s="51" t="e">
        <f t="shared" si="23"/>
        <v>#VALUE!</v>
      </c>
      <c r="BM46" s="51" t="e">
        <f t="shared" si="24"/>
        <v>#VALUE!</v>
      </c>
    </row>
    <row r="47" spans="1:65" x14ac:dyDescent="0.25">
      <c r="A47" s="60">
        <f t="shared" si="8"/>
        <v>45861</v>
      </c>
      <c r="B47" s="22">
        <v>1.7740149279511788</v>
      </c>
      <c r="C47" s="36">
        <v>2</v>
      </c>
      <c r="D47" s="22">
        <v>0.93388657405160691</v>
      </c>
      <c r="E47" s="36">
        <v>2</v>
      </c>
      <c r="F47" s="22">
        <v>0.60689998163550551</v>
      </c>
      <c r="G47" s="22">
        <v>1.3121671176315675</v>
      </c>
      <c r="H47" s="22">
        <v>0.57557035168941517</v>
      </c>
      <c r="I47" s="36">
        <v>1</v>
      </c>
      <c r="J47" s="22">
        <v>0.81662804435338576</v>
      </c>
      <c r="K47" s="22">
        <v>0.93594277243267576</v>
      </c>
      <c r="L47" s="22">
        <v>7.9916488381260684E-2</v>
      </c>
      <c r="M47" s="22">
        <v>0.56821476855181396</v>
      </c>
      <c r="N47" s="22">
        <v>1.5058034038396666</v>
      </c>
      <c r="O47" s="36">
        <v>3</v>
      </c>
      <c r="P47" s="22">
        <v>0.60706041051902848</v>
      </c>
      <c r="Q47" s="22">
        <v>0.83699749420760206</v>
      </c>
      <c r="R47" s="36">
        <v>1</v>
      </c>
      <c r="S47" s="36">
        <v>1</v>
      </c>
      <c r="T47" s="36">
        <v>3</v>
      </c>
      <c r="U47" s="22">
        <v>0.6818710143133101</v>
      </c>
      <c r="V47" s="22">
        <v>1.6583501333324733</v>
      </c>
      <c r="W47" s="22">
        <v>1.8021253658213106</v>
      </c>
      <c r="X47" s="22">
        <v>5</v>
      </c>
      <c r="Y47" s="22">
        <v>0.91771772724452683</v>
      </c>
      <c r="Z47" s="22">
        <v>1.3349127171236588</v>
      </c>
      <c r="AA47" s="22">
        <v>5</v>
      </c>
      <c r="AB47" s="50">
        <v>5</v>
      </c>
      <c r="AC47" s="22">
        <v>1.9570333009120671</v>
      </c>
      <c r="AD47" s="22">
        <v>2.9002453764935794</v>
      </c>
      <c r="AE47" s="22">
        <v>1.6569384065828405</v>
      </c>
      <c r="AF47" s="22">
        <v>1.5012148854537126</v>
      </c>
      <c r="AG47" s="50">
        <v>1</v>
      </c>
      <c r="AH47" s="93">
        <v>1.294368568983568</v>
      </c>
      <c r="AI47" s="101">
        <v>2</v>
      </c>
      <c r="AJ47" s="102">
        <v>4</v>
      </c>
      <c r="AK47" s="102">
        <v>23</v>
      </c>
      <c r="AL47" s="103">
        <v>3</v>
      </c>
      <c r="AM47" s="103">
        <v>0</v>
      </c>
      <c r="AN47" s="103">
        <v>1</v>
      </c>
      <c r="AO47" s="104">
        <v>0</v>
      </c>
      <c r="AP47" s="22">
        <v>0</v>
      </c>
      <c r="AQ47" s="22">
        <v>8</v>
      </c>
      <c r="AR47" s="22">
        <v>2</v>
      </c>
      <c r="AS47" s="22">
        <v>7</v>
      </c>
      <c r="AT47" s="22">
        <v>1</v>
      </c>
      <c r="AU47" s="36"/>
      <c r="AV47" s="57">
        <v>26</v>
      </c>
      <c r="AW47" s="63">
        <v>1</v>
      </c>
      <c r="AX47" s="64">
        <f t="shared" si="14"/>
        <v>2.1526312154025793</v>
      </c>
      <c r="AY47" s="64">
        <f t="shared" si="15"/>
        <v>0</v>
      </c>
      <c r="AZ47" s="64">
        <f t="shared" si="16"/>
        <v>23</v>
      </c>
      <c r="BA47" s="65">
        <f t="shared" si="17"/>
        <v>4.0324562107155404E-4</v>
      </c>
      <c r="BB47" s="51">
        <f t="shared" si="21"/>
        <v>4.0119327613593212E-3</v>
      </c>
      <c r="BC47" s="66">
        <f t="shared" si="13"/>
        <v>45861</v>
      </c>
      <c r="BD47" s="50">
        <f t="shared" si="22"/>
        <v>21.416752581836189</v>
      </c>
      <c r="BE47" s="50" t="str">
        <f>Currentyear!E50</f>
        <v/>
      </c>
      <c r="BF47" s="50" t="str">
        <f t="shared" si="18"/>
        <v/>
      </c>
      <c r="BG47" s="50" t="str">
        <f t="shared" si="19"/>
        <v/>
      </c>
      <c r="BH47" s="50" t="str">
        <f t="shared" si="20"/>
        <v/>
      </c>
      <c r="BI47" s="36" t="e">
        <f t="array" aca="1" ref="BI47:BK47" ca="1">[1]!daniels(BH43:BH47,1)</f>
        <v>#NAME?</v>
      </c>
      <c r="BJ47" s="36" t="e">
        <f ca="1"/>
        <v>#NAME?</v>
      </c>
      <c r="BK47" s="36" t="e">
        <f ca="1"/>
        <v>#NAME?</v>
      </c>
      <c r="BL47" s="51" t="e">
        <f t="shared" si="23"/>
        <v>#VALUE!</v>
      </c>
      <c r="BM47" s="51" t="e">
        <f t="shared" si="24"/>
        <v>#VALUE!</v>
      </c>
    </row>
    <row r="48" spans="1:65" x14ac:dyDescent="0.25">
      <c r="A48" s="60">
        <f t="shared" si="8"/>
        <v>45862</v>
      </c>
      <c r="B48" s="22">
        <v>3.6506540054039331</v>
      </c>
      <c r="C48" s="36">
        <v>5</v>
      </c>
      <c r="D48" s="22">
        <v>1.9218256849299173</v>
      </c>
      <c r="E48" s="22">
        <v>0.67558212756698477</v>
      </c>
      <c r="F48" s="22">
        <v>1.2598158469676057</v>
      </c>
      <c r="G48" s="22">
        <v>2.7238811515690982</v>
      </c>
      <c r="H48" s="22">
        <v>1.194816864613883</v>
      </c>
      <c r="I48" s="36">
        <v>2</v>
      </c>
      <c r="J48" s="36">
        <v>1</v>
      </c>
      <c r="K48" s="22">
        <v>1.9042663128586108</v>
      </c>
      <c r="L48" s="22">
        <v>0.16259804530791619</v>
      </c>
      <c r="M48" s="22">
        <v>1.1560997098084236</v>
      </c>
      <c r="N48" s="36">
        <v>1</v>
      </c>
      <c r="O48" s="22">
        <v>6.1913891820906111</v>
      </c>
      <c r="P48" s="22">
        <v>1.2782372597781302</v>
      </c>
      <c r="Q48" s="22">
        <v>1.7624197881885595</v>
      </c>
      <c r="R48" s="22">
        <v>4.5274372860133978</v>
      </c>
      <c r="S48" s="22">
        <v>1.9563117994378156</v>
      </c>
      <c r="T48" s="36">
        <v>1</v>
      </c>
      <c r="U48" s="36">
        <v>1</v>
      </c>
      <c r="V48" s="36">
        <v>5</v>
      </c>
      <c r="W48" s="22">
        <v>3.8534526903735031</v>
      </c>
      <c r="X48" s="22">
        <v>5</v>
      </c>
      <c r="Y48" s="22">
        <v>1.9623671765527728</v>
      </c>
      <c r="Z48" s="22">
        <v>2.8545189874762991</v>
      </c>
      <c r="AA48" s="22">
        <v>2</v>
      </c>
      <c r="AB48" s="50">
        <v>20</v>
      </c>
      <c r="AC48" s="50">
        <v>1</v>
      </c>
      <c r="AD48" s="50">
        <v>3</v>
      </c>
      <c r="AE48" s="22">
        <v>3.2403511582811912</v>
      </c>
      <c r="AF48" s="22">
        <v>2.9358811470672816</v>
      </c>
      <c r="AG48" s="50">
        <v>2</v>
      </c>
      <c r="AH48" s="93">
        <v>2.5314075132762754</v>
      </c>
      <c r="AI48" s="101">
        <v>18</v>
      </c>
      <c r="AJ48" s="102">
        <v>5</v>
      </c>
      <c r="AK48" s="102">
        <v>17</v>
      </c>
      <c r="AL48" s="103">
        <v>78</v>
      </c>
      <c r="AM48" s="103">
        <v>1</v>
      </c>
      <c r="AN48" s="103">
        <v>0</v>
      </c>
      <c r="AO48" s="104">
        <v>1</v>
      </c>
      <c r="AP48" s="22">
        <v>0</v>
      </c>
      <c r="AQ48" s="22">
        <v>1</v>
      </c>
      <c r="AR48" s="22">
        <v>6</v>
      </c>
      <c r="AS48" s="22">
        <v>0</v>
      </c>
      <c r="AT48" s="22">
        <v>6</v>
      </c>
      <c r="AU48" s="36"/>
      <c r="AV48" s="57">
        <v>26</v>
      </c>
      <c r="AW48" s="63">
        <v>1</v>
      </c>
      <c r="AX48" s="64">
        <f t="shared" si="14"/>
        <v>5.2864222862820043</v>
      </c>
      <c r="AY48" s="64">
        <f t="shared" si="15"/>
        <v>0</v>
      </c>
      <c r="AZ48" s="64">
        <f t="shared" si="16"/>
        <v>78</v>
      </c>
      <c r="BA48" s="65">
        <f t="shared" si="17"/>
        <v>9.9028882551980548E-4</v>
      </c>
      <c r="BB48" s="51">
        <f t="shared" si="21"/>
        <v>5.0022215868791263E-3</v>
      </c>
      <c r="BC48" s="66">
        <f t="shared" si="13"/>
        <v>45862</v>
      </c>
      <c r="BD48" s="50">
        <f t="shared" si="22"/>
        <v>26.703174868118193</v>
      </c>
      <c r="BE48" s="50" t="str">
        <f>Currentyear!E51</f>
        <v/>
      </c>
      <c r="BF48" s="50" t="str">
        <f t="shared" si="18"/>
        <v/>
      </c>
      <c r="BG48" s="50" t="str">
        <f t="shared" si="19"/>
        <v/>
      </c>
      <c r="BH48" s="50" t="str">
        <f t="shared" si="20"/>
        <v/>
      </c>
      <c r="BI48" s="36" t="e">
        <f t="array" aca="1" ref="BI48:BK48" ca="1">[1]!daniels(BH44:BH48,1)</f>
        <v>#NAME?</v>
      </c>
      <c r="BJ48" s="36" t="e">
        <f ca="1"/>
        <v>#NAME?</v>
      </c>
      <c r="BK48" s="36" t="e">
        <f ca="1"/>
        <v>#NAME?</v>
      </c>
      <c r="BL48" s="51" t="e">
        <f t="shared" si="23"/>
        <v>#VALUE!</v>
      </c>
      <c r="BM48" s="51" t="e">
        <f t="shared" si="24"/>
        <v>#VALUE!</v>
      </c>
    </row>
    <row r="49" spans="1:65" x14ac:dyDescent="0.25">
      <c r="A49" s="60">
        <f t="shared" si="8"/>
        <v>45863</v>
      </c>
      <c r="B49" s="22">
        <v>5.0723990048415004</v>
      </c>
      <c r="C49" s="36">
        <v>27</v>
      </c>
      <c r="D49" s="22">
        <v>2.670341731008175</v>
      </c>
      <c r="E49" s="22">
        <v>0.93871668313288092</v>
      </c>
      <c r="F49" s="22">
        <v>1.7505321026404164</v>
      </c>
      <c r="G49" s="22">
        <v>3.7849982069537704</v>
      </c>
      <c r="H49" s="22">
        <v>1.6602947385339573</v>
      </c>
      <c r="I49" s="36">
        <v>3</v>
      </c>
      <c r="J49" s="36">
        <v>1</v>
      </c>
      <c r="K49" s="22">
        <v>2.6461939860082868</v>
      </c>
      <c r="L49" s="22">
        <v>0.22594886937619854</v>
      </c>
      <c r="M49" s="22">
        <v>1.6065575650898536</v>
      </c>
      <c r="N49" s="22">
        <v>4.2550214797671231</v>
      </c>
      <c r="O49" s="36">
        <v>2</v>
      </c>
      <c r="P49" s="36">
        <v>1</v>
      </c>
      <c r="Q49" s="22">
        <v>2.3346352926394882</v>
      </c>
      <c r="R49" s="36">
        <v>2</v>
      </c>
      <c r="S49" s="22">
        <v>2.4747672742654472</v>
      </c>
      <c r="T49" s="22">
        <v>2.6347396590010304</v>
      </c>
      <c r="U49" s="22">
        <v>1.9772079186672447</v>
      </c>
      <c r="V49" s="36">
        <v>4</v>
      </c>
      <c r="W49" s="22">
        <v>5.0486400750368299</v>
      </c>
      <c r="X49" s="22">
        <v>2</v>
      </c>
      <c r="Y49" s="22">
        <v>2.5710787337159915</v>
      </c>
      <c r="Z49" s="22">
        <v>3.7401045280286538</v>
      </c>
      <c r="AA49" s="22">
        <v>23</v>
      </c>
      <c r="AB49" s="50">
        <v>9</v>
      </c>
      <c r="AC49" s="50">
        <v>6</v>
      </c>
      <c r="AD49" s="50">
        <v>2</v>
      </c>
      <c r="AE49" s="50">
        <v>3</v>
      </c>
      <c r="AF49" s="50">
        <v>5</v>
      </c>
      <c r="AG49" s="22">
        <v>3.2000633139215626</v>
      </c>
      <c r="AH49" s="93">
        <v>3.211376095596028</v>
      </c>
      <c r="AI49" s="101">
        <v>8</v>
      </c>
      <c r="AJ49" s="102">
        <v>2</v>
      </c>
      <c r="AK49" s="102">
        <v>11</v>
      </c>
      <c r="AL49" s="103">
        <v>14</v>
      </c>
      <c r="AM49" s="103">
        <v>4</v>
      </c>
      <c r="AN49" s="103">
        <v>0</v>
      </c>
      <c r="AO49" s="104">
        <v>0</v>
      </c>
      <c r="AP49" s="22">
        <v>0</v>
      </c>
      <c r="AQ49" s="22">
        <v>6</v>
      </c>
      <c r="AR49" s="22">
        <v>1</v>
      </c>
      <c r="AS49" s="25">
        <v>3.8834246666324415</v>
      </c>
      <c r="AT49" s="25">
        <v>0</v>
      </c>
      <c r="AU49" s="36"/>
      <c r="AV49" s="57">
        <v>26</v>
      </c>
      <c r="AW49" s="63">
        <v>1</v>
      </c>
      <c r="AX49" s="64">
        <f t="shared" si="14"/>
        <v>4.4098443233713276</v>
      </c>
      <c r="AY49" s="64">
        <f t="shared" si="15"/>
        <v>0</v>
      </c>
      <c r="AZ49" s="64">
        <f t="shared" si="16"/>
        <v>27</v>
      </c>
      <c r="BA49" s="65">
        <f t="shared" si="17"/>
        <v>8.2608223846376502E-4</v>
      </c>
      <c r="BB49" s="51">
        <f t="shared" si="21"/>
        <v>5.8283038253428912E-3</v>
      </c>
      <c r="BC49" s="66">
        <f t="shared" si="13"/>
        <v>45863</v>
      </c>
      <c r="BD49" s="50">
        <f t="shared" si="22"/>
        <v>31.113019191489521</v>
      </c>
      <c r="BE49" s="50" t="str">
        <f>Currentyear!E52</f>
        <v/>
      </c>
      <c r="BF49" s="50" t="str">
        <f t="shared" si="18"/>
        <v/>
      </c>
      <c r="BG49" s="50" t="str">
        <f t="shared" si="19"/>
        <v/>
      </c>
      <c r="BH49" s="50" t="str">
        <f t="shared" si="20"/>
        <v/>
      </c>
      <c r="BI49" s="36" t="e">
        <f t="array" aca="1" ref="BI49:BK49" ca="1">[1]!daniels(BH45:BH49,1)</f>
        <v>#NAME?</v>
      </c>
      <c r="BJ49" s="36" t="e">
        <f ca="1"/>
        <v>#NAME?</v>
      </c>
      <c r="BK49" s="36" t="e">
        <f ca="1"/>
        <v>#NAME?</v>
      </c>
      <c r="BL49" s="51" t="e">
        <f t="shared" si="23"/>
        <v>#VALUE!</v>
      </c>
      <c r="BM49" s="51" t="e">
        <f t="shared" si="24"/>
        <v>#VALUE!</v>
      </c>
    </row>
    <row r="50" spans="1:65" x14ac:dyDescent="0.25">
      <c r="A50" s="60">
        <f t="shared" si="8"/>
        <v>45864</v>
      </c>
      <c r="B50" s="36">
        <v>3</v>
      </c>
      <c r="C50" s="36">
        <v>20</v>
      </c>
      <c r="D50" s="36">
        <v>3</v>
      </c>
      <c r="E50" s="36">
        <v>1</v>
      </c>
      <c r="F50" s="36">
        <v>3</v>
      </c>
      <c r="G50" s="22">
        <v>2.8800047521462653</v>
      </c>
      <c r="H50" s="22">
        <v>1.26333855898096</v>
      </c>
      <c r="I50" s="22">
        <v>2.0431474611435063</v>
      </c>
      <c r="J50" s="36">
        <v>4</v>
      </c>
      <c r="K50" s="22">
        <v>2.0602482322514373</v>
      </c>
      <c r="L50" s="22">
        <v>0.17591748512692568</v>
      </c>
      <c r="M50" s="22">
        <v>1.2508407938963606</v>
      </c>
      <c r="N50" s="22">
        <v>3.3130361583232033</v>
      </c>
      <c r="O50" s="22">
        <v>6.9302706594528409</v>
      </c>
      <c r="P50" s="22">
        <v>1.4307957670053302</v>
      </c>
      <c r="Q50" s="36">
        <v>2</v>
      </c>
      <c r="R50" s="22">
        <v>4.9748735522900462</v>
      </c>
      <c r="S50" s="22">
        <v>2.15163135255324</v>
      </c>
      <c r="T50" s="36">
        <v>4</v>
      </c>
      <c r="U50" s="22">
        <v>1.6848062895543139</v>
      </c>
      <c r="V50" s="36">
        <v>2</v>
      </c>
      <c r="W50" s="22">
        <v>4.3022446193536403</v>
      </c>
      <c r="X50" s="22">
        <v>6</v>
      </c>
      <c r="Y50" s="22">
        <v>1</v>
      </c>
      <c r="Z50" s="22">
        <v>3.1294945751232195</v>
      </c>
      <c r="AA50" s="22">
        <v>1</v>
      </c>
      <c r="AB50" s="50">
        <v>11</v>
      </c>
      <c r="AC50" s="50">
        <v>2</v>
      </c>
      <c r="AD50" s="50">
        <v>12</v>
      </c>
      <c r="AE50" s="50">
        <v>1</v>
      </c>
      <c r="AF50" s="22">
        <v>3.124454873668761</v>
      </c>
      <c r="AG50" s="50">
        <v>2</v>
      </c>
      <c r="AH50" s="101">
        <v>1</v>
      </c>
      <c r="AI50" s="101">
        <v>3</v>
      </c>
      <c r="AJ50" s="102">
        <v>2</v>
      </c>
      <c r="AK50" s="102">
        <v>7</v>
      </c>
      <c r="AL50" s="103">
        <v>31</v>
      </c>
      <c r="AM50" s="103">
        <v>5</v>
      </c>
      <c r="AN50" s="103">
        <v>0</v>
      </c>
      <c r="AO50" s="104">
        <v>1</v>
      </c>
      <c r="AP50" s="22">
        <v>2</v>
      </c>
      <c r="AQ50" s="22">
        <v>1</v>
      </c>
      <c r="AR50" s="22">
        <v>5</v>
      </c>
      <c r="AS50" s="22">
        <v>1</v>
      </c>
      <c r="AT50" s="22">
        <v>0</v>
      </c>
      <c r="AU50" s="36"/>
      <c r="AV50" s="57">
        <v>26</v>
      </c>
      <c r="AW50" s="63">
        <v>1</v>
      </c>
      <c r="AX50" s="64">
        <f t="shared" si="14"/>
        <v>4.1637830519724401</v>
      </c>
      <c r="AY50" s="64">
        <f t="shared" si="15"/>
        <v>0</v>
      </c>
      <c r="AZ50" s="64">
        <f t="shared" si="16"/>
        <v>31</v>
      </c>
      <c r="BA50" s="65">
        <f t="shared" si="17"/>
        <v>7.7998835601100877E-4</v>
      </c>
      <c r="BB50" s="51">
        <f t="shared" si="21"/>
        <v>6.6082921813538998E-3</v>
      </c>
      <c r="BC50" s="66">
        <f t="shared" si="13"/>
        <v>45864</v>
      </c>
      <c r="BD50" s="50">
        <f t="shared" si="22"/>
        <v>35.276802243461958</v>
      </c>
      <c r="BE50" s="50" t="str">
        <f>Currentyear!E53</f>
        <v/>
      </c>
      <c r="BF50" s="50" t="str">
        <f t="shared" si="18"/>
        <v/>
      </c>
      <c r="BG50" s="50" t="str">
        <f t="shared" si="19"/>
        <v/>
      </c>
      <c r="BH50" s="50" t="str">
        <f t="shared" si="20"/>
        <v/>
      </c>
      <c r="BI50" s="36" t="e">
        <f t="array" aca="1" ref="BI50:BK50" ca="1">[1]!daniels(BH46:BH50,1)</f>
        <v>#NAME?</v>
      </c>
      <c r="BJ50" s="36" t="e">
        <f ca="1"/>
        <v>#NAME?</v>
      </c>
      <c r="BK50" s="36" t="e">
        <f ca="1"/>
        <v>#NAME?</v>
      </c>
      <c r="BL50" s="51" t="e">
        <f t="shared" si="23"/>
        <v>#VALUE!</v>
      </c>
      <c r="BM50" s="51" t="e">
        <f t="shared" si="24"/>
        <v>#VALUE!</v>
      </c>
    </row>
    <row r="51" spans="1:65" x14ac:dyDescent="0.25">
      <c r="A51" s="60">
        <f t="shared" si="8"/>
        <v>45865</v>
      </c>
      <c r="B51" s="36">
        <v>1</v>
      </c>
      <c r="C51" s="36">
        <v>39</v>
      </c>
      <c r="D51" s="22">
        <v>4.6795001750193794</v>
      </c>
      <c r="E51" s="36">
        <v>2</v>
      </c>
      <c r="F51" s="22">
        <v>3.041222429746163</v>
      </c>
      <c r="G51" s="22">
        <v>6.5801194941412167</v>
      </c>
      <c r="H51" s="36">
        <v>1</v>
      </c>
      <c r="I51" s="36">
        <v>4</v>
      </c>
      <c r="J51" s="36">
        <v>2</v>
      </c>
      <c r="K51" s="22">
        <v>4.53486952512002</v>
      </c>
      <c r="L51" s="22">
        <v>0.38721809262994372</v>
      </c>
      <c r="M51" s="22">
        <v>2.7533319479085363</v>
      </c>
      <c r="N51" s="36">
        <v>1</v>
      </c>
      <c r="O51" s="36">
        <v>1</v>
      </c>
      <c r="P51" s="22">
        <v>2.8392699818267895</v>
      </c>
      <c r="Q51" s="36">
        <v>1</v>
      </c>
      <c r="R51" s="22">
        <v>9.8730153514752566</v>
      </c>
      <c r="S51" s="36">
        <v>1</v>
      </c>
      <c r="T51" s="36">
        <v>1</v>
      </c>
      <c r="U51" s="22">
        <v>3.2798076109957948</v>
      </c>
      <c r="V51" s="36">
        <v>1</v>
      </c>
      <c r="W51" s="22">
        <v>8.3758000199351983</v>
      </c>
      <c r="X51" s="22">
        <v>6</v>
      </c>
      <c r="Y51" s="22">
        <v>4.2621540145035404</v>
      </c>
      <c r="Z51" s="22">
        <v>6.2057099662594082</v>
      </c>
      <c r="AA51" s="22">
        <v>43</v>
      </c>
      <c r="AB51" s="50">
        <v>12</v>
      </c>
      <c r="AC51" s="50">
        <v>6</v>
      </c>
      <c r="AD51" s="50">
        <v>27</v>
      </c>
      <c r="AE51" s="50">
        <v>2</v>
      </c>
      <c r="AF51" s="50">
        <v>4</v>
      </c>
      <c r="AG51" s="50">
        <v>4</v>
      </c>
      <c r="AH51" s="101">
        <v>1</v>
      </c>
      <c r="AI51" s="101">
        <v>3</v>
      </c>
      <c r="AJ51" s="102">
        <v>21</v>
      </c>
      <c r="AK51" s="102">
        <v>48</v>
      </c>
      <c r="AL51" s="103">
        <v>15</v>
      </c>
      <c r="AM51" s="103">
        <v>2</v>
      </c>
      <c r="AN51" s="103">
        <v>1</v>
      </c>
      <c r="AO51" s="104">
        <v>0</v>
      </c>
      <c r="AP51" s="22">
        <v>1</v>
      </c>
      <c r="AQ51" s="22">
        <v>16</v>
      </c>
      <c r="AR51" s="22">
        <v>3</v>
      </c>
      <c r="AS51" s="22">
        <v>3</v>
      </c>
      <c r="AT51" s="22">
        <v>0</v>
      </c>
      <c r="AU51" s="36"/>
      <c r="AV51" s="57">
        <v>26</v>
      </c>
      <c r="AW51" s="63">
        <v>1</v>
      </c>
      <c r="AX51" s="64">
        <f t="shared" si="14"/>
        <v>7.5076102099892985</v>
      </c>
      <c r="AY51" s="64">
        <f t="shared" si="15"/>
        <v>0</v>
      </c>
      <c r="AZ51" s="64">
        <f t="shared" si="16"/>
        <v>48</v>
      </c>
      <c r="BA51" s="65">
        <f t="shared" si="17"/>
        <v>1.4063769586859292E-3</v>
      </c>
      <c r="BB51" s="51">
        <f t="shared" si="21"/>
        <v>8.014669140039829E-3</v>
      </c>
      <c r="BC51" s="66">
        <f t="shared" si="13"/>
        <v>45865</v>
      </c>
      <c r="BD51" s="50">
        <f t="shared" si="22"/>
        <v>42.784412453451253</v>
      </c>
      <c r="BE51" s="50" t="str">
        <f>Currentyear!E54</f>
        <v/>
      </c>
      <c r="BF51" s="50" t="str">
        <f t="shared" si="18"/>
        <v/>
      </c>
      <c r="BG51" s="50" t="str">
        <f t="shared" si="19"/>
        <v/>
      </c>
      <c r="BH51" s="50" t="str">
        <f t="shared" si="20"/>
        <v/>
      </c>
      <c r="BI51" s="36" t="e">
        <f t="array" aca="1" ref="BI51:BK51" ca="1">[1]!daniels(BH47:BH51,1)</f>
        <v>#NAME?</v>
      </c>
      <c r="BJ51" s="36" t="e">
        <f ca="1"/>
        <v>#NAME?</v>
      </c>
      <c r="BK51" s="36" t="e">
        <f ca="1"/>
        <v>#NAME?</v>
      </c>
      <c r="BL51" s="51" t="e">
        <f t="shared" si="23"/>
        <v>#VALUE!</v>
      </c>
      <c r="BM51" s="51" t="e">
        <f t="shared" si="24"/>
        <v>#VALUE!</v>
      </c>
    </row>
    <row r="52" spans="1:65" x14ac:dyDescent="0.25">
      <c r="A52" s="60">
        <f t="shared" si="8"/>
        <v>45866</v>
      </c>
      <c r="B52" s="36">
        <v>5</v>
      </c>
      <c r="C52" s="36">
        <v>10</v>
      </c>
      <c r="D52" s="36">
        <v>7</v>
      </c>
      <c r="E52" s="36">
        <v>8</v>
      </c>
      <c r="F52" s="36">
        <v>1</v>
      </c>
      <c r="G52" s="36">
        <v>5</v>
      </c>
      <c r="H52" s="22">
        <v>2.4878877479374815</v>
      </c>
      <c r="I52" s="36">
        <v>6</v>
      </c>
      <c r="J52" s="22">
        <v>3.5228896238945069</v>
      </c>
      <c r="K52" s="22">
        <v>4.0517768052206931</v>
      </c>
      <c r="L52" s="22">
        <v>0.34596986502286131</v>
      </c>
      <c r="M52" s="22">
        <v>2.460112167006165</v>
      </c>
      <c r="N52" s="22">
        <v>6.5070472409204516</v>
      </c>
      <c r="O52" s="36">
        <v>11</v>
      </c>
      <c r="P52" s="36">
        <v>1</v>
      </c>
      <c r="Q52" s="36">
        <v>1</v>
      </c>
      <c r="R52" s="22">
        <v>9.0107969434531618</v>
      </c>
      <c r="S52" s="22">
        <v>3.8914316734040693</v>
      </c>
      <c r="T52" s="22">
        <v>4.139887856390299</v>
      </c>
      <c r="U52" s="22">
        <v>3.1140720136750373</v>
      </c>
      <c r="V52" s="22">
        <v>7.5492121530787939</v>
      </c>
      <c r="W52" s="22">
        <v>8.2385302560074702</v>
      </c>
      <c r="X52" s="22">
        <v>18</v>
      </c>
      <c r="Y52" s="22">
        <v>3</v>
      </c>
      <c r="Z52" s="22">
        <v>1</v>
      </c>
      <c r="AA52" s="22">
        <v>11</v>
      </c>
      <c r="AB52" s="50">
        <v>6</v>
      </c>
      <c r="AC52" s="50">
        <v>9</v>
      </c>
      <c r="AD52" s="50">
        <v>12</v>
      </c>
      <c r="AE52" s="50">
        <v>7</v>
      </c>
      <c r="AF52" s="50">
        <v>16</v>
      </c>
      <c r="AG52" s="50">
        <v>10</v>
      </c>
      <c r="AH52" s="101">
        <v>1</v>
      </c>
      <c r="AI52" s="101">
        <v>7</v>
      </c>
      <c r="AJ52" s="103">
        <v>15</v>
      </c>
      <c r="AK52" s="94">
        <v>51.772295323116417</v>
      </c>
      <c r="AL52" s="103">
        <v>50</v>
      </c>
      <c r="AM52" s="103">
        <v>6</v>
      </c>
      <c r="AN52" s="103">
        <v>0</v>
      </c>
      <c r="AO52" s="104">
        <v>2</v>
      </c>
      <c r="AP52" s="22">
        <v>3</v>
      </c>
      <c r="AQ52" s="22">
        <v>14</v>
      </c>
      <c r="AR52" s="22">
        <v>2</v>
      </c>
      <c r="AS52" s="22">
        <v>10</v>
      </c>
      <c r="AT52" s="22">
        <v>1</v>
      </c>
      <c r="AU52" s="36"/>
      <c r="AV52" s="57">
        <v>26</v>
      </c>
      <c r="AW52" s="63">
        <v>1</v>
      </c>
      <c r="AX52" s="64">
        <f t="shared" si="14"/>
        <v>8.2705343821738388</v>
      </c>
      <c r="AY52" s="64">
        <f t="shared" si="15"/>
        <v>0</v>
      </c>
      <c r="AZ52" s="64">
        <f t="shared" si="16"/>
        <v>51.772295323116417</v>
      </c>
      <c r="BA52" s="65">
        <f t="shared" si="17"/>
        <v>1.5492931393311688E-3</v>
      </c>
      <c r="BB52" s="51">
        <f t="shared" si="21"/>
        <v>9.5639622793709973E-3</v>
      </c>
      <c r="BC52" s="66">
        <f t="shared" si="13"/>
        <v>45866</v>
      </c>
      <c r="BD52" s="50">
        <f t="shared" si="22"/>
        <v>51.054946835625088</v>
      </c>
      <c r="BE52" s="50" t="str">
        <f>Currentyear!E55</f>
        <v/>
      </c>
      <c r="BF52" s="50" t="str">
        <f t="shared" si="18"/>
        <v/>
      </c>
      <c r="BG52" s="50" t="str">
        <f t="shared" si="19"/>
        <v/>
      </c>
      <c r="BH52" s="50" t="str">
        <f t="shared" si="20"/>
        <v/>
      </c>
      <c r="BI52" s="36" t="e">
        <f t="array" aca="1" ref="BI52:BK52" ca="1">[1]!daniels(BH48:BH52,1)</f>
        <v>#NAME?</v>
      </c>
      <c r="BJ52" s="36" t="e">
        <f ca="1"/>
        <v>#NAME?</v>
      </c>
      <c r="BK52" s="36" t="e">
        <f ca="1"/>
        <v>#NAME?</v>
      </c>
      <c r="BL52" s="51" t="e">
        <f t="shared" si="23"/>
        <v>#VALUE!</v>
      </c>
      <c r="BM52" s="51" t="e">
        <f t="shared" si="24"/>
        <v>#VALUE!</v>
      </c>
    </row>
    <row r="53" spans="1:65" x14ac:dyDescent="0.25">
      <c r="A53" s="60">
        <f t="shared" si="8"/>
        <v>45867</v>
      </c>
      <c r="B53" s="36">
        <v>6</v>
      </c>
      <c r="C53" s="36">
        <v>22</v>
      </c>
      <c r="D53" s="22">
        <v>5.1406967607069038</v>
      </c>
      <c r="E53" s="36">
        <v>13</v>
      </c>
      <c r="F53" s="22">
        <v>3.3410613835602039</v>
      </c>
      <c r="G53" s="36">
        <v>7</v>
      </c>
      <c r="H53" s="22">
        <v>3.0654915398781259</v>
      </c>
      <c r="I53" s="22">
        <v>4.9519125214738473</v>
      </c>
      <c r="J53" s="22">
        <v>4.4416456475746813</v>
      </c>
      <c r="K53" s="22">
        <v>5.1087323479805837</v>
      </c>
      <c r="L53" s="22">
        <v>0.43622227024341348</v>
      </c>
      <c r="M53" s="22">
        <v>3.1019746781529234</v>
      </c>
      <c r="N53" s="22">
        <v>8.2054839405012832</v>
      </c>
      <c r="O53" s="36">
        <v>5</v>
      </c>
      <c r="P53" s="36">
        <v>1</v>
      </c>
      <c r="Q53" s="36">
        <v>2</v>
      </c>
      <c r="R53" s="22">
        <v>11.364098345265482</v>
      </c>
      <c r="S53" s="22">
        <v>4.9079846045075541</v>
      </c>
      <c r="T53" s="36">
        <v>1</v>
      </c>
      <c r="U53" s="22">
        <v>3.8494309856341706</v>
      </c>
      <c r="V53" s="36">
        <v>6</v>
      </c>
      <c r="W53" s="22">
        <v>9.8330272539727108</v>
      </c>
      <c r="X53" s="22">
        <v>49</v>
      </c>
      <c r="Y53" s="22">
        <v>2</v>
      </c>
      <c r="Z53" s="22">
        <v>2</v>
      </c>
      <c r="AA53" s="22">
        <v>2</v>
      </c>
      <c r="AB53" s="50">
        <v>8</v>
      </c>
      <c r="AC53" s="50">
        <v>4</v>
      </c>
      <c r="AD53" s="50">
        <v>4</v>
      </c>
      <c r="AE53" s="50">
        <v>5</v>
      </c>
      <c r="AF53" s="50">
        <v>8</v>
      </c>
      <c r="AG53" s="50">
        <v>2</v>
      </c>
      <c r="AH53" s="101">
        <v>13</v>
      </c>
      <c r="AI53" s="101">
        <v>9</v>
      </c>
      <c r="AJ53" s="103">
        <v>31</v>
      </c>
      <c r="AK53" s="94">
        <v>61.706807215653164</v>
      </c>
      <c r="AL53" s="103">
        <v>1</v>
      </c>
      <c r="AM53" s="103">
        <v>1</v>
      </c>
      <c r="AN53" s="103">
        <v>1</v>
      </c>
      <c r="AO53" s="104">
        <v>2</v>
      </c>
      <c r="AP53" s="22">
        <v>0</v>
      </c>
      <c r="AQ53" s="22">
        <v>11</v>
      </c>
      <c r="AR53" s="22">
        <v>7</v>
      </c>
      <c r="AS53" s="22">
        <v>0</v>
      </c>
      <c r="AT53" s="22">
        <v>7</v>
      </c>
      <c r="AU53" s="36"/>
      <c r="AV53" s="57">
        <v>26</v>
      </c>
      <c r="AW53" s="63">
        <v>1</v>
      </c>
      <c r="AX53" s="64">
        <f t="shared" si="14"/>
        <v>8.2062090120757318</v>
      </c>
      <c r="AY53" s="64">
        <f t="shared" si="15"/>
        <v>0</v>
      </c>
      <c r="AZ53" s="64">
        <f t="shared" si="16"/>
        <v>61.706807215653164</v>
      </c>
      <c r="BA53" s="65">
        <f t="shared" si="17"/>
        <v>1.5372432704868124E-3</v>
      </c>
      <c r="BB53" s="51">
        <f t="shared" si="21"/>
        <v>1.110120554985781E-2</v>
      </c>
      <c r="BC53" s="66">
        <f t="shared" si="13"/>
        <v>45867</v>
      </c>
      <c r="BD53" s="50">
        <f t="shared" si="22"/>
        <v>59.26115584770082</v>
      </c>
      <c r="BE53" s="50" t="str">
        <f>Currentyear!E56</f>
        <v/>
      </c>
      <c r="BF53" s="50" t="str">
        <f t="shared" si="18"/>
        <v/>
      </c>
      <c r="BG53" s="50" t="str">
        <f t="shared" si="19"/>
        <v/>
      </c>
      <c r="BH53" s="50" t="str">
        <f t="shared" si="20"/>
        <v/>
      </c>
      <c r="BI53" s="36" t="e">
        <f t="array" aca="1" ref="BI53:BK53" ca="1">[1]!daniels(BH49:BH53,1)</f>
        <v>#NAME?</v>
      </c>
      <c r="BJ53" s="36" t="e">
        <f ca="1"/>
        <v>#NAME?</v>
      </c>
      <c r="BK53" s="36" t="e">
        <f ca="1"/>
        <v>#NAME?</v>
      </c>
      <c r="BL53" s="51" t="e">
        <f t="shared" si="23"/>
        <v>#VALUE!</v>
      </c>
      <c r="BM53" s="51" t="e">
        <f t="shared" si="24"/>
        <v>#VALUE!</v>
      </c>
    </row>
    <row r="54" spans="1:65" x14ac:dyDescent="0.25">
      <c r="A54" s="60">
        <f t="shared" si="8"/>
        <v>45868</v>
      </c>
      <c r="B54" s="22">
        <v>9.7844843135231692</v>
      </c>
      <c r="C54" s="36">
        <v>16</v>
      </c>
      <c r="D54" s="36">
        <v>1</v>
      </c>
      <c r="E54" s="36">
        <v>9</v>
      </c>
      <c r="F54" s="36">
        <v>1</v>
      </c>
      <c r="G54" s="22">
        <v>6.9611975189844513</v>
      </c>
      <c r="H54" s="22">
        <v>3.0576803791302751</v>
      </c>
      <c r="I54" s="36">
        <v>3</v>
      </c>
      <c r="J54" s="36">
        <v>3</v>
      </c>
      <c r="K54" s="36">
        <v>1</v>
      </c>
      <c r="L54" s="22">
        <v>0.40748339536446321</v>
      </c>
      <c r="M54" s="22">
        <v>2.8977160691749262</v>
      </c>
      <c r="N54" s="36">
        <v>1</v>
      </c>
      <c r="O54" s="36">
        <v>8</v>
      </c>
      <c r="P54" s="36">
        <v>3</v>
      </c>
      <c r="Q54" s="36">
        <v>4</v>
      </c>
      <c r="R54" s="36">
        <v>3</v>
      </c>
      <c r="S54" s="22">
        <v>4.2283778845571316</v>
      </c>
      <c r="T54" s="22">
        <v>4.4906473766222952</v>
      </c>
      <c r="U54" s="36">
        <v>2</v>
      </c>
      <c r="V54" s="22">
        <v>8.0685302920838353</v>
      </c>
      <c r="W54" s="22">
        <v>8.822975929413408</v>
      </c>
      <c r="X54" s="22">
        <v>17</v>
      </c>
      <c r="Y54" s="22">
        <v>4.4746211759211354</v>
      </c>
      <c r="Z54" s="22">
        <v>1</v>
      </c>
      <c r="AA54" s="22">
        <v>5.8169955673708085</v>
      </c>
      <c r="AB54" s="50">
        <v>9</v>
      </c>
      <c r="AC54" s="50">
        <v>26</v>
      </c>
      <c r="AD54" s="50">
        <v>8</v>
      </c>
      <c r="AE54" s="50">
        <v>8</v>
      </c>
      <c r="AF54" s="50">
        <v>11</v>
      </c>
      <c r="AG54" s="50">
        <v>4</v>
      </c>
      <c r="AH54" s="101">
        <v>22</v>
      </c>
      <c r="AI54" s="101">
        <v>10</v>
      </c>
      <c r="AJ54" s="103">
        <v>22</v>
      </c>
      <c r="AK54" s="94">
        <v>57.649324542657574</v>
      </c>
      <c r="AL54" s="103">
        <v>77</v>
      </c>
      <c r="AM54" s="103">
        <v>6</v>
      </c>
      <c r="AN54" s="103">
        <v>0</v>
      </c>
      <c r="AO54" s="104">
        <v>5</v>
      </c>
      <c r="AP54" s="22">
        <v>5</v>
      </c>
      <c r="AQ54" s="22">
        <v>3</v>
      </c>
      <c r="AR54" s="22">
        <v>2</v>
      </c>
      <c r="AS54" s="22">
        <v>0</v>
      </c>
      <c r="AT54" s="22">
        <v>17</v>
      </c>
      <c r="AU54" s="36"/>
      <c r="AV54" s="57">
        <v>26</v>
      </c>
      <c r="AW54" s="63">
        <v>1</v>
      </c>
      <c r="AX54" s="64">
        <f t="shared" si="14"/>
        <v>9.820976449873255</v>
      </c>
      <c r="AY54" s="64">
        <f t="shared" si="15"/>
        <v>0</v>
      </c>
      <c r="AZ54" s="64">
        <f t="shared" si="16"/>
        <v>77</v>
      </c>
      <c r="BA54" s="65">
        <f t="shared" si="17"/>
        <v>1.8397325653003729E-3</v>
      </c>
      <c r="BB54" s="51">
        <f t="shared" si="21"/>
        <v>1.2940938115158182E-2</v>
      </c>
      <c r="BC54" s="66">
        <f t="shared" si="13"/>
        <v>45868</v>
      </c>
      <c r="BD54" s="50">
        <f t="shared" si="22"/>
        <v>69.082132297574077</v>
      </c>
      <c r="BE54" s="50" t="str">
        <f>Currentyear!E57</f>
        <v/>
      </c>
      <c r="BF54" s="50" t="str">
        <f t="shared" si="18"/>
        <v/>
      </c>
      <c r="BG54" s="50" t="str">
        <f t="shared" si="19"/>
        <v/>
      </c>
      <c r="BH54" s="50" t="str">
        <f t="shared" si="20"/>
        <v/>
      </c>
      <c r="BI54" s="36" t="e">
        <f t="array" aca="1" ref="BI54:BK54" ca="1">[1]!daniels(BH50:BH54,1)</f>
        <v>#NAME?</v>
      </c>
      <c r="BJ54" s="36" t="e">
        <f ca="1"/>
        <v>#NAME?</v>
      </c>
      <c r="BK54" s="36" t="e">
        <f ca="1"/>
        <v>#NAME?</v>
      </c>
      <c r="BL54" s="51" t="e">
        <f t="shared" si="23"/>
        <v>#VALUE!</v>
      </c>
      <c r="BM54" s="51" t="e">
        <f t="shared" si="24"/>
        <v>#VALUE!</v>
      </c>
    </row>
    <row r="55" spans="1:65" x14ac:dyDescent="0.25">
      <c r="A55" s="60">
        <f t="shared" si="8"/>
        <v>45869</v>
      </c>
      <c r="B55" s="36">
        <v>2</v>
      </c>
      <c r="C55" s="36">
        <v>19</v>
      </c>
      <c r="D55" s="36">
        <v>7</v>
      </c>
      <c r="E55" s="22">
        <v>2.0549335326728748</v>
      </c>
      <c r="F55" s="22">
        <v>3.8428416854243519</v>
      </c>
      <c r="G55" s="36">
        <v>23</v>
      </c>
      <c r="H55" s="36">
        <v>1</v>
      </c>
      <c r="I55" s="22">
        <v>5.6142796247713385</v>
      </c>
      <c r="J55" s="36">
        <v>2</v>
      </c>
      <c r="K55" s="22">
        <v>5.6771726175034214</v>
      </c>
      <c r="L55" s="22">
        <v>0.48547286496971764</v>
      </c>
      <c r="M55" s="22">
        <v>3.4524515986252808</v>
      </c>
      <c r="N55" s="36">
        <v>1</v>
      </c>
      <c r="O55" s="36">
        <v>4</v>
      </c>
      <c r="P55" s="22">
        <v>3.5448975084527881</v>
      </c>
      <c r="Q55" s="36">
        <v>1</v>
      </c>
      <c r="R55" s="36">
        <v>1</v>
      </c>
      <c r="S55" s="36">
        <v>3</v>
      </c>
      <c r="T55" s="36">
        <v>1</v>
      </c>
      <c r="U55" s="22">
        <v>3.923245888795166</v>
      </c>
      <c r="V55" s="22">
        <v>9.5103367855843537</v>
      </c>
      <c r="W55" s="22">
        <v>10.400836867901253</v>
      </c>
      <c r="X55" s="22">
        <v>5</v>
      </c>
      <c r="Y55" s="22">
        <v>5</v>
      </c>
      <c r="Z55" s="22">
        <v>1</v>
      </c>
      <c r="AA55" s="22">
        <v>58</v>
      </c>
      <c r="AB55" s="50">
        <v>8</v>
      </c>
      <c r="AC55" s="50">
        <v>2</v>
      </c>
      <c r="AD55" s="50">
        <v>23</v>
      </c>
      <c r="AE55" s="50">
        <v>11</v>
      </c>
      <c r="AF55" s="50">
        <v>7</v>
      </c>
      <c r="AG55" s="50">
        <v>7</v>
      </c>
      <c r="AH55" s="101">
        <v>6</v>
      </c>
      <c r="AI55" s="101">
        <v>4</v>
      </c>
      <c r="AJ55" s="102">
        <v>34</v>
      </c>
      <c r="AK55" s="103">
        <v>60</v>
      </c>
      <c r="AL55" s="103">
        <v>16</v>
      </c>
      <c r="AM55" s="103">
        <v>4</v>
      </c>
      <c r="AN55" s="103">
        <v>4</v>
      </c>
      <c r="AO55" s="104">
        <v>3</v>
      </c>
      <c r="AP55" s="22">
        <v>1</v>
      </c>
      <c r="AQ55" s="22">
        <v>8</v>
      </c>
      <c r="AR55" s="22">
        <v>0</v>
      </c>
      <c r="AS55" s="22">
        <v>14</v>
      </c>
      <c r="AT55" s="22">
        <v>7</v>
      </c>
      <c r="AU55" s="36"/>
      <c r="AV55" s="57">
        <v>26</v>
      </c>
      <c r="AW55" s="63">
        <v>1</v>
      </c>
      <c r="AX55" s="64">
        <f t="shared" si="14"/>
        <v>9.0855236335292808</v>
      </c>
      <c r="AY55" s="64">
        <f t="shared" si="15"/>
        <v>0.48547286496971764</v>
      </c>
      <c r="AZ55" s="64">
        <f t="shared" si="16"/>
        <v>60</v>
      </c>
      <c r="BA55" s="65">
        <f t="shared" si="17"/>
        <v>1.7019625071624832E-3</v>
      </c>
      <c r="BB55" s="51">
        <f t="shared" si="21"/>
        <v>1.4642900622320666E-2</v>
      </c>
      <c r="BC55" s="66">
        <f t="shared" si="13"/>
        <v>45869</v>
      </c>
      <c r="BD55" s="50">
        <f t="shared" si="22"/>
        <v>78.167655931103354</v>
      </c>
      <c r="BE55" s="50" t="str">
        <f>Currentyear!E58</f>
        <v/>
      </c>
      <c r="BF55" s="50" t="str">
        <f t="shared" si="18"/>
        <v/>
      </c>
      <c r="BG55" s="50" t="str">
        <f t="shared" si="19"/>
        <v/>
      </c>
      <c r="BH55" s="50" t="str">
        <f t="shared" si="20"/>
        <v/>
      </c>
      <c r="BI55" s="36" t="e">
        <f t="array" aca="1" ref="BI55:BK55" ca="1">[1]!daniels(BH51:BH55,1)</f>
        <v>#NAME?</v>
      </c>
      <c r="BJ55" s="36" t="e">
        <f ca="1"/>
        <v>#NAME?</v>
      </c>
      <c r="BK55" s="36" t="e">
        <f ca="1"/>
        <v>#NAME?</v>
      </c>
      <c r="BL55" s="51" t="e">
        <f t="shared" si="23"/>
        <v>#VALUE!</v>
      </c>
      <c r="BM55" s="51" t="e">
        <f t="shared" si="24"/>
        <v>#VALUE!</v>
      </c>
    </row>
    <row r="56" spans="1:65" x14ac:dyDescent="0.25">
      <c r="A56" s="60">
        <f t="shared" si="8"/>
        <v>45870</v>
      </c>
      <c r="B56" s="22">
        <v>9.2832149189741919</v>
      </c>
      <c r="C56" s="36">
        <v>12</v>
      </c>
      <c r="D56" s="22">
        <v>4.8938573237741911</v>
      </c>
      <c r="E56" s="22">
        <v>1.7185102104612451</v>
      </c>
      <c r="F56" s="36">
        <v>3</v>
      </c>
      <c r="G56" s="36">
        <v>9</v>
      </c>
      <c r="H56" s="22">
        <v>2.9014290569183832</v>
      </c>
      <c r="I56" s="36">
        <v>1</v>
      </c>
      <c r="J56" s="36">
        <v>30</v>
      </c>
      <c r="K56" s="36">
        <v>2</v>
      </c>
      <c r="L56" s="22">
        <v>0.38733628685599103</v>
      </c>
      <c r="M56" s="36">
        <v>1</v>
      </c>
      <c r="N56" s="22">
        <v>7.1659952470772748</v>
      </c>
      <c r="O56" s="36">
        <v>9</v>
      </c>
      <c r="P56" s="36">
        <v>1</v>
      </c>
      <c r="Q56" s="36">
        <v>3</v>
      </c>
      <c r="R56" s="36">
        <v>2</v>
      </c>
      <c r="S56" s="36">
        <v>5</v>
      </c>
      <c r="T56" s="22">
        <v>4.2699346890846801</v>
      </c>
      <c r="U56" s="22">
        <v>3.2187420683654646</v>
      </c>
      <c r="V56" s="36">
        <v>3</v>
      </c>
      <c r="W56" s="22">
        <v>8.2385917607234642</v>
      </c>
      <c r="X56" s="22">
        <v>5</v>
      </c>
      <c r="Y56" s="22">
        <v>7</v>
      </c>
      <c r="Z56" s="22">
        <v>1</v>
      </c>
      <c r="AA56" s="22">
        <v>5.323089962642972</v>
      </c>
      <c r="AB56" s="50">
        <v>10</v>
      </c>
      <c r="AC56" s="50">
        <v>5</v>
      </c>
      <c r="AD56" s="50">
        <v>8</v>
      </c>
      <c r="AE56" s="22">
        <v>6.7141762592595944</v>
      </c>
      <c r="AF56" s="50">
        <v>12</v>
      </c>
      <c r="AG56" s="50">
        <v>2</v>
      </c>
      <c r="AH56" s="101">
        <v>21</v>
      </c>
      <c r="AI56" s="101">
        <v>2</v>
      </c>
      <c r="AJ56" s="102">
        <v>29</v>
      </c>
      <c r="AK56" s="103">
        <v>142</v>
      </c>
      <c r="AL56" s="103">
        <v>8</v>
      </c>
      <c r="AM56" s="103">
        <v>4</v>
      </c>
      <c r="AN56" s="103">
        <v>0</v>
      </c>
      <c r="AO56" s="104">
        <v>7</v>
      </c>
      <c r="AP56" s="22">
        <v>2</v>
      </c>
      <c r="AQ56" s="22">
        <v>9</v>
      </c>
      <c r="AR56" s="22">
        <v>12</v>
      </c>
      <c r="AS56" s="22">
        <v>4</v>
      </c>
      <c r="AT56" s="22">
        <v>14</v>
      </c>
      <c r="AU56" s="36"/>
      <c r="AV56" s="57">
        <v>26</v>
      </c>
      <c r="AW56" s="63">
        <v>1</v>
      </c>
      <c r="AX56" s="64">
        <f t="shared" si="14"/>
        <v>9.7588994581496937</v>
      </c>
      <c r="AY56" s="64">
        <f t="shared" si="15"/>
        <v>0</v>
      </c>
      <c r="AZ56" s="64">
        <f t="shared" si="16"/>
        <v>142</v>
      </c>
      <c r="BA56" s="65">
        <f t="shared" si="17"/>
        <v>1.8281038780906412E-3</v>
      </c>
      <c r="BB56" s="51">
        <f t="shared" si="21"/>
        <v>1.6471004500411307E-2</v>
      </c>
      <c r="BC56" s="66">
        <f t="shared" si="13"/>
        <v>45870</v>
      </c>
      <c r="BD56" s="50">
        <f t="shared" si="22"/>
        <v>87.926555389253053</v>
      </c>
      <c r="BE56" s="50" t="str">
        <f>Currentyear!E59</f>
        <v/>
      </c>
      <c r="BF56" s="50" t="str">
        <f t="shared" si="18"/>
        <v/>
      </c>
      <c r="BG56" s="50" t="str">
        <f t="shared" si="19"/>
        <v/>
      </c>
      <c r="BH56" s="50" t="str">
        <f t="shared" si="20"/>
        <v/>
      </c>
      <c r="BI56" s="36" t="e">
        <f t="array" aca="1" ref="BI56:BK56" ca="1">[1]!daniels(BH52:BH56,1)</f>
        <v>#NAME?</v>
      </c>
      <c r="BJ56" s="36" t="e">
        <f ca="1"/>
        <v>#NAME?</v>
      </c>
      <c r="BK56" s="36" t="e">
        <f ca="1"/>
        <v>#NAME?</v>
      </c>
      <c r="BL56" s="51" t="e">
        <f t="shared" si="23"/>
        <v>#VALUE!</v>
      </c>
      <c r="BM56" s="51" t="e">
        <f t="shared" si="24"/>
        <v>#VALUE!</v>
      </c>
    </row>
    <row r="57" spans="1:65" x14ac:dyDescent="0.25">
      <c r="A57" s="60">
        <f t="shared" si="8"/>
        <v>45871</v>
      </c>
      <c r="B57" s="36">
        <v>1</v>
      </c>
      <c r="C57" s="36">
        <v>5</v>
      </c>
      <c r="D57" s="36">
        <v>2</v>
      </c>
      <c r="E57" s="36">
        <v>2</v>
      </c>
      <c r="F57" s="36">
        <v>3</v>
      </c>
      <c r="G57" s="36">
        <v>6</v>
      </c>
      <c r="H57" s="36">
        <v>2</v>
      </c>
      <c r="I57" s="36">
        <v>1</v>
      </c>
      <c r="J57" s="36">
        <v>11</v>
      </c>
      <c r="K57" s="22">
        <v>4.499128174523312</v>
      </c>
      <c r="L57" s="22">
        <v>0.38527076276489208</v>
      </c>
      <c r="M57" s="36">
        <v>3</v>
      </c>
      <c r="N57" s="22">
        <v>7.1284226274737597</v>
      </c>
      <c r="O57" s="36">
        <v>14</v>
      </c>
      <c r="P57" s="36">
        <v>1</v>
      </c>
      <c r="Q57" s="36">
        <v>2</v>
      </c>
      <c r="R57" s="36">
        <v>3</v>
      </c>
      <c r="S57" s="22">
        <v>4.0717317271609677</v>
      </c>
      <c r="T57" s="36">
        <v>2</v>
      </c>
      <c r="U57" s="22">
        <v>3.1995093423111025</v>
      </c>
      <c r="V57" s="36">
        <v>3</v>
      </c>
      <c r="W57" s="22">
        <v>2</v>
      </c>
      <c r="X57" s="22">
        <v>10</v>
      </c>
      <c r="Y57" s="22">
        <v>3</v>
      </c>
      <c r="Z57" s="22">
        <v>2</v>
      </c>
      <c r="AA57" s="22">
        <v>5.0982343420712866</v>
      </c>
      <c r="AB57" s="50">
        <v>26</v>
      </c>
      <c r="AC57" s="50">
        <v>15</v>
      </c>
      <c r="AD57" s="50">
        <v>7</v>
      </c>
      <c r="AE57" s="50">
        <v>18</v>
      </c>
      <c r="AF57" s="50">
        <v>5</v>
      </c>
      <c r="AG57" s="50">
        <v>2</v>
      </c>
      <c r="AH57" s="101">
        <v>38</v>
      </c>
      <c r="AI57" s="101">
        <v>5</v>
      </c>
      <c r="AJ57" s="102">
        <v>2</v>
      </c>
      <c r="AK57" s="103">
        <v>97</v>
      </c>
      <c r="AL57" s="103">
        <v>1</v>
      </c>
      <c r="AM57" s="103">
        <v>6</v>
      </c>
      <c r="AN57" s="103">
        <v>0</v>
      </c>
      <c r="AO57" s="104">
        <v>0</v>
      </c>
      <c r="AP57" s="22">
        <v>1</v>
      </c>
      <c r="AQ57" s="22">
        <v>24</v>
      </c>
      <c r="AR57" s="22">
        <v>23</v>
      </c>
      <c r="AS57" s="22">
        <v>31</v>
      </c>
      <c r="AT57" s="22">
        <v>24</v>
      </c>
      <c r="AU57" s="36"/>
      <c r="AV57" s="57">
        <v>26</v>
      </c>
      <c r="AW57" s="63">
        <v>1</v>
      </c>
      <c r="AX57" s="64">
        <f t="shared" si="14"/>
        <v>7.9361535847879345</v>
      </c>
      <c r="AY57" s="64">
        <f t="shared" si="15"/>
        <v>0</v>
      </c>
      <c r="AZ57" s="64">
        <f t="shared" si="16"/>
        <v>97</v>
      </c>
      <c r="BA57" s="65">
        <f t="shared" si="17"/>
        <v>1.4866546384344587E-3</v>
      </c>
      <c r="BB57" s="51">
        <f t="shared" si="21"/>
        <v>1.7957659138845766E-2</v>
      </c>
      <c r="BC57" s="66">
        <f t="shared" si="13"/>
        <v>45871</v>
      </c>
      <c r="BD57" s="50">
        <f t="shared" si="22"/>
        <v>95.862708974040984</v>
      </c>
      <c r="BE57" s="50" t="str">
        <f>Currentyear!E60</f>
        <v/>
      </c>
      <c r="BF57" s="50" t="str">
        <f t="shared" si="18"/>
        <v/>
      </c>
      <c r="BG57" s="50" t="str">
        <f t="shared" si="19"/>
        <v/>
      </c>
      <c r="BH57" s="50" t="str">
        <f t="shared" si="20"/>
        <v/>
      </c>
      <c r="BI57" s="36" t="e">
        <f t="array" aca="1" ref="BI57:BK57" ca="1">[1]!daniels(BH53:BH57,1)</f>
        <v>#NAME?</v>
      </c>
      <c r="BJ57" s="36" t="e">
        <f ca="1"/>
        <v>#NAME?</v>
      </c>
      <c r="BK57" s="36" t="e">
        <f ca="1"/>
        <v>#NAME?</v>
      </c>
      <c r="BL57" s="51" t="e">
        <f t="shared" si="23"/>
        <v>#VALUE!</v>
      </c>
      <c r="BM57" s="51" t="e">
        <f t="shared" si="24"/>
        <v>#VALUE!</v>
      </c>
    </row>
    <row r="58" spans="1:65" x14ac:dyDescent="0.25">
      <c r="A58" s="60">
        <f t="shared" si="8"/>
        <v>45872</v>
      </c>
      <c r="B58" s="36">
        <v>20</v>
      </c>
      <c r="C58" s="36">
        <v>6</v>
      </c>
      <c r="D58" s="22">
        <v>5.044091147864922</v>
      </c>
      <c r="E58" s="22">
        <v>1.7713009723863951</v>
      </c>
      <c r="F58" s="36">
        <v>1</v>
      </c>
      <c r="G58" s="36">
        <v>11</v>
      </c>
      <c r="H58" s="22">
        <v>2.9906585536004795</v>
      </c>
      <c r="I58" s="36">
        <v>4</v>
      </c>
      <c r="J58" s="36">
        <v>7</v>
      </c>
      <c r="K58" s="22">
        <v>4.7760893837543721</v>
      </c>
      <c r="L58" s="36">
        <v>1</v>
      </c>
      <c r="M58" s="22">
        <v>2.8950431657706419</v>
      </c>
      <c r="N58" s="22">
        <v>7.6563231197110522</v>
      </c>
      <c r="O58" s="36">
        <v>5</v>
      </c>
      <c r="P58" s="36">
        <v>2</v>
      </c>
      <c r="Q58" s="36">
        <v>4</v>
      </c>
      <c r="R58" s="36">
        <v>3</v>
      </c>
      <c r="S58" s="22">
        <v>4.3734999341318144</v>
      </c>
      <c r="T58" s="36">
        <v>7</v>
      </c>
      <c r="U58" s="22">
        <v>3.4367783366766953</v>
      </c>
      <c r="V58" s="36">
        <v>5</v>
      </c>
      <c r="W58" s="22">
        <v>7</v>
      </c>
      <c r="X58" s="22">
        <v>28</v>
      </c>
      <c r="Y58" s="22">
        <v>3</v>
      </c>
      <c r="Z58" s="22">
        <v>4</v>
      </c>
      <c r="AA58" s="22">
        <v>2</v>
      </c>
      <c r="AB58" s="50">
        <v>4</v>
      </c>
      <c r="AC58" s="50">
        <v>10</v>
      </c>
      <c r="AD58" s="22">
        <v>12.397371518677181</v>
      </c>
      <c r="AE58" s="50">
        <v>2</v>
      </c>
      <c r="AF58" s="50">
        <v>9</v>
      </c>
      <c r="AG58" s="50">
        <v>19</v>
      </c>
      <c r="AH58" s="101">
        <v>23</v>
      </c>
      <c r="AI58" s="101">
        <v>1</v>
      </c>
      <c r="AJ58" s="102">
        <v>10</v>
      </c>
      <c r="AK58" s="103">
        <v>146</v>
      </c>
      <c r="AL58" s="103">
        <v>8</v>
      </c>
      <c r="AM58" s="103">
        <v>13</v>
      </c>
      <c r="AN58" s="103">
        <v>1</v>
      </c>
      <c r="AO58" s="104">
        <v>0</v>
      </c>
      <c r="AP58" s="22">
        <v>2</v>
      </c>
      <c r="AQ58" s="22">
        <v>26</v>
      </c>
      <c r="AR58" s="22">
        <v>15</v>
      </c>
      <c r="AS58" s="22">
        <v>8</v>
      </c>
      <c r="AT58" s="22">
        <v>64</v>
      </c>
      <c r="AU58" s="36"/>
      <c r="AV58" s="57">
        <v>26</v>
      </c>
      <c r="AW58" s="63">
        <v>1</v>
      </c>
      <c r="AX58" s="64">
        <f t="shared" si="14"/>
        <v>10.0814916129896</v>
      </c>
      <c r="AY58" s="64">
        <f t="shared" si="15"/>
        <v>0</v>
      </c>
      <c r="AZ58" s="64">
        <f t="shared" si="16"/>
        <v>146</v>
      </c>
      <c r="BA58" s="65">
        <f t="shared" si="17"/>
        <v>1.8885340497338135E-3</v>
      </c>
      <c r="BB58" s="51">
        <f t="shared" si="21"/>
        <v>1.9846193188579581E-2</v>
      </c>
      <c r="BC58" s="66">
        <f t="shared" si="13"/>
        <v>45872</v>
      </c>
      <c r="BD58" s="50">
        <f t="shared" si="22"/>
        <v>105.94420058703058</v>
      </c>
      <c r="BE58" s="50" t="str">
        <f>Currentyear!E61</f>
        <v/>
      </c>
      <c r="BF58" s="50" t="str">
        <f t="shared" si="18"/>
        <v/>
      </c>
      <c r="BG58" s="50" t="str">
        <f t="shared" si="19"/>
        <v/>
      </c>
      <c r="BH58" s="50" t="str">
        <f t="shared" si="20"/>
        <v/>
      </c>
      <c r="BI58" s="36" t="e">
        <f t="array" aca="1" ref="BI58:BK58" ca="1">[1]!daniels(BH54:BH58,1)</f>
        <v>#NAME?</v>
      </c>
      <c r="BJ58" s="36" t="e">
        <f ca="1"/>
        <v>#NAME?</v>
      </c>
      <c r="BK58" s="36" t="e">
        <f ca="1"/>
        <v>#NAME?</v>
      </c>
      <c r="BL58" s="51" t="e">
        <f t="shared" si="23"/>
        <v>#VALUE!</v>
      </c>
      <c r="BM58" s="51" t="e">
        <f t="shared" si="24"/>
        <v>#VALUE!</v>
      </c>
    </row>
    <row r="59" spans="1:65" x14ac:dyDescent="0.25">
      <c r="A59" s="60">
        <f t="shared" si="8"/>
        <v>45873</v>
      </c>
      <c r="B59" s="36">
        <v>14</v>
      </c>
      <c r="C59" s="36">
        <v>6</v>
      </c>
      <c r="D59" s="36">
        <v>6</v>
      </c>
      <c r="E59" s="22">
        <v>3.2001178063163209</v>
      </c>
      <c r="F59" s="22">
        <v>5.9681639158519788</v>
      </c>
      <c r="G59" s="22">
        <v>12.892630804289414</v>
      </c>
      <c r="H59" s="22">
        <v>5.679391001885759</v>
      </c>
      <c r="I59" s="36">
        <v>6</v>
      </c>
      <c r="J59" s="36">
        <v>18</v>
      </c>
      <c r="K59" s="36">
        <v>7</v>
      </c>
      <c r="L59" s="22">
        <v>0.75816077866262133</v>
      </c>
      <c r="M59" s="22">
        <v>5.3850948199024629</v>
      </c>
      <c r="N59" s="22">
        <v>14.24353929156621</v>
      </c>
      <c r="O59" s="36">
        <v>10</v>
      </c>
      <c r="P59" s="36">
        <v>6</v>
      </c>
      <c r="Q59" s="36">
        <v>1</v>
      </c>
      <c r="R59" s="36">
        <v>10</v>
      </c>
      <c r="S59" s="22">
        <v>8.1369234399296726</v>
      </c>
      <c r="T59" s="36">
        <v>4</v>
      </c>
      <c r="U59" s="36">
        <v>2</v>
      </c>
      <c r="V59" s="36">
        <v>4</v>
      </c>
      <c r="W59" s="22">
        <v>21</v>
      </c>
      <c r="X59" s="22">
        <v>8</v>
      </c>
      <c r="Y59" s="22">
        <v>2</v>
      </c>
      <c r="Z59" s="22">
        <v>11.170465300763198</v>
      </c>
      <c r="AA59" s="22">
        <v>27</v>
      </c>
      <c r="AB59" s="50">
        <v>9</v>
      </c>
      <c r="AC59" s="50">
        <v>13</v>
      </c>
      <c r="AD59" s="50">
        <v>40</v>
      </c>
      <c r="AE59" s="50">
        <v>31</v>
      </c>
      <c r="AF59" s="50">
        <v>14</v>
      </c>
      <c r="AG59" s="50">
        <v>4</v>
      </c>
      <c r="AH59" s="101">
        <v>75</v>
      </c>
      <c r="AI59" s="101">
        <v>3</v>
      </c>
      <c r="AJ59" s="102">
        <v>25</v>
      </c>
      <c r="AK59" s="95">
        <v>183</v>
      </c>
      <c r="AL59" s="103">
        <v>46</v>
      </c>
      <c r="AM59" s="103">
        <v>1</v>
      </c>
      <c r="AN59" s="103">
        <v>0</v>
      </c>
      <c r="AO59" s="104">
        <v>9</v>
      </c>
      <c r="AP59" s="22">
        <v>0</v>
      </c>
      <c r="AQ59" s="22">
        <v>13</v>
      </c>
      <c r="AR59" s="22">
        <v>31</v>
      </c>
      <c r="AS59" s="22">
        <v>4</v>
      </c>
      <c r="AT59" s="22">
        <v>14</v>
      </c>
      <c r="AU59" s="36"/>
      <c r="AV59" s="57">
        <v>26</v>
      </c>
      <c r="AW59" s="63">
        <v>1</v>
      </c>
      <c r="AX59" s="64">
        <f t="shared" si="14"/>
        <v>16.400841150223599</v>
      </c>
      <c r="AY59" s="64">
        <f t="shared" si="15"/>
        <v>0</v>
      </c>
      <c r="AZ59" s="64">
        <f t="shared" si="16"/>
        <v>183</v>
      </c>
      <c r="BA59" s="65">
        <f t="shared" si="17"/>
        <v>3.0723178816678847E-3</v>
      </c>
      <c r="BB59" s="51">
        <f t="shared" si="21"/>
        <v>2.2918511070247467E-2</v>
      </c>
      <c r="BC59" s="66">
        <f t="shared" si="13"/>
        <v>45873</v>
      </c>
      <c r="BD59" s="50">
        <f t="shared" si="22"/>
        <v>122.34504173725418</v>
      </c>
      <c r="BE59" s="50" t="str">
        <f>Currentyear!E62</f>
        <v/>
      </c>
      <c r="BF59" s="50" t="str">
        <f t="shared" si="18"/>
        <v/>
      </c>
      <c r="BG59" s="50" t="str">
        <f t="shared" si="19"/>
        <v/>
      </c>
      <c r="BH59" s="50" t="str">
        <f t="shared" si="20"/>
        <v/>
      </c>
      <c r="BI59" s="36" t="e">
        <f t="array" aca="1" ref="BI59:BK59" ca="1">[1]!daniels(BH55:BH59,1)</f>
        <v>#NAME?</v>
      </c>
      <c r="BJ59" s="36" t="e">
        <f ca="1"/>
        <v>#NAME?</v>
      </c>
      <c r="BK59" s="36" t="e">
        <f ca="1"/>
        <v>#NAME?</v>
      </c>
      <c r="BL59" s="51" t="e">
        <f t="shared" si="23"/>
        <v>#VALUE!</v>
      </c>
      <c r="BM59" s="51" t="e">
        <f t="shared" si="24"/>
        <v>#VALUE!</v>
      </c>
    </row>
    <row r="60" spans="1:65" x14ac:dyDescent="0.25">
      <c r="A60" s="60">
        <f t="shared" si="8"/>
        <v>45874</v>
      </c>
      <c r="B60" s="36">
        <v>3</v>
      </c>
      <c r="C60" s="36">
        <v>2</v>
      </c>
      <c r="D60" s="36">
        <v>14</v>
      </c>
      <c r="E60" s="36">
        <v>2</v>
      </c>
      <c r="F60" s="36">
        <v>3</v>
      </c>
      <c r="G60" s="36">
        <v>8</v>
      </c>
      <c r="H60" s="36">
        <v>1</v>
      </c>
      <c r="I60" s="36">
        <v>8</v>
      </c>
      <c r="J60" s="36">
        <v>17</v>
      </c>
      <c r="K60" s="36">
        <v>5</v>
      </c>
      <c r="L60" s="22">
        <v>0.77018909150442794</v>
      </c>
      <c r="M60" s="36">
        <v>8</v>
      </c>
      <c r="N60" s="22">
        <v>14.277899486792037</v>
      </c>
      <c r="O60" s="36">
        <v>3</v>
      </c>
      <c r="P60" s="36">
        <v>2</v>
      </c>
      <c r="Q60" s="36">
        <v>8</v>
      </c>
      <c r="R60" s="36">
        <v>53</v>
      </c>
      <c r="S60" s="22">
        <v>8.1574326044853667</v>
      </c>
      <c r="T60" s="36">
        <v>2</v>
      </c>
      <c r="U60" s="22">
        <v>6.3921133574296887</v>
      </c>
      <c r="V60" s="36">
        <v>1</v>
      </c>
      <c r="W60" s="22">
        <v>6</v>
      </c>
      <c r="X60" s="22">
        <v>11</v>
      </c>
      <c r="Y60" s="22">
        <v>3</v>
      </c>
      <c r="Z60" s="22">
        <v>15</v>
      </c>
      <c r="AA60" s="22">
        <v>66</v>
      </c>
      <c r="AB60" s="50">
        <v>2</v>
      </c>
      <c r="AC60" s="50">
        <v>25</v>
      </c>
      <c r="AD60" s="50">
        <v>10</v>
      </c>
      <c r="AE60" s="50">
        <v>16</v>
      </c>
      <c r="AF60" s="50">
        <v>7</v>
      </c>
      <c r="AG60" s="50">
        <v>7</v>
      </c>
      <c r="AH60" s="101">
        <v>7</v>
      </c>
      <c r="AI60" s="101">
        <v>10</v>
      </c>
      <c r="AJ60" s="102">
        <v>74</v>
      </c>
      <c r="AK60" s="103">
        <v>110</v>
      </c>
      <c r="AL60" s="103">
        <v>59</v>
      </c>
      <c r="AM60" s="103">
        <v>5</v>
      </c>
      <c r="AN60" s="103">
        <v>0</v>
      </c>
      <c r="AO60" s="104">
        <v>5</v>
      </c>
      <c r="AP60" s="22">
        <v>3</v>
      </c>
      <c r="AQ60" s="22">
        <v>5</v>
      </c>
      <c r="AR60" s="22">
        <v>5</v>
      </c>
      <c r="AS60" s="22">
        <v>1</v>
      </c>
      <c r="AT60" s="22">
        <v>4</v>
      </c>
      <c r="AU60" s="36"/>
      <c r="AV60" s="57">
        <v>26</v>
      </c>
      <c r="AW60" s="63">
        <v>1</v>
      </c>
      <c r="AX60" s="64">
        <f t="shared" si="14"/>
        <v>14.892625232688086</v>
      </c>
      <c r="AY60" s="64">
        <f t="shared" si="15"/>
        <v>0</v>
      </c>
      <c r="AZ60" s="64">
        <f t="shared" si="16"/>
        <v>110</v>
      </c>
      <c r="BA60" s="65">
        <f t="shared" si="17"/>
        <v>2.7897885473235104E-3</v>
      </c>
      <c r="BB60" s="51">
        <f t="shared" si="21"/>
        <v>2.5708299617570977E-2</v>
      </c>
      <c r="BC60" s="66">
        <f t="shared" si="13"/>
        <v>45874</v>
      </c>
      <c r="BD60" s="50">
        <f t="shared" si="22"/>
        <v>137.23766696994227</v>
      </c>
      <c r="BE60" s="50" t="str">
        <f>Currentyear!E63</f>
        <v/>
      </c>
      <c r="BF60" s="50" t="str">
        <f t="shared" si="18"/>
        <v/>
      </c>
      <c r="BG60" s="50" t="str">
        <f t="shared" si="19"/>
        <v/>
      </c>
      <c r="BH60" s="50" t="str">
        <f t="shared" si="20"/>
        <v/>
      </c>
      <c r="BI60" s="36" t="e">
        <f t="array" aca="1" ref="BI60:BK60" ca="1">[1]!daniels(BH56:BH60,1)</f>
        <v>#NAME?</v>
      </c>
      <c r="BJ60" s="36" t="e">
        <f ca="1"/>
        <v>#NAME?</v>
      </c>
      <c r="BK60" s="36" t="e">
        <f ca="1"/>
        <v>#NAME?</v>
      </c>
      <c r="BL60" s="51" t="e">
        <f t="shared" si="23"/>
        <v>#VALUE!</v>
      </c>
      <c r="BM60" s="51" t="e">
        <f t="shared" si="24"/>
        <v>#VALUE!</v>
      </c>
    </row>
    <row r="61" spans="1:65" x14ac:dyDescent="0.25">
      <c r="A61" s="60">
        <f t="shared" si="8"/>
        <v>45875</v>
      </c>
      <c r="B61" s="36">
        <v>26</v>
      </c>
      <c r="C61" s="36">
        <v>15</v>
      </c>
      <c r="D61" s="36">
        <v>9</v>
      </c>
      <c r="E61" s="36">
        <v>2</v>
      </c>
      <c r="F61" s="36">
        <v>3</v>
      </c>
      <c r="G61" s="22">
        <v>20.037767899712509</v>
      </c>
      <c r="H61" s="36">
        <v>1</v>
      </c>
      <c r="I61" s="36">
        <v>13</v>
      </c>
      <c r="J61" s="36">
        <v>3</v>
      </c>
      <c r="K61" s="22">
        <v>13.857856490679785</v>
      </c>
      <c r="L61" s="22">
        <v>1.1914396375603797</v>
      </c>
      <c r="M61" s="36">
        <v>29</v>
      </c>
      <c r="N61" s="22">
        <v>22.092340020897002</v>
      </c>
      <c r="O61" s="36">
        <v>76</v>
      </c>
      <c r="P61" s="22">
        <v>8.8188862355911297</v>
      </c>
      <c r="Q61" s="36">
        <v>1</v>
      </c>
      <c r="R61" s="36">
        <v>7</v>
      </c>
      <c r="S61" s="22">
        <v>12.79820951403914</v>
      </c>
      <c r="T61" s="36">
        <v>1</v>
      </c>
      <c r="U61" s="22">
        <v>10.029641122372725</v>
      </c>
      <c r="V61" s="36">
        <v>3</v>
      </c>
      <c r="W61" s="22">
        <v>14</v>
      </c>
      <c r="X61" s="22">
        <v>15</v>
      </c>
      <c r="Y61" s="22">
        <v>8</v>
      </c>
      <c r="Z61" s="22">
        <v>15</v>
      </c>
      <c r="AA61" s="22">
        <v>61</v>
      </c>
      <c r="AB61" s="50">
        <v>30</v>
      </c>
      <c r="AC61" s="50">
        <v>31</v>
      </c>
      <c r="AD61" s="50">
        <v>60</v>
      </c>
      <c r="AE61" s="50">
        <v>13</v>
      </c>
      <c r="AF61" s="50">
        <v>59</v>
      </c>
      <c r="AG61" s="50">
        <v>10</v>
      </c>
      <c r="AH61" s="101">
        <v>49</v>
      </c>
      <c r="AI61" s="101">
        <v>1</v>
      </c>
      <c r="AJ61" s="102">
        <v>26</v>
      </c>
      <c r="AK61" s="103">
        <v>118</v>
      </c>
      <c r="AL61" s="103">
        <v>19</v>
      </c>
      <c r="AM61" s="103">
        <v>5</v>
      </c>
      <c r="AN61" s="103">
        <v>1</v>
      </c>
      <c r="AO61" s="104">
        <v>1</v>
      </c>
      <c r="AP61" s="22">
        <v>0</v>
      </c>
      <c r="AQ61" s="22">
        <v>22</v>
      </c>
      <c r="AR61" s="22">
        <v>86</v>
      </c>
      <c r="AS61" s="22">
        <v>3</v>
      </c>
      <c r="AT61" s="22">
        <v>5</v>
      </c>
      <c r="AU61" s="36"/>
      <c r="AV61" s="57">
        <v>26</v>
      </c>
      <c r="AW61" s="63">
        <v>1</v>
      </c>
      <c r="AX61" s="64">
        <f t="shared" si="14"/>
        <v>19.849418071240308</v>
      </c>
      <c r="AY61" s="64">
        <f t="shared" si="15"/>
        <v>0</v>
      </c>
      <c r="AZ61" s="64">
        <f t="shared" si="16"/>
        <v>118</v>
      </c>
      <c r="BA61" s="65">
        <f t="shared" si="17"/>
        <v>3.7183289273027215E-3</v>
      </c>
      <c r="BB61" s="51">
        <f t="shared" si="21"/>
        <v>2.9426628544873698E-2</v>
      </c>
      <c r="BC61" s="66">
        <f t="shared" si="13"/>
        <v>45875</v>
      </c>
      <c r="BD61" s="50">
        <f t="shared" si="22"/>
        <v>157.08708504118258</v>
      </c>
      <c r="BE61" s="50" t="str">
        <f>Currentyear!E64</f>
        <v/>
      </c>
      <c r="BF61" s="50" t="str">
        <f t="shared" si="18"/>
        <v/>
      </c>
      <c r="BG61" s="50" t="str">
        <f t="shared" si="19"/>
        <v/>
      </c>
      <c r="BH61" s="50" t="str">
        <f t="shared" si="20"/>
        <v/>
      </c>
      <c r="BI61" s="36" t="e">
        <f t="array" aca="1" ref="BI61:BK61" ca="1">[1]!daniels(BH57:BH61,1)</f>
        <v>#NAME?</v>
      </c>
      <c r="BJ61" s="36" t="e">
        <f ca="1"/>
        <v>#NAME?</v>
      </c>
      <c r="BK61" s="36" t="e">
        <f ca="1"/>
        <v>#NAME?</v>
      </c>
      <c r="BL61" s="51" t="e">
        <f t="shared" si="23"/>
        <v>#VALUE!</v>
      </c>
      <c r="BM61" s="51" t="e">
        <f t="shared" si="24"/>
        <v>#VALUE!</v>
      </c>
    </row>
    <row r="62" spans="1:65" x14ac:dyDescent="0.25">
      <c r="A62" s="60">
        <f t="shared" si="8"/>
        <v>45876</v>
      </c>
      <c r="B62" s="36">
        <v>16</v>
      </c>
      <c r="C62" s="36">
        <v>10</v>
      </c>
      <c r="D62" s="36">
        <v>48</v>
      </c>
      <c r="E62" s="36">
        <v>8</v>
      </c>
      <c r="F62" s="36">
        <v>24</v>
      </c>
      <c r="G62" s="36">
        <v>13</v>
      </c>
      <c r="H62" s="36">
        <v>6</v>
      </c>
      <c r="I62" s="36">
        <v>6</v>
      </c>
      <c r="J62" s="36">
        <v>32</v>
      </c>
      <c r="K62" s="22">
        <v>11.564267089561776</v>
      </c>
      <c r="L62" s="22">
        <v>0.994260555055824</v>
      </c>
      <c r="M62" s="36">
        <v>7</v>
      </c>
      <c r="N62" s="36">
        <v>1</v>
      </c>
      <c r="O62" s="36">
        <v>4</v>
      </c>
      <c r="P62" s="22">
        <v>7.1064482891033043</v>
      </c>
      <c r="Q62" s="36">
        <v>4</v>
      </c>
      <c r="R62" s="36">
        <v>4</v>
      </c>
      <c r="S62" s="22">
        <v>10.314660055187924</v>
      </c>
      <c r="T62" s="22">
        <v>10.826236182285681</v>
      </c>
      <c r="U62" s="36">
        <v>1</v>
      </c>
      <c r="V62" s="36">
        <v>7</v>
      </c>
      <c r="W62" s="22">
        <v>6</v>
      </c>
      <c r="X62" s="22">
        <v>39</v>
      </c>
      <c r="Y62" s="22">
        <v>8</v>
      </c>
      <c r="Z62" s="22">
        <v>5</v>
      </c>
      <c r="AA62" s="22">
        <v>33</v>
      </c>
      <c r="AB62" s="50">
        <v>31</v>
      </c>
      <c r="AC62" s="50">
        <v>20</v>
      </c>
      <c r="AD62" s="50">
        <v>61</v>
      </c>
      <c r="AE62" s="50">
        <v>10</v>
      </c>
      <c r="AF62" s="50">
        <v>11</v>
      </c>
      <c r="AG62" s="50">
        <v>9</v>
      </c>
      <c r="AH62" s="101">
        <v>23</v>
      </c>
      <c r="AI62" s="101">
        <v>5</v>
      </c>
      <c r="AJ62" s="102">
        <v>48</v>
      </c>
      <c r="AK62" s="103">
        <v>39</v>
      </c>
      <c r="AL62" s="103">
        <v>73</v>
      </c>
      <c r="AM62" s="103">
        <v>15</v>
      </c>
      <c r="AN62" s="103">
        <v>1</v>
      </c>
      <c r="AO62" s="104">
        <v>3</v>
      </c>
      <c r="AP62" s="22">
        <v>89</v>
      </c>
      <c r="AQ62" s="22">
        <v>46</v>
      </c>
      <c r="AR62" s="22">
        <v>89</v>
      </c>
      <c r="AS62" s="22">
        <v>4</v>
      </c>
      <c r="AT62" s="22">
        <v>11</v>
      </c>
      <c r="AU62" s="36"/>
      <c r="AV62" s="57">
        <v>26</v>
      </c>
      <c r="AW62" s="63">
        <v>1</v>
      </c>
      <c r="AX62" s="64">
        <f t="shared" si="14"/>
        <v>18.556240784663281</v>
      </c>
      <c r="AY62" s="64">
        <f t="shared" si="15"/>
        <v>0.994260555055824</v>
      </c>
      <c r="AZ62" s="64">
        <f t="shared" si="16"/>
        <v>89</v>
      </c>
      <c r="BA62" s="65">
        <f t="shared" si="17"/>
        <v>3.4760821019523529E-3</v>
      </c>
      <c r="BB62" s="51">
        <f t="shared" si="21"/>
        <v>3.2902710646826053E-2</v>
      </c>
      <c r="BC62" s="66">
        <f t="shared" si="13"/>
        <v>45876</v>
      </c>
      <c r="BD62" s="50">
        <f t="shared" si="22"/>
        <v>175.64332582584586</v>
      </c>
      <c r="BE62" s="50" t="str">
        <f>Currentyear!E65</f>
        <v/>
      </c>
      <c r="BF62" s="50" t="str">
        <f t="shared" si="18"/>
        <v/>
      </c>
      <c r="BG62" s="50" t="str">
        <f t="shared" si="19"/>
        <v/>
      </c>
      <c r="BH62" s="50" t="str">
        <f t="shared" si="20"/>
        <v/>
      </c>
      <c r="BI62" s="36" t="e">
        <f t="array" aca="1" ref="BI62:BK62" ca="1">[1]!daniels(BH58:BH62,1)</f>
        <v>#NAME?</v>
      </c>
      <c r="BJ62" s="36" t="e">
        <f ca="1"/>
        <v>#NAME?</v>
      </c>
      <c r="BK62" s="36" t="e">
        <f ca="1"/>
        <v>#NAME?</v>
      </c>
      <c r="BL62" s="51" t="e">
        <f t="shared" si="23"/>
        <v>#VALUE!</v>
      </c>
      <c r="BM62" s="51" t="e">
        <f t="shared" si="24"/>
        <v>#VALUE!</v>
      </c>
    </row>
    <row r="63" spans="1:65" x14ac:dyDescent="0.25">
      <c r="A63" s="60">
        <f t="shared" si="8"/>
        <v>45877</v>
      </c>
      <c r="B63" s="36">
        <v>38</v>
      </c>
      <c r="C63" s="36">
        <v>21</v>
      </c>
      <c r="D63" s="36">
        <v>7</v>
      </c>
      <c r="E63" s="36">
        <v>3</v>
      </c>
      <c r="F63" s="36">
        <v>2</v>
      </c>
      <c r="G63" s="36">
        <v>5</v>
      </c>
      <c r="H63" s="36">
        <v>12</v>
      </c>
      <c r="I63" s="36">
        <v>4</v>
      </c>
      <c r="J63" s="36">
        <v>3</v>
      </c>
      <c r="K63" s="22">
        <v>18.182190108363891</v>
      </c>
      <c r="L63" s="22">
        <v>1.5632758201875585</v>
      </c>
      <c r="M63" s="36">
        <v>2</v>
      </c>
      <c r="N63" s="22">
        <v>28.895033354915522</v>
      </c>
      <c r="O63" s="36">
        <v>7</v>
      </c>
      <c r="P63" s="36">
        <v>2</v>
      </c>
      <c r="Q63" s="36">
        <v>7</v>
      </c>
      <c r="R63" s="36">
        <v>12</v>
      </c>
      <c r="S63" s="36">
        <v>13</v>
      </c>
      <c r="T63" s="36">
        <v>5</v>
      </c>
      <c r="U63" s="36">
        <v>4</v>
      </c>
      <c r="V63" s="36">
        <v>7</v>
      </c>
      <c r="W63" s="22">
        <v>13</v>
      </c>
      <c r="X63" s="22">
        <v>116</v>
      </c>
      <c r="Y63" s="22">
        <v>10</v>
      </c>
      <c r="Z63" s="22">
        <v>27</v>
      </c>
      <c r="AA63" s="22">
        <v>148</v>
      </c>
      <c r="AB63" s="50">
        <v>64</v>
      </c>
      <c r="AC63" s="50">
        <v>23</v>
      </c>
      <c r="AD63" s="50">
        <v>66</v>
      </c>
      <c r="AE63" s="50">
        <v>79</v>
      </c>
      <c r="AF63" s="50">
        <v>2</v>
      </c>
      <c r="AG63" s="50">
        <v>41</v>
      </c>
      <c r="AH63" s="101">
        <v>20</v>
      </c>
      <c r="AI63" s="101">
        <v>2</v>
      </c>
      <c r="AJ63" s="102">
        <v>17</v>
      </c>
      <c r="AK63" s="103">
        <v>153</v>
      </c>
      <c r="AL63" s="103">
        <v>22</v>
      </c>
      <c r="AM63" s="103">
        <v>30</v>
      </c>
      <c r="AN63" s="103">
        <v>0</v>
      </c>
      <c r="AO63" s="104">
        <v>10</v>
      </c>
      <c r="AP63" s="22">
        <v>65</v>
      </c>
      <c r="AQ63" s="22">
        <v>14</v>
      </c>
      <c r="AR63" s="22">
        <v>47</v>
      </c>
      <c r="AS63" s="22">
        <v>22</v>
      </c>
      <c r="AT63" s="22">
        <v>4</v>
      </c>
      <c r="AU63" s="36"/>
      <c r="AV63" s="57">
        <v>26</v>
      </c>
      <c r="AW63" s="63">
        <v>1</v>
      </c>
      <c r="AX63" s="64">
        <f t="shared" si="14"/>
        <v>27.088792665450413</v>
      </c>
      <c r="AY63" s="64">
        <f t="shared" si="15"/>
        <v>0</v>
      </c>
      <c r="AZ63" s="64">
        <f t="shared" si="16"/>
        <v>153</v>
      </c>
      <c r="BA63" s="65">
        <f t="shared" si="17"/>
        <v>5.0744581534906512E-3</v>
      </c>
      <c r="BB63" s="51">
        <f t="shared" si="21"/>
        <v>3.7977168800316707E-2</v>
      </c>
      <c r="BC63" s="66">
        <f t="shared" si="13"/>
        <v>45877</v>
      </c>
      <c r="BD63" s="50">
        <f t="shared" si="22"/>
        <v>202.73211849129626</v>
      </c>
      <c r="BE63" s="50" t="str">
        <f>Currentyear!E66</f>
        <v/>
      </c>
      <c r="BF63" s="50" t="str">
        <f t="shared" si="18"/>
        <v/>
      </c>
      <c r="BG63" s="50" t="str">
        <f t="shared" si="19"/>
        <v/>
      </c>
      <c r="BH63" s="50" t="str">
        <f t="shared" si="20"/>
        <v/>
      </c>
      <c r="BI63" s="36" t="e">
        <f t="array" aca="1" ref="BI63:BK63" ca="1">[1]!daniels(BH59:BH63,1)</f>
        <v>#NAME?</v>
      </c>
      <c r="BJ63" s="36" t="e">
        <f ca="1"/>
        <v>#NAME?</v>
      </c>
      <c r="BK63" s="36" t="e">
        <f ca="1"/>
        <v>#NAME?</v>
      </c>
      <c r="BL63" s="51" t="e">
        <f t="shared" si="23"/>
        <v>#VALUE!</v>
      </c>
      <c r="BM63" s="51" t="e">
        <f t="shared" si="24"/>
        <v>#VALUE!</v>
      </c>
    </row>
    <row r="64" spans="1:65" x14ac:dyDescent="0.25">
      <c r="A64" s="60">
        <f t="shared" si="8"/>
        <v>45878</v>
      </c>
      <c r="B64" s="36">
        <v>25</v>
      </c>
      <c r="C64" s="36">
        <v>18</v>
      </c>
      <c r="D64" s="36">
        <v>10</v>
      </c>
      <c r="E64" s="36">
        <v>4</v>
      </c>
      <c r="F64" s="36">
        <v>3</v>
      </c>
      <c r="G64" s="36">
        <v>15</v>
      </c>
      <c r="H64" s="36">
        <v>7</v>
      </c>
      <c r="I64" s="36">
        <v>5</v>
      </c>
      <c r="J64" s="36">
        <v>6</v>
      </c>
      <c r="K64" s="36">
        <v>1</v>
      </c>
      <c r="L64" s="22">
        <v>1.1708811123246727</v>
      </c>
      <c r="M64" s="22">
        <v>8.1855021170880491</v>
      </c>
      <c r="N64" s="36">
        <v>6</v>
      </c>
      <c r="O64" s="36">
        <v>3</v>
      </c>
      <c r="P64" s="36">
        <v>4</v>
      </c>
      <c r="Q64" s="36">
        <v>1</v>
      </c>
      <c r="R64" s="36">
        <v>27</v>
      </c>
      <c r="S64" s="36">
        <v>14</v>
      </c>
      <c r="T64" s="36">
        <v>3</v>
      </c>
      <c r="U64" s="36">
        <v>2</v>
      </c>
      <c r="V64" s="36">
        <v>10</v>
      </c>
      <c r="W64" s="22">
        <v>2</v>
      </c>
      <c r="X64" s="22">
        <v>44</v>
      </c>
      <c r="Y64" s="22">
        <v>2</v>
      </c>
      <c r="Z64" s="22">
        <v>1</v>
      </c>
      <c r="AA64" s="22">
        <v>28</v>
      </c>
      <c r="AB64" s="50">
        <v>92</v>
      </c>
      <c r="AC64" s="50">
        <v>56</v>
      </c>
      <c r="AD64" s="50">
        <v>82</v>
      </c>
      <c r="AE64" s="50">
        <v>2</v>
      </c>
      <c r="AF64" s="50">
        <v>10</v>
      </c>
      <c r="AG64" s="50">
        <v>20</v>
      </c>
      <c r="AH64" s="101">
        <v>81</v>
      </c>
      <c r="AI64" s="101">
        <v>11</v>
      </c>
      <c r="AJ64" s="102">
        <v>2</v>
      </c>
      <c r="AK64" s="103">
        <v>230</v>
      </c>
      <c r="AL64" s="103">
        <v>128</v>
      </c>
      <c r="AM64" s="103">
        <v>10</v>
      </c>
      <c r="AN64" s="103">
        <v>44</v>
      </c>
      <c r="AO64" s="104">
        <v>25</v>
      </c>
      <c r="AP64" s="22">
        <v>51</v>
      </c>
      <c r="AQ64" s="22">
        <v>20</v>
      </c>
      <c r="AR64" s="22">
        <v>41</v>
      </c>
      <c r="AS64" s="22">
        <v>30</v>
      </c>
      <c r="AT64" s="22">
        <v>12</v>
      </c>
      <c r="AU64" s="36"/>
      <c r="AV64" s="57">
        <v>26</v>
      </c>
      <c r="AW64" s="63">
        <v>1</v>
      </c>
      <c r="AX64" s="64">
        <f t="shared" si="14"/>
        <v>26.691619103156405</v>
      </c>
      <c r="AY64" s="64">
        <f t="shared" si="15"/>
        <v>1</v>
      </c>
      <c r="AZ64" s="64">
        <f t="shared" si="16"/>
        <v>230</v>
      </c>
      <c r="BA64" s="65">
        <f t="shared" si="17"/>
        <v>5.0000568818494729E-3</v>
      </c>
      <c r="BB64" s="51">
        <f t="shared" si="21"/>
        <v>4.2977225682166179E-2</v>
      </c>
      <c r="BC64" s="66">
        <f t="shared" si="13"/>
        <v>45878</v>
      </c>
      <c r="BD64" s="50">
        <f t="shared" si="22"/>
        <v>229.42373759445266</v>
      </c>
      <c r="BE64" s="50" t="str">
        <f>Currentyear!E67</f>
        <v/>
      </c>
      <c r="BF64" s="50" t="str">
        <f t="shared" si="18"/>
        <v/>
      </c>
      <c r="BG64" s="50" t="str">
        <f t="shared" si="19"/>
        <v/>
      </c>
      <c r="BH64" s="50" t="str">
        <f>IF(ISERR(BE64/BB64),"",$BE64/$BB64)</f>
        <v/>
      </c>
      <c r="BI64" s="36" t="e">
        <f t="array" aca="1" ref="BI64:BK64" ca="1">[1]!daniels(BH60:BH64,1)</f>
        <v>#NAME?</v>
      </c>
      <c r="BJ64" s="36" t="e">
        <f ca="1"/>
        <v>#NAME?</v>
      </c>
      <c r="BK64" s="36" t="e">
        <f ca="1"/>
        <v>#NAME?</v>
      </c>
      <c r="BL64" s="51" t="e">
        <f t="shared" si="23"/>
        <v>#VALUE!</v>
      </c>
      <c r="BM64" s="51" t="e">
        <f t="shared" si="24"/>
        <v>#VALUE!</v>
      </c>
    </row>
    <row r="65" spans="1:65" x14ac:dyDescent="0.25">
      <c r="A65" s="60">
        <f t="shared" si="8"/>
        <v>45879</v>
      </c>
      <c r="B65" s="36">
        <v>223</v>
      </c>
      <c r="C65" s="36">
        <v>16</v>
      </c>
      <c r="D65" s="36">
        <v>50</v>
      </c>
      <c r="E65" s="36">
        <v>15</v>
      </c>
      <c r="F65" s="36">
        <v>21</v>
      </c>
      <c r="G65" s="36">
        <v>6</v>
      </c>
      <c r="H65" s="36">
        <v>13</v>
      </c>
      <c r="I65" s="36">
        <v>15</v>
      </c>
      <c r="J65" s="36">
        <v>16</v>
      </c>
      <c r="K65" s="22">
        <v>18.253494769638653</v>
      </c>
      <c r="L65" s="36">
        <v>2</v>
      </c>
      <c r="M65" s="36">
        <v>2</v>
      </c>
      <c r="N65" s="36">
        <v>4</v>
      </c>
      <c r="O65" s="36">
        <v>1</v>
      </c>
      <c r="P65" s="36">
        <v>2</v>
      </c>
      <c r="Q65" s="36">
        <v>1</v>
      </c>
      <c r="R65" s="36">
        <v>14</v>
      </c>
      <c r="S65" s="36">
        <v>1</v>
      </c>
      <c r="T65" s="36">
        <v>4</v>
      </c>
      <c r="U65" s="22">
        <v>12.207310891473622</v>
      </c>
      <c r="V65" s="36">
        <v>12</v>
      </c>
      <c r="W65" s="22">
        <v>4</v>
      </c>
      <c r="X65" s="22">
        <v>106</v>
      </c>
      <c r="Y65" s="22">
        <v>8</v>
      </c>
      <c r="Z65" s="22">
        <v>5</v>
      </c>
      <c r="AA65" s="22">
        <v>92</v>
      </c>
      <c r="AB65" s="50">
        <v>45</v>
      </c>
      <c r="AC65" s="50">
        <v>17</v>
      </c>
      <c r="AD65" s="50">
        <v>25</v>
      </c>
      <c r="AE65" s="22">
        <v>23.718302791121964</v>
      </c>
      <c r="AF65" s="50">
        <v>28</v>
      </c>
      <c r="AG65" s="50">
        <v>3</v>
      </c>
      <c r="AH65" s="101">
        <v>18</v>
      </c>
      <c r="AI65" s="101">
        <v>12</v>
      </c>
      <c r="AJ65" s="94">
        <v>56.892136128900489</v>
      </c>
      <c r="AK65" s="95">
        <v>78</v>
      </c>
      <c r="AL65" s="95">
        <v>123</v>
      </c>
      <c r="AM65" s="95">
        <v>7</v>
      </c>
      <c r="AN65" s="95">
        <v>36</v>
      </c>
      <c r="AO65" s="100">
        <v>2</v>
      </c>
      <c r="AP65" s="22">
        <v>9</v>
      </c>
      <c r="AQ65" s="22">
        <v>244</v>
      </c>
      <c r="AR65" s="22">
        <v>53</v>
      </c>
      <c r="AS65" s="22">
        <v>23</v>
      </c>
      <c r="AT65" s="25">
        <v>44.882299086553722</v>
      </c>
      <c r="AU65" s="36"/>
      <c r="AV65" s="57">
        <v>26</v>
      </c>
      <c r="AW65" s="63">
        <v>1</v>
      </c>
      <c r="AX65" s="64">
        <f t="shared" si="14"/>
        <v>27.977347428808159</v>
      </c>
      <c r="AY65" s="64">
        <f t="shared" si="15"/>
        <v>1</v>
      </c>
      <c r="AZ65" s="64">
        <f t="shared" si="16"/>
        <v>223</v>
      </c>
      <c r="BA65" s="65">
        <f t="shared" si="17"/>
        <v>5.2409083168268146E-3</v>
      </c>
      <c r="BB65" s="51">
        <f t="shared" si="21"/>
        <v>4.8218133998992996E-2</v>
      </c>
      <c r="BC65" s="66">
        <f t="shared" si="13"/>
        <v>45879</v>
      </c>
      <c r="BD65" s="50">
        <f t="shared" si="22"/>
        <v>257.4010850232608</v>
      </c>
      <c r="BE65" s="50" t="str">
        <f>Currentyear!E68</f>
        <v/>
      </c>
      <c r="BF65" s="50" t="str">
        <f t="shared" si="18"/>
        <v/>
      </c>
      <c r="BG65" s="50" t="str">
        <f t="shared" si="19"/>
        <v/>
      </c>
      <c r="BH65" s="50" t="str">
        <f t="shared" si="20"/>
        <v/>
      </c>
      <c r="BI65" s="36" t="e">
        <f t="array" aca="1" ref="BI65:BK65" ca="1">[1]!daniels(BH61:BH65,1)</f>
        <v>#NAME?</v>
      </c>
      <c r="BJ65" s="36" t="e">
        <f ca="1"/>
        <v>#NAME?</v>
      </c>
      <c r="BK65" s="36" t="e">
        <f ca="1"/>
        <v>#NAME?</v>
      </c>
      <c r="BL65" s="51" t="e">
        <f t="shared" si="23"/>
        <v>#VALUE!</v>
      </c>
      <c r="BM65" s="51" t="e">
        <f t="shared" si="24"/>
        <v>#VALUE!</v>
      </c>
    </row>
    <row r="66" spans="1:65" x14ac:dyDescent="0.25">
      <c r="A66" s="60">
        <f t="shared" si="8"/>
        <v>45880</v>
      </c>
      <c r="B66" s="36">
        <v>155</v>
      </c>
      <c r="C66" s="36">
        <v>30</v>
      </c>
      <c r="D66" s="36">
        <v>29</v>
      </c>
      <c r="E66" s="36">
        <v>15</v>
      </c>
      <c r="F66" s="22">
        <v>10.464291686624225</v>
      </c>
      <c r="G66" s="36">
        <v>18</v>
      </c>
      <c r="H66" s="36">
        <v>15</v>
      </c>
      <c r="I66" s="36">
        <v>4</v>
      </c>
      <c r="J66" s="36">
        <v>4</v>
      </c>
      <c r="K66" s="36">
        <v>1</v>
      </c>
      <c r="L66" s="22">
        <v>1.2924996771278672</v>
      </c>
      <c r="M66" s="36">
        <v>2</v>
      </c>
      <c r="N66" s="36">
        <v>2</v>
      </c>
      <c r="O66" s="36">
        <v>4</v>
      </c>
      <c r="P66" s="22">
        <v>9.1508608459835532</v>
      </c>
      <c r="Q66" s="36">
        <v>2</v>
      </c>
      <c r="R66" s="36">
        <v>29</v>
      </c>
      <c r="S66" s="36">
        <v>3</v>
      </c>
      <c r="T66" s="22">
        <v>13.672412192979088</v>
      </c>
      <c r="U66" s="36">
        <v>11</v>
      </c>
      <c r="V66" s="36">
        <v>1</v>
      </c>
      <c r="W66" s="22">
        <v>1</v>
      </c>
      <c r="X66" s="22">
        <v>19</v>
      </c>
      <c r="Y66" s="22">
        <v>26</v>
      </c>
      <c r="Z66" s="22">
        <v>22</v>
      </c>
      <c r="AA66" s="22">
        <v>10</v>
      </c>
      <c r="AB66" s="50">
        <v>13</v>
      </c>
      <c r="AC66" s="50">
        <v>45</v>
      </c>
      <c r="AD66" s="50">
        <v>19</v>
      </c>
      <c r="AE66" s="50">
        <v>18</v>
      </c>
      <c r="AF66" s="50">
        <v>54</v>
      </c>
      <c r="AG66" s="50">
        <v>64</v>
      </c>
      <c r="AH66" s="101">
        <v>22</v>
      </c>
      <c r="AI66" s="101">
        <v>8</v>
      </c>
      <c r="AJ66" s="94">
        <v>46.360898257108239</v>
      </c>
      <c r="AK66" s="95">
        <v>156</v>
      </c>
      <c r="AL66" s="95">
        <v>114</v>
      </c>
      <c r="AM66" s="95">
        <v>0</v>
      </c>
      <c r="AN66" s="95">
        <v>89</v>
      </c>
      <c r="AO66" s="100">
        <v>7</v>
      </c>
      <c r="AP66" s="22">
        <v>73</v>
      </c>
      <c r="AQ66" s="22">
        <v>82</v>
      </c>
      <c r="AR66" s="22">
        <v>37</v>
      </c>
      <c r="AS66" s="22">
        <v>41</v>
      </c>
      <c r="AT66" s="25">
        <v>40.564682241438099</v>
      </c>
      <c r="AU66" s="36"/>
      <c r="AV66" s="57">
        <v>26</v>
      </c>
      <c r="AW66" s="63">
        <v>1</v>
      </c>
      <c r="AX66" s="64">
        <f t="shared" si="14"/>
        <v>28.437584455117637</v>
      </c>
      <c r="AY66" s="64">
        <f t="shared" si="15"/>
        <v>0</v>
      </c>
      <c r="AZ66" s="64">
        <f t="shared" si="16"/>
        <v>156</v>
      </c>
      <c r="BA66" s="65">
        <f t="shared" si="17"/>
        <v>5.3271230684230749E-3</v>
      </c>
      <c r="BB66" s="51">
        <f t="shared" si="21"/>
        <v>5.3545257067416072E-2</v>
      </c>
      <c r="BC66" s="66">
        <f t="shared" si="13"/>
        <v>45880</v>
      </c>
      <c r="BD66" s="50">
        <f t="shared" si="22"/>
        <v>285.83866947837845</v>
      </c>
      <c r="BE66" s="50" t="str">
        <f>Currentyear!E69</f>
        <v/>
      </c>
      <c r="BF66" s="50" t="str">
        <f t="shared" si="18"/>
        <v/>
      </c>
      <c r="BG66" s="50" t="str">
        <f t="shared" si="19"/>
        <v/>
      </c>
      <c r="BH66" s="50" t="str">
        <f t="shared" si="20"/>
        <v/>
      </c>
      <c r="BI66" s="36" t="e">
        <f t="array" aca="1" ref="BI66:BK66" ca="1">[1]!daniels(BH62:BH66,1)</f>
        <v>#NAME?</v>
      </c>
      <c r="BJ66" s="36" t="e">
        <f ca="1"/>
        <v>#NAME?</v>
      </c>
      <c r="BK66" s="36" t="e">
        <f ca="1"/>
        <v>#NAME?</v>
      </c>
      <c r="BL66" s="51" t="e">
        <f t="shared" si="23"/>
        <v>#VALUE!</v>
      </c>
      <c r="BM66" s="51" t="e">
        <f t="shared" si="24"/>
        <v>#VALUE!</v>
      </c>
    </row>
    <row r="67" spans="1:65" x14ac:dyDescent="0.25">
      <c r="A67" s="60">
        <f t="shared" si="8"/>
        <v>45881</v>
      </c>
      <c r="B67" s="36">
        <v>142</v>
      </c>
      <c r="C67" s="36">
        <v>17</v>
      </c>
      <c r="D67" s="36">
        <v>14</v>
      </c>
      <c r="E67" s="36">
        <v>21</v>
      </c>
      <c r="F67" s="36">
        <v>4</v>
      </c>
      <c r="G67" s="36">
        <v>29</v>
      </c>
      <c r="H67" s="36">
        <v>3</v>
      </c>
      <c r="I67" s="36">
        <v>7</v>
      </c>
      <c r="J67" s="36">
        <v>15</v>
      </c>
      <c r="K67" s="36">
        <v>9</v>
      </c>
      <c r="L67" s="36">
        <v>1</v>
      </c>
      <c r="M67" s="36">
        <v>4</v>
      </c>
      <c r="N67" s="36">
        <v>10</v>
      </c>
      <c r="O67" s="36">
        <v>21</v>
      </c>
      <c r="P67" s="36">
        <v>12</v>
      </c>
      <c r="Q67" s="36">
        <v>9</v>
      </c>
      <c r="R67" s="36">
        <v>9</v>
      </c>
      <c r="S67" s="36">
        <v>19</v>
      </c>
      <c r="T67" s="22">
        <v>14.812919989070163</v>
      </c>
      <c r="U67" s="36">
        <v>4</v>
      </c>
      <c r="V67" s="36">
        <v>17</v>
      </c>
      <c r="W67" s="22">
        <v>3</v>
      </c>
      <c r="X67" s="22">
        <v>23</v>
      </c>
      <c r="Y67" s="22">
        <v>1</v>
      </c>
      <c r="Z67" s="22">
        <v>4</v>
      </c>
      <c r="AA67" s="22">
        <v>35</v>
      </c>
      <c r="AB67" s="50">
        <v>15</v>
      </c>
      <c r="AC67" s="50">
        <v>2</v>
      </c>
      <c r="AD67" s="50">
        <v>198</v>
      </c>
      <c r="AE67" s="50">
        <v>25</v>
      </c>
      <c r="AF67" s="50">
        <v>8</v>
      </c>
      <c r="AG67" s="50">
        <v>30</v>
      </c>
      <c r="AH67" s="101">
        <v>3</v>
      </c>
      <c r="AI67" s="101">
        <v>5</v>
      </c>
      <c r="AJ67" s="94">
        <v>49.98710350979696</v>
      </c>
      <c r="AK67" s="95">
        <v>389</v>
      </c>
      <c r="AL67" s="95">
        <v>137</v>
      </c>
      <c r="AM67" s="95">
        <v>26</v>
      </c>
      <c r="AN67" s="95">
        <v>22</v>
      </c>
      <c r="AO67" s="100">
        <v>6</v>
      </c>
      <c r="AP67" s="22">
        <v>80</v>
      </c>
      <c r="AQ67" s="22">
        <v>99</v>
      </c>
      <c r="AR67" s="22">
        <v>39</v>
      </c>
      <c r="AS67" s="22">
        <v>13</v>
      </c>
      <c r="AT67" s="22">
        <v>66</v>
      </c>
      <c r="AU67" s="36"/>
      <c r="AV67" s="57">
        <v>26</v>
      </c>
      <c r="AW67" s="63">
        <v>1</v>
      </c>
      <c r="AX67" s="64">
        <f t="shared" si="14"/>
        <v>35.214634719484565</v>
      </c>
      <c r="AY67" s="64">
        <f t="shared" si="15"/>
        <v>1</v>
      </c>
      <c r="AZ67" s="64">
        <f t="shared" si="16"/>
        <v>389</v>
      </c>
      <c r="BA67" s="65">
        <f t="shared" si="17"/>
        <v>6.5966465350223913E-3</v>
      </c>
      <c r="BB67" s="51">
        <f t="shared" si="21"/>
        <v>6.0141903602438464E-2</v>
      </c>
      <c r="BC67" s="66">
        <f t="shared" ref="BC67:BC98" si="25">A67</f>
        <v>45881</v>
      </c>
      <c r="BD67" s="50">
        <f t="shared" si="22"/>
        <v>321.05330419786299</v>
      </c>
      <c r="BE67" s="50" t="str">
        <f>Currentyear!E70</f>
        <v/>
      </c>
      <c r="BF67" s="50" t="str">
        <f t="shared" si="18"/>
        <v/>
      </c>
      <c r="BG67" s="50" t="str">
        <f t="shared" si="19"/>
        <v/>
      </c>
      <c r="BH67" s="50" t="str">
        <f t="shared" si="20"/>
        <v/>
      </c>
      <c r="BI67" s="36" t="e">
        <f t="array" aca="1" ref="BI67:BK67" ca="1">[1]!daniels(BH63:BH67,1)</f>
        <v>#NAME?</v>
      </c>
      <c r="BJ67" s="36" t="e">
        <f ca="1"/>
        <v>#NAME?</v>
      </c>
      <c r="BK67" s="36" t="e">
        <f ca="1"/>
        <v>#NAME?</v>
      </c>
      <c r="BL67" s="51" t="e">
        <f t="shared" si="23"/>
        <v>#VALUE!</v>
      </c>
      <c r="BM67" s="51" t="e">
        <f t="shared" si="24"/>
        <v>#VALUE!</v>
      </c>
    </row>
    <row r="68" spans="1:65" x14ac:dyDescent="0.25">
      <c r="A68" s="60">
        <f t="shared" si="8"/>
        <v>45882</v>
      </c>
      <c r="B68" s="36">
        <v>123</v>
      </c>
      <c r="C68" s="36">
        <v>25</v>
      </c>
      <c r="D68" s="36">
        <v>35</v>
      </c>
      <c r="E68" s="36">
        <v>12</v>
      </c>
      <c r="F68" s="36">
        <v>1</v>
      </c>
      <c r="G68" s="36">
        <v>16</v>
      </c>
      <c r="H68" s="36">
        <v>12</v>
      </c>
      <c r="I68" s="36">
        <v>15</v>
      </c>
      <c r="J68" s="36">
        <v>12</v>
      </c>
      <c r="K68" s="36">
        <v>2</v>
      </c>
      <c r="L68" s="36">
        <v>8</v>
      </c>
      <c r="M68" s="22">
        <v>9.877504667691472</v>
      </c>
      <c r="N68" s="36">
        <v>13</v>
      </c>
      <c r="O68" s="36">
        <v>30</v>
      </c>
      <c r="P68" s="36">
        <v>7</v>
      </c>
      <c r="Q68" s="22">
        <v>13.636957000315249</v>
      </c>
      <c r="R68" s="36">
        <v>26</v>
      </c>
      <c r="S68" s="36">
        <v>17</v>
      </c>
      <c r="T68" s="36">
        <v>2</v>
      </c>
      <c r="U68" s="36">
        <v>5</v>
      </c>
      <c r="V68" s="36">
        <v>14</v>
      </c>
      <c r="W68" s="22">
        <v>5</v>
      </c>
      <c r="X68" s="22">
        <v>54.023763812943344</v>
      </c>
      <c r="Y68" s="22">
        <v>6</v>
      </c>
      <c r="Z68" s="22">
        <v>4</v>
      </c>
      <c r="AA68" s="22">
        <v>27</v>
      </c>
      <c r="AB68" s="50">
        <v>35</v>
      </c>
      <c r="AC68" s="50">
        <v>39</v>
      </c>
      <c r="AD68" s="50">
        <v>16</v>
      </c>
      <c r="AE68" s="50">
        <v>32</v>
      </c>
      <c r="AF68" s="50">
        <v>12</v>
      </c>
      <c r="AG68" s="50">
        <v>5</v>
      </c>
      <c r="AH68" s="101">
        <v>35</v>
      </c>
      <c r="AI68" s="101">
        <v>25</v>
      </c>
      <c r="AJ68" s="103">
        <v>103</v>
      </c>
      <c r="AK68" s="105">
        <v>907</v>
      </c>
      <c r="AL68" s="103">
        <v>91</v>
      </c>
      <c r="AM68" s="103">
        <v>19</v>
      </c>
      <c r="AN68" s="103">
        <v>0</v>
      </c>
      <c r="AO68" s="104">
        <v>0</v>
      </c>
      <c r="AP68" s="22">
        <v>127</v>
      </c>
      <c r="AQ68" s="22">
        <v>28</v>
      </c>
      <c r="AR68" s="22">
        <v>12</v>
      </c>
      <c r="AS68" s="22">
        <v>98</v>
      </c>
      <c r="AT68" s="22">
        <v>45</v>
      </c>
      <c r="AU68" s="36"/>
      <c r="AV68" s="57">
        <v>26</v>
      </c>
      <c r="AW68" s="63">
        <v>1</v>
      </c>
      <c r="AX68" s="64">
        <f t="shared" ref="AX68:AX99" si="26">AVERAGE(B68:AP68)</f>
        <v>47.33020062148659</v>
      </c>
      <c r="AY68" s="64">
        <f t="shared" ref="AY68:AY99" si="27">MIN(B68:AP68)</f>
        <v>0</v>
      </c>
      <c r="AZ68" s="64">
        <f t="shared" ref="AZ68:AZ99" si="28">MAX(B68:AP68)</f>
        <v>907</v>
      </c>
      <c r="BA68" s="65">
        <f t="shared" ref="BA68:BA99" si="29">SUM(B68:AP68)/SUM($B$4:$AP$123)</f>
        <v>8.8662173104663723E-3</v>
      </c>
      <c r="BB68" s="51">
        <f t="shared" si="21"/>
        <v>6.9008120912904841E-2</v>
      </c>
      <c r="BC68" s="66">
        <f t="shared" si="25"/>
        <v>45882</v>
      </c>
      <c r="BD68" s="50">
        <f t="shared" si="22"/>
        <v>368.38350481934958</v>
      </c>
      <c r="BE68" s="50" t="str">
        <f>Currentyear!E71</f>
        <v/>
      </c>
      <c r="BF68" s="50" t="str">
        <f t="shared" ref="BF68:BF99" si="30">IF(ISERR(BG68/AZ68),"",($BE68/$BB68)*(1+$AZ327))</f>
        <v/>
      </c>
      <c r="BG68" s="50" t="str">
        <f t="shared" ref="BG68:BG99" si="31">IF(ISERR(BH68/BA68),"",($BE68/$BB68)*(1-$AZ327))</f>
        <v/>
      </c>
      <c r="BH68" s="50" t="str">
        <f t="shared" ref="BH68:BH99" si="32">IF(ISERR(BE68/BB68),"",$BE68/$BB68)</f>
        <v/>
      </c>
      <c r="BI68" s="36" t="e">
        <f t="array" aca="1" ref="BI68:BK68" ca="1">[1]!daniels(BH64:BH68,1)</f>
        <v>#NAME?</v>
      </c>
      <c r="BJ68" s="36" t="e">
        <f ca="1"/>
        <v>#NAME?</v>
      </c>
      <c r="BK68" s="36" t="e">
        <f ca="1"/>
        <v>#NAME?</v>
      </c>
      <c r="BL68" s="51" t="e">
        <f t="shared" si="23"/>
        <v>#VALUE!</v>
      </c>
      <c r="BM68" s="51" t="e">
        <f t="shared" si="24"/>
        <v>#VALUE!</v>
      </c>
    </row>
    <row r="69" spans="1:65" x14ac:dyDescent="0.25">
      <c r="A69" s="60">
        <f t="shared" ref="A69:A123" si="33">A68+1</f>
        <v>45883</v>
      </c>
      <c r="B69" s="22">
        <v>51.836139339647922</v>
      </c>
      <c r="C69" s="36">
        <v>10</v>
      </c>
      <c r="D69" s="36">
        <v>47</v>
      </c>
      <c r="E69" s="36">
        <v>4</v>
      </c>
      <c r="F69" s="36">
        <v>16</v>
      </c>
      <c r="G69" s="36">
        <v>23</v>
      </c>
      <c r="H69" s="36">
        <v>15</v>
      </c>
      <c r="I69" s="36">
        <v>5</v>
      </c>
      <c r="J69" s="36">
        <v>5</v>
      </c>
      <c r="K69" s="36">
        <v>3</v>
      </c>
      <c r="L69" s="22">
        <v>2.1209847862171864</v>
      </c>
      <c r="M69" s="36">
        <v>1</v>
      </c>
      <c r="N69" s="36">
        <v>18</v>
      </c>
      <c r="O69" s="36">
        <v>26</v>
      </c>
      <c r="P69" s="36">
        <v>3</v>
      </c>
      <c r="Q69" s="22">
        <v>20.210019057911566</v>
      </c>
      <c r="R69" s="36">
        <v>64</v>
      </c>
      <c r="S69" s="36">
        <v>18</v>
      </c>
      <c r="T69" s="36">
        <v>2</v>
      </c>
      <c r="U69" s="36">
        <v>7</v>
      </c>
      <c r="V69" s="36">
        <v>10</v>
      </c>
      <c r="W69" s="22">
        <v>9</v>
      </c>
      <c r="X69" s="22">
        <v>80.133696923066807</v>
      </c>
      <c r="Y69" s="22">
        <v>2</v>
      </c>
      <c r="Z69" s="22">
        <v>1</v>
      </c>
      <c r="AA69" s="22">
        <v>25</v>
      </c>
      <c r="AB69" s="50">
        <v>52</v>
      </c>
      <c r="AC69" s="50">
        <v>52</v>
      </c>
      <c r="AD69" s="50">
        <v>402</v>
      </c>
      <c r="AE69" s="50">
        <v>31</v>
      </c>
      <c r="AF69" s="50">
        <v>5</v>
      </c>
      <c r="AG69" s="50">
        <v>90</v>
      </c>
      <c r="AH69" s="101">
        <v>36</v>
      </c>
      <c r="AI69" s="101">
        <v>7</v>
      </c>
      <c r="AJ69" s="103">
        <v>30</v>
      </c>
      <c r="AK69" s="105">
        <v>114</v>
      </c>
      <c r="AL69" s="103">
        <v>25</v>
      </c>
      <c r="AM69" s="103">
        <v>10</v>
      </c>
      <c r="AN69" s="103">
        <v>54</v>
      </c>
      <c r="AO69" s="104">
        <v>0</v>
      </c>
      <c r="AP69" s="22">
        <v>31</v>
      </c>
      <c r="AQ69" s="22">
        <v>185</v>
      </c>
      <c r="AR69" s="22">
        <v>9</v>
      </c>
      <c r="AS69" s="22">
        <v>6</v>
      </c>
      <c r="AT69" s="22">
        <v>38</v>
      </c>
      <c r="AU69" s="36"/>
      <c r="AV69" s="57">
        <v>26</v>
      </c>
      <c r="AW69" s="63">
        <v>1</v>
      </c>
      <c r="AX69" s="64">
        <f t="shared" si="26"/>
        <v>34.324410734313254</v>
      </c>
      <c r="AY69" s="64">
        <f t="shared" si="27"/>
        <v>0</v>
      </c>
      <c r="AZ69" s="64">
        <f t="shared" si="28"/>
        <v>402</v>
      </c>
      <c r="BA69" s="65">
        <f t="shared" si="29"/>
        <v>6.4298836816248277E-3</v>
      </c>
      <c r="BB69" s="51">
        <f t="shared" ref="BB69:BB100" si="34">BA69+BB68</f>
        <v>7.5438004594529665E-2</v>
      </c>
      <c r="BC69" s="66">
        <f t="shared" si="25"/>
        <v>45883</v>
      </c>
      <c r="BD69" s="50">
        <f t="shared" ref="BD69:BD100" si="35">AX69+BD68</f>
        <v>402.70791555366282</v>
      </c>
      <c r="BE69" s="50" t="str">
        <f>Currentyear!E72</f>
        <v/>
      </c>
      <c r="BF69" s="50" t="str">
        <f t="shared" si="30"/>
        <v/>
      </c>
      <c r="BG69" s="50" t="str">
        <f t="shared" si="31"/>
        <v/>
      </c>
      <c r="BH69" s="50" t="str">
        <f t="shared" si="32"/>
        <v/>
      </c>
      <c r="BI69" s="36" t="e">
        <f t="array" aca="1" ref="BI69:BK69" ca="1">[1]!daniels(BH65:BH69,1)</f>
        <v>#NAME?</v>
      </c>
      <c r="BJ69" s="36" t="e">
        <f ca="1"/>
        <v>#NAME?</v>
      </c>
      <c r="BK69" s="36" t="e">
        <f ca="1"/>
        <v>#NAME?</v>
      </c>
      <c r="BL69" s="51" t="e">
        <f t="shared" si="23"/>
        <v>#VALUE!</v>
      </c>
      <c r="BM69" s="51" t="e">
        <f t="shared" si="24"/>
        <v>#VALUE!</v>
      </c>
    </row>
    <row r="70" spans="1:65" x14ac:dyDescent="0.25">
      <c r="A70" s="60">
        <f t="shared" si="33"/>
        <v>45884</v>
      </c>
      <c r="B70" s="22">
        <v>45.530758645672627</v>
      </c>
      <c r="C70" s="36">
        <v>52</v>
      </c>
      <c r="D70" s="36">
        <v>19</v>
      </c>
      <c r="E70" s="36">
        <v>21</v>
      </c>
      <c r="F70" s="36">
        <v>47</v>
      </c>
      <c r="G70" s="36">
        <v>6</v>
      </c>
      <c r="H70" s="36">
        <v>28</v>
      </c>
      <c r="I70" s="36">
        <v>17</v>
      </c>
      <c r="J70" s="36">
        <v>5</v>
      </c>
      <c r="K70" s="36">
        <v>3</v>
      </c>
      <c r="L70" s="36">
        <v>2</v>
      </c>
      <c r="M70" s="22">
        <v>12.911809088421096</v>
      </c>
      <c r="N70" s="36">
        <v>35</v>
      </c>
      <c r="O70" s="36">
        <v>10</v>
      </c>
      <c r="P70" s="36">
        <v>22</v>
      </c>
      <c r="Q70" s="36">
        <v>1</v>
      </c>
      <c r="R70" s="36">
        <v>82</v>
      </c>
      <c r="S70" s="36">
        <v>8</v>
      </c>
      <c r="T70" s="36">
        <v>13</v>
      </c>
      <c r="U70" s="36">
        <v>4</v>
      </c>
      <c r="V70" s="36">
        <v>23</v>
      </c>
      <c r="W70" s="22">
        <v>7</v>
      </c>
      <c r="X70" s="22">
        <v>36</v>
      </c>
      <c r="Y70" s="22">
        <v>1</v>
      </c>
      <c r="Z70" s="22">
        <v>4</v>
      </c>
      <c r="AA70" s="22">
        <v>9</v>
      </c>
      <c r="AB70" s="50">
        <v>80</v>
      </c>
      <c r="AC70" s="50">
        <v>19</v>
      </c>
      <c r="AD70" s="50">
        <v>140</v>
      </c>
      <c r="AE70" s="50">
        <v>65</v>
      </c>
      <c r="AF70" s="50">
        <v>3</v>
      </c>
      <c r="AG70" s="50">
        <v>32</v>
      </c>
      <c r="AH70" s="101">
        <v>43</v>
      </c>
      <c r="AI70" s="101">
        <v>29</v>
      </c>
      <c r="AJ70" s="103">
        <v>24</v>
      </c>
      <c r="AK70" s="105">
        <v>138</v>
      </c>
      <c r="AL70" s="103">
        <v>124</v>
      </c>
      <c r="AM70" s="103">
        <v>44</v>
      </c>
      <c r="AN70" s="103">
        <v>0</v>
      </c>
      <c r="AO70" s="104">
        <v>5</v>
      </c>
      <c r="AP70" s="22">
        <v>121</v>
      </c>
      <c r="AQ70" s="22">
        <v>235</v>
      </c>
      <c r="AR70" s="22">
        <v>18</v>
      </c>
      <c r="AS70" s="22">
        <v>123</v>
      </c>
      <c r="AT70" s="22">
        <v>81</v>
      </c>
      <c r="AU70" s="36"/>
      <c r="AV70" s="57">
        <v>26</v>
      </c>
      <c r="AW70" s="63">
        <v>1</v>
      </c>
      <c r="AX70" s="64">
        <f t="shared" si="26"/>
        <v>33.669330920343747</v>
      </c>
      <c r="AY70" s="64">
        <f t="shared" si="27"/>
        <v>0</v>
      </c>
      <c r="AZ70" s="64">
        <f t="shared" si="28"/>
        <v>140</v>
      </c>
      <c r="BA70" s="65">
        <f t="shared" si="29"/>
        <v>6.3071696447078406E-3</v>
      </c>
      <c r="BB70" s="51">
        <f t="shared" si="34"/>
        <v>8.1745174239237509E-2</v>
      </c>
      <c r="BC70" s="66">
        <f t="shared" si="25"/>
        <v>45884</v>
      </c>
      <c r="BD70" s="50">
        <f t="shared" si="35"/>
        <v>436.37724647400654</v>
      </c>
      <c r="BE70" s="50" t="str">
        <f>Currentyear!E73</f>
        <v/>
      </c>
      <c r="BF70" s="50" t="str">
        <f t="shared" si="30"/>
        <v/>
      </c>
      <c r="BG70" s="50" t="str">
        <f t="shared" si="31"/>
        <v/>
      </c>
      <c r="BH70" s="50" t="str">
        <f t="shared" si="32"/>
        <v/>
      </c>
      <c r="BI70" s="36" t="e">
        <f t="array" aca="1" ref="BI70:BK70" ca="1">[1]!daniels(BH66:BH70,1)</f>
        <v>#NAME?</v>
      </c>
      <c r="BJ70" s="36" t="e">
        <f ca="1"/>
        <v>#NAME?</v>
      </c>
      <c r="BK70" s="36" t="e">
        <f ca="1"/>
        <v>#NAME?</v>
      </c>
      <c r="BL70" s="51" t="e">
        <f t="shared" si="23"/>
        <v>#VALUE!</v>
      </c>
      <c r="BM70" s="51" t="e">
        <f t="shared" si="24"/>
        <v>#VALUE!</v>
      </c>
    </row>
    <row r="71" spans="1:65" x14ac:dyDescent="0.25">
      <c r="A71" s="60">
        <f t="shared" si="33"/>
        <v>45885</v>
      </c>
      <c r="B71" s="36">
        <v>122</v>
      </c>
      <c r="C71" s="36">
        <v>33</v>
      </c>
      <c r="D71" s="36">
        <v>30</v>
      </c>
      <c r="E71" s="36">
        <v>2</v>
      </c>
      <c r="F71" s="36">
        <v>18</v>
      </c>
      <c r="G71" s="36">
        <v>7</v>
      </c>
      <c r="H71" s="36">
        <v>14</v>
      </c>
      <c r="I71" s="36">
        <v>17</v>
      </c>
      <c r="J71" s="36">
        <v>30</v>
      </c>
      <c r="K71" s="36">
        <v>4</v>
      </c>
      <c r="L71" s="36">
        <v>4</v>
      </c>
      <c r="M71" s="36">
        <v>10</v>
      </c>
      <c r="N71" s="36">
        <v>19</v>
      </c>
      <c r="O71" s="36">
        <v>207</v>
      </c>
      <c r="P71" s="36">
        <v>5</v>
      </c>
      <c r="Q71" s="36">
        <v>11</v>
      </c>
      <c r="R71" s="36">
        <v>41</v>
      </c>
      <c r="S71" s="36">
        <v>1</v>
      </c>
      <c r="T71" s="36">
        <v>32</v>
      </c>
      <c r="U71" s="36">
        <v>9</v>
      </c>
      <c r="V71" s="36">
        <v>10</v>
      </c>
      <c r="W71" s="22">
        <v>2</v>
      </c>
      <c r="X71" s="22">
        <v>62</v>
      </c>
      <c r="Y71" s="22">
        <v>143</v>
      </c>
      <c r="Z71" s="22">
        <v>1</v>
      </c>
      <c r="AA71" s="22">
        <v>22</v>
      </c>
      <c r="AB71" s="50">
        <v>133</v>
      </c>
      <c r="AC71" s="50">
        <v>17</v>
      </c>
      <c r="AD71" s="50">
        <v>71</v>
      </c>
      <c r="AE71" s="50">
        <v>5</v>
      </c>
      <c r="AF71" s="50">
        <v>16</v>
      </c>
      <c r="AG71" s="50">
        <v>132</v>
      </c>
      <c r="AH71" s="101">
        <v>56</v>
      </c>
      <c r="AI71" s="101">
        <v>48</v>
      </c>
      <c r="AJ71" s="103">
        <v>110</v>
      </c>
      <c r="AK71" s="105">
        <v>187</v>
      </c>
      <c r="AL71" s="103">
        <v>93</v>
      </c>
      <c r="AM71" s="103">
        <v>57</v>
      </c>
      <c r="AN71" s="103">
        <v>9</v>
      </c>
      <c r="AO71" s="104">
        <v>10</v>
      </c>
      <c r="AP71" s="22">
        <v>129</v>
      </c>
      <c r="AQ71" s="22">
        <v>115</v>
      </c>
      <c r="AR71" s="22">
        <v>18</v>
      </c>
      <c r="AS71" s="22">
        <v>93</v>
      </c>
      <c r="AT71" s="22">
        <v>48</v>
      </c>
      <c r="AU71" s="36"/>
      <c r="AV71" s="57">
        <v>26</v>
      </c>
      <c r="AW71" s="63">
        <v>1</v>
      </c>
      <c r="AX71" s="64">
        <f t="shared" si="26"/>
        <v>47.048780487804876</v>
      </c>
      <c r="AY71" s="64">
        <f t="shared" si="27"/>
        <v>1</v>
      </c>
      <c r="AZ71" s="64">
        <f t="shared" si="28"/>
        <v>207</v>
      </c>
      <c r="BA71" s="65">
        <f t="shared" si="29"/>
        <v>8.8134997637837192E-3</v>
      </c>
      <c r="BB71" s="51">
        <f t="shared" si="34"/>
        <v>9.0558674003021228E-2</v>
      </c>
      <c r="BC71" s="66">
        <f t="shared" si="25"/>
        <v>45885</v>
      </c>
      <c r="BD71" s="50">
        <f t="shared" si="35"/>
        <v>483.42602696181143</v>
      </c>
      <c r="BE71" s="50" t="str">
        <f>Currentyear!E74</f>
        <v/>
      </c>
      <c r="BF71" s="50" t="str">
        <f t="shared" si="30"/>
        <v/>
      </c>
      <c r="BG71" s="50" t="str">
        <f t="shared" si="31"/>
        <v/>
      </c>
      <c r="BH71" s="50" t="str">
        <f t="shared" si="32"/>
        <v/>
      </c>
      <c r="BI71" s="36" t="e">
        <f t="array" aca="1" ref="BI71:BK71" ca="1">[1]!daniels(BH67:BH71,1)</f>
        <v>#NAME?</v>
      </c>
      <c r="BJ71" s="36" t="e">
        <f ca="1"/>
        <v>#NAME?</v>
      </c>
      <c r="BK71" s="36" t="e">
        <f ca="1"/>
        <v>#NAME?</v>
      </c>
      <c r="BL71" s="51" t="e">
        <f t="shared" si="23"/>
        <v>#VALUE!</v>
      </c>
      <c r="BM71" s="51" t="e">
        <f t="shared" si="24"/>
        <v>#VALUE!</v>
      </c>
    </row>
    <row r="72" spans="1:65" x14ac:dyDescent="0.25">
      <c r="A72" s="60">
        <f t="shared" si="33"/>
        <v>45886</v>
      </c>
      <c r="B72" s="36">
        <v>100</v>
      </c>
      <c r="C72" s="36">
        <v>115</v>
      </c>
      <c r="D72" s="36">
        <v>49</v>
      </c>
      <c r="E72" s="36">
        <v>5</v>
      </c>
      <c r="F72" s="36">
        <v>29</v>
      </c>
      <c r="G72" s="36">
        <v>14</v>
      </c>
      <c r="H72" s="36">
        <v>36</v>
      </c>
      <c r="I72" s="36">
        <v>15</v>
      </c>
      <c r="J72" s="36">
        <v>25</v>
      </c>
      <c r="K72" s="36">
        <v>7</v>
      </c>
      <c r="L72" s="22">
        <v>2.647484228564561</v>
      </c>
      <c r="M72" s="36">
        <v>4</v>
      </c>
      <c r="N72" s="36">
        <v>6</v>
      </c>
      <c r="O72" s="36">
        <v>35</v>
      </c>
      <c r="P72" s="36">
        <v>24</v>
      </c>
      <c r="Q72" s="36">
        <v>14</v>
      </c>
      <c r="R72" s="36">
        <v>36</v>
      </c>
      <c r="S72" s="36">
        <v>5</v>
      </c>
      <c r="T72" s="36">
        <v>25</v>
      </c>
      <c r="U72" s="36">
        <v>21</v>
      </c>
      <c r="V72" s="36">
        <v>35</v>
      </c>
      <c r="W72" s="22">
        <v>15</v>
      </c>
      <c r="X72" s="22">
        <v>54</v>
      </c>
      <c r="Y72" s="22">
        <v>37</v>
      </c>
      <c r="Z72" s="22">
        <v>1</v>
      </c>
      <c r="AA72" s="22">
        <v>42</v>
      </c>
      <c r="AB72" s="50">
        <v>38</v>
      </c>
      <c r="AC72" s="50">
        <v>43</v>
      </c>
      <c r="AD72" s="50">
        <v>161</v>
      </c>
      <c r="AE72" s="50">
        <v>186</v>
      </c>
      <c r="AF72" s="50">
        <v>2</v>
      </c>
      <c r="AG72" s="50">
        <v>106</v>
      </c>
      <c r="AH72" s="101">
        <v>5</v>
      </c>
      <c r="AI72" s="101">
        <v>19</v>
      </c>
      <c r="AJ72" s="103">
        <v>17</v>
      </c>
      <c r="AK72" s="105">
        <v>309</v>
      </c>
      <c r="AL72" s="103">
        <v>176</v>
      </c>
      <c r="AM72" s="103">
        <v>58</v>
      </c>
      <c r="AN72" s="103">
        <v>6</v>
      </c>
      <c r="AO72" s="104">
        <v>6</v>
      </c>
      <c r="AP72" s="22">
        <v>64</v>
      </c>
      <c r="AQ72" s="22">
        <v>30</v>
      </c>
      <c r="AR72" s="22">
        <v>80</v>
      </c>
      <c r="AS72" s="22">
        <v>136</v>
      </c>
      <c r="AT72" s="22">
        <v>19</v>
      </c>
      <c r="AU72" s="36"/>
      <c r="AV72" s="57">
        <v>26</v>
      </c>
      <c r="AW72" s="63">
        <v>1</v>
      </c>
      <c r="AX72" s="64">
        <f t="shared" si="26"/>
        <v>47.50359717630645</v>
      </c>
      <c r="AY72" s="64">
        <f t="shared" si="27"/>
        <v>1</v>
      </c>
      <c r="AZ72" s="64">
        <f t="shared" si="28"/>
        <v>309</v>
      </c>
      <c r="BA72" s="65">
        <f t="shared" si="29"/>
        <v>8.8986991405818599E-3</v>
      </c>
      <c r="BB72" s="51">
        <f t="shared" si="34"/>
        <v>9.9457373143603089E-2</v>
      </c>
      <c r="BC72" s="66">
        <f t="shared" si="25"/>
        <v>45886</v>
      </c>
      <c r="BD72" s="50">
        <f t="shared" si="35"/>
        <v>530.9296241381179</v>
      </c>
      <c r="BE72" s="50" t="str">
        <f>Currentyear!E75</f>
        <v/>
      </c>
      <c r="BF72" s="50" t="str">
        <f t="shared" si="30"/>
        <v/>
      </c>
      <c r="BG72" s="50" t="str">
        <f t="shared" si="31"/>
        <v/>
      </c>
      <c r="BH72" s="50" t="str">
        <f t="shared" si="32"/>
        <v/>
      </c>
      <c r="BI72" s="36" t="e">
        <f t="array" aca="1" ref="BI72:BK72" ca="1">[1]!daniels(BH68:BH72,1)</f>
        <v>#NAME?</v>
      </c>
      <c r="BJ72" s="36" t="e">
        <f ca="1"/>
        <v>#NAME?</v>
      </c>
      <c r="BK72" s="36" t="e">
        <f ca="1"/>
        <v>#NAME?</v>
      </c>
      <c r="BL72" s="51" t="e">
        <f t="shared" si="23"/>
        <v>#VALUE!</v>
      </c>
      <c r="BM72" s="51" t="e">
        <f t="shared" si="24"/>
        <v>#VALUE!</v>
      </c>
    </row>
    <row r="73" spans="1:65" x14ac:dyDescent="0.25">
      <c r="A73" s="60">
        <f t="shared" si="33"/>
        <v>45887</v>
      </c>
      <c r="B73" s="36">
        <v>154</v>
      </c>
      <c r="C73" s="36">
        <v>149</v>
      </c>
      <c r="D73" s="36">
        <v>28</v>
      </c>
      <c r="E73" s="36">
        <v>4</v>
      </c>
      <c r="F73" s="36">
        <v>69</v>
      </c>
      <c r="G73" s="36">
        <v>56</v>
      </c>
      <c r="H73" s="36">
        <v>17</v>
      </c>
      <c r="I73" s="36">
        <v>67</v>
      </c>
      <c r="J73" s="36">
        <v>2</v>
      </c>
      <c r="K73" s="22">
        <v>51.007396361329739</v>
      </c>
      <c r="L73" s="25">
        <v>4.0958552954382972</v>
      </c>
      <c r="M73" s="36">
        <v>2</v>
      </c>
      <c r="N73" s="36">
        <v>12</v>
      </c>
      <c r="O73" s="36">
        <v>472</v>
      </c>
      <c r="P73" s="36">
        <v>22</v>
      </c>
      <c r="Q73" s="36">
        <v>17</v>
      </c>
      <c r="R73" s="36">
        <v>20</v>
      </c>
      <c r="S73" s="36">
        <v>19</v>
      </c>
      <c r="T73" s="36">
        <v>38</v>
      </c>
      <c r="U73" s="36">
        <v>33</v>
      </c>
      <c r="V73" s="36">
        <v>76</v>
      </c>
      <c r="W73" s="22">
        <v>131</v>
      </c>
      <c r="X73" s="22">
        <v>36</v>
      </c>
      <c r="Y73" s="22">
        <v>53</v>
      </c>
      <c r="Z73" s="22">
        <v>15</v>
      </c>
      <c r="AA73" s="22">
        <v>42</v>
      </c>
      <c r="AB73" s="50">
        <v>164</v>
      </c>
      <c r="AC73" s="50">
        <v>25</v>
      </c>
      <c r="AD73" s="50">
        <v>23</v>
      </c>
      <c r="AE73" s="50">
        <v>204</v>
      </c>
      <c r="AF73" s="50">
        <v>90</v>
      </c>
      <c r="AG73" s="50">
        <v>57</v>
      </c>
      <c r="AH73" s="101">
        <v>35</v>
      </c>
      <c r="AI73" s="101">
        <v>15</v>
      </c>
      <c r="AJ73" s="103">
        <v>5</v>
      </c>
      <c r="AK73" s="105">
        <v>1208</v>
      </c>
      <c r="AL73" s="103">
        <v>55</v>
      </c>
      <c r="AM73" s="103">
        <v>37</v>
      </c>
      <c r="AN73" s="103">
        <v>13</v>
      </c>
      <c r="AO73" s="104">
        <v>83</v>
      </c>
      <c r="AP73" s="22">
        <v>8</v>
      </c>
      <c r="AQ73" s="22">
        <v>47</v>
      </c>
      <c r="AR73" s="22">
        <v>71</v>
      </c>
      <c r="AS73" s="22">
        <v>106</v>
      </c>
      <c r="AT73" s="22">
        <v>8</v>
      </c>
      <c r="AU73" s="36"/>
      <c r="AV73" s="57">
        <v>25</v>
      </c>
      <c r="AW73" s="63">
        <v>0.96153846153846156</v>
      </c>
      <c r="AX73" s="64">
        <f t="shared" si="26"/>
        <v>88.075689064799221</v>
      </c>
      <c r="AY73" s="64">
        <f t="shared" si="27"/>
        <v>2</v>
      </c>
      <c r="AZ73" s="64">
        <f t="shared" si="28"/>
        <v>1208</v>
      </c>
      <c r="BA73" s="65">
        <f t="shared" si="29"/>
        <v>1.6498941241822468E-2</v>
      </c>
      <c r="BB73" s="51">
        <f t="shared" si="34"/>
        <v>0.11595631438542556</v>
      </c>
      <c r="BC73" s="66">
        <f t="shared" si="25"/>
        <v>45887</v>
      </c>
      <c r="BD73" s="50">
        <f t="shared" si="35"/>
        <v>619.00531320291714</v>
      </c>
      <c r="BE73" s="50" t="str">
        <f>Currentyear!E76</f>
        <v/>
      </c>
      <c r="BF73" s="50" t="str">
        <f t="shared" si="30"/>
        <v/>
      </c>
      <c r="BG73" s="50" t="str">
        <f t="shared" si="31"/>
        <v/>
      </c>
      <c r="BH73" s="50" t="str">
        <f t="shared" si="32"/>
        <v/>
      </c>
      <c r="BI73" s="36" t="e">
        <f t="array" aca="1" ref="BI73:BK73" ca="1">[1]!daniels(BH69:BH73,1)</f>
        <v>#NAME?</v>
      </c>
      <c r="BJ73" s="36" t="e">
        <f ca="1"/>
        <v>#NAME?</v>
      </c>
      <c r="BK73" s="36" t="e">
        <f ca="1"/>
        <v>#NAME?</v>
      </c>
      <c r="BL73" s="51" t="e">
        <f t="shared" si="23"/>
        <v>#VALUE!</v>
      </c>
      <c r="BM73" s="51" t="e">
        <f t="shared" si="24"/>
        <v>#VALUE!</v>
      </c>
    </row>
    <row r="74" spans="1:65" x14ac:dyDescent="0.25">
      <c r="A74" s="60">
        <f t="shared" si="33"/>
        <v>45888</v>
      </c>
      <c r="B74" s="36">
        <v>121</v>
      </c>
      <c r="C74" s="36">
        <v>101</v>
      </c>
      <c r="D74" s="36">
        <v>22</v>
      </c>
      <c r="E74" s="22">
        <v>14.455918075961886</v>
      </c>
      <c r="F74" s="36">
        <v>62</v>
      </c>
      <c r="G74" s="36">
        <v>2</v>
      </c>
      <c r="H74" s="36">
        <v>14</v>
      </c>
      <c r="I74" s="36">
        <v>20</v>
      </c>
      <c r="J74" s="36">
        <v>1</v>
      </c>
      <c r="K74" s="36">
        <v>7</v>
      </c>
      <c r="L74" s="25">
        <v>2.4884857467060213</v>
      </c>
      <c r="M74" s="36">
        <v>25</v>
      </c>
      <c r="N74" s="36">
        <v>77</v>
      </c>
      <c r="O74" s="36">
        <v>114</v>
      </c>
      <c r="P74" s="36">
        <v>23</v>
      </c>
      <c r="Q74" s="36">
        <v>8</v>
      </c>
      <c r="R74" s="36">
        <v>42</v>
      </c>
      <c r="S74" s="36">
        <v>49</v>
      </c>
      <c r="T74" s="36">
        <v>32</v>
      </c>
      <c r="U74" s="36">
        <v>10</v>
      </c>
      <c r="V74" s="36">
        <v>58</v>
      </c>
      <c r="W74" s="22">
        <v>31</v>
      </c>
      <c r="X74" s="22">
        <v>42</v>
      </c>
      <c r="Y74" s="22">
        <v>4</v>
      </c>
      <c r="Z74" s="22">
        <v>8</v>
      </c>
      <c r="AA74" s="22">
        <v>59</v>
      </c>
      <c r="AB74" s="50">
        <v>164</v>
      </c>
      <c r="AC74" s="50">
        <v>23</v>
      </c>
      <c r="AD74" s="50">
        <v>41</v>
      </c>
      <c r="AE74" s="50">
        <v>137</v>
      </c>
      <c r="AF74" s="50">
        <v>76</v>
      </c>
      <c r="AG74" s="50">
        <v>4</v>
      </c>
      <c r="AH74" s="101">
        <v>75</v>
      </c>
      <c r="AI74" s="101">
        <v>125</v>
      </c>
      <c r="AJ74" s="103">
        <v>64</v>
      </c>
      <c r="AK74" s="105">
        <v>407</v>
      </c>
      <c r="AL74" s="103">
        <v>74</v>
      </c>
      <c r="AM74" s="103">
        <v>0</v>
      </c>
      <c r="AN74" s="103">
        <v>5</v>
      </c>
      <c r="AO74" s="104">
        <v>2</v>
      </c>
      <c r="AP74" s="22">
        <v>79</v>
      </c>
      <c r="AQ74" s="22">
        <v>61</v>
      </c>
      <c r="AR74" s="22">
        <v>75</v>
      </c>
      <c r="AS74" s="22">
        <v>99</v>
      </c>
      <c r="AT74" s="22">
        <v>114</v>
      </c>
      <c r="AU74" s="36"/>
      <c r="AV74" s="57">
        <v>25</v>
      </c>
      <c r="AW74" s="63">
        <v>0.96153846153846156</v>
      </c>
      <c r="AX74" s="64">
        <f t="shared" si="26"/>
        <v>54.26693667860166</v>
      </c>
      <c r="AY74" s="64">
        <f t="shared" si="27"/>
        <v>0</v>
      </c>
      <c r="AZ74" s="64">
        <f t="shared" si="28"/>
        <v>407</v>
      </c>
      <c r="BA74" s="65">
        <f t="shared" si="29"/>
        <v>1.0165654213334884E-2</v>
      </c>
      <c r="BB74" s="51">
        <f t="shared" si="34"/>
        <v>0.12612196859876043</v>
      </c>
      <c r="BC74" s="66">
        <f t="shared" si="25"/>
        <v>45888</v>
      </c>
      <c r="BD74" s="50">
        <f t="shared" si="35"/>
        <v>673.27224988151875</v>
      </c>
      <c r="BE74" s="50" t="str">
        <f>Currentyear!E77</f>
        <v/>
      </c>
      <c r="BF74" s="50" t="str">
        <f t="shared" si="30"/>
        <v/>
      </c>
      <c r="BG74" s="50" t="str">
        <f t="shared" si="31"/>
        <v/>
      </c>
      <c r="BH74" s="50" t="str">
        <f t="shared" si="32"/>
        <v/>
      </c>
      <c r="BI74" s="36" t="e">
        <f t="array" aca="1" ref="BI74:BK74" ca="1">[1]!daniels(BH70:BH74,1)</f>
        <v>#NAME?</v>
      </c>
      <c r="BJ74" s="36" t="e">
        <f ca="1"/>
        <v>#NAME?</v>
      </c>
      <c r="BK74" s="36" t="e">
        <f ca="1"/>
        <v>#NAME?</v>
      </c>
      <c r="BL74" s="51" t="e">
        <f t="shared" si="23"/>
        <v>#VALUE!</v>
      </c>
      <c r="BM74" s="51" t="e">
        <f t="shared" si="24"/>
        <v>#VALUE!</v>
      </c>
    </row>
    <row r="75" spans="1:65" x14ac:dyDescent="0.25">
      <c r="A75" s="60">
        <f t="shared" si="33"/>
        <v>45889</v>
      </c>
      <c r="B75" s="36">
        <v>151</v>
      </c>
      <c r="C75" s="36">
        <v>42</v>
      </c>
      <c r="D75" s="36">
        <v>32</v>
      </c>
      <c r="E75" s="22">
        <v>17.134457730975452</v>
      </c>
      <c r="F75" s="36">
        <v>35</v>
      </c>
      <c r="G75" s="36">
        <v>87</v>
      </c>
      <c r="H75" s="36">
        <v>5</v>
      </c>
      <c r="I75" s="36">
        <v>24</v>
      </c>
      <c r="J75" s="25">
        <v>32.942784055758281</v>
      </c>
      <c r="K75" s="36">
        <v>1</v>
      </c>
      <c r="L75" s="25">
        <v>3.1424950031186922</v>
      </c>
      <c r="M75" s="36">
        <v>1</v>
      </c>
      <c r="N75" s="36">
        <v>110</v>
      </c>
      <c r="O75" s="36">
        <v>51</v>
      </c>
      <c r="P75" s="36">
        <v>22</v>
      </c>
      <c r="Q75" s="36">
        <v>8</v>
      </c>
      <c r="R75" s="36">
        <v>26</v>
      </c>
      <c r="S75" s="36">
        <v>26</v>
      </c>
      <c r="T75" s="36">
        <v>58</v>
      </c>
      <c r="U75" s="36">
        <v>35</v>
      </c>
      <c r="V75" s="36">
        <v>126</v>
      </c>
      <c r="W75" s="22">
        <v>71</v>
      </c>
      <c r="X75" s="22">
        <v>71</v>
      </c>
      <c r="Y75" s="22">
        <v>98</v>
      </c>
      <c r="Z75" s="22">
        <v>33</v>
      </c>
      <c r="AA75" s="22">
        <v>31</v>
      </c>
      <c r="AB75" s="50">
        <v>71</v>
      </c>
      <c r="AC75" s="50">
        <v>42</v>
      </c>
      <c r="AD75" s="50">
        <v>213</v>
      </c>
      <c r="AE75" s="50">
        <v>72</v>
      </c>
      <c r="AF75" s="50">
        <v>49</v>
      </c>
      <c r="AG75" s="25">
        <v>38.220879443958481</v>
      </c>
      <c r="AH75" s="101">
        <v>12</v>
      </c>
      <c r="AI75" s="101">
        <v>59</v>
      </c>
      <c r="AJ75" s="103">
        <v>186</v>
      </c>
      <c r="AK75" s="105">
        <v>94</v>
      </c>
      <c r="AL75" s="103">
        <v>344</v>
      </c>
      <c r="AM75" s="103">
        <v>16</v>
      </c>
      <c r="AN75" s="103">
        <v>5</v>
      </c>
      <c r="AO75" s="104">
        <v>63</v>
      </c>
      <c r="AP75" s="22">
        <v>20</v>
      </c>
      <c r="AQ75" s="22">
        <v>19</v>
      </c>
      <c r="AR75" s="22">
        <v>104</v>
      </c>
      <c r="AS75" s="22">
        <v>108</v>
      </c>
      <c r="AT75" s="22">
        <v>152</v>
      </c>
      <c r="AU75" s="36"/>
      <c r="AV75" s="57">
        <v>24</v>
      </c>
      <c r="AW75" s="63">
        <v>0.92307692307692313</v>
      </c>
      <c r="AX75" s="64">
        <f t="shared" si="26"/>
        <v>60.522941859361239</v>
      </c>
      <c r="AY75" s="64">
        <f t="shared" si="27"/>
        <v>1</v>
      </c>
      <c r="AZ75" s="64">
        <f t="shared" si="28"/>
        <v>344</v>
      </c>
      <c r="BA75" s="65">
        <f t="shared" si="29"/>
        <v>1.1337571946614836E-2</v>
      </c>
      <c r="BB75" s="51">
        <f t="shared" si="34"/>
        <v>0.13745954054537526</v>
      </c>
      <c r="BC75" s="66">
        <f t="shared" si="25"/>
        <v>45889</v>
      </c>
      <c r="BD75" s="50">
        <f t="shared" si="35"/>
        <v>733.79519174088</v>
      </c>
      <c r="BE75" s="50" t="str">
        <f>Currentyear!E78</f>
        <v/>
      </c>
      <c r="BF75" s="50" t="str">
        <f t="shared" si="30"/>
        <v/>
      </c>
      <c r="BG75" s="50" t="str">
        <f t="shared" si="31"/>
        <v/>
      </c>
      <c r="BH75" s="50" t="str">
        <f t="shared" si="32"/>
        <v/>
      </c>
      <c r="BI75" s="36" t="e">
        <f t="array" aca="1" ref="BI75:BK75" ca="1">[1]!daniels(BH71:BH75,1)</f>
        <v>#NAME?</v>
      </c>
      <c r="BJ75" s="36" t="e">
        <f ca="1"/>
        <v>#NAME?</v>
      </c>
      <c r="BK75" s="36" t="e">
        <f ca="1"/>
        <v>#NAME?</v>
      </c>
      <c r="BL75" s="51" t="e">
        <f t="shared" ref="BL75:BL106" si="36">(BH75-AVERAGE(BH71:BH75))/AVERAGE(BH71:BH75)</f>
        <v>#VALUE!</v>
      </c>
      <c r="BM75" s="51" t="e">
        <f t="shared" ref="BM75:BM106" si="37">(BF75-BH75)/BH75</f>
        <v>#VALUE!</v>
      </c>
    </row>
    <row r="76" spans="1:65" x14ac:dyDescent="0.25">
      <c r="A76" s="60">
        <f t="shared" si="33"/>
        <v>45890</v>
      </c>
      <c r="B76" s="36">
        <v>98</v>
      </c>
      <c r="C76" s="36">
        <v>132</v>
      </c>
      <c r="D76" s="36">
        <v>57</v>
      </c>
      <c r="E76" s="36">
        <v>2</v>
      </c>
      <c r="F76" s="36">
        <v>61</v>
      </c>
      <c r="G76" s="36">
        <v>71</v>
      </c>
      <c r="H76" s="36">
        <v>9</v>
      </c>
      <c r="I76" s="36">
        <v>47</v>
      </c>
      <c r="J76" s="25">
        <v>34.181018072442093</v>
      </c>
      <c r="K76" s="36">
        <v>1</v>
      </c>
      <c r="L76" s="25">
        <v>3.2606132594664334</v>
      </c>
      <c r="M76" s="36">
        <v>15</v>
      </c>
      <c r="N76" s="36">
        <v>71</v>
      </c>
      <c r="O76" s="36">
        <v>109</v>
      </c>
      <c r="P76" s="36">
        <v>7</v>
      </c>
      <c r="Q76" s="36">
        <v>105</v>
      </c>
      <c r="R76" s="36">
        <v>21</v>
      </c>
      <c r="S76" s="36">
        <v>81</v>
      </c>
      <c r="T76" s="36">
        <v>96</v>
      </c>
      <c r="U76" s="36">
        <v>1</v>
      </c>
      <c r="V76" s="36">
        <v>35</v>
      </c>
      <c r="W76" s="22">
        <v>30</v>
      </c>
      <c r="X76" s="22">
        <v>50</v>
      </c>
      <c r="Y76" s="22">
        <v>13</v>
      </c>
      <c r="Z76" s="22">
        <v>31</v>
      </c>
      <c r="AA76" s="22">
        <v>44</v>
      </c>
      <c r="AB76" s="50">
        <v>35</v>
      </c>
      <c r="AC76" s="50">
        <v>53</v>
      </c>
      <c r="AD76" s="50">
        <v>23</v>
      </c>
      <c r="AE76" s="50">
        <v>11</v>
      </c>
      <c r="AF76" s="50">
        <v>19</v>
      </c>
      <c r="AG76" s="25">
        <v>32.074766254631371</v>
      </c>
      <c r="AH76" s="101">
        <v>24</v>
      </c>
      <c r="AI76" s="101">
        <v>77</v>
      </c>
      <c r="AJ76" s="103">
        <v>109</v>
      </c>
      <c r="AK76" s="105">
        <v>244</v>
      </c>
      <c r="AL76" s="103">
        <v>45</v>
      </c>
      <c r="AM76" s="103">
        <v>98</v>
      </c>
      <c r="AN76" s="103">
        <v>40</v>
      </c>
      <c r="AO76" s="104">
        <v>1</v>
      </c>
      <c r="AP76" s="22">
        <v>27</v>
      </c>
      <c r="AQ76" s="22">
        <v>36</v>
      </c>
      <c r="AR76" s="22">
        <v>4</v>
      </c>
      <c r="AS76" s="22">
        <v>70</v>
      </c>
      <c r="AT76" s="22">
        <v>128</v>
      </c>
      <c r="AU76" s="36"/>
      <c r="AV76" s="57">
        <v>24</v>
      </c>
      <c r="AW76" s="63">
        <v>0.92307692307692313</v>
      </c>
      <c r="AX76" s="64">
        <f t="shared" si="26"/>
        <v>50.305277989915602</v>
      </c>
      <c r="AY76" s="64">
        <f t="shared" si="27"/>
        <v>1</v>
      </c>
      <c r="AZ76" s="64">
        <f t="shared" si="28"/>
        <v>244</v>
      </c>
      <c r="BA76" s="65">
        <f t="shared" si="29"/>
        <v>9.423529177257136E-3</v>
      </c>
      <c r="BB76" s="51">
        <f t="shared" si="34"/>
        <v>0.1468830697226324</v>
      </c>
      <c r="BC76" s="66">
        <f t="shared" si="25"/>
        <v>45890</v>
      </c>
      <c r="BD76" s="50">
        <f t="shared" si="35"/>
        <v>784.10046973079557</v>
      </c>
      <c r="BE76" s="50" t="str">
        <f>Currentyear!E79</f>
        <v/>
      </c>
      <c r="BF76" s="50" t="str">
        <f t="shared" si="30"/>
        <v/>
      </c>
      <c r="BG76" s="50" t="str">
        <f t="shared" si="31"/>
        <v/>
      </c>
      <c r="BH76" s="50" t="str">
        <f t="shared" si="32"/>
        <v/>
      </c>
      <c r="BI76" s="36" t="e">
        <f t="array" aca="1" ref="BI76:BK76" ca="1">[1]!daniels(BH72:BH76,1)</f>
        <v>#NAME?</v>
      </c>
      <c r="BJ76" s="36" t="e">
        <f ca="1"/>
        <v>#NAME?</v>
      </c>
      <c r="BK76" s="36" t="e">
        <f ca="1"/>
        <v>#NAME?</v>
      </c>
      <c r="BL76" s="51" t="e">
        <f t="shared" si="36"/>
        <v>#VALUE!</v>
      </c>
      <c r="BM76" s="51" t="e">
        <f t="shared" si="37"/>
        <v>#VALUE!</v>
      </c>
    </row>
    <row r="77" spans="1:65" x14ac:dyDescent="0.25">
      <c r="A77" s="60">
        <f t="shared" si="33"/>
        <v>45891</v>
      </c>
      <c r="B77" s="36">
        <v>120</v>
      </c>
      <c r="C77" s="36">
        <v>184</v>
      </c>
      <c r="D77" s="36">
        <v>7</v>
      </c>
      <c r="E77" s="36">
        <v>2</v>
      </c>
      <c r="F77" s="36">
        <v>48</v>
      </c>
      <c r="G77" s="36">
        <v>59</v>
      </c>
      <c r="H77" s="36">
        <v>43</v>
      </c>
      <c r="I77" s="36">
        <v>61</v>
      </c>
      <c r="J77" s="25">
        <v>56.498026503861396</v>
      </c>
      <c r="K77" s="36">
        <v>3</v>
      </c>
      <c r="L77" s="25">
        <v>5.3894888082851455</v>
      </c>
      <c r="M77" s="36">
        <v>17</v>
      </c>
      <c r="N77" s="36">
        <v>59</v>
      </c>
      <c r="O77" s="36">
        <v>32</v>
      </c>
      <c r="P77" s="36">
        <v>197</v>
      </c>
      <c r="Q77" s="36">
        <v>12</v>
      </c>
      <c r="R77" s="36">
        <v>44</v>
      </c>
      <c r="S77" s="36">
        <v>6</v>
      </c>
      <c r="T77" s="36">
        <v>7</v>
      </c>
      <c r="U77" s="36">
        <v>46</v>
      </c>
      <c r="V77" s="36">
        <v>368</v>
      </c>
      <c r="W77" s="22">
        <v>35</v>
      </c>
      <c r="X77" s="22">
        <v>411</v>
      </c>
      <c r="Y77" s="22">
        <v>22</v>
      </c>
      <c r="Z77" s="22">
        <v>21</v>
      </c>
      <c r="AA77" s="22">
        <v>158</v>
      </c>
      <c r="AB77" s="50">
        <v>45</v>
      </c>
      <c r="AC77" s="50">
        <v>75</v>
      </c>
      <c r="AD77" s="22">
        <v>138.23847456721739</v>
      </c>
      <c r="AE77" s="50">
        <v>19</v>
      </c>
      <c r="AF77" s="50">
        <v>17</v>
      </c>
      <c r="AG77" s="25">
        <v>51.206423591468379</v>
      </c>
      <c r="AH77" s="101">
        <v>19</v>
      </c>
      <c r="AI77" s="101">
        <v>53</v>
      </c>
      <c r="AJ77" s="103">
        <v>240</v>
      </c>
      <c r="AK77" s="105">
        <v>162</v>
      </c>
      <c r="AL77" s="103">
        <v>310</v>
      </c>
      <c r="AM77" s="103">
        <v>76</v>
      </c>
      <c r="AN77" s="103">
        <v>15</v>
      </c>
      <c r="AO77" s="104">
        <v>0</v>
      </c>
      <c r="AP77" s="22">
        <v>69</v>
      </c>
      <c r="AQ77" s="22">
        <v>37</v>
      </c>
      <c r="AR77" s="22">
        <v>15</v>
      </c>
      <c r="AS77" s="22">
        <v>20</v>
      </c>
      <c r="AT77" s="22">
        <v>130</v>
      </c>
      <c r="AU77" s="36"/>
      <c r="AV77" s="57">
        <v>24</v>
      </c>
      <c r="AW77" s="63">
        <v>0.92307692307692313</v>
      </c>
      <c r="AX77" s="64">
        <f t="shared" si="26"/>
        <v>80.812985694410557</v>
      </c>
      <c r="AY77" s="64">
        <f t="shared" si="27"/>
        <v>0</v>
      </c>
      <c r="AZ77" s="64">
        <f t="shared" si="28"/>
        <v>411</v>
      </c>
      <c r="BA77" s="65">
        <f t="shared" si="29"/>
        <v>1.5138441909518985E-2</v>
      </c>
      <c r="BB77" s="51">
        <f t="shared" si="34"/>
        <v>0.16202151163215139</v>
      </c>
      <c r="BC77" s="66">
        <f t="shared" si="25"/>
        <v>45891</v>
      </c>
      <c r="BD77" s="50">
        <f t="shared" si="35"/>
        <v>864.91345542520617</v>
      </c>
      <c r="BE77" s="50" t="str">
        <f>Currentyear!E80</f>
        <v/>
      </c>
      <c r="BF77" s="50" t="str">
        <f t="shared" si="30"/>
        <v/>
      </c>
      <c r="BG77" s="50" t="str">
        <f t="shared" si="31"/>
        <v/>
      </c>
      <c r="BH77" s="50" t="str">
        <f t="shared" si="32"/>
        <v/>
      </c>
      <c r="BI77" s="36" t="e">
        <f t="array" aca="1" ref="BI77:BK77" ca="1">[1]!daniels(BH73:BH77,1)</f>
        <v>#NAME?</v>
      </c>
      <c r="BJ77" s="36" t="e">
        <f ca="1"/>
        <v>#NAME?</v>
      </c>
      <c r="BK77" s="36" t="e">
        <f ca="1"/>
        <v>#NAME?</v>
      </c>
      <c r="BL77" s="51" t="e">
        <f t="shared" si="36"/>
        <v>#VALUE!</v>
      </c>
      <c r="BM77" s="51" t="e">
        <f t="shared" si="37"/>
        <v>#VALUE!</v>
      </c>
    </row>
    <row r="78" spans="1:65" x14ac:dyDescent="0.25">
      <c r="A78" s="60">
        <f t="shared" si="33"/>
        <v>45892</v>
      </c>
      <c r="B78" s="36">
        <v>141</v>
      </c>
      <c r="C78" s="36">
        <v>12</v>
      </c>
      <c r="D78" s="36">
        <v>3</v>
      </c>
      <c r="E78" s="25">
        <v>21.761176910105462</v>
      </c>
      <c r="F78" s="36">
        <v>17</v>
      </c>
      <c r="G78" s="36">
        <v>63</v>
      </c>
      <c r="H78" s="36">
        <v>20</v>
      </c>
      <c r="I78" s="36">
        <v>25</v>
      </c>
      <c r="J78" s="25">
        <v>50.155998541790048</v>
      </c>
      <c r="K78" s="22">
        <v>57.400705561083882</v>
      </c>
      <c r="L78" s="25">
        <v>4.784506814542504</v>
      </c>
      <c r="M78" s="36">
        <v>14</v>
      </c>
      <c r="N78" s="36">
        <v>206</v>
      </c>
      <c r="O78" s="36">
        <v>135</v>
      </c>
      <c r="P78" s="36">
        <v>6</v>
      </c>
      <c r="Q78" s="36">
        <v>47</v>
      </c>
      <c r="R78" s="36">
        <v>79</v>
      </c>
      <c r="S78" s="36">
        <v>189</v>
      </c>
      <c r="T78" s="36">
        <v>112</v>
      </c>
      <c r="U78" s="36">
        <v>35</v>
      </c>
      <c r="V78" s="36">
        <v>76</v>
      </c>
      <c r="W78" s="22">
        <v>42</v>
      </c>
      <c r="X78" s="22">
        <v>433</v>
      </c>
      <c r="Y78" s="22">
        <v>9</v>
      </c>
      <c r="Z78" s="22">
        <v>27</v>
      </c>
      <c r="AA78" s="22">
        <v>29</v>
      </c>
      <c r="AB78" s="50">
        <v>72</v>
      </c>
      <c r="AC78" s="50">
        <v>17</v>
      </c>
      <c r="AD78" s="50">
        <v>75</v>
      </c>
      <c r="AE78" s="50">
        <v>79</v>
      </c>
      <c r="AF78" s="50">
        <v>52</v>
      </c>
      <c r="AG78" s="25">
        <v>49.134903377343825</v>
      </c>
      <c r="AH78" s="101">
        <v>40</v>
      </c>
      <c r="AI78" s="101">
        <v>53</v>
      </c>
      <c r="AJ78" s="103">
        <v>155</v>
      </c>
      <c r="AK78" s="94">
        <v>559.59497741898599</v>
      </c>
      <c r="AL78" s="103">
        <v>222</v>
      </c>
      <c r="AM78" s="103">
        <v>27</v>
      </c>
      <c r="AN78" s="103">
        <v>96</v>
      </c>
      <c r="AO78" s="104">
        <v>187</v>
      </c>
      <c r="AP78" s="22">
        <v>13</v>
      </c>
      <c r="AQ78" s="22">
        <v>47</v>
      </c>
      <c r="AR78" s="22">
        <v>27</v>
      </c>
      <c r="AS78" s="22">
        <v>31</v>
      </c>
      <c r="AT78" s="22">
        <v>170</v>
      </c>
      <c r="AU78" s="36"/>
      <c r="AV78" s="57">
        <v>23</v>
      </c>
      <c r="AW78" s="63">
        <v>0.88461538461538458</v>
      </c>
      <c r="AX78" s="64">
        <f t="shared" si="26"/>
        <v>86.60566508838663</v>
      </c>
      <c r="AY78" s="64">
        <f t="shared" si="27"/>
        <v>3</v>
      </c>
      <c r="AZ78" s="64">
        <f t="shared" si="28"/>
        <v>559.59497741898599</v>
      </c>
      <c r="BA78" s="65">
        <f t="shared" si="29"/>
        <v>1.6223566283438011E-2</v>
      </c>
      <c r="BB78" s="51">
        <f t="shared" si="34"/>
        <v>0.17824507791558941</v>
      </c>
      <c r="BC78" s="66">
        <f t="shared" si="25"/>
        <v>45892</v>
      </c>
      <c r="BD78" s="50">
        <f t="shared" si="35"/>
        <v>951.51912051359284</v>
      </c>
      <c r="BE78" s="50" t="str">
        <f>Currentyear!E81</f>
        <v/>
      </c>
      <c r="BF78" s="50" t="str">
        <f t="shared" si="30"/>
        <v/>
      </c>
      <c r="BG78" s="50" t="str">
        <f t="shared" si="31"/>
        <v/>
      </c>
      <c r="BH78" s="50" t="str">
        <f t="shared" si="32"/>
        <v/>
      </c>
      <c r="BI78" s="36" t="e">
        <f t="array" aca="1" ref="BI78:BK78" ca="1">[1]!daniels(BH74:BH78,1)</f>
        <v>#NAME?</v>
      </c>
      <c r="BJ78" s="36" t="e">
        <f ca="1"/>
        <v>#NAME?</v>
      </c>
      <c r="BK78" s="36" t="e">
        <f ca="1"/>
        <v>#NAME?</v>
      </c>
      <c r="BL78" s="51" t="e">
        <f t="shared" si="36"/>
        <v>#VALUE!</v>
      </c>
      <c r="BM78" s="51" t="e">
        <f t="shared" si="37"/>
        <v>#VALUE!</v>
      </c>
    </row>
    <row r="79" spans="1:65" x14ac:dyDescent="0.25">
      <c r="A79" s="60">
        <f t="shared" si="33"/>
        <v>45893</v>
      </c>
      <c r="B79" s="36">
        <v>230</v>
      </c>
      <c r="C79" s="36">
        <v>175</v>
      </c>
      <c r="D79" s="36">
        <v>23</v>
      </c>
      <c r="E79" s="25">
        <v>16.814304717381834</v>
      </c>
      <c r="F79" s="36">
        <v>26</v>
      </c>
      <c r="G79" s="36">
        <v>130</v>
      </c>
      <c r="H79" s="36">
        <v>36</v>
      </c>
      <c r="I79" s="36">
        <v>81</v>
      </c>
      <c r="J79" s="25">
        <v>38.754257013588081</v>
      </c>
      <c r="K79" s="22">
        <v>58.900873427758896</v>
      </c>
      <c r="L79" s="25">
        <v>3.6968660213799804</v>
      </c>
      <c r="M79" s="36">
        <v>36</v>
      </c>
      <c r="N79" s="36">
        <v>43</v>
      </c>
      <c r="O79" s="36">
        <v>35</v>
      </c>
      <c r="P79" s="36">
        <v>15</v>
      </c>
      <c r="Q79" s="36">
        <v>196</v>
      </c>
      <c r="R79" s="36">
        <v>67</v>
      </c>
      <c r="S79" s="36">
        <v>19</v>
      </c>
      <c r="T79" s="36">
        <v>31</v>
      </c>
      <c r="U79" s="36">
        <v>17</v>
      </c>
      <c r="V79" s="36">
        <v>30</v>
      </c>
      <c r="W79" s="22">
        <v>46</v>
      </c>
      <c r="X79" s="22">
        <v>58</v>
      </c>
      <c r="Y79" s="22">
        <v>5</v>
      </c>
      <c r="Z79" s="22">
        <v>23</v>
      </c>
      <c r="AA79" s="22">
        <v>7</v>
      </c>
      <c r="AB79" s="50">
        <v>129</v>
      </c>
      <c r="AC79" s="50">
        <v>41</v>
      </c>
      <c r="AD79" s="50">
        <v>563</v>
      </c>
      <c r="AE79" s="50">
        <v>13</v>
      </c>
      <c r="AF79" s="50">
        <v>75</v>
      </c>
      <c r="AG79" s="25">
        <v>51.896522491632822</v>
      </c>
      <c r="AH79" s="101">
        <v>21</v>
      </c>
      <c r="AI79" s="101">
        <v>30</v>
      </c>
      <c r="AJ79" s="103">
        <v>98</v>
      </c>
      <c r="AK79" s="94">
        <v>564.8164877972165</v>
      </c>
      <c r="AL79" s="103">
        <v>481</v>
      </c>
      <c r="AM79" s="103">
        <v>78</v>
      </c>
      <c r="AN79" s="103">
        <v>26</v>
      </c>
      <c r="AO79" s="104">
        <v>15</v>
      </c>
      <c r="AP79" s="22">
        <v>45</v>
      </c>
      <c r="AQ79" s="22">
        <v>122</v>
      </c>
      <c r="AR79" s="22">
        <v>31</v>
      </c>
      <c r="AS79" s="22">
        <v>24</v>
      </c>
      <c r="AT79" s="25">
        <v>117.96341124675919</v>
      </c>
      <c r="AU79" s="36"/>
      <c r="AV79" s="57">
        <v>23</v>
      </c>
      <c r="AW79" s="63">
        <v>0.88461538461538458</v>
      </c>
      <c r="AX79" s="64">
        <f t="shared" si="26"/>
        <v>89.728763694364829</v>
      </c>
      <c r="AY79" s="64">
        <f t="shared" si="27"/>
        <v>3.6968660213799804</v>
      </c>
      <c r="AZ79" s="64">
        <f t="shared" si="28"/>
        <v>564.8164877972165</v>
      </c>
      <c r="BA79" s="65">
        <f t="shared" si="29"/>
        <v>1.6808606502136066E-2</v>
      </c>
      <c r="BB79" s="51">
        <f t="shared" si="34"/>
        <v>0.19505368441772547</v>
      </c>
      <c r="BC79" s="66">
        <f t="shared" si="25"/>
        <v>45893</v>
      </c>
      <c r="BD79" s="50">
        <f t="shared" si="35"/>
        <v>1041.2478842079577</v>
      </c>
      <c r="BE79" s="50" t="str">
        <f>Currentyear!E82</f>
        <v/>
      </c>
      <c r="BF79" s="50" t="str">
        <f t="shared" si="30"/>
        <v/>
      </c>
      <c r="BG79" s="50" t="str">
        <f t="shared" si="31"/>
        <v/>
      </c>
      <c r="BH79" s="50" t="str">
        <f t="shared" si="32"/>
        <v/>
      </c>
      <c r="BI79" s="36" t="e">
        <f t="array" aca="1" ref="BI79:BK79" ca="1">[1]!daniels(BH75:BH79,1)</f>
        <v>#NAME?</v>
      </c>
      <c r="BJ79" s="36" t="e">
        <f ca="1"/>
        <v>#NAME?</v>
      </c>
      <c r="BK79" s="36" t="e">
        <f ca="1"/>
        <v>#NAME?</v>
      </c>
      <c r="BL79" s="51" t="e">
        <f t="shared" si="36"/>
        <v>#VALUE!</v>
      </c>
      <c r="BM79" s="51" t="e">
        <f t="shared" si="37"/>
        <v>#VALUE!</v>
      </c>
    </row>
    <row r="80" spans="1:65" x14ac:dyDescent="0.25">
      <c r="A80" s="60">
        <f t="shared" si="33"/>
        <v>45894</v>
      </c>
      <c r="B80" s="36">
        <v>189</v>
      </c>
      <c r="C80" s="36">
        <v>198</v>
      </c>
      <c r="D80" s="36">
        <v>39</v>
      </c>
      <c r="E80" s="25">
        <v>18.522304068169486</v>
      </c>
      <c r="F80" s="36">
        <v>17</v>
      </c>
      <c r="G80" s="36">
        <v>7</v>
      </c>
      <c r="H80" s="36">
        <v>24</v>
      </c>
      <c r="I80" s="36">
        <v>27</v>
      </c>
      <c r="J80" s="25">
        <v>42.69091969085266</v>
      </c>
      <c r="K80" s="22">
        <v>55.893695400704551</v>
      </c>
      <c r="L80" s="25">
        <v>4.0723941727096777</v>
      </c>
      <c r="M80" s="36">
        <v>21</v>
      </c>
      <c r="N80" s="36">
        <v>81</v>
      </c>
      <c r="O80" s="36">
        <v>161</v>
      </c>
      <c r="P80" s="36">
        <v>53</v>
      </c>
      <c r="Q80" s="36">
        <v>48</v>
      </c>
      <c r="R80" s="36">
        <v>74</v>
      </c>
      <c r="S80" s="36">
        <v>1</v>
      </c>
      <c r="T80" s="36">
        <v>87</v>
      </c>
      <c r="U80" s="36">
        <v>13</v>
      </c>
      <c r="V80" s="36">
        <v>87</v>
      </c>
      <c r="W80" s="22">
        <v>55</v>
      </c>
      <c r="X80" s="22">
        <v>165</v>
      </c>
      <c r="Y80" s="22">
        <v>27</v>
      </c>
      <c r="Z80" s="22">
        <v>58</v>
      </c>
      <c r="AA80" s="22">
        <v>32</v>
      </c>
      <c r="AB80" s="50">
        <v>277</v>
      </c>
      <c r="AC80" s="50">
        <v>32</v>
      </c>
      <c r="AD80" s="50">
        <v>15</v>
      </c>
      <c r="AE80" s="50">
        <v>55</v>
      </c>
      <c r="AF80" s="50">
        <v>29</v>
      </c>
      <c r="AG80" s="50">
        <v>2</v>
      </c>
      <c r="AH80" s="101">
        <v>19</v>
      </c>
      <c r="AI80" s="101">
        <v>33</v>
      </c>
      <c r="AJ80" s="103">
        <v>260</v>
      </c>
      <c r="AK80" s="103">
        <v>257</v>
      </c>
      <c r="AL80" s="103">
        <v>174</v>
      </c>
      <c r="AM80" s="103">
        <v>36</v>
      </c>
      <c r="AN80" s="103">
        <v>0</v>
      </c>
      <c r="AO80" s="104">
        <v>0</v>
      </c>
      <c r="AP80" s="22">
        <v>81</v>
      </c>
      <c r="AQ80" s="22">
        <v>41</v>
      </c>
      <c r="AR80" s="22">
        <v>42</v>
      </c>
      <c r="AS80" s="25">
        <v>60.756007741317468</v>
      </c>
      <c r="AT80" s="25">
        <v>91.746813649733824</v>
      </c>
      <c r="AU80" s="36"/>
      <c r="AV80" s="57">
        <v>23</v>
      </c>
      <c r="AW80" s="63">
        <v>0.88461538461538458</v>
      </c>
      <c r="AX80" s="64">
        <f t="shared" si="26"/>
        <v>69.638519837376492</v>
      </c>
      <c r="AY80" s="64">
        <f t="shared" si="27"/>
        <v>0</v>
      </c>
      <c r="AZ80" s="64">
        <f t="shared" si="28"/>
        <v>277</v>
      </c>
      <c r="BA80" s="65">
        <f t="shared" si="29"/>
        <v>1.3045164439406733E-2</v>
      </c>
      <c r="BB80" s="51">
        <f t="shared" si="34"/>
        <v>0.2080988488571322</v>
      </c>
      <c r="BC80" s="66">
        <f t="shared" si="25"/>
        <v>45894</v>
      </c>
      <c r="BD80" s="50">
        <f t="shared" si="35"/>
        <v>1110.8864040453341</v>
      </c>
      <c r="BE80" s="50" t="str">
        <f>Currentyear!E83</f>
        <v/>
      </c>
      <c r="BF80" s="50" t="str">
        <f t="shared" si="30"/>
        <v/>
      </c>
      <c r="BG80" s="50" t="str">
        <f t="shared" si="31"/>
        <v/>
      </c>
      <c r="BH80" s="50" t="str">
        <f t="shared" si="32"/>
        <v/>
      </c>
      <c r="BI80" s="36" t="e">
        <f t="array" aca="1" ref="BI80:BK80" ca="1">[1]!daniels(BH76:BH80,1)</f>
        <v>#NAME?</v>
      </c>
      <c r="BJ80" s="36" t="e">
        <f ca="1"/>
        <v>#NAME?</v>
      </c>
      <c r="BK80" s="36" t="e">
        <f ca="1"/>
        <v>#NAME?</v>
      </c>
      <c r="BL80" s="51" t="e">
        <f t="shared" si="36"/>
        <v>#VALUE!</v>
      </c>
      <c r="BM80" s="51" t="e">
        <f t="shared" si="37"/>
        <v>#VALUE!</v>
      </c>
    </row>
    <row r="81" spans="1:65" x14ac:dyDescent="0.25">
      <c r="A81" s="60">
        <f t="shared" si="33"/>
        <v>45895</v>
      </c>
      <c r="B81" s="36">
        <v>87</v>
      </c>
      <c r="C81" s="36">
        <v>182</v>
      </c>
      <c r="D81" s="36">
        <v>72</v>
      </c>
      <c r="E81" s="25">
        <v>22.887191297752462</v>
      </c>
      <c r="F81" s="36">
        <v>37</v>
      </c>
      <c r="G81" s="36">
        <v>38</v>
      </c>
      <c r="H81" s="36">
        <v>2</v>
      </c>
      <c r="I81" s="36">
        <v>27</v>
      </c>
      <c r="J81" s="25">
        <v>52.751279865336464</v>
      </c>
      <c r="K81" s="36">
        <v>3</v>
      </c>
      <c r="L81" s="25">
        <v>5.0320772259695419</v>
      </c>
      <c r="M81" s="36">
        <v>13</v>
      </c>
      <c r="N81" s="36">
        <v>313</v>
      </c>
      <c r="O81" s="36">
        <v>189</v>
      </c>
      <c r="P81" s="36">
        <v>5</v>
      </c>
      <c r="Q81" s="36">
        <v>35</v>
      </c>
      <c r="R81" s="36">
        <v>296</v>
      </c>
      <c r="S81" s="36">
        <v>82</v>
      </c>
      <c r="T81" s="36">
        <v>50</v>
      </c>
      <c r="U81" s="36">
        <v>64</v>
      </c>
      <c r="V81" s="36">
        <v>49</v>
      </c>
      <c r="W81" s="22">
        <v>84</v>
      </c>
      <c r="X81" s="22">
        <v>130</v>
      </c>
      <c r="Y81" s="22">
        <v>9</v>
      </c>
      <c r="Z81" s="22">
        <v>7</v>
      </c>
      <c r="AA81" s="22">
        <v>35</v>
      </c>
      <c r="AB81" s="50">
        <v>86</v>
      </c>
      <c r="AC81" s="50">
        <v>99</v>
      </c>
      <c r="AD81" s="50">
        <v>48</v>
      </c>
      <c r="AE81" s="50">
        <v>148</v>
      </c>
      <c r="AF81" s="50">
        <v>35</v>
      </c>
      <c r="AG81" s="50">
        <v>6</v>
      </c>
      <c r="AH81" s="101">
        <v>49</v>
      </c>
      <c r="AI81" s="101">
        <v>53</v>
      </c>
      <c r="AJ81" s="103">
        <v>14</v>
      </c>
      <c r="AK81" s="103">
        <v>1012</v>
      </c>
      <c r="AL81" s="103">
        <v>1056</v>
      </c>
      <c r="AM81" s="103">
        <v>90</v>
      </c>
      <c r="AN81" s="103">
        <v>1</v>
      </c>
      <c r="AO81" s="104">
        <v>1</v>
      </c>
      <c r="AP81" s="22">
        <v>344</v>
      </c>
      <c r="AQ81" s="22">
        <v>99</v>
      </c>
      <c r="AR81" s="22">
        <v>79</v>
      </c>
      <c r="AS81" s="22">
        <v>38</v>
      </c>
      <c r="AT81" s="25">
        <v>157.48334662528015</v>
      </c>
      <c r="AU81" s="36"/>
      <c r="AV81" s="57">
        <v>23</v>
      </c>
      <c r="AW81" s="63">
        <v>0.88461538461538458</v>
      </c>
      <c r="AX81" s="64">
        <f t="shared" si="26"/>
        <v>120.28464752168435</v>
      </c>
      <c r="AY81" s="64">
        <f t="shared" si="27"/>
        <v>1</v>
      </c>
      <c r="AZ81" s="64">
        <f t="shared" si="28"/>
        <v>1056</v>
      </c>
      <c r="BA81" s="65">
        <f t="shared" si="29"/>
        <v>2.2532543915648566E-2</v>
      </c>
      <c r="BB81" s="51">
        <f t="shared" si="34"/>
        <v>0.23063139277278077</v>
      </c>
      <c r="BC81" s="66">
        <f t="shared" si="25"/>
        <v>45895</v>
      </c>
      <c r="BD81" s="50">
        <f t="shared" si="35"/>
        <v>1231.1710515670184</v>
      </c>
      <c r="BE81" s="50" t="str">
        <f>Currentyear!E84</f>
        <v/>
      </c>
      <c r="BF81" s="50" t="str">
        <f t="shared" si="30"/>
        <v/>
      </c>
      <c r="BG81" s="50" t="str">
        <f t="shared" si="31"/>
        <v/>
      </c>
      <c r="BH81" s="50" t="str">
        <f t="shared" si="32"/>
        <v/>
      </c>
      <c r="BI81" s="36" t="e">
        <f t="array" aca="1" ref="BI81:BK81" ca="1">[1]!daniels(BH77:BH81,1)</f>
        <v>#NAME?</v>
      </c>
      <c r="BJ81" s="36" t="e">
        <f ca="1"/>
        <v>#NAME?</v>
      </c>
      <c r="BK81" s="36" t="e">
        <f ca="1"/>
        <v>#NAME?</v>
      </c>
      <c r="BL81" s="51" t="e">
        <f t="shared" si="36"/>
        <v>#VALUE!</v>
      </c>
      <c r="BM81" s="51" t="e">
        <f t="shared" si="37"/>
        <v>#VALUE!</v>
      </c>
    </row>
    <row r="82" spans="1:65" x14ac:dyDescent="0.25">
      <c r="A82" s="60">
        <f t="shared" si="33"/>
        <v>45896</v>
      </c>
      <c r="B82" s="36">
        <v>173</v>
      </c>
      <c r="C82" s="36">
        <v>255</v>
      </c>
      <c r="D82" s="36">
        <v>31</v>
      </c>
      <c r="E82" s="25">
        <v>29.175159277945031</v>
      </c>
      <c r="F82" s="36">
        <v>30</v>
      </c>
      <c r="G82" s="36">
        <v>261</v>
      </c>
      <c r="H82" s="36">
        <v>51</v>
      </c>
      <c r="I82" s="36">
        <v>33</v>
      </c>
      <c r="J82" s="25">
        <v>67.244030610101404</v>
      </c>
      <c r="K82" s="36">
        <v>9</v>
      </c>
      <c r="L82" s="25">
        <v>6.4145771607861795</v>
      </c>
      <c r="M82" s="36">
        <v>5</v>
      </c>
      <c r="N82" s="36">
        <v>220</v>
      </c>
      <c r="O82" s="36">
        <v>203</v>
      </c>
      <c r="P82" s="36">
        <v>7</v>
      </c>
      <c r="Q82" s="36">
        <v>40</v>
      </c>
      <c r="R82" s="36">
        <v>205</v>
      </c>
      <c r="S82" s="36">
        <v>71</v>
      </c>
      <c r="T82" s="36">
        <v>56</v>
      </c>
      <c r="U82" s="36">
        <v>2</v>
      </c>
      <c r="V82" s="36">
        <v>29</v>
      </c>
      <c r="W82" s="22">
        <v>264</v>
      </c>
      <c r="X82" s="22">
        <v>182</v>
      </c>
      <c r="Y82" s="22">
        <v>10</v>
      </c>
      <c r="Z82" s="22">
        <v>114</v>
      </c>
      <c r="AA82" s="22">
        <v>55</v>
      </c>
      <c r="AB82" s="50">
        <v>71</v>
      </c>
      <c r="AC82" s="50">
        <v>71</v>
      </c>
      <c r="AD82" s="50">
        <v>322</v>
      </c>
      <c r="AE82" s="22">
        <v>103.2769852333997</v>
      </c>
      <c r="AF82" s="50">
        <v>51</v>
      </c>
      <c r="AG82" s="50">
        <v>65</v>
      </c>
      <c r="AH82" s="101">
        <v>29</v>
      </c>
      <c r="AI82" s="101">
        <v>48</v>
      </c>
      <c r="AJ82" s="103">
        <v>401</v>
      </c>
      <c r="AK82" s="103">
        <v>39</v>
      </c>
      <c r="AL82" s="103">
        <v>234</v>
      </c>
      <c r="AM82" s="103">
        <v>45</v>
      </c>
      <c r="AN82" s="103">
        <v>0</v>
      </c>
      <c r="AO82" s="104">
        <v>134</v>
      </c>
      <c r="AP82" s="22">
        <v>211</v>
      </c>
      <c r="AQ82" s="22">
        <v>52</v>
      </c>
      <c r="AR82" s="22">
        <v>94</v>
      </c>
      <c r="AS82" s="22">
        <v>21</v>
      </c>
      <c r="AT82" s="22">
        <v>48</v>
      </c>
      <c r="AU82" s="36"/>
      <c r="AV82" s="57">
        <v>23</v>
      </c>
      <c r="AW82" s="63">
        <v>0.88461538461538458</v>
      </c>
      <c r="AX82" s="64">
        <f t="shared" si="26"/>
        <v>103.24660371420079</v>
      </c>
      <c r="AY82" s="64">
        <f t="shared" si="27"/>
        <v>0</v>
      </c>
      <c r="AZ82" s="64">
        <f t="shared" si="28"/>
        <v>401</v>
      </c>
      <c r="BA82" s="65">
        <f t="shared" si="29"/>
        <v>1.9340860868486145E-2</v>
      </c>
      <c r="BB82" s="51">
        <f t="shared" si="34"/>
        <v>0.24997225364126691</v>
      </c>
      <c r="BC82" s="66">
        <f t="shared" si="25"/>
        <v>45896</v>
      </c>
      <c r="BD82" s="50">
        <f t="shared" si="35"/>
        <v>1334.4176552812191</v>
      </c>
      <c r="BE82" s="50" t="str">
        <f>Currentyear!E85</f>
        <v/>
      </c>
      <c r="BF82" s="50" t="str">
        <f t="shared" si="30"/>
        <v/>
      </c>
      <c r="BG82" s="50" t="str">
        <f t="shared" si="31"/>
        <v/>
      </c>
      <c r="BH82" s="50" t="str">
        <f t="shared" si="32"/>
        <v/>
      </c>
      <c r="BI82" s="36" t="e">
        <f t="array" aca="1" ref="BI82:BK82" ca="1">[1]!daniels(BH78:BH82,1)</f>
        <v>#NAME?</v>
      </c>
      <c r="BJ82" s="36" t="e">
        <f ca="1"/>
        <v>#NAME?</v>
      </c>
      <c r="BK82" s="36" t="e">
        <f ca="1"/>
        <v>#NAME?</v>
      </c>
      <c r="BL82" s="51" t="e">
        <f t="shared" si="36"/>
        <v>#VALUE!</v>
      </c>
      <c r="BM82" s="51" t="e">
        <f t="shared" si="37"/>
        <v>#VALUE!</v>
      </c>
    </row>
    <row r="83" spans="1:65" x14ac:dyDescent="0.25">
      <c r="A83" s="60">
        <f t="shared" si="33"/>
        <v>45897</v>
      </c>
      <c r="B83" s="36">
        <v>140</v>
      </c>
      <c r="C83" s="36">
        <v>119</v>
      </c>
      <c r="D83" s="36">
        <v>39</v>
      </c>
      <c r="E83" s="25">
        <v>26.439741526146555</v>
      </c>
      <c r="F83" s="36">
        <v>22</v>
      </c>
      <c r="G83" s="36">
        <v>213</v>
      </c>
      <c r="H83" s="36">
        <v>118</v>
      </c>
      <c r="I83" s="36">
        <v>227</v>
      </c>
      <c r="J83" s="25">
        <v>60.939334438245062</v>
      </c>
      <c r="K83" s="36">
        <v>7</v>
      </c>
      <c r="L83" s="25">
        <v>5.8131563403608695</v>
      </c>
      <c r="M83" s="36">
        <v>1</v>
      </c>
      <c r="N83" s="36">
        <v>202</v>
      </c>
      <c r="O83" s="36">
        <v>139</v>
      </c>
      <c r="P83" s="36">
        <v>21</v>
      </c>
      <c r="Q83" s="36">
        <v>11</v>
      </c>
      <c r="R83" s="36">
        <v>163</v>
      </c>
      <c r="S83" s="36">
        <v>23</v>
      </c>
      <c r="T83" s="36">
        <v>24</v>
      </c>
      <c r="U83" s="36">
        <v>44</v>
      </c>
      <c r="V83" s="25">
        <v>105.79301116012196</v>
      </c>
      <c r="W83" s="22">
        <v>33</v>
      </c>
      <c r="X83" s="22">
        <v>242</v>
      </c>
      <c r="Y83" s="22">
        <v>59</v>
      </c>
      <c r="Z83" s="22">
        <v>107</v>
      </c>
      <c r="AA83" s="22">
        <v>30</v>
      </c>
      <c r="AB83" s="50">
        <v>135</v>
      </c>
      <c r="AC83" s="50">
        <v>9</v>
      </c>
      <c r="AD83" s="50">
        <v>146</v>
      </c>
      <c r="AE83" s="50">
        <v>72</v>
      </c>
      <c r="AF83" s="50">
        <v>49</v>
      </c>
      <c r="AG83" s="50">
        <v>70</v>
      </c>
      <c r="AH83" s="101">
        <v>48</v>
      </c>
      <c r="AI83" s="101">
        <v>46</v>
      </c>
      <c r="AJ83" s="103">
        <v>218</v>
      </c>
      <c r="AK83" s="103">
        <v>520</v>
      </c>
      <c r="AL83" s="103">
        <v>7</v>
      </c>
      <c r="AM83" s="103">
        <v>55</v>
      </c>
      <c r="AN83" s="103">
        <v>3</v>
      </c>
      <c r="AO83" s="104">
        <v>44</v>
      </c>
      <c r="AP83" s="22">
        <v>189</v>
      </c>
      <c r="AQ83" s="22">
        <v>184</v>
      </c>
      <c r="AR83" s="22">
        <v>43</v>
      </c>
      <c r="AS83" s="22">
        <v>64</v>
      </c>
      <c r="AT83" s="22">
        <v>185</v>
      </c>
      <c r="AU83" s="36"/>
      <c r="AV83" s="57">
        <v>22</v>
      </c>
      <c r="AW83" s="63">
        <v>0.84615384615384615</v>
      </c>
      <c r="AX83" s="64">
        <f t="shared" si="26"/>
        <v>92.536225450362792</v>
      </c>
      <c r="AY83" s="64">
        <f t="shared" si="27"/>
        <v>1</v>
      </c>
      <c r="AZ83" s="64">
        <f t="shared" si="28"/>
        <v>520</v>
      </c>
      <c r="BA83" s="65">
        <f t="shared" si="29"/>
        <v>1.7334519464529075E-2</v>
      </c>
      <c r="BB83" s="51">
        <f t="shared" si="34"/>
        <v>0.26730677310579598</v>
      </c>
      <c r="BC83" s="66">
        <f t="shared" si="25"/>
        <v>45897</v>
      </c>
      <c r="BD83" s="50">
        <f t="shared" si="35"/>
        <v>1426.9538807315819</v>
      </c>
      <c r="BE83" s="50" t="str">
        <f>Currentyear!E86</f>
        <v/>
      </c>
      <c r="BF83" s="50" t="str">
        <f t="shared" si="30"/>
        <v/>
      </c>
      <c r="BG83" s="50" t="str">
        <f t="shared" si="31"/>
        <v/>
      </c>
      <c r="BH83" s="50" t="str">
        <f t="shared" si="32"/>
        <v/>
      </c>
      <c r="BI83" s="36" t="e">
        <f t="array" aca="1" ref="BI83:BK83" ca="1">[1]!daniels(BH79:BH83,1)</f>
        <v>#NAME?</v>
      </c>
      <c r="BJ83" s="36" t="e">
        <f ca="1"/>
        <v>#NAME?</v>
      </c>
      <c r="BK83" s="36" t="e">
        <f ca="1"/>
        <v>#NAME?</v>
      </c>
      <c r="BL83" s="51" t="e">
        <f t="shared" si="36"/>
        <v>#VALUE!</v>
      </c>
      <c r="BM83" s="51" t="e">
        <f t="shared" si="37"/>
        <v>#VALUE!</v>
      </c>
    </row>
    <row r="84" spans="1:65" x14ac:dyDescent="0.25">
      <c r="A84" s="60">
        <f t="shared" si="33"/>
        <v>45898</v>
      </c>
      <c r="B84" s="36">
        <v>816</v>
      </c>
      <c r="C84" s="36">
        <v>90</v>
      </c>
      <c r="D84" s="36">
        <v>73</v>
      </c>
      <c r="E84" s="25">
        <v>35.096587470615475</v>
      </c>
      <c r="F84" s="36">
        <v>26</v>
      </c>
      <c r="G84" s="36">
        <v>171</v>
      </c>
      <c r="H84" s="25">
        <v>58.111519574326202</v>
      </c>
      <c r="I84" s="25">
        <v>91.999728557551123</v>
      </c>
      <c r="J84" s="25">
        <v>80.891966340844405</v>
      </c>
      <c r="K84" s="36">
        <v>4</v>
      </c>
      <c r="L84" s="25">
        <v>7.7164880675437404</v>
      </c>
      <c r="M84" s="36">
        <v>33</v>
      </c>
      <c r="N84" s="36">
        <v>129</v>
      </c>
      <c r="O84" s="36">
        <v>45</v>
      </c>
      <c r="P84" s="36">
        <v>89</v>
      </c>
      <c r="Q84" s="36">
        <v>36</v>
      </c>
      <c r="R84" s="36">
        <v>301</v>
      </c>
      <c r="S84" s="25">
        <v>77.520307910727055</v>
      </c>
      <c r="T84" s="25">
        <v>80.96565494197398</v>
      </c>
      <c r="U84" s="36">
        <v>11</v>
      </c>
      <c r="V84" s="25">
        <v>140.43154190213653</v>
      </c>
      <c r="W84" s="22">
        <v>24</v>
      </c>
      <c r="X84" s="22">
        <v>373</v>
      </c>
      <c r="Y84" s="22">
        <v>42</v>
      </c>
      <c r="Z84" s="22">
        <v>61</v>
      </c>
      <c r="AA84" s="22">
        <v>1</v>
      </c>
      <c r="AB84" s="50">
        <v>411</v>
      </c>
      <c r="AC84" s="50">
        <v>6</v>
      </c>
      <c r="AD84" s="50">
        <v>41</v>
      </c>
      <c r="AE84" s="50">
        <v>11</v>
      </c>
      <c r="AF84" s="50">
        <v>53</v>
      </c>
      <c r="AG84" s="50">
        <v>32</v>
      </c>
      <c r="AH84" s="101">
        <v>67</v>
      </c>
      <c r="AI84" s="101">
        <v>51</v>
      </c>
      <c r="AJ84" s="103">
        <v>217</v>
      </c>
      <c r="AK84" s="103">
        <v>1244</v>
      </c>
      <c r="AL84" s="103">
        <v>87</v>
      </c>
      <c r="AM84" s="103">
        <v>61</v>
      </c>
      <c r="AN84" s="103">
        <v>44</v>
      </c>
      <c r="AO84" s="104">
        <v>14</v>
      </c>
      <c r="AP84" s="22">
        <v>235</v>
      </c>
      <c r="AQ84" s="22">
        <v>230</v>
      </c>
      <c r="AR84" s="22">
        <v>393</v>
      </c>
      <c r="AS84" s="22">
        <v>35</v>
      </c>
      <c r="AT84" s="22">
        <v>217</v>
      </c>
      <c r="AU84" s="36"/>
      <c r="AV84" s="57">
        <v>18</v>
      </c>
      <c r="AW84" s="63">
        <v>0.69230769230769229</v>
      </c>
      <c r="AX84" s="64">
        <f t="shared" si="26"/>
        <v>133.4569218235541</v>
      </c>
      <c r="AY84" s="64">
        <f t="shared" si="27"/>
        <v>1</v>
      </c>
      <c r="AZ84" s="64">
        <f t="shared" si="28"/>
        <v>1244</v>
      </c>
      <c r="BA84" s="65">
        <f t="shared" si="29"/>
        <v>2.5000064545181465E-2</v>
      </c>
      <c r="BB84" s="51">
        <f t="shared" si="34"/>
        <v>0.29230683765097742</v>
      </c>
      <c r="BC84" s="66">
        <f t="shared" si="25"/>
        <v>45898</v>
      </c>
      <c r="BD84" s="50">
        <f t="shared" si="35"/>
        <v>1560.4108025551359</v>
      </c>
      <c r="BE84" s="50" t="str">
        <f>Currentyear!E87</f>
        <v/>
      </c>
      <c r="BF84" s="50" t="str">
        <f t="shared" si="30"/>
        <v/>
      </c>
      <c r="BG84" s="50" t="str">
        <f t="shared" si="31"/>
        <v/>
      </c>
      <c r="BH84" s="50" t="str">
        <f t="shared" si="32"/>
        <v/>
      </c>
      <c r="BI84" s="36" t="e">
        <f t="array" aca="1" ref="BI84:BK84" ca="1">[1]!daniels(BH80:BH84,1)</f>
        <v>#NAME?</v>
      </c>
      <c r="BJ84" s="36" t="e">
        <f ca="1"/>
        <v>#NAME?</v>
      </c>
      <c r="BK84" s="36" t="e">
        <f ca="1"/>
        <v>#NAME?</v>
      </c>
      <c r="BL84" s="51" t="e">
        <f t="shared" si="36"/>
        <v>#VALUE!</v>
      </c>
      <c r="BM84" s="51" t="e">
        <f t="shared" si="37"/>
        <v>#VALUE!</v>
      </c>
    </row>
    <row r="85" spans="1:65" x14ac:dyDescent="0.25">
      <c r="A85" s="60">
        <f t="shared" si="33"/>
        <v>45899</v>
      </c>
      <c r="B85" s="36">
        <v>563</v>
      </c>
      <c r="C85" s="36">
        <v>214</v>
      </c>
      <c r="D85" s="36">
        <v>77</v>
      </c>
      <c r="E85" s="25">
        <v>42.070619046859107</v>
      </c>
      <c r="F85" s="36">
        <v>36</v>
      </c>
      <c r="G85" s="36">
        <v>190</v>
      </c>
      <c r="H85" s="25">
        <v>69.658840884406885</v>
      </c>
      <c r="I85" s="25">
        <v>110.28096494356332</v>
      </c>
      <c r="J85" s="25">
        <v>96.9659828832241</v>
      </c>
      <c r="K85" s="36">
        <v>12</v>
      </c>
      <c r="L85" s="25">
        <v>9.2498289231576791</v>
      </c>
      <c r="M85" s="36">
        <v>20</v>
      </c>
      <c r="N85" s="36">
        <v>33</v>
      </c>
      <c r="O85" s="36">
        <v>475</v>
      </c>
      <c r="P85" s="36">
        <v>36</v>
      </c>
      <c r="Q85" s="36">
        <v>136</v>
      </c>
      <c r="R85" s="36">
        <v>329</v>
      </c>
      <c r="S85" s="25">
        <v>92.924343289826624</v>
      </c>
      <c r="T85" s="25">
        <v>97.054314118224212</v>
      </c>
      <c r="U85" s="36">
        <v>61</v>
      </c>
      <c r="V85" s="25">
        <v>168.33664829406106</v>
      </c>
      <c r="W85" s="22">
        <v>92</v>
      </c>
      <c r="X85" s="22">
        <v>303</v>
      </c>
      <c r="Y85" s="22">
        <v>124</v>
      </c>
      <c r="Z85" s="22">
        <v>72</v>
      </c>
      <c r="AA85" s="22">
        <v>14</v>
      </c>
      <c r="AB85" s="50">
        <v>289</v>
      </c>
      <c r="AC85" s="50">
        <v>102</v>
      </c>
      <c r="AD85" s="50">
        <v>113</v>
      </c>
      <c r="AE85" s="50">
        <v>10</v>
      </c>
      <c r="AF85" s="50">
        <v>77</v>
      </c>
      <c r="AG85" s="50">
        <v>46</v>
      </c>
      <c r="AH85" s="101">
        <v>45</v>
      </c>
      <c r="AI85" s="101">
        <v>16</v>
      </c>
      <c r="AJ85" s="103">
        <v>444</v>
      </c>
      <c r="AK85" s="94">
        <v>1055.8394620530842</v>
      </c>
      <c r="AL85" s="95">
        <v>94</v>
      </c>
      <c r="AM85" s="95">
        <v>76</v>
      </c>
      <c r="AN85" s="95">
        <v>47</v>
      </c>
      <c r="AO85" s="100">
        <v>6</v>
      </c>
      <c r="AP85" s="22">
        <v>377</v>
      </c>
      <c r="AQ85" s="22">
        <v>303</v>
      </c>
      <c r="AR85" s="22">
        <v>75</v>
      </c>
      <c r="AS85" s="22">
        <v>55</v>
      </c>
      <c r="AT85" s="25">
        <v>205.10798974232489</v>
      </c>
      <c r="AU85" s="36"/>
      <c r="AV85" s="57">
        <v>18</v>
      </c>
      <c r="AW85" s="63">
        <v>0.69230769230769229</v>
      </c>
      <c r="AX85" s="64">
        <f t="shared" si="26"/>
        <v>152.96051230332699</v>
      </c>
      <c r="AY85" s="64">
        <f t="shared" si="27"/>
        <v>6</v>
      </c>
      <c r="AZ85" s="64">
        <f t="shared" si="28"/>
        <v>1055.8394620530842</v>
      </c>
      <c r="BA85" s="65">
        <f t="shared" si="29"/>
        <v>2.865361067972938E-2</v>
      </c>
      <c r="BB85" s="51">
        <f t="shared" si="34"/>
        <v>0.3209604483307068</v>
      </c>
      <c r="BC85" s="66">
        <f t="shared" si="25"/>
        <v>45899</v>
      </c>
      <c r="BD85" s="50">
        <f t="shared" si="35"/>
        <v>1713.3713148584629</v>
      </c>
      <c r="BE85" s="50" t="str">
        <f>Currentyear!E88</f>
        <v/>
      </c>
      <c r="BF85" s="50" t="str">
        <f t="shared" si="30"/>
        <v/>
      </c>
      <c r="BG85" s="50" t="str">
        <f t="shared" si="31"/>
        <v/>
      </c>
      <c r="BH85" s="50" t="str">
        <f t="shared" si="32"/>
        <v/>
      </c>
      <c r="BI85" s="36" t="e">
        <f t="array" aca="1" ref="BI85:BK85" ca="1">[1]!daniels(BH81:BH85,1)</f>
        <v>#NAME?</v>
      </c>
      <c r="BJ85" s="36" t="e">
        <f ca="1"/>
        <v>#NAME?</v>
      </c>
      <c r="BK85" s="36" t="e">
        <f ca="1"/>
        <v>#NAME?</v>
      </c>
      <c r="BL85" s="51" t="e">
        <f t="shared" si="36"/>
        <v>#VALUE!</v>
      </c>
      <c r="BM85" s="51" t="e">
        <f t="shared" si="37"/>
        <v>#VALUE!</v>
      </c>
    </row>
    <row r="86" spans="1:65" x14ac:dyDescent="0.25">
      <c r="A86" s="60">
        <f t="shared" si="33"/>
        <v>45900</v>
      </c>
      <c r="B86" s="36">
        <v>356</v>
      </c>
      <c r="C86" s="36">
        <v>206</v>
      </c>
      <c r="D86" s="36">
        <v>57</v>
      </c>
      <c r="E86" s="25">
        <v>34.779586037527984</v>
      </c>
      <c r="F86" s="36">
        <v>83</v>
      </c>
      <c r="G86" s="36">
        <v>274</v>
      </c>
      <c r="H86" s="25">
        <v>57.586641334639829</v>
      </c>
      <c r="I86" s="25">
        <v>91.168763269802142</v>
      </c>
      <c r="J86" s="25">
        <v>80.16132923297782</v>
      </c>
      <c r="K86" s="36">
        <v>18</v>
      </c>
      <c r="L86" s="25">
        <v>7.6467907573240517</v>
      </c>
      <c r="M86" s="36">
        <v>6</v>
      </c>
      <c r="N86" s="36">
        <v>110</v>
      </c>
      <c r="O86" s="36">
        <v>654</v>
      </c>
      <c r="P86" s="36">
        <v>37</v>
      </c>
      <c r="Q86" s="36">
        <v>44</v>
      </c>
      <c r="R86" s="36">
        <v>79</v>
      </c>
      <c r="S86" s="25">
        <v>76.820124485489032</v>
      </c>
      <c r="T86" s="25">
        <v>80.234352253192483</v>
      </c>
      <c r="U86" s="36">
        <v>58</v>
      </c>
      <c r="V86" s="25">
        <v>139.16312797684779</v>
      </c>
      <c r="W86" s="22">
        <v>21</v>
      </c>
      <c r="X86" s="22">
        <v>145</v>
      </c>
      <c r="Y86" s="22">
        <v>64</v>
      </c>
      <c r="Z86" s="22">
        <v>47</v>
      </c>
      <c r="AA86" s="22">
        <v>45</v>
      </c>
      <c r="AB86" s="25">
        <v>248.51187738760203</v>
      </c>
      <c r="AC86" s="50">
        <v>164</v>
      </c>
      <c r="AD86" s="50">
        <v>146</v>
      </c>
      <c r="AE86" s="50">
        <v>77</v>
      </c>
      <c r="AF86" s="50">
        <v>39</v>
      </c>
      <c r="AG86" s="50">
        <v>76</v>
      </c>
      <c r="AH86" s="101">
        <v>107</v>
      </c>
      <c r="AI86" s="101">
        <v>58</v>
      </c>
      <c r="AJ86" s="103">
        <v>143</v>
      </c>
      <c r="AK86" s="94">
        <v>899.03334081120727</v>
      </c>
      <c r="AL86" s="95">
        <v>203</v>
      </c>
      <c r="AM86" s="95">
        <v>216</v>
      </c>
      <c r="AN86" s="95">
        <v>34</v>
      </c>
      <c r="AO86" s="100">
        <v>4</v>
      </c>
      <c r="AP86" s="22">
        <v>802</v>
      </c>
      <c r="AQ86" s="22">
        <v>170</v>
      </c>
      <c r="AR86" s="22">
        <v>274</v>
      </c>
      <c r="AS86" s="22">
        <v>242</v>
      </c>
      <c r="AT86" s="25">
        <v>207.24109353896648</v>
      </c>
      <c r="AU86" s="36"/>
      <c r="AV86" s="57">
        <v>18</v>
      </c>
      <c r="AW86" s="63">
        <v>0.69230769230769229</v>
      </c>
      <c r="AX86" s="64">
        <f t="shared" si="26"/>
        <v>148.49038862308805</v>
      </c>
      <c r="AY86" s="64">
        <f t="shared" si="27"/>
        <v>4</v>
      </c>
      <c r="AZ86" s="64">
        <f t="shared" si="28"/>
        <v>899.03334081120727</v>
      </c>
      <c r="BA86" s="65">
        <f t="shared" si="29"/>
        <v>2.7816236499327785E-2</v>
      </c>
      <c r="BB86" s="51">
        <f t="shared" si="34"/>
        <v>0.3487766848300346</v>
      </c>
      <c r="BC86" s="66">
        <f t="shared" si="25"/>
        <v>45900</v>
      </c>
      <c r="BD86" s="50">
        <f t="shared" si="35"/>
        <v>1861.8617034815511</v>
      </c>
      <c r="BE86" s="50" t="str">
        <f>Currentyear!E89</f>
        <v/>
      </c>
      <c r="BF86" s="50" t="str">
        <f t="shared" si="30"/>
        <v/>
      </c>
      <c r="BG86" s="50" t="str">
        <f t="shared" si="31"/>
        <v/>
      </c>
      <c r="BH86" s="50" t="str">
        <f t="shared" si="32"/>
        <v/>
      </c>
      <c r="BI86" s="36" t="e">
        <f t="array" aca="1" ref="BI86:BK86" ca="1">[1]!daniels(BH82:BH86,1)</f>
        <v>#NAME?</v>
      </c>
      <c r="BJ86" s="36" t="e">
        <f ca="1"/>
        <v>#NAME?</v>
      </c>
      <c r="BK86" s="36" t="e">
        <f ca="1"/>
        <v>#NAME?</v>
      </c>
      <c r="BL86" s="51" t="e">
        <f t="shared" si="36"/>
        <v>#VALUE!</v>
      </c>
      <c r="BM86" s="51" t="e">
        <f t="shared" si="37"/>
        <v>#VALUE!</v>
      </c>
    </row>
    <row r="87" spans="1:65" x14ac:dyDescent="0.25">
      <c r="A87" s="60">
        <f t="shared" si="33"/>
        <v>45901</v>
      </c>
      <c r="B87" s="36">
        <v>110</v>
      </c>
      <c r="C87" s="36">
        <v>103</v>
      </c>
      <c r="D87" s="36">
        <v>205</v>
      </c>
      <c r="E87" s="25">
        <v>38.014357112336413</v>
      </c>
      <c r="F87" s="36">
        <v>148</v>
      </c>
      <c r="G87" s="36">
        <v>126</v>
      </c>
      <c r="H87" s="25">
        <v>62.942645326427773</v>
      </c>
      <c r="I87" s="25">
        <v>99.648164892832781</v>
      </c>
      <c r="J87" s="25">
        <v>87.616954176075581</v>
      </c>
      <c r="K87" s="36">
        <v>67</v>
      </c>
      <c r="L87" s="25">
        <v>8.3580015678024928</v>
      </c>
      <c r="M87" s="36">
        <v>6</v>
      </c>
      <c r="N87" s="36">
        <v>135</v>
      </c>
      <c r="O87" s="36">
        <v>504</v>
      </c>
      <c r="P87" s="36">
        <v>76</v>
      </c>
      <c r="Q87" s="36">
        <v>144</v>
      </c>
      <c r="R87" s="25">
        <v>198.28985804976224</v>
      </c>
      <c r="S87" s="25">
        <v>83.964991487299812</v>
      </c>
      <c r="T87" s="25">
        <v>87.696768900706047</v>
      </c>
      <c r="U87" s="36">
        <v>217</v>
      </c>
      <c r="V87" s="25">
        <v>152.10637751735325</v>
      </c>
      <c r="W87" s="22">
        <v>50</v>
      </c>
      <c r="X87" s="22">
        <v>181</v>
      </c>
      <c r="Y87" s="22">
        <v>15</v>
      </c>
      <c r="Z87" s="22">
        <v>149</v>
      </c>
      <c r="AA87" s="22">
        <v>84</v>
      </c>
      <c r="AB87" s="25">
        <v>271.62540829972204</v>
      </c>
      <c r="AC87" s="50">
        <v>123</v>
      </c>
      <c r="AD87" s="50">
        <v>39</v>
      </c>
      <c r="AE87" s="50">
        <v>183</v>
      </c>
      <c r="AF87" s="50">
        <v>79</v>
      </c>
      <c r="AG87" s="50">
        <v>45</v>
      </c>
      <c r="AH87" s="101">
        <v>12</v>
      </c>
      <c r="AI87" s="101">
        <v>102</v>
      </c>
      <c r="AJ87" s="94">
        <v>272.01984583086784</v>
      </c>
      <c r="AK87" s="94">
        <v>975.7153005060801</v>
      </c>
      <c r="AL87" s="95">
        <v>39</v>
      </c>
      <c r="AM87" s="95">
        <v>181</v>
      </c>
      <c r="AN87" s="95">
        <v>10</v>
      </c>
      <c r="AO87" s="100">
        <v>5</v>
      </c>
      <c r="AP87" s="22">
        <v>185</v>
      </c>
      <c r="AQ87" s="22">
        <v>224</v>
      </c>
      <c r="AR87" s="22">
        <v>90</v>
      </c>
      <c r="AS87" s="22">
        <v>123</v>
      </c>
      <c r="AT87" s="25">
        <v>186.55685729657245</v>
      </c>
      <c r="AU87" s="36"/>
      <c r="AV87" s="57">
        <v>17</v>
      </c>
      <c r="AW87" s="63">
        <v>0.65384615384615385</v>
      </c>
      <c r="AX87" s="64">
        <f t="shared" si="26"/>
        <v>138.07313838212846</v>
      </c>
      <c r="AY87" s="64">
        <f t="shared" si="27"/>
        <v>5</v>
      </c>
      <c r="AZ87" s="64">
        <f t="shared" si="28"/>
        <v>975.7153005060801</v>
      </c>
      <c r="BA87" s="65">
        <f t="shared" si="29"/>
        <v>2.5864805844036498E-2</v>
      </c>
      <c r="BB87" s="51">
        <f t="shared" si="34"/>
        <v>0.3746414906740711</v>
      </c>
      <c r="BC87" s="66">
        <f t="shared" si="25"/>
        <v>45901</v>
      </c>
      <c r="BD87" s="50">
        <f t="shared" si="35"/>
        <v>1999.9348418636796</v>
      </c>
      <c r="BE87" s="50" t="str">
        <f>Currentyear!E90</f>
        <v/>
      </c>
      <c r="BF87" s="50" t="str">
        <f t="shared" si="30"/>
        <v/>
      </c>
      <c r="BG87" s="50" t="str">
        <f t="shared" si="31"/>
        <v/>
      </c>
      <c r="BH87" s="50" t="str">
        <f t="shared" si="32"/>
        <v/>
      </c>
      <c r="BI87" s="36" t="e">
        <f t="array" aca="1" ref="BI87:BK87" ca="1">[1]!daniels(BH83:BH87,1)</f>
        <v>#NAME?</v>
      </c>
      <c r="BJ87" s="36" t="e">
        <f ca="1"/>
        <v>#NAME?</v>
      </c>
      <c r="BK87" s="36" t="e">
        <f ca="1"/>
        <v>#NAME?</v>
      </c>
      <c r="BL87" s="51" t="e">
        <f t="shared" si="36"/>
        <v>#VALUE!</v>
      </c>
      <c r="BM87" s="51" t="e">
        <f t="shared" si="37"/>
        <v>#VALUE!</v>
      </c>
    </row>
    <row r="88" spans="1:65" x14ac:dyDescent="0.25">
      <c r="A88" s="60">
        <f t="shared" si="33"/>
        <v>45902</v>
      </c>
      <c r="B88" s="36">
        <v>125</v>
      </c>
      <c r="C88" s="36">
        <v>192</v>
      </c>
      <c r="D88" s="36">
        <v>245</v>
      </c>
      <c r="E88" s="25">
        <v>41.248637175558905</v>
      </c>
      <c r="F88" s="36">
        <v>92</v>
      </c>
      <c r="G88" s="36">
        <v>182</v>
      </c>
      <c r="H88" s="25">
        <v>68.297836320693193</v>
      </c>
      <c r="I88" s="25">
        <v>108.12627941215277</v>
      </c>
      <c r="J88" s="25">
        <v>95.071447417115891</v>
      </c>
      <c r="K88" s="36">
        <v>28</v>
      </c>
      <c r="L88" s="25">
        <v>9.0691044224658501</v>
      </c>
      <c r="M88" s="36">
        <v>8</v>
      </c>
      <c r="N88" s="36">
        <v>42</v>
      </c>
      <c r="O88" s="36">
        <v>286</v>
      </c>
      <c r="P88" s="25">
        <v>64.739461585943133</v>
      </c>
      <c r="Q88" s="25">
        <v>87.647271078102307</v>
      </c>
      <c r="R88" s="25">
        <v>215.16045598186437</v>
      </c>
      <c r="S88" s="25">
        <v>91.108773956688566</v>
      </c>
      <c r="T88" s="25">
        <v>95.158052814345041</v>
      </c>
      <c r="U88" s="36">
        <v>93</v>
      </c>
      <c r="V88" s="25">
        <v>165.04766237830574</v>
      </c>
      <c r="W88" s="22">
        <v>620</v>
      </c>
      <c r="X88" s="22">
        <v>244</v>
      </c>
      <c r="Y88" s="22">
        <v>150</v>
      </c>
      <c r="Z88" s="22">
        <v>35</v>
      </c>
      <c r="AA88" s="22">
        <v>23</v>
      </c>
      <c r="AB88" s="25">
        <v>294.73543079481453</v>
      </c>
      <c r="AC88" s="50">
        <v>222</v>
      </c>
      <c r="AD88" s="50">
        <v>72</v>
      </c>
      <c r="AE88" s="50">
        <v>160</v>
      </c>
      <c r="AF88" s="50">
        <v>297</v>
      </c>
      <c r="AG88" s="50">
        <v>23</v>
      </c>
      <c r="AH88" s="101">
        <v>13</v>
      </c>
      <c r="AI88" s="101">
        <v>23</v>
      </c>
      <c r="AJ88" s="94">
        <v>307.24772793459454</v>
      </c>
      <c r="AK88" s="94">
        <v>1102.0751378680939</v>
      </c>
      <c r="AL88" s="95">
        <v>84</v>
      </c>
      <c r="AM88" s="95">
        <v>416</v>
      </c>
      <c r="AN88" s="106">
        <v>51.000887710405209</v>
      </c>
      <c r="AO88" s="93">
        <v>7</v>
      </c>
      <c r="AP88" s="22">
        <v>203</v>
      </c>
      <c r="AQ88" s="22">
        <v>113</v>
      </c>
      <c r="AR88" s="22">
        <v>107</v>
      </c>
      <c r="AS88" s="22">
        <v>144</v>
      </c>
      <c r="AT88" s="25">
        <v>215.52045802095574</v>
      </c>
      <c r="AU88" s="36"/>
      <c r="AV88" s="57">
        <v>15</v>
      </c>
      <c r="AW88" s="63">
        <v>0.57692307692307687</v>
      </c>
      <c r="AX88" s="64">
        <f t="shared" si="26"/>
        <v>162.94473577685719</v>
      </c>
      <c r="AY88" s="64">
        <f t="shared" si="27"/>
        <v>7</v>
      </c>
      <c r="AZ88" s="64">
        <f t="shared" si="28"/>
        <v>1102.0751378680939</v>
      </c>
      <c r="BA88" s="65">
        <f t="shared" si="29"/>
        <v>3.0523923795461056E-2</v>
      </c>
      <c r="BB88" s="51">
        <f t="shared" si="34"/>
        <v>0.40516541446953214</v>
      </c>
      <c r="BC88" s="66">
        <f t="shared" si="25"/>
        <v>45902</v>
      </c>
      <c r="BD88" s="50">
        <f t="shared" si="35"/>
        <v>2162.8795776405368</v>
      </c>
      <c r="BE88" s="50" t="str">
        <f>Currentyear!E91</f>
        <v/>
      </c>
      <c r="BF88" s="50" t="str">
        <f t="shared" si="30"/>
        <v/>
      </c>
      <c r="BG88" s="50" t="str">
        <f t="shared" si="31"/>
        <v/>
      </c>
      <c r="BH88" s="50" t="str">
        <f t="shared" si="32"/>
        <v/>
      </c>
      <c r="BI88" s="36" t="e">
        <f t="array" aca="1" ref="BI88:BK88" ca="1">[1]!daniels(BH84:BH88,1)</f>
        <v>#NAME?</v>
      </c>
      <c r="BJ88" s="36" t="e">
        <f ca="1"/>
        <v>#NAME?</v>
      </c>
      <c r="BK88" s="36" t="e">
        <f ca="1"/>
        <v>#NAME?</v>
      </c>
      <c r="BL88" s="51" t="e">
        <f t="shared" si="36"/>
        <v>#VALUE!</v>
      </c>
      <c r="BM88" s="51" t="e">
        <f t="shared" si="37"/>
        <v>#VALUE!</v>
      </c>
    </row>
    <row r="89" spans="1:65" x14ac:dyDescent="0.25">
      <c r="A89" s="60">
        <f t="shared" si="33"/>
        <v>45903</v>
      </c>
      <c r="B89" s="36">
        <v>229</v>
      </c>
      <c r="C89" s="25">
        <v>226.61369556249693</v>
      </c>
      <c r="D89" s="36">
        <v>121</v>
      </c>
      <c r="E89" s="25">
        <v>38.372145206524173</v>
      </c>
      <c r="F89" s="36">
        <v>29</v>
      </c>
      <c r="G89" s="36">
        <v>175</v>
      </c>
      <c r="H89" s="25">
        <v>63.535056477027034</v>
      </c>
      <c r="I89" s="25">
        <v>100.58604546200691</v>
      </c>
      <c r="J89" s="25">
        <v>88.441597957098608</v>
      </c>
      <c r="K89" s="36">
        <v>66</v>
      </c>
      <c r="L89" s="25">
        <v>8.4366664123369759</v>
      </c>
      <c r="M89" s="36">
        <v>9</v>
      </c>
      <c r="N89" s="25">
        <v>151.4619827568371</v>
      </c>
      <c r="O89" s="36">
        <v>23</v>
      </c>
      <c r="P89" s="25">
        <v>60.224826579851175</v>
      </c>
      <c r="Q89" s="25">
        <v>81.53514983863073</v>
      </c>
      <c r="R89" s="25">
        <v>200.1561463591523</v>
      </c>
      <c r="S89" s="25">
        <v>84.75526328255232</v>
      </c>
      <c r="T89" s="25">
        <v>88.522163887064465</v>
      </c>
      <c r="U89" s="36">
        <v>72</v>
      </c>
      <c r="V89" s="25">
        <v>153.53799059722343</v>
      </c>
      <c r="W89" s="22">
        <v>402</v>
      </c>
      <c r="X89" s="22">
        <v>286</v>
      </c>
      <c r="Y89" s="22">
        <v>119</v>
      </c>
      <c r="Z89" s="22">
        <v>187</v>
      </c>
      <c r="AA89" s="22">
        <v>104</v>
      </c>
      <c r="AB89" s="25">
        <v>274.18192520747891</v>
      </c>
      <c r="AC89" s="50">
        <v>172</v>
      </c>
      <c r="AD89" s="50">
        <v>196</v>
      </c>
      <c r="AE89" s="50">
        <v>43</v>
      </c>
      <c r="AF89" s="50">
        <v>136</v>
      </c>
      <c r="AG89" s="50">
        <v>124</v>
      </c>
      <c r="AH89" s="25">
        <v>92.600597655911926</v>
      </c>
      <c r="AI89" s="25">
        <v>84.60465779899495</v>
      </c>
      <c r="AJ89" s="25">
        <v>292.27199022998252</v>
      </c>
      <c r="AK89" s="25">
        <v>1048.358261263337</v>
      </c>
      <c r="AL89" s="26">
        <v>98</v>
      </c>
      <c r="AM89" s="26">
        <v>241</v>
      </c>
      <c r="AN89" s="35">
        <v>47.429588059167628</v>
      </c>
      <c r="AO89" s="22">
        <v>267</v>
      </c>
      <c r="AP89" s="22">
        <v>391</v>
      </c>
      <c r="AQ89" s="22">
        <v>141</v>
      </c>
      <c r="AR89" s="22">
        <v>463</v>
      </c>
      <c r="AS89" s="22">
        <v>173</v>
      </c>
      <c r="AT89" s="25">
        <v>227.9991377702718</v>
      </c>
      <c r="AU89" s="36"/>
      <c r="AV89" s="57">
        <v>13</v>
      </c>
      <c r="AW89" s="63">
        <v>0.5</v>
      </c>
      <c r="AX89" s="64">
        <f t="shared" si="26"/>
        <v>162.82014025838231</v>
      </c>
      <c r="AY89" s="64">
        <f t="shared" si="27"/>
        <v>8.4366664123369759</v>
      </c>
      <c r="AZ89" s="64">
        <f t="shared" si="28"/>
        <v>1048.358261263337</v>
      </c>
      <c r="BA89" s="65">
        <f t="shared" si="29"/>
        <v>3.0500583709676444E-2</v>
      </c>
      <c r="BB89" s="51">
        <f t="shared" si="34"/>
        <v>0.43566599817920859</v>
      </c>
      <c r="BC89" s="66">
        <f t="shared" si="25"/>
        <v>45903</v>
      </c>
      <c r="BD89" s="50">
        <f t="shared" si="35"/>
        <v>2325.6997178989191</v>
      </c>
      <c r="BE89" s="50" t="str">
        <f>Currentyear!E92</f>
        <v/>
      </c>
      <c r="BF89" s="50" t="str">
        <f t="shared" si="30"/>
        <v/>
      </c>
      <c r="BG89" s="50" t="str">
        <f t="shared" si="31"/>
        <v/>
      </c>
      <c r="BH89" s="50" t="str">
        <f t="shared" si="32"/>
        <v/>
      </c>
      <c r="BI89" s="36" t="e">
        <f t="array" aca="1" ref="BI89:BK89" ca="1">[1]!daniels(BH85:BH89,1)</f>
        <v>#NAME?</v>
      </c>
      <c r="BJ89" s="36" t="e">
        <f ca="1"/>
        <v>#NAME?</v>
      </c>
      <c r="BK89" s="36" t="e">
        <f ca="1"/>
        <v>#NAME?</v>
      </c>
      <c r="BL89" s="51" t="e">
        <f t="shared" si="36"/>
        <v>#VALUE!</v>
      </c>
      <c r="BM89" s="51" t="e">
        <f t="shared" si="37"/>
        <v>#VALUE!</v>
      </c>
    </row>
    <row r="90" spans="1:65" x14ac:dyDescent="0.25">
      <c r="A90" s="60">
        <f t="shared" si="33"/>
        <v>45904</v>
      </c>
      <c r="B90" s="36">
        <v>76</v>
      </c>
      <c r="C90" s="25">
        <v>256.75880657860193</v>
      </c>
      <c r="D90" s="25">
        <v>124.61757344785482</v>
      </c>
      <c r="E90" s="25">
        <v>43.476570050254679</v>
      </c>
      <c r="F90" s="36">
        <v>18</v>
      </c>
      <c r="G90" s="36">
        <v>129</v>
      </c>
      <c r="H90" s="25">
        <v>71.986758067781224</v>
      </c>
      <c r="I90" s="25">
        <v>113.96642611466312</v>
      </c>
      <c r="J90" s="25">
        <v>100.20647290722425</v>
      </c>
      <c r="K90" s="36">
        <v>65</v>
      </c>
      <c r="L90" s="25">
        <v>9.5589474166349095</v>
      </c>
      <c r="M90" s="36">
        <v>141</v>
      </c>
      <c r="N90" s="25">
        <v>171.61009549295727</v>
      </c>
      <c r="O90" s="25">
        <v>335.75256296859953</v>
      </c>
      <c r="P90" s="25">
        <v>68.236187408844529</v>
      </c>
      <c r="Q90" s="25">
        <v>92.381299885173519</v>
      </c>
      <c r="R90" s="25">
        <v>226.78176243427546</v>
      </c>
      <c r="S90" s="25">
        <v>96.029766422380305</v>
      </c>
      <c r="T90" s="25">
        <v>100.29775605736232</v>
      </c>
      <c r="U90" s="36">
        <v>14</v>
      </c>
      <c r="V90" s="25">
        <v>173.9622626729585</v>
      </c>
      <c r="W90" s="22">
        <v>180</v>
      </c>
      <c r="X90" s="22">
        <v>273</v>
      </c>
      <c r="Y90" s="22">
        <v>200</v>
      </c>
      <c r="Z90" s="22">
        <v>435</v>
      </c>
      <c r="AA90" s="22">
        <v>73</v>
      </c>
      <c r="AB90" s="25">
        <v>310.65476323127137</v>
      </c>
      <c r="AC90" s="50">
        <v>138</v>
      </c>
      <c r="AD90" s="50">
        <v>198</v>
      </c>
      <c r="AE90" s="50">
        <v>22</v>
      </c>
      <c r="AF90" s="50">
        <v>56</v>
      </c>
      <c r="AG90" s="50">
        <v>90</v>
      </c>
      <c r="AH90" s="25">
        <v>99.149773442977789</v>
      </c>
      <c r="AI90" s="25">
        <v>90.588320872624251</v>
      </c>
      <c r="AJ90" s="25">
        <v>312.94292144694776</v>
      </c>
      <c r="AK90" s="25">
        <v>1122.5033799756357</v>
      </c>
      <c r="AL90" s="26">
        <v>156</v>
      </c>
      <c r="AM90" s="26">
        <v>182</v>
      </c>
      <c r="AN90" s="35">
        <v>50.585627593068999</v>
      </c>
      <c r="AO90" s="22">
        <v>9</v>
      </c>
      <c r="AP90" s="22">
        <v>115</v>
      </c>
      <c r="AQ90" s="25">
        <v>220.64407190671554</v>
      </c>
      <c r="AR90" s="25">
        <v>180.50825647826119</v>
      </c>
      <c r="AS90" s="25">
        <v>143.57229096959955</v>
      </c>
      <c r="AT90" s="25">
        <v>216.80654702376</v>
      </c>
      <c r="AU90" s="36"/>
      <c r="AV90" s="57">
        <v>11</v>
      </c>
      <c r="AW90" s="63">
        <v>0.42307692307692307</v>
      </c>
      <c r="AX90" s="64">
        <f t="shared" si="26"/>
        <v>159.56214718263638</v>
      </c>
      <c r="AY90" s="64">
        <f t="shared" si="27"/>
        <v>9</v>
      </c>
      <c r="AZ90" s="64">
        <f t="shared" si="28"/>
        <v>1122.5033799756357</v>
      </c>
      <c r="BA90" s="65">
        <f t="shared" si="29"/>
        <v>2.9890274135107586E-2</v>
      </c>
      <c r="BB90" s="51">
        <f t="shared" si="34"/>
        <v>0.46555627231431618</v>
      </c>
      <c r="BC90" s="66">
        <f t="shared" si="25"/>
        <v>45904</v>
      </c>
      <c r="BD90" s="50">
        <f t="shared" si="35"/>
        <v>2485.2618650815552</v>
      </c>
      <c r="BE90" s="50" t="str">
        <f>Currentyear!E93</f>
        <v/>
      </c>
      <c r="BF90" s="50" t="str">
        <f t="shared" si="30"/>
        <v/>
      </c>
      <c r="BG90" s="50" t="str">
        <f t="shared" si="31"/>
        <v/>
      </c>
      <c r="BH90" s="50" t="str">
        <f t="shared" si="32"/>
        <v/>
      </c>
      <c r="BI90" s="36" t="e">
        <f t="array" aca="1" ref="BI90:BK90" ca="1">[1]!daniels(BH86:BH90,1)</f>
        <v>#NAME?</v>
      </c>
      <c r="BJ90" s="36" t="e">
        <f ca="1"/>
        <v>#NAME?</v>
      </c>
      <c r="BK90" s="36" t="e">
        <f ca="1"/>
        <v>#NAME?</v>
      </c>
      <c r="BL90" s="51" t="e">
        <f t="shared" si="36"/>
        <v>#VALUE!</v>
      </c>
      <c r="BM90" s="51" t="e">
        <f t="shared" si="37"/>
        <v>#VALUE!</v>
      </c>
    </row>
    <row r="91" spans="1:65" x14ac:dyDescent="0.25">
      <c r="A91" s="60">
        <f t="shared" si="33"/>
        <v>45905</v>
      </c>
      <c r="B91" s="36">
        <v>166</v>
      </c>
      <c r="C91" s="25">
        <v>177.52214245502796</v>
      </c>
      <c r="D91" s="25">
        <v>86.160155208615507</v>
      </c>
      <c r="E91" s="25">
        <v>30.059548744960093</v>
      </c>
      <c r="F91" s="36">
        <v>21</v>
      </c>
      <c r="G91" s="36">
        <v>150</v>
      </c>
      <c r="H91" s="25">
        <v>49.771393203320876</v>
      </c>
      <c r="I91" s="25">
        <v>78.795989128821475</v>
      </c>
      <c r="J91" s="25">
        <v>69.282405522625112</v>
      </c>
      <c r="K91" s="36">
        <v>15</v>
      </c>
      <c r="L91" s="25">
        <v>6.6090228714412431</v>
      </c>
      <c r="M91" s="36">
        <v>1</v>
      </c>
      <c r="N91" s="25">
        <v>118.65062088711782</v>
      </c>
      <c r="O91" s="25">
        <v>232.13814983433031</v>
      </c>
      <c r="P91" s="25">
        <v>47.178261743700332</v>
      </c>
      <c r="Q91" s="25">
        <v>63.872108212781157</v>
      </c>
      <c r="R91" s="25">
        <v>156.79611879127077</v>
      </c>
      <c r="S91" s="25">
        <v>66.39464523893021</v>
      </c>
      <c r="T91" s="25">
        <v>69.34551837184658</v>
      </c>
      <c r="U91" s="36">
        <v>84</v>
      </c>
      <c r="V91" s="25">
        <v>120.2769010633852</v>
      </c>
      <c r="W91" s="22">
        <v>135</v>
      </c>
      <c r="X91" s="22">
        <v>244</v>
      </c>
      <c r="Y91" s="22">
        <v>93</v>
      </c>
      <c r="Z91" s="22">
        <v>171</v>
      </c>
      <c r="AA91" s="22">
        <v>29</v>
      </c>
      <c r="AB91" s="25">
        <v>214.78561878885313</v>
      </c>
      <c r="AC91" s="50">
        <v>200</v>
      </c>
      <c r="AD91" s="50">
        <v>69</v>
      </c>
      <c r="AE91" s="50">
        <v>99</v>
      </c>
      <c r="AF91" s="50">
        <v>14</v>
      </c>
      <c r="AG91" s="50">
        <v>29</v>
      </c>
      <c r="AH91" s="25">
        <v>69.959630813546937</v>
      </c>
      <c r="AI91" s="25">
        <v>63.918708681153383</v>
      </c>
      <c r="AJ91" s="25">
        <v>220.81110688145839</v>
      </c>
      <c r="AK91" s="25">
        <v>792.03329672426469</v>
      </c>
      <c r="AL91" s="25">
        <v>255.98299678192305</v>
      </c>
      <c r="AM91" s="107">
        <v>350</v>
      </c>
      <c r="AN91" s="25">
        <v>38.61248854262459</v>
      </c>
      <c r="AO91" s="22">
        <v>2</v>
      </c>
      <c r="AP91" s="22">
        <v>269</v>
      </c>
      <c r="AQ91" s="25">
        <v>174.36746430936421</v>
      </c>
      <c r="AR91" s="25">
        <v>142.6495019688314</v>
      </c>
      <c r="AS91" s="25">
        <v>113.46027155427068</v>
      </c>
      <c r="AT91" s="25">
        <v>171.3347995500261</v>
      </c>
      <c r="AU91" s="36"/>
      <c r="AV91" s="57">
        <v>11</v>
      </c>
      <c r="AW91" s="63">
        <v>0.42307692307692307</v>
      </c>
      <c r="AX91" s="64">
        <f t="shared" si="26"/>
        <v>126.09650801199997</v>
      </c>
      <c r="AY91" s="64">
        <f t="shared" si="27"/>
        <v>1</v>
      </c>
      <c r="AZ91" s="64">
        <f t="shared" si="28"/>
        <v>792.03329672426469</v>
      </c>
      <c r="BA91" s="65">
        <f t="shared" si="29"/>
        <v>2.3621261423891267E-2</v>
      </c>
      <c r="BB91" s="51">
        <f t="shared" si="34"/>
        <v>0.48917753373820744</v>
      </c>
      <c r="BC91" s="66">
        <f t="shared" si="25"/>
        <v>45905</v>
      </c>
      <c r="BD91" s="50">
        <f t="shared" si="35"/>
        <v>2611.3583730935552</v>
      </c>
      <c r="BE91" s="50" t="str">
        <f>Currentyear!E94</f>
        <v/>
      </c>
      <c r="BF91" s="50" t="str">
        <f t="shared" si="30"/>
        <v/>
      </c>
      <c r="BG91" s="50" t="str">
        <f t="shared" si="31"/>
        <v/>
      </c>
      <c r="BH91" s="50" t="str">
        <f t="shared" si="32"/>
        <v/>
      </c>
      <c r="BI91" s="36" t="e">
        <f t="array" aca="1" ref="BI91:BK91" ca="1">[1]!daniels(BH87:BH91,1)</f>
        <v>#NAME?</v>
      </c>
      <c r="BJ91" s="36" t="e">
        <f ca="1"/>
        <v>#NAME?</v>
      </c>
      <c r="BK91" s="36" t="e">
        <f ca="1"/>
        <v>#NAME?</v>
      </c>
      <c r="BL91" s="51" t="e">
        <f t="shared" si="36"/>
        <v>#VALUE!</v>
      </c>
      <c r="BM91" s="51" t="e">
        <f t="shared" si="37"/>
        <v>#VALUE!</v>
      </c>
    </row>
    <row r="92" spans="1:65" x14ac:dyDescent="0.25">
      <c r="A92" s="60">
        <f t="shared" si="33"/>
        <v>45906</v>
      </c>
      <c r="B92" s="36">
        <v>136</v>
      </c>
      <c r="C92" s="25">
        <v>146.94799528858806</v>
      </c>
      <c r="D92" s="25">
        <v>71.321030191246692</v>
      </c>
      <c r="E92" s="25">
        <v>24.882475877798239</v>
      </c>
      <c r="F92" s="36">
        <v>41</v>
      </c>
      <c r="G92" s="36">
        <v>157</v>
      </c>
      <c r="H92" s="25">
        <v>41.199403932527844</v>
      </c>
      <c r="I92" s="25">
        <v>65.22517404964816</v>
      </c>
      <c r="J92" s="25">
        <v>57.350088613008076</v>
      </c>
      <c r="K92" s="36">
        <v>88</v>
      </c>
      <c r="L92" s="25">
        <v>5.4707691581082738</v>
      </c>
      <c r="M92" s="22">
        <v>41.463099548244294</v>
      </c>
      <c r="N92" s="25">
        <v>98.215752908104491</v>
      </c>
      <c r="O92" s="25">
        <v>192.1576389081284</v>
      </c>
      <c r="P92" s="25">
        <v>39.052880325508227</v>
      </c>
      <c r="Q92" s="25">
        <v>52.871591830199456</v>
      </c>
      <c r="R92" s="25">
        <v>129.79155730500833</v>
      </c>
      <c r="S92" s="25">
        <v>54.959679287443016</v>
      </c>
      <c r="T92" s="25">
        <v>57.402331709460611</v>
      </c>
      <c r="U92" s="36">
        <v>95</v>
      </c>
      <c r="V92" s="25">
        <v>99.561943351578122</v>
      </c>
      <c r="W92" s="22">
        <v>76</v>
      </c>
      <c r="X92" s="22">
        <v>190</v>
      </c>
      <c r="Y92" s="22">
        <v>18</v>
      </c>
      <c r="Z92" s="22">
        <v>96</v>
      </c>
      <c r="AA92" s="22">
        <v>21</v>
      </c>
      <c r="AB92" s="25">
        <v>177.79368629500189</v>
      </c>
      <c r="AC92" s="50">
        <v>150</v>
      </c>
      <c r="AD92" s="50">
        <v>52</v>
      </c>
      <c r="AE92" s="50">
        <v>118</v>
      </c>
      <c r="AF92" s="50">
        <v>224</v>
      </c>
      <c r="AG92" s="25">
        <v>65.21413479029188</v>
      </c>
      <c r="AH92" s="25">
        <v>63.966435454314563</v>
      </c>
      <c r="AI92" s="25">
        <v>58.443017862797333</v>
      </c>
      <c r="AJ92" s="25">
        <v>204.71944943526773</v>
      </c>
      <c r="AK92" s="25">
        <v>734.3136978025999</v>
      </c>
      <c r="AL92" s="25">
        <v>237.3281801923674</v>
      </c>
      <c r="AM92" s="107">
        <v>11</v>
      </c>
      <c r="AN92" s="25">
        <v>33.308077946411437</v>
      </c>
      <c r="AO92" s="22">
        <v>52</v>
      </c>
      <c r="AP92" s="22">
        <v>176</v>
      </c>
      <c r="AQ92" s="25">
        <v>150.21899673130571</v>
      </c>
      <c r="AR92" s="25">
        <v>122.89371274240858</v>
      </c>
      <c r="AS92" s="25">
        <v>97.746951966306256</v>
      </c>
      <c r="AT92" s="25">
        <v>147.60633117779932</v>
      </c>
      <c r="AU92" s="36"/>
      <c r="AV92" s="57">
        <v>11</v>
      </c>
      <c r="AW92" s="63">
        <v>0.42307692307692307</v>
      </c>
      <c r="AX92" s="64">
        <f t="shared" si="26"/>
        <v>108.63317297716227</v>
      </c>
      <c r="AY92" s="64">
        <f t="shared" si="27"/>
        <v>5.4707691581082738</v>
      </c>
      <c r="AZ92" s="64">
        <f t="shared" si="28"/>
        <v>734.3136978025999</v>
      </c>
      <c r="BA92" s="65">
        <f t="shared" si="29"/>
        <v>2.0349909911511206E-2</v>
      </c>
      <c r="BB92" s="51">
        <f t="shared" si="34"/>
        <v>0.50952744364971869</v>
      </c>
      <c r="BC92" s="66">
        <f t="shared" si="25"/>
        <v>45906</v>
      </c>
      <c r="BD92" s="50">
        <f t="shared" si="35"/>
        <v>2719.9915460707175</v>
      </c>
      <c r="BE92" s="50" t="str">
        <f>Currentyear!E95</f>
        <v/>
      </c>
      <c r="BF92" s="50" t="str">
        <f t="shared" si="30"/>
        <v/>
      </c>
      <c r="BG92" s="50" t="str">
        <f t="shared" si="31"/>
        <v/>
      </c>
      <c r="BH92" s="50" t="str">
        <f t="shared" si="32"/>
        <v/>
      </c>
      <c r="BI92" s="36" t="e">
        <f t="array" aca="1" ref="BI92:BK92" ca="1">[1]!daniels(BH88:BH92,1)</f>
        <v>#NAME?</v>
      </c>
      <c r="BJ92" s="36" t="e">
        <f ca="1"/>
        <v>#NAME?</v>
      </c>
      <c r="BK92" s="36" t="e">
        <f ca="1"/>
        <v>#NAME?</v>
      </c>
      <c r="BL92" s="51" t="e">
        <f t="shared" si="36"/>
        <v>#VALUE!</v>
      </c>
      <c r="BM92" s="51" t="e">
        <f t="shared" si="37"/>
        <v>#VALUE!</v>
      </c>
    </row>
    <row r="93" spans="1:65" x14ac:dyDescent="0.25">
      <c r="A93" s="60">
        <f t="shared" si="33"/>
        <v>45907</v>
      </c>
      <c r="B93" s="36">
        <v>95</v>
      </c>
      <c r="C93" s="25">
        <v>176.21943350656736</v>
      </c>
      <c r="D93" s="25">
        <v>85.527887010065541</v>
      </c>
      <c r="E93" s="25">
        <v>29.838963062331846</v>
      </c>
      <c r="F93" s="36">
        <v>17</v>
      </c>
      <c r="G93" s="36">
        <v>112</v>
      </c>
      <c r="H93" s="25">
        <v>49.406156290680528</v>
      </c>
      <c r="I93" s="25">
        <v>78.217761316652584</v>
      </c>
      <c r="J93" s="25">
        <v>68.773991148267754</v>
      </c>
      <c r="K93" s="36">
        <v>33</v>
      </c>
      <c r="L93" s="25">
        <v>6.5605239462643654</v>
      </c>
      <c r="M93" s="36">
        <v>1</v>
      </c>
      <c r="N93" s="25">
        <v>117.77992823160879</v>
      </c>
      <c r="O93" s="25">
        <v>230.43465278857678</v>
      </c>
      <c r="P93" s="25">
        <v>46.832053981019349</v>
      </c>
      <c r="Q93" s="25">
        <v>63.4033961647906</v>
      </c>
      <c r="R93" s="25">
        <v>155.64550341300071</v>
      </c>
      <c r="S93" s="25">
        <v>65.907422083103441</v>
      </c>
      <c r="T93" s="25">
        <v>68.836640853426246</v>
      </c>
      <c r="U93" s="25">
        <v>50.861836476148284</v>
      </c>
      <c r="V93" s="25">
        <v>119.39427429324653</v>
      </c>
      <c r="W93" s="22">
        <v>46</v>
      </c>
      <c r="X93" s="22">
        <v>438</v>
      </c>
      <c r="Y93" s="22">
        <v>9</v>
      </c>
      <c r="Z93" s="22">
        <v>153</v>
      </c>
      <c r="AA93" s="22">
        <v>146</v>
      </c>
      <c r="AB93" s="25">
        <v>213.20945976987392</v>
      </c>
      <c r="AC93" s="50">
        <v>178</v>
      </c>
      <c r="AD93" s="50">
        <v>12</v>
      </c>
      <c r="AE93" s="50">
        <v>55</v>
      </c>
      <c r="AF93" s="25">
        <v>81.975291684216899</v>
      </c>
      <c r="AG93" s="25">
        <v>70.561046719836554</v>
      </c>
      <c r="AH93" s="25">
        <v>69.211048470735889</v>
      </c>
      <c r="AI93" s="25">
        <v>63.23476544360674</v>
      </c>
      <c r="AJ93" s="25">
        <v>218.4483824019643</v>
      </c>
      <c r="AK93" s="25">
        <v>783.55837646367627</v>
      </c>
      <c r="AL93" s="25">
        <v>253.24392577543182</v>
      </c>
      <c r="AM93" s="107">
        <v>282</v>
      </c>
      <c r="AN93" s="25">
        <v>37.68886060998387</v>
      </c>
      <c r="AO93" s="22">
        <v>60</v>
      </c>
      <c r="AP93" s="22">
        <v>188</v>
      </c>
      <c r="AQ93" s="25">
        <v>169.63942778178631</v>
      </c>
      <c r="AR93" s="25">
        <v>138.78150940785872</v>
      </c>
      <c r="AS93" s="25">
        <v>110.38375542525384</v>
      </c>
      <c r="AT93" s="25">
        <v>166.68899468390742</v>
      </c>
      <c r="AU93" s="36"/>
      <c r="AV93" s="57">
        <v>10</v>
      </c>
      <c r="AW93" s="63">
        <v>0.38461538461538464</v>
      </c>
      <c r="AX93" s="64">
        <f t="shared" si="26"/>
        <v>122.67735565622139</v>
      </c>
      <c r="AY93" s="64">
        <f t="shared" si="27"/>
        <v>1</v>
      </c>
      <c r="AZ93" s="64">
        <f t="shared" si="28"/>
        <v>783.55837646367627</v>
      </c>
      <c r="BA93" s="65">
        <f t="shared" si="29"/>
        <v>2.2980762389324241E-2</v>
      </c>
      <c r="BB93" s="51">
        <f t="shared" si="34"/>
        <v>0.53250820603904292</v>
      </c>
      <c r="BC93" s="66">
        <f t="shared" si="25"/>
        <v>45907</v>
      </c>
      <c r="BD93" s="50">
        <f t="shared" si="35"/>
        <v>2842.6689017269391</v>
      </c>
      <c r="BE93" s="50" t="str">
        <f>Currentyear!E96</f>
        <v/>
      </c>
      <c r="BF93" s="50" t="str">
        <f t="shared" si="30"/>
        <v/>
      </c>
      <c r="BG93" s="50" t="str">
        <f t="shared" si="31"/>
        <v/>
      </c>
      <c r="BH93" s="50" t="str">
        <f t="shared" si="32"/>
        <v/>
      </c>
      <c r="BI93" s="36" t="e">
        <f t="array" aca="1" ref="BI93:BK93" ca="1">[1]!daniels(BH89:BH93,1)</f>
        <v>#NAME?</v>
      </c>
      <c r="BJ93" s="36" t="e">
        <f ca="1"/>
        <v>#NAME?</v>
      </c>
      <c r="BK93" s="36" t="e">
        <f ca="1"/>
        <v>#NAME?</v>
      </c>
      <c r="BL93" s="51" t="e">
        <f t="shared" si="36"/>
        <v>#VALUE!</v>
      </c>
      <c r="BM93" s="51" t="e">
        <f t="shared" si="37"/>
        <v>#VALUE!</v>
      </c>
    </row>
    <row r="94" spans="1:65" x14ac:dyDescent="0.25">
      <c r="A94" s="60">
        <f t="shared" si="33"/>
        <v>45908</v>
      </c>
      <c r="B94" s="36">
        <v>96</v>
      </c>
      <c r="C94" s="25">
        <v>225.76779787144253</v>
      </c>
      <c r="D94" s="25">
        <v>109.57612519025882</v>
      </c>
      <c r="E94" s="25">
        <v>38.228910668109044</v>
      </c>
      <c r="F94" s="36">
        <v>156</v>
      </c>
      <c r="G94" s="36">
        <v>67</v>
      </c>
      <c r="H94" s="25">
        <v>63.297894478348326</v>
      </c>
      <c r="I94" s="25">
        <v>100.21058049991913</v>
      </c>
      <c r="J94" s="25">
        <v>88.11146548408685</v>
      </c>
      <c r="K94" s="36">
        <v>121</v>
      </c>
      <c r="L94" s="25">
        <v>8.4051742471411881</v>
      </c>
      <c r="M94" s="36">
        <v>6</v>
      </c>
      <c r="N94" s="25">
        <v>150.89660942233462</v>
      </c>
      <c r="O94" s="25">
        <v>295.2269399498436</v>
      </c>
      <c r="P94" s="25">
        <v>60.000020921744373</v>
      </c>
      <c r="Q94" s="25">
        <v>81.230797563203097</v>
      </c>
      <c r="R94" s="25">
        <v>199.40900873106563</v>
      </c>
      <c r="S94" s="25">
        <v>84.438891053465397</v>
      </c>
      <c r="T94" s="25">
        <v>88.1917306701136</v>
      </c>
      <c r="U94" s="25">
        <v>65.162874426528916</v>
      </c>
      <c r="V94" s="25">
        <v>152.96486800503686</v>
      </c>
      <c r="W94" s="22">
        <v>335</v>
      </c>
      <c r="X94" s="25">
        <v>301.23294659730823</v>
      </c>
      <c r="Y94" s="22">
        <v>68</v>
      </c>
      <c r="Z94" s="22">
        <v>116</v>
      </c>
      <c r="AA94" s="22">
        <v>79</v>
      </c>
      <c r="AB94" s="25">
        <v>273.15846657881218</v>
      </c>
      <c r="AC94" s="50">
        <v>385</v>
      </c>
      <c r="AD94" s="25">
        <v>240.08850081858489</v>
      </c>
      <c r="AE94" s="25">
        <v>133.00619685065257</v>
      </c>
      <c r="AF94" s="25">
        <v>117.48728414718803</v>
      </c>
      <c r="AG94" s="25">
        <v>101.12834695436378</v>
      </c>
      <c r="AH94" s="25">
        <v>99.193524689634657</v>
      </c>
      <c r="AI94" s="25">
        <v>90.628294270376585</v>
      </c>
      <c r="AJ94" s="25">
        <v>313.08101027262205</v>
      </c>
      <c r="AK94" s="25">
        <v>1122.9986935548134</v>
      </c>
      <c r="AL94" s="25">
        <v>362.95010860989163</v>
      </c>
      <c r="AM94" s="25">
        <v>174.42284116231735</v>
      </c>
      <c r="AN94" s="25">
        <v>52.190661613743011</v>
      </c>
      <c r="AO94" s="22">
        <v>24</v>
      </c>
      <c r="AP94" s="25">
        <v>291.3510642986289</v>
      </c>
      <c r="AQ94" s="25">
        <v>233.96591196119996</v>
      </c>
      <c r="AR94" s="25">
        <v>191.40681407359452</v>
      </c>
      <c r="AS94" s="25">
        <v>152.24076344945857</v>
      </c>
      <c r="AT94" s="25">
        <v>229.89668819680585</v>
      </c>
      <c r="AU94" s="36"/>
      <c r="AV94" s="57">
        <v>9</v>
      </c>
      <c r="AW94" s="63">
        <v>0.34615384615384615</v>
      </c>
      <c r="AX94" s="64">
        <f t="shared" si="26"/>
        <v>169.19603974637997</v>
      </c>
      <c r="AY94" s="64">
        <f t="shared" si="27"/>
        <v>6</v>
      </c>
      <c r="AZ94" s="64">
        <f t="shared" si="28"/>
        <v>1122.9986935548134</v>
      </c>
      <c r="BA94" s="65">
        <f t="shared" si="29"/>
        <v>3.1694960865656964E-2</v>
      </c>
      <c r="BB94" s="51">
        <f t="shared" si="34"/>
        <v>0.56420316690469985</v>
      </c>
      <c r="BC94" s="66">
        <f t="shared" si="25"/>
        <v>45908</v>
      </c>
      <c r="BD94" s="50">
        <f t="shared" si="35"/>
        <v>3011.864941473319</v>
      </c>
      <c r="BE94" s="50" t="str">
        <f>Currentyear!E97</f>
        <v/>
      </c>
      <c r="BF94" s="50" t="str">
        <f t="shared" si="30"/>
        <v/>
      </c>
      <c r="BG94" s="50" t="str">
        <f t="shared" si="31"/>
        <v/>
      </c>
      <c r="BH94" s="50" t="str">
        <f t="shared" si="32"/>
        <v/>
      </c>
      <c r="BI94" s="36" t="e">
        <f t="array" aca="1" ref="BI94:BK94" ca="1">[1]!daniels(BH90:BH94,1)</f>
        <v>#NAME?</v>
      </c>
      <c r="BJ94" s="36" t="e">
        <f ca="1"/>
        <v>#NAME?</v>
      </c>
      <c r="BK94" s="36" t="e">
        <f ca="1"/>
        <v>#NAME?</v>
      </c>
      <c r="BL94" s="51" t="e">
        <f t="shared" si="36"/>
        <v>#VALUE!</v>
      </c>
      <c r="BM94" s="51" t="e">
        <f t="shared" si="37"/>
        <v>#VALUE!</v>
      </c>
    </row>
    <row r="95" spans="1:65" x14ac:dyDescent="0.25">
      <c r="A95" s="60">
        <f t="shared" si="33"/>
        <v>45909</v>
      </c>
      <c r="B95" s="36">
        <v>95</v>
      </c>
      <c r="C95" s="25">
        <v>177.3606711327339</v>
      </c>
      <c r="D95" s="25">
        <v>86.081785299328558</v>
      </c>
      <c r="E95" s="25">
        <v>30.03220705882848</v>
      </c>
      <c r="F95" s="36">
        <v>120</v>
      </c>
      <c r="G95" s="36">
        <v>75</v>
      </c>
      <c r="H95" s="25">
        <v>49.726121935378316</v>
      </c>
      <c r="I95" s="25">
        <v>78.724317549947287</v>
      </c>
      <c r="J95" s="25">
        <v>69.219387355498625</v>
      </c>
      <c r="K95" s="36">
        <v>111</v>
      </c>
      <c r="L95" s="25">
        <v>6.6030114108947382</v>
      </c>
      <c r="M95" s="36">
        <v>32</v>
      </c>
      <c r="N95" s="25">
        <v>118.54269816697345</v>
      </c>
      <c r="O95" s="25">
        <v>231.92700066137843</v>
      </c>
      <c r="P95" s="25">
        <v>47.135349146602344</v>
      </c>
      <c r="Q95" s="25">
        <v>63.814011158338765</v>
      </c>
      <c r="R95" s="25">
        <v>156.65349953457422</v>
      </c>
      <c r="S95" s="25">
        <v>66.334253725778609</v>
      </c>
      <c r="T95" s="25">
        <v>69.282442791502277</v>
      </c>
      <c r="U95" s="25">
        <v>51.191229441447902</v>
      </c>
      <c r="V95" s="25">
        <v>120.16749910858181</v>
      </c>
      <c r="W95" s="22">
        <v>226</v>
      </c>
      <c r="X95" s="25">
        <v>236.64525268940031</v>
      </c>
      <c r="Y95" s="22">
        <v>12</v>
      </c>
      <c r="Z95" s="25">
        <v>89.154789201783117</v>
      </c>
      <c r="AA95" s="22">
        <v>60</v>
      </c>
      <c r="AB95" s="25">
        <v>214.59025348210591</v>
      </c>
      <c r="AC95" s="50">
        <v>253</v>
      </c>
      <c r="AD95" s="25">
        <v>185.49832394579812</v>
      </c>
      <c r="AE95" s="25">
        <v>102.76388293029275</v>
      </c>
      <c r="AF95" s="25">
        <v>90.773586573075875</v>
      </c>
      <c r="AG95" s="25">
        <v>78.134266348912305</v>
      </c>
      <c r="AH95" s="25">
        <v>76.639374789173587</v>
      </c>
      <c r="AI95" s="25">
        <v>70.021665557952787</v>
      </c>
      <c r="AJ95" s="25">
        <v>241.89414511942752</v>
      </c>
      <c r="AK95" s="25">
        <v>867.65661276577953</v>
      </c>
      <c r="AL95" s="25">
        <v>280.42424597746475</v>
      </c>
      <c r="AM95" s="25">
        <v>134.76340843185977</v>
      </c>
      <c r="AN95" s="25">
        <v>40.323798247966579</v>
      </c>
      <c r="AO95" s="25">
        <v>47.621230731261868</v>
      </c>
      <c r="AP95" s="25">
        <v>226.37985864258948</v>
      </c>
      <c r="AQ95" s="25">
        <v>181.79157924526521</v>
      </c>
      <c r="AR95" s="25">
        <v>148.72314824786267</v>
      </c>
      <c r="AS95" s="25">
        <v>118.2911158952782</v>
      </c>
      <c r="AT95" s="25">
        <v>178.62979117050185</v>
      </c>
      <c r="AU95" s="36"/>
      <c r="AV95" s="57">
        <v>8</v>
      </c>
      <c r="AW95" s="63">
        <v>0.30769230769230771</v>
      </c>
      <c r="AX95" s="64">
        <f t="shared" si="26"/>
        <v>131.46537026616176</v>
      </c>
      <c r="AY95" s="64">
        <f t="shared" si="27"/>
        <v>6.6030114108947382</v>
      </c>
      <c r="AZ95" s="64">
        <f t="shared" si="28"/>
        <v>867.65661276577953</v>
      </c>
      <c r="BA95" s="65">
        <f t="shared" si="29"/>
        <v>2.4626993468765568E-2</v>
      </c>
      <c r="BB95" s="51">
        <f t="shared" si="34"/>
        <v>0.58883016037346536</v>
      </c>
      <c r="BC95" s="66">
        <f t="shared" si="25"/>
        <v>45909</v>
      </c>
      <c r="BD95" s="50">
        <f t="shared" si="35"/>
        <v>3143.3303117394807</v>
      </c>
      <c r="BE95" s="50" t="str">
        <f>Currentyear!E98</f>
        <v/>
      </c>
      <c r="BF95" s="50" t="str">
        <f t="shared" si="30"/>
        <v/>
      </c>
      <c r="BG95" s="50" t="str">
        <f t="shared" si="31"/>
        <v/>
      </c>
      <c r="BH95" s="50" t="str">
        <f t="shared" si="32"/>
        <v/>
      </c>
      <c r="BI95" s="36" t="e">
        <f t="array" aca="1" ref="BI95:BK95" ca="1">[1]!daniels(BH91:BH95,1)</f>
        <v>#NAME?</v>
      </c>
      <c r="BJ95" s="36" t="e">
        <f ca="1"/>
        <v>#NAME?</v>
      </c>
      <c r="BK95" s="36" t="e">
        <f ca="1"/>
        <v>#NAME?</v>
      </c>
      <c r="BL95" s="51" t="e">
        <f t="shared" si="36"/>
        <v>#VALUE!</v>
      </c>
      <c r="BM95" s="51" t="e">
        <f t="shared" si="37"/>
        <v>#VALUE!</v>
      </c>
    </row>
    <row r="96" spans="1:65" x14ac:dyDescent="0.25">
      <c r="A96" s="60">
        <f t="shared" si="33"/>
        <v>45910</v>
      </c>
      <c r="B96" s="36">
        <v>83</v>
      </c>
      <c r="C96" s="25">
        <v>99.477257406967567</v>
      </c>
      <c r="D96" s="25">
        <v>48.28116548939407</v>
      </c>
      <c r="E96" s="25">
        <v>16.844329540696418</v>
      </c>
      <c r="F96" s="36">
        <v>59</v>
      </c>
      <c r="G96" s="36">
        <v>82</v>
      </c>
      <c r="H96" s="25">
        <v>27.890164149903118</v>
      </c>
      <c r="I96" s="25">
        <v>44.154541991235185</v>
      </c>
      <c r="J96" s="25">
        <v>38.82345939298304</v>
      </c>
      <c r="K96" s="36">
        <v>21</v>
      </c>
      <c r="L96" s="25">
        <v>3.7034674125376177</v>
      </c>
      <c r="M96" s="36">
        <v>7</v>
      </c>
      <c r="N96" s="25">
        <v>66.48769664639569</v>
      </c>
      <c r="O96" s="25">
        <v>130.08217547366303</v>
      </c>
      <c r="P96" s="25">
        <v>26.437063132877569</v>
      </c>
      <c r="Q96" s="25">
        <v>35.791716244807667</v>
      </c>
      <c r="R96" s="25">
        <v>87.863111914191421</v>
      </c>
      <c r="S96" s="25">
        <v>37.205258587735329</v>
      </c>
      <c r="T96" s="25">
        <v>38.858825642382364</v>
      </c>
      <c r="U96" s="25">
        <v>28.711907073872101</v>
      </c>
      <c r="V96" s="25">
        <v>67.399007708112919</v>
      </c>
      <c r="W96" s="22">
        <v>66</v>
      </c>
      <c r="X96" s="25">
        <v>132.72852750022318</v>
      </c>
      <c r="Y96" s="22">
        <v>50</v>
      </c>
      <c r="Z96" s="25">
        <v>50.004738129584133</v>
      </c>
      <c r="AA96" s="22">
        <v>42</v>
      </c>
      <c r="AB96" s="25">
        <v>120.35841852545893</v>
      </c>
      <c r="AC96" s="25">
        <v>70.627809548237849</v>
      </c>
      <c r="AD96" s="25">
        <v>99.555441983452098</v>
      </c>
      <c r="AE96" s="25">
        <v>55.152540290486932</v>
      </c>
      <c r="AF96" s="25">
        <v>48.717445763295927</v>
      </c>
      <c r="AG96" s="25">
        <v>41.934025367307996</v>
      </c>
      <c r="AH96" s="25">
        <v>41.13172923989638</v>
      </c>
      <c r="AI96" s="25">
        <v>37.580058509502344</v>
      </c>
      <c r="AJ96" s="25">
        <v>129.82262058803693</v>
      </c>
      <c r="AK96" s="25">
        <v>465.66424818812345</v>
      </c>
      <c r="AL96" s="25">
        <v>150.50141238238317</v>
      </c>
      <c r="AM96" s="25">
        <v>72.32642540761195</v>
      </c>
      <c r="AN96" s="25">
        <v>21.641454621501207</v>
      </c>
      <c r="AO96" s="25">
        <v>25.55792730237517</v>
      </c>
      <c r="AP96" s="25">
        <v>121.49622921229187</v>
      </c>
      <c r="AQ96" s="25">
        <v>97.566062268037996</v>
      </c>
      <c r="AR96" s="25">
        <v>79.81850426223113</v>
      </c>
      <c r="AS96" s="25">
        <v>63.48587996146312</v>
      </c>
      <c r="AT96" s="25">
        <v>95.869156300841652</v>
      </c>
      <c r="AU96" s="36"/>
      <c r="AV96" s="57">
        <v>8</v>
      </c>
      <c r="AW96" s="63">
        <v>0.30769230769230771</v>
      </c>
      <c r="AX96" s="64">
        <f t="shared" si="26"/>
        <v>70.556395130915234</v>
      </c>
      <c r="AY96" s="64">
        <f t="shared" si="27"/>
        <v>3.7034674125376177</v>
      </c>
      <c r="AZ96" s="64">
        <f t="shared" si="28"/>
        <v>465.66424818812345</v>
      </c>
      <c r="BA96" s="65">
        <f t="shared" si="29"/>
        <v>1.3217107125251341E-2</v>
      </c>
      <c r="BB96" s="51">
        <f t="shared" si="34"/>
        <v>0.60204726749871673</v>
      </c>
      <c r="BC96" s="66">
        <f t="shared" si="25"/>
        <v>45910</v>
      </c>
      <c r="BD96" s="50">
        <f t="shared" si="35"/>
        <v>3213.8867068703958</v>
      </c>
      <c r="BE96" s="50" t="str">
        <f>Currentyear!E99</f>
        <v/>
      </c>
      <c r="BF96" s="50" t="str">
        <f t="shared" si="30"/>
        <v/>
      </c>
      <c r="BG96" s="50" t="str">
        <f t="shared" si="31"/>
        <v/>
      </c>
      <c r="BH96" s="50" t="str">
        <f t="shared" si="32"/>
        <v/>
      </c>
      <c r="BI96" s="36" t="e">
        <f t="array" aca="1" ref="BI96:BK96" ca="1">[1]!daniels(BH92:BH96,1)</f>
        <v>#NAME?</v>
      </c>
      <c r="BJ96" s="36" t="e">
        <f ca="1"/>
        <v>#NAME?</v>
      </c>
      <c r="BK96" s="36" t="e">
        <f ca="1"/>
        <v>#NAME?</v>
      </c>
      <c r="BL96" s="51" t="e">
        <f t="shared" si="36"/>
        <v>#VALUE!</v>
      </c>
      <c r="BM96" s="51" t="e">
        <f t="shared" si="37"/>
        <v>#VALUE!</v>
      </c>
    </row>
    <row r="97" spans="1:65" x14ac:dyDescent="0.25">
      <c r="A97" s="60">
        <f t="shared" si="33"/>
        <v>45911</v>
      </c>
      <c r="B97" s="36">
        <v>56</v>
      </c>
      <c r="C97" s="25">
        <v>179.54431825076367</v>
      </c>
      <c r="D97" s="25">
        <v>87.141615763198317</v>
      </c>
      <c r="E97" s="25">
        <v>30.401960635600496</v>
      </c>
      <c r="F97" s="36">
        <v>61</v>
      </c>
      <c r="G97" s="36">
        <v>63</v>
      </c>
      <c r="H97" s="25">
        <v>50.338345052340031</v>
      </c>
      <c r="I97" s="25">
        <v>79.693563595918889</v>
      </c>
      <c r="J97" s="25">
        <v>70.07160963960078</v>
      </c>
      <c r="K97" s="36">
        <v>229</v>
      </c>
      <c r="L97" s="25">
        <v>6.6843070378112568</v>
      </c>
      <c r="M97" s="36">
        <v>26</v>
      </c>
      <c r="N97" s="25">
        <v>120.00218419322751</v>
      </c>
      <c r="O97" s="25">
        <v>234.78246305385758</v>
      </c>
      <c r="P97" s="25">
        <v>47.715674923563761</v>
      </c>
      <c r="Q97" s="25">
        <v>64.599682979503484</v>
      </c>
      <c r="R97" s="25">
        <v>158.58220199400705</v>
      </c>
      <c r="S97" s="25">
        <v>67.150954525357832</v>
      </c>
      <c r="T97" s="25">
        <v>70.135441404487338</v>
      </c>
      <c r="U97" s="25">
        <v>51.82149081692048</v>
      </c>
      <c r="V97" s="25">
        <v>121.64698952386067</v>
      </c>
      <c r="W97" s="22">
        <v>51</v>
      </c>
      <c r="X97" s="25">
        <v>239.55880573471683</v>
      </c>
      <c r="Y97" s="22">
        <v>216</v>
      </c>
      <c r="Z97" s="25">
        <v>90.252454186021893</v>
      </c>
      <c r="AA97" s="22">
        <v>38</v>
      </c>
      <c r="AB97" s="25">
        <v>217.23226764762356</v>
      </c>
      <c r="AC97" s="25">
        <v>127.47458322102744</v>
      </c>
      <c r="AD97" s="25">
        <v>179.68543197566646</v>
      </c>
      <c r="AE97" s="25">
        <v>99.543609364796694</v>
      </c>
      <c r="AF97" s="25">
        <v>87.929048572507185</v>
      </c>
      <c r="AG97" s="25">
        <v>75.685801952407388</v>
      </c>
      <c r="AH97" s="25">
        <v>74.237755333456761</v>
      </c>
      <c r="AI97" s="25">
        <v>67.827422787459568</v>
      </c>
      <c r="AJ97" s="25">
        <v>234.31399825184735</v>
      </c>
      <c r="AK97" s="25">
        <v>840.46717992546644</v>
      </c>
      <c r="AL97" s="25">
        <v>271.63669563198641</v>
      </c>
      <c r="AM97" s="25">
        <v>130.54037764806927</v>
      </c>
      <c r="AN97" s="25">
        <v>39.060186464089192</v>
      </c>
      <c r="AO97" s="25">
        <v>46.128942065595638</v>
      </c>
      <c r="AP97" s="25">
        <v>219.28587726280867</v>
      </c>
      <c r="AQ97" s="25">
        <v>176.09484426486628</v>
      </c>
      <c r="AR97" s="25">
        <v>144.06266637257852</v>
      </c>
      <c r="AS97" s="25">
        <v>114.58427124061996</v>
      </c>
      <c r="AT97" s="25">
        <v>173.03213587355714</v>
      </c>
      <c r="AU97" s="36"/>
      <c r="AV97" s="57">
        <v>8</v>
      </c>
      <c r="AW97" s="63">
        <v>0.30769230769230771</v>
      </c>
      <c r="AX97" s="64">
        <f t="shared" si="26"/>
        <v>127.3456888150138</v>
      </c>
      <c r="AY97" s="64">
        <f t="shared" si="27"/>
        <v>6.6843070378112568</v>
      </c>
      <c r="AZ97" s="64">
        <f t="shared" si="28"/>
        <v>840.46717992546644</v>
      </c>
      <c r="BA97" s="65">
        <f t="shared" si="29"/>
        <v>2.3855266526640728E-2</v>
      </c>
      <c r="BB97" s="51">
        <f t="shared" si="34"/>
        <v>0.62590253402535745</v>
      </c>
      <c r="BC97" s="66">
        <f t="shared" si="25"/>
        <v>45911</v>
      </c>
      <c r="BD97" s="50">
        <f t="shared" si="35"/>
        <v>3341.2323956854098</v>
      </c>
      <c r="BE97" s="50" t="str">
        <f>Currentyear!E100</f>
        <v/>
      </c>
      <c r="BF97" s="50" t="str">
        <f t="shared" si="30"/>
        <v/>
      </c>
      <c r="BG97" s="50" t="str">
        <f t="shared" si="31"/>
        <v/>
      </c>
      <c r="BH97" s="50" t="str">
        <f t="shared" si="32"/>
        <v/>
      </c>
      <c r="BI97" s="36" t="e">
        <f t="array" aca="1" ref="BI97:BK97" ca="1">[1]!daniels(BH93:BH97,1)</f>
        <v>#NAME?</v>
      </c>
      <c r="BJ97" s="36" t="e">
        <f ca="1"/>
        <v>#NAME?</v>
      </c>
      <c r="BK97" s="36" t="e">
        <f ca="1"/>
        <v>#NAME?</v>
      </c>
      <c r="BL97" s="51" t="e">
        <f t="shared" si="36"/>
        <v>#VALUE!</v>
      </c>
      <c r="BM97" s="51" t="e">
        <f t="shared" si="37"/>
        <v>#VALUE!</v>
      </c>
    </row>
    <row r="98" spans="1:65" x14ac:dyDescent="0.25">
      <c r="A98" s="60">
        <f t="shared" si="33"/>
        <v>45912</v>
      </c>
      <c r="B98" s="36">
        <v>70</v>
      </c>
      <c r="C98" s="25">
        <v>209.91517321540803</v>
      </c>
      <c r="D98" s="25">
        <v>101.88207315868085</v>
      </c>
      <c r="E98" s="25">
        <v>35.544610351588275</v>
      </c>
      <c r="F98" s="36">
        <v>74</v>
      </c>
      <c r="G98" s="36">
        <v>86</v>
      </c>
      <c r="H98" s="25">
        <v>58.853337850568224</v>
      </c>
      <c r="I98" s="25">
        <v>93.174144242572979</v>
      </c>
      <c r="J98" s="25">
        <v>81.924586748132356</v>
      </c>
      <c r="K98" s="36">
        <v>132</v>
      </c>
      <c r="L98" s="25">
        <v>7.8149923286713001</v>
      </c>
      <c r="M98" s="36">
        <v>171</v>
      </c>
      <c r="N98" s="25">
        <v>140.3011775976417</v>
      </c>
      <c r="O98" s="25">
        <v>274.49713742685424</v>
      </c>
      <c r="P98" s="25">
        <v>55.787029433888897</v>
      </c>
      <c r="Q98" s="25">
        <v>75.527055240846309</v>
      </c>
      <c r="R98" s="25">
        <v>185.4072060089467</v>
      </c>
      <c r="S98" s="25">
        <v>78.509887634836829</v>
      </c>
      <c r="T98" s="25">
        <v>81.999215987616637</v>
      </c>
      <c r="U98" s="25">
        <v>60.587365434560816</v>
      </c>
      <c r="V98" s="25">
        <v>142.22421030684907</v>
      </c>
      <c r="W98" s="25">
        <v>149.03290090605125</v>
      </c>
      <c r="X98" s="25">
        <v>280.08142331969452</v>
      </c>
      <c r="Y98" s="22">
        <v>88</v>
      </c>
      <c r="Z98" s="25">
        <v>105.51912608290708</v>
      </c>
      <c r="AA98" s="25">
        <v>95.141946874584519</v>
      </c>
      <c r="AB98" s="25">
        <v>253.97823531422608</v>
      </c>
      <c r="AC98" s="25">
        <v>149.03757194673423</v>
      </c>
      <c r="AD98" s="25">
        <v>210.08015720566419</v>
      </c>
      <c r="AE98" s="25">
        <v>116.38192854534917</v>
      </c>
      <c r="AF98" s="25">
        <v>102.80270448345297</v>
      </c>
      <c r="AG98" s="25">
        <v>88.488448974599279</v>
      </c>
      <c r="AH98" s="25">
        <v>86.795457806470694</v>
      </c>
      <c r="AI98" s="25">
        <v>79.300784168857305</v>
      </c>
      <c r="AJ98" s="25">
        <v>273.94942953370418</v>
      </c>
      <c r="AK98" s="25">
        <v>982.63657379933716</v>
      </c>
      <c r="AL98" s="25">
        <v>317.58545522830417</v>
      </c>
      <c r="AM98" s="25">
        <v>152.62196138247293</v>
      </c>
      <c r="AN98" s="25">
        <v>45.667420196376504</v>
      </c>
      <c r="AO98" s="25">
        <v>53.93189259633057</v>
      </c>
      <c r="AP98" s="25">
        <v>256.37922377497046</v>
      </c>
      <c r="AQ98" s="25">
        <v>205.88220300541127</v>
      </c>
      <c r="AR98" s="25">
        <v>168.4316156337706</v>
      </c>
      <c r="AS98" s="25">
        <v>133.96679662347054</v>
      </c>
      <c r="AT98" s="25">
        <v>202.30142148906887</v>
      </c>
      <c r="AU98" s="36"/>
      <c r="AV98" s="57">
        <v>6</v>
      </c>
      <c r="AW98" s="63">
        <v>0.23076923076923078</v>
      </c>
      <c r="AX98" s="64">
        <f t="shared" si="26"/>
        <v>148.88687427092074</v>
      </c>
      <c r="AY98" s="64">
        <f t="shared" si="27"/>
        <v>7.8149923286713001</v>
      </c>
      <c r="AZ98" s="64">
        <f t="shared" si="28"/>
        <v>982.63657379933716</v>
      </c>
      <c r="BA98" s="65">
        <f t="shared" si="29"/>
        <v>2.7890508906121051E-2</v>
      </c>
      <c r="BB98" s="51">
        <f t="shared" si="34"/>
        <v>0.65379304293147855</v>
      </c>
      <c r="BC98" s="66">
        <f t="shared" si="25"/>
        <v>45912</v>
      </c>
      <c r="BD98" s="50">
        <f t="shared" si="35"/>
        <v>3490.1192699563303</v>
      </c>
      <c r="BE98" s="50" t="str">
        <f>Currentyear!E101</f>
        <v/>
      </c>
      <c r="BF98" s="50" t="str">
        <f t="shared" si="30"/>
        <v/>
      </c>
      <c r="BG98" s="50" t="str">
        <f t="shared" si="31"/>
        <v/>
      </c>
      <c r="BH98" s="50" t="str">
        <f t="shared" si="32"/>
        <v/>
      </c>
      <c r="BI98" s="36" t="e">
        <f t="array" aca="1" ref="BI98:BK98" ca="1">[1]!daniels(BH94:BH98,1)</f>
        <v>#NAME?</v>
      </c>
      <c r="BJ98" s="36" t="e">
        <f ca="1"/>
        <v>#NAME?</v>
      </c>
      <c r="BK98" s="36" t="e">
        <f ca="1"/>
        <v>#NAME?</v>
      </c>
      <c r="BL98" s="51" t="e">
        <f t="shared" si="36"/>
        <v>#VALUE!</v>
      </c>
      <c r="BM98" s="51" t="e">
        <f t="shared" si="37"/>
        <v>#VALUE!</v>
      </c>
    </row>
    <row r="99" spans="1:65" x14ac:dyDescent="0.25">
      <c r="A99" s="60">
        <f t="shared" si="33"/>
        <v>45913</v>
      </c>
      <c r="B99" s="36">
        <v>93</v>
      </c>
      <c r="C99" s="25">
        <v>347.83045612164284</v>
      </c>
      <c r="D99" s="25">
        <v>168.81908741751118</v>
      </c>
      <c r="E99" s="25">
        <v>58.897591071001273</v>
      </c>
      <c r="F99" s="36">
        <v>30</v>
      </c>
      <c r="G99" s="36">
        <v>90</v>
      </c>
      <c r="H99" s="25">
        <v>97.52026514043925</v>
      </c>
      <c r="I99" s="25">
        <v>154.39000713645655</v>
      </c>
      <c r="J99" s="25">
        <v>135.74943602777788</v>
      </c>
      <c r="K99" s="36">
        <v>145</v>
      </c>
      <c r="L99" s="25">
        <v>12.949480044445595</v>
      </c>
      <c r="M99" s="36">
        <v>657</v>
      </c>
      <c r="N99" s="25">
        <v>232.47972907457074</v>
      </c>
      <c r="O99" s="25">
        <v>454.84308281084975</v>
      </c>
      <c r="P99" s="25">
        <v>92.439377278973794</v>
      </c>
      <c r="Q99" s="25">
        <v>125.148695405021</v>
      </c>
      <c r="R99" s="25">
        <v>307.22063605800236</v>
      </c>
      <c r="S99" s="25">
        <v>130.09126309203171</v>
      </c>
      <c r="T99" s="25">
        <v>135.87309702936341</v>
      </c>
      <c r="U99" s="25">
        <v>100.39355722164991</v>
      </c>
      <c r="V99" s="25">
        <v>235.66620356255484</v>
      </c>
      <c r="W99" s="25">
        <v>246.94823677570469</v>
      </c>
      <c r="X99" s="25">
        <v>464.09627150737543</v>
      </c>
      <c r="Y99" s="22">
        <v>14</v>
      </c>
      <c r="Z99" s="25">
        <v>174.84570167948991</v>
      </c>
      <c r="AA99" s="25">
        <v>157.65066559915789</v>
      </c>
      <c r="AB99" s="25">
        <v>420.84316309651535</v>
      </c>
      <c r="AC99" s="25">
        <v>246.95597709043727</v>
      </c>
      <c r="AD99" s="25">
        <v>348.10383568845435</v>
      </c>
      <c r="AE99" s="25">
        <v>192.84541801651079</v>
      </c>
      <c r="AF99" s="25">
        <v>170.34457833917861</v>
      </c>
      <c r="AG99" s="25">
        <v>146.6257876621948</v>
      </c>
      <c r="AH99" s="25">
        <v>143.82049328603009</v>
      </c>
      <c r="AI99" s="25">
        <v>131.40178283505523</v>
      </c>
      <c r="AJ99" s="25">
        <v>453.93552856022427</v>
      </c>
      <c r="AK99" s="25">
        <v>1628.2335507228663</v>
      </c>
      <c r="AL99" s="25">
        <v>526.24063391053278</v>
      </c>
      <c r="AM99" s="25">
        <v>252.89532757605014</v>
      </c>
      <c r="AN99" s="25">
        <v>75.671136130164072</v>
      </c>
      <c r="AO99" s="25">
        <v>89.365406884497148</v>
      </c>
      <c r="AP99" s="25">
        <v>424.8216128064243</v>
      </c>
      <c r="AQ99" s="25">
        <v>341.14780553905956</v>
      </c>
      <c r="AR99" s="25">
        <v>279.09200125168212</v>
      </c>
      <c r="AS99" s="25">
        <v>221.98362948491942</v>
      </c>
      <c r="AT99" s="25">
        <v>335.21443308578677</v>
      </c>
      <c r="AU99" s="36"/>
      <c r="AV99" s="57">
        <v>6</v>
      </c>
      <c r="AW99" s="63">
        <v>0.23076923076923078</v>
      </c>
      <c r="AX99" s="64">
        <f t="shared" si="26"/>
        <v>246.70627006485745</v>
      </c>
      <c r="AY99" s="64">
        <f t="shared" si="27"/>
        <v>12.949480044445595</v>
      </c>
      <c r="AZ99" s="64">
        <f t="shared" si="28"/>
        <v>1628.2335507228663</v>
      </c>
      <c r="BA99" s="65">
        <f t="shared" si="29"/>
        <v>4.6214708019991661E-2</v>
      </c>
      <c r="BB99" s="51">
        <f t="shared" si="34"/>
        <v>0.70000775095147016</v>
      </c>
      <c r="BC99" s="66">
        <f t="shared" ref="BC99:BC123" si="38">A99</f>
        <v>45913</v>
      </c>
      <c r="BD99" s="50">
        <f t="shared" si="35"/>
        <v>3736.8255400211879</v>
      </c>
      <c r="BE99" s="50" t="str">
        <f>Currentyear!E102</f>
        <v/>
      </c>
      <c r="BF99" s="50" t="str">
        <f t="shared" si="30"/>
        <v/>
      </c>
      <c r="BG99" s="50" t="str">
        <f t="shared" si="31"/>
        <v/>
      </c>
      <c r="BH99" s="50" t="str">
        <f t="shared" si="32"/>
        <v/>
      </c>
      <c r="BI99" s="36" t="e">
        <f t="array" aca="1" ref="BI99:BK99" ca="1">[1]!daniels(BH95:BH99,1)</f>
        <v>#NAME?</v>
      </c>
      <c r="BJ99" s="36" t="e">
        <f ca="1"/>
        <v>#NAME?</v>
      </c>
      <c r="BK99" s="36" t="e">
        <f ca="1"/>
        <v>#NAME?</v>
      </c>
      <c r="BL99" s="51" t="e">
        <f t="shared" si="36"/>
        <v>#VALUE!</v>
      </c>
      <c r="BM99" s="51" t="e">
        <f t="shared" si="37"/>
        <v>#VALUE!</v>
      </c>
    </row>
    <row r="100" spans="1:65" x14ac:dyDescent="0.25">
      <c r="A100" s="60">
        <f t="shared" si="33"/>
        <v>45914</v>
      </c>
      <c r="B100" s="36">
        <v>99</v>
      </c>
      <c r="C100" s="25">
        <v>111.96846623728511</v>
      </c>
      <c r="D100" s="25">
        <v>54.34375845208023</v>
      </c>
      <c r="E100" s="25">
        <v>18.959446538733644</v>
      </c>
      <c r="F100" s="36">
        <v>50</v>
      </c>
      <c r="G100" s="36">
        <v>63</v>
      </c>
      <c r="H100" s="25">
        <v>31.39228990083436</v>
      </c>
      <c r="I100" s="25">
        <v>49.698961081061007</v>
      </c>
      <c r="J100" s="25">
        <v>43.698462505309969</v>
      </c>
      <c r="K100" s="36">
        <v>82</v>
      </c>
      <c r="L100" s="25">
        <v>4.1685062181858408</v>
      </c>
      <c r="M100" s="25">
        <v>29.240550521888483</v>
      </c>
      <c r="N100" s="25">
        <v>74.836456204880832</v>
      </c>
      <c r="O100" s="25">
        <v>146.41639760397405</v>
      </c>
      <c r="P100" s="25">
        <v>29.756725186021153</v>
      </c>
      <c r="Q100" s="25">
        <v>40.286027948059477</v>
      </c>
      <c r="R100" s="25">
        <v>98.895950057227736</v>
      </c>
      <c r="S100" s="25">
        <v>41.877066666952167</v>
      </c>
      <c r="T100" s="25">
        <v>43.738269637120283</v>
      </c>
      <c r="U100" s="25">
        <v>32.317217842150939</v>
      </c>
      <c r="V100" s="25">
        <v>75.862199222477585</v>
      </c>
      <c r="W100" s="25">
        <v>79.493945473360938</v>
      </c>
      <c r="X100" s="25">
        <v>149.39504806150836</v>
      </c>
      <c r="Y100" s="22">
        <v>8</v>
      </c>
      <c r="Z100" s="25">
        <v>56.283757507808815</v>
      </c>
      <c r="AA100" s="25">
        <v>50.748584313528795</v>
      </c>
      <c r="AB100" s="25">
        <v>135.47164338023143</v>
      </c>
      <c r="AC100" s="25">
        <v>79.496437159405758</v>
      </c>
      <c r="AD100" s="25">
        <v>112.05646860396212</v>
      </c>
      <c r="AE100" s="25">
        <v>62.077961556930752</v>
      </c>
      <c r="AF100" s="25">
        <v>54.834822099860581</v>
      </c>
      <c r="AG100" s="25">
        <v>47.199617730910767</v>
      </c>
      <c r="AH100" s="25">
        <v>46.296578628948566</v>
      </c>
      <c r="AI100" s="25">
        <v>42.29892995160607</v>
      </c>
      <c r="AJ100" s="25">
        <v>146.12425112551614</v>
      </c>
      <c r="AK100" s="25">
        <v>524.13700462605709</v>
      </c>
      <c r="AL100" s="25">
        <v>169.39964752617234</v>
      </c>
      <c r="AM100" s="25">
        <v>81.408345528933694</v>
      </c>
      <c r="AN100" s="25">
        <v>24.358939566455387</v>
      </c>
      <c r="AO100" s="25">
        <v>28.767197864691074</v>
      </c>
      <c r="AP100" s="25">
        <v>136.75232743772324</v>
      </c>
      <c r="AQ100" s="25">
        <v>109.81728567818715</v>
      </c>
      <c r="AR100" s="25">
        <v>89.841193566703964</v>
      </c>
      <c r="AS100" s="25">
        <v>71.457706181724689</v>
      </c>
      <c r="AT100" s="25">
        <v>107.9073016390879</v>
      </c>
      <c r="AU100" s="36"/>
      <c r="AV100" s="57">
        <v>5</v>
      </c>
      <c r="AW100" s="63">
        <v>0.19230769230769232</v>
      </c>
      <c r="AX100" s="64">
        <f t="shared" ref="AX100:AX123" si="39">AVERAGE(B100:AP100)</f>
        <v>79.41605512116719</v>
      </c>
      <c r="AY100" s="64">
        <f t="shared" ref="AY100:AY123" si="40">MIN(B100:AP100)</f>
        <v>4.1685062181858408</v>
      </c>
      <c r="AZ100" s="64">
        <f t="shared" ref="AZ100:AZ123" si="41">MAX(B100:AP100)</f>
        <v>524.13700462605709</v>
      </c>
      <c r="BA100" s="65">
        <f t="shared" ref="BA100:BA123" si="42">SUM(B100:AP100)/SUM($B$4:$AP$123)</f>
        <v>1.4876759307979635E-2</v>
      </c>
      <c r="BB100" s="51">
        <f t="shared" si="34"/>
        <v>0.71488451025944977</v>
      </c>
      <c r="BC100" s="66">
        <f t="shared" si="38"/>
        <v>45914</v>
      </c>
      <c r="BD100" s="50">
        <f t="shared" si="35"/>
        <v>3816.241595142355</v>
      </c>
      <c r="BE100" s="50" t="str">
        <f>Currentyear!E103</f>
        <v/>
      </c>
      <c r="BF100" s="50" t="str">
        <f t="shared" ref="BF100:BF123" si="43">IF(ISERR(BG100/AZ100),"",($BE100/$BB100)*(1+$AZ359))</f>
        <v/>
      </c>
      <c r="BG100" s="50" t="str">
        <f t="shared" ref="BG100:BG123" si="44">IF(ISERR(BH100/BA100),"",($BE100/$BB100)*(1-$AZ359))</f>
        <v/>
      </c>
      <c r="BH100" s="50" t="str">
        <f t="shared" ref="BH100:BH123" si="45">IF(ISERR(BE100/BB100),"",$BE100/$BB100)</f>
        <v/>
      </c>
      <c r="BI100" s="36" t="e">
        <f t="array" aca="1" ref="BI100:BK100" ca="1">[1]!daniels(BH96:BH100,1)</f>
        <v>#NAME?</v>
      </c>
      <c r="BJ100" s="36" t="e">
        <f ca="1"/>
        <v>#NAME?</v>
      </c>
      <c r="BK100" s="36" t="e">
        <f ca="1"/>
        <v>#NAME?</v>
      </c>
      <c r="BL100" s="51" t="e">
        <f t="shared" si="36"/>
        <v>#VALUE!</v>
      </c>
      <c r="BM100" s="51" t="e">
        <f t="shared" si="37"/>
        <v>#VALUE!</v>
      </c>
    </row>
    <row r="101" spans="1:65" x14ac:dyDescent="0.25">
      <c r="A101" s="60">
        <f t="shared" si="33"/>
        <v>45915</v>
      </c>
      <c r="B101" s="36">
        <v>63</v>
      </c>
      <c r="C101" s="25">
        <v>86.386266998047617</v>
      </c>
      <c r="D101" s="25">
        <v>41.927469269500598</v>
      </c>
      <c r="E101" s="25">
        <v>14.627652462188689</v>
      </c>
      <c r="F101" s="36">
        <v>26</v>
      </c>
      <c r="G101" s="36">
        <v>64</v>
      </c>
      <c r="H101" s="25">
        <v>24.219879294514879</v>
      </c>
      <c r="I101" s="25">
        <v>38.343900436962528</v>
      </c>
      <c r="J101" s="25">
        <v>33.714376701750354</v>
      </c>
      <c r="K101" s="36">
        <v>60</v>
      </c>
      <c r="L101" s="25">
        <v>3.2160991684455564</v>
      </c>
      <c r="M101" s="25">
        <v>22.559762488783459</v>
      </c>
      <c r="N101" s="25">
        <v>57.73806058214479</v>
      </c>
      <c r="O101" s="25">
        <v>112.96364450943209</v>
      </c>
      <c r="P101" s="25">
        <v>22.958003206524928</v>
      </c>
      <c r="Q101" s="25">
        <v>31.081604344154091</v>
      </c>
      <c r="R101" s="25">
        <v>76.30051775968316</v>
      </c>
      <c r="S101" s="25">
        <v>32.309127594187615</v>
      </c>
      <c r="T101" s="25">
        <v>33.745088826140112</v>
      </c>
      <c r="U101" s="25">
        <v>24.933482639872814</v>
      </c>
      <c r="V101" s="25">
        <v>58.529445095737501</v>
      </c>
      <c r="W101" s="25">
        <v>61.33142150771414</v>
      </c>
      <c r="X101" s="25">
        <v>115.26174237884717</v>
      </c>
      <c r="Y101" s="22">
        <v>20</v>
      </c>
      <c r="Z101" s="25">
        <v>43.424223507770151</v>
      </c>
      <c r="AA101" s="25">
        <v>39.15370908964568</v>
      </c>
      <c r="AB101" s="25">
        <v>104.51951295240755</v>
      </c>
      <c r="AC101" s="25">
        <v>61.333343922319699</v>
      </c>
      <c r="AD101" s="25">
        <v>86.454162881016813</v>
      </c>
      <c r="AE101" s="25">
        <v>47.894586244623873</v>
      </c>
      <c r="AF101" s="25">
        <v>42.306336277358469</v>
      </c>
      <c r="AG101" s="25">
        <v>36.415599123603172</v>
      </c>
      <c r="AH101" s="25">
        <v>35.718883535036639</v>
      </c>
      <c r="AI101" s="25">
        <v>32.634604918146806</v>
      </c>
      <c r="AJ101" s="25">
        <v>112.73824675197008</v>
      </c>
      <c r="AK101" s="25">
        <v>404.38384799043558</v>
      </c>
      <c r="AL101" s="25">
        <v>130.69575456899872</v>
      </c>
      <c r="AM101" s="25">
        <v>62.808425538630935</v>
      </c>
      <c r="AN101" s="25">
        <v>18.79348650134488</v>
      </c>
      <c r="AO101" s="25">
        <v>22.194559959437171</v>
      </c>
      <c r="AP101" s="25">
        <v>105.5075904002247</v>
      </c>
      <c r="AQ101" s="25">
        <v>84.726581366669421</v>
      </c>
      <c r="AR101" s="25">
        <v>69.314563275381673</v>
      </c>
      <c r="AS101" s="25">
        <v>55.131276640713615</v>
      </c>
      <c r="AT101" s="25">
        <v>83.252984399010373</v>
      </c>
      <c r="AU101" s="36"/>
      <c r="AV101" s="57">
        <v>5</v>
      </c>
      <c r="AW101" s="63">
        <v>0.19230769230769232</v>
      </c>
      <c r="AX101" s="64">
        <f t="shared" si="39"/>
        <v>61.271327303112287</v>
      </c>
      <c r="AY101" s="64">
        <f t="shared" si="40"/>
        <v>3.2160991684455564</v>
      </c>
      <c r="AZ101" s="64">
        <f t="shared" si="41"/>
        <v>404.38384799043558</v>
      </c>
      <c r="BA101" s="65">
        <f t="shared" si="42"/>
        <v>1.1477764633084758E-2</v>
      </c>
      <c r="BB101" s="51">
        <f t="shared" ref="BB101:BB123" si="46">BA101+BB100</f>
        <v>0.72636227489253458</v>
      </c>
      <c r="BC101" s="66">
        <f t="shared" si="38"/>
        <v>45915</v>
      </c>
      <c r="BD101" s="50">
        <f t="shared" ref="BD101:BD123" si="47">AX101+BD100</f>
        <v>3877.5129224454672</v>
      </c>
      <c r="BE101" s="50" t="str">
        <f>Currentyear!E104</f>
        <v/>
      </c>
      <c r="BF101" s="50" t="str">
        <f t="shared" si="43"/>
        <v/>
      </c>
      <c r="BG101" s="50" t="str">
        <f t="shared" si="44"/>
        <v/>
      </c>
      <c r="BH101" s="50" t="str">
        <f t="shared" si="45"/>
        <v/>
      </c>
      <c r="BI101" s="36" t="e">
        <f t="array" aca="1" ref="BI101:BK101" ca="1">[1]!daniels(BH97:BH101,1)</f>
        <v>#NAME?</v>
      </c>
      <c r="BJ101" s="36" t="e">
        <f ca="1"/>
        <v>#NAME?</v>
      </c>
      <c r="BK101" s="36" t="e">
        <f ca="1"/>
        <v>#NAME?</v>
      </c>
      <c r="BL101" s="51" t="e">
        <f t="shared" si="36"/>
        <v>#VALUE!</v>
      </c>
      <c r="BM101" s="51" t="e">
        <f t="shared" si="37"/>
        <v>#VALUE!</v>
      </c>
    </row>
    <row r="102" spans="1:65" x14ac:dyDescent="0.25">
      <c r="A102" s="60">
        <f t="shared" si="33"/>
        <v>45916</v>
      </c>
      <c r="B102" s="36">
        <v>40</v>
      </c>
      <c r="C102" s="25">
        <v>169.49299993418146</v>
      </c>
      <c r="D102" s="25">
        <v>82.263220684182031</v>
      </c>
      <c r="E102" s="25">
        <v>28.699986514192073</v>
      </c>
      <c r="F102" s="36">
        <v>54</v>
      </c>
      <c r="G102" s="36">
        <v>179</v>
      </c>
      <c r="H102" s="25">
        <v>47.520284674337717</v>
      </c>
      <c r="I102" s="25">
        <v>75.232128208983752</v>
      </c>
      <c r="J102" s="25">
        <v>66.148834147559199</v>
      </c>
      <c r="K102" s="36">
        <v>124</v>
      </c>
      <c r="L102" s="25">
        <v>6.3101036208982739</v>
      </c>
      <c r="M102" s="25">
        <v>44.263075080176947</v>
      </c>
      <c r="N102" s="25">
        <v>113.28417627709277</v>
      </c>
      <c r="O102" s="25">
        <v>221.63878191500845</v>
      </c>
      <c r="P102" s="25">
        <v>45.044437863184562</v>
      </c>
      <c r="Q102" s="25">
        <v>60.98323895921898</v>
      </c>
      <c r="R102" s="25">
        <v>149.70439285388727</v>
      </c>
      <c r="S102" s="25">
        <v>63.391684252703683</v>
      </c>
      <c r="T102" s="25">
        <v>66.209092452666312</v>
      </c>
      <c r="U102" s="25">
        <v>48.920400410614612</v>
      </c>
      <c r="V102" s="25">
        <v>114.83690149772904</v>
      </c>
      <c r="W102" s="25">
        <v>120.33448119770306</v>
      </c>
      <c r="X102" s="25">
        <v>226.14773357956079</v>
      </c>
      <c r="Y102" s="25">
        <v>60.1544802568976</v>
      </c>
      <c r="Z102" s="25">
        <v>85.199906978345552</v>
      </c>
      <c r="AA102" s="25">
        <v>76.821002261603184</v>
      </c>
      <c r="AB102" s="25">
        <v>205.07108852585739</v>
      </c>
      <c r="AC102" s="25">
        <v>120.3382531217411</v>
      </c>
      <c r="AD102" s="25">
        <v>169.62621419792134</v>
      </c>
      <c r="AE102" s="25">
        <v>93.970921407081988</v>
      </c>
      <c r="AF102" s="25">
        <v>83.006571623724582</v>
      </c>
      <c r="AG102" s="25">
        <v>71.448730901676328</v>
      </c>
      <c r="AH102" s="25">
        <v>70.081749596529562</v>
      </c>
      <c r="AI102" s="25">
        <v>64.030282689766779</v>
      </c>
      <c r="AJ102" s="25">
        <v>221.19654340121431</v>
      </c>
      <c r="AK102" s="25">
        <v>793.41582778505779</v>
      </c>
      <c r="AL102" s="25">
        <v>256.42982730629984</v>
      </c>
      <c r="AM102" s="25">
        <v>123.23241691787328</v>
      </c>
      <c r="AN102" s="25">
        <v>36.873504572567363</v>
      </c>
      <c r="AO102" s="25">
        <v>43.546534489850103</v>
      </c>
      <c r="AP102" s="25">
        <v>207.00973248468682</v>
      </c>
      <c r="AQ102" s="25">
        <v>166.2366364447218</v>
      </c>
      <c r="AR102" s="25">
        <v>135.99769599871155</v>
      </c>
      <c r="AS102" s="25">
        <v>108.16957137444581</v>
      </c>
      <c r="AT102" s="25">
        <v>163.34538552449212</v>
      </c>
      <c r="AU102" s="36"/>
      <c r="AV102" s="57">
        <v>4</v>
      </c>
      <c r="AW102" s="63">
        <v>0.15384615384615385</v>
      </c>
      <c r="AX102" s="64">
        <f t="shared" si="39"/>
        <v>120.21657421079453</v>
      </c>
      <c r="AY102" s="64">
        <f t="shared" si="40"/>
        <v>6.3101036208982739</v>
      </c>
      <c r="AZ102" s="64">
        <f t="shared" si="41"/>
        <v>793.41582778505779</v>
      </c>
      <c r="BA102" s="65">
        <f t="shared" si="42"/>
        <v>2.2519791956868193E-2</v>
      </c>
      <c r="BB102" s="51">
        <f t="shared" si="46"/>
        <v>0.74888206684940273</v>
      </c>
      <c r="BC102" s="66">
        <f t="shared" si="38"/>
        <v>45916</v>
      </c>
      <c r="BD102" s="50">
        <f t="shared" si="47"/>
        <v>3997.7294966562617</v>
      </c>
      <c r="BE102" s="50" t="str">
        <f>Currentyear!E105</f>
        <v/>
      </c>
      <c r="BF102" s="50" t="str">
        <f t="shared" si="43"/>
        <v/>
      </c>
      <c r="BG102" s="50" t="str">
        <f t="shared" si="44"/>
        <v/>
      </c>
      <c r="BH102" s="50" t="str">
        <f t="shared" si="45"/>
        <v/>
      </c>
      <c r="BI102" s="36" t="e">
        <f t="array" aca="1" ref="BI102:BK102" ca="1">[1]!daniels(BH98:BH102,1)</f>
        <v>#NAME?</v>
      </c>
      <c r="BJ102" s="36" t="e">
        <f ca="1"/>
        <v>#NAME?</v>
      </c>
      <c r="BK102" s="36" t="e">
        <f ca="1"/>
        <v>#NAME?</v>
      </c>
      <c r="BL102" s="51" t="e">
        <f t="shared" si="36"/>
        <v>#VALUE!</v>
      </c>
      <c r="BM102" s="51" t="e">
        <f t="shared" si="37"/>
        <v>#VALUE!</v>
      </c>
    </row>
    <row r="103" spans="1:65" x14ac:dyDescent="0.25">
      <c r="A103" s="60">
        <f t="shared" si="33"/>
        <v>45917</v>
      </c>
      <c r="B103" s="36">
        <v>59</v>
      </c>
      <c r="C103" s="25">
        <v>166.50445837712942</v>
      </c>
      <c r="D103" s="25">
        <v>80.812735686332985</v>
      </c>
      <c r="E103" s="25">
        <v>28.193941412942102</v>
      </c>
      <c r="F103" s="36">
        <v>18</v>
      </c>
      <c r="G103" s="36">
        <v>188</v>
      </c>
      <c r="H103" s="25">
        <v>46.682395525048442</v>
      </c>
      <c r="I103" s="25">
        <v>73.905617134012928</v>
      </c>
      <c r="J103" s="25">
        <v>64.982481911238438</v>
      </c>
      <c r="K103" s="36">
        <v>125</v>
      </c>
      <c r="L103" s="25">
        <v>6.1988423484606399</v>
      </c>
      <c r="M103" s="25">
        <v>43.48261783757561</v>
      </c>
      <c r="N103" s="25">
        <v>111.2867222893649</v>
      </c>
      <c r="O103" s="25">
        <v>217.73079332072948</v>
      </c>
      <c r="P103" s="25">
        <v>44.250203443207887</v>
      </c>
      <c r="Q103" s="25">
        <v>59.907967744360164</v>
      </c>
      <c r="R103" s="25">
        <v>147.0647688010587</v>
      </c>
      <c r="S103" s="25">
        <v>62.273946748132147</v>
      </c>
      <c r="T103" s="25">
        <v>65.041677725449034</v>
      </c>
      <c r="U103" s="25">
        <v>48.057824081655411</v>
      </c>
      <c r="V103" s="25">
        <v>112.81206948334868</v>
      </c>
      <c r="W103" s="25">
        <v>118.2127145282163</v>
      </c>
      <c r="X103" s="25">
        <v>222.1602420583871</v>
      </c>
      <c r="Y103" s="25">
        <v>59.093821915487474</v>
      </c>
      <c r="Z103" s="25">
        <v>83.697641617046884</v>
      </c>
      <c r="AA103" s="25">
        <v>75.46647577424838</v>
      </c>
      <c r="AB103" s="25">
        <v>201.45522555309608</v>
      </c>
      <c r="AC103" s="25">
        <v>118.2164200107525</v>
      </c>
      <c r="AD103" s="25">
        <v>166.63532383042238</v>
      </c>
      <c r="AE103" s="25">
        <v>92.314003431789104</v>
      </c>
      <c r="AF103" s="25">
        <v>81.542979752336507</v>
      </c>
      <c r="AG103" s="25">
        <v>70.188929647287239</v>
      </c>
      <c r="AH103" s="25">
        <v>68.846051321669506</v>
      </c>
      <c r="AI103" s="25">
        <v>62.901285337221267</v>
      </c>
      <c r="AJ103" s="25">
        <v>217.29635253975377</v>
      </c>
      <c r="AK103" s="25">
        <v>779.42612822997933</v>
      </c>
      <c r="AL103" s="25">
        <v>251.90839465485988</v>
      </c>
      <c r="AM103" s="25">
        <v>121.05955319296153</v>
      </c>
      <c r="AN103" s="25">
        <v>36.223342074519564</v>
      </c>
      <c r="AO103" s="25">
        <v>42.778711519942263</v>
      </c>
      <c r="AP103" s="25">
        <v>203.35968691169552</v>
      </c>
      <c r="AQ103" s="25">
        <v>163.30551198323678</v>
      </c>
      <c r="AR103" s="25">
        <v>133.59975182920726</v>
      </c>
      <c r="AS103" s="25">
        <v>106.26229939403339</v>
      </c>
      <c r="AT103" s="25">
        <v>160.46524026507009</v>
      </c>
      <c r="AU103" s="36"/>
      <c r="AV103" s="57">
        <v>4</v>
      </c>
      <c r="AW103" s="63">
        <v>0.15384615384615385</v>
      </c>
      <c r="AX103" s="64">
        <f t="shared" si="39"/>
        <v>118.09688653101756</v>
      </c>
      <c r="AY103" s="64">
        <f t="shared" si="40"/>
        <v>6.1988423484606399</v>
      </c>
      <c r="AZ103" s="64">
        <f t="shared" si="41"/>
        <v>779.42612822997933</v>
      </c>
      <c r="BA103" s="65">
        <f t="shared" si="42"/>
        <v>2.2122717544496292E-2</v>
      </c>
      <c r="BB103" s="51">
        <f t="shared" si="46"/>
        <v>0.77100478439389897</v>
      </c>
      <c r="BC103" s="66">
        <f t="shared" si="38"/>
        <v>45917</v>
      </c>
      <c r="BD103" s="50">
        <f t="shared" si="47"/>
        <v>4115.8263831872791</v>
      </c>
      <c r="BE103" s="50" t="str">
        <f>Currentyear!E106</f>
        <v/>
      </c>
      <c r="BF103" s="50" t="str">
        <f t="shared" si="43"/>
        <v/>
      </c>
      <c r="BG103" s="50" t="str">
        <f t="shared" si="44"/>
        <v/>
      </c>
      <c r="BH103" s="50" t="str">
        <f t="shared" si="45"/>
        <v/>
      </c>
      <c r="BI103" s="36" t="e">
        <f t="array" aca="1" ref="BI103:BK103" ca="1">[1]!daniels(BH99:BH103,1)</f>
        <v>#NAME?</v>
      </c>
      <c r="BJ103" s="36" t="e">
        <f ca="1"/>
        <v>#NAME?</v>
      </c>
      <c r="BK103" s="36" t="e">
        <f ca="1"/>
        <v>#NAME?</v>
      </c>
      <c r="BL103" s="51" t="e">
        <f t="shared" si="36"/>
        <v>#VALUE!</v>
      </c>
      <c r="BM103" s="51" t="e">
        <f t="shared" si="37"/>
        <v>#VALUE!</v>
      </c>
    </row>
    <row r="104" spans="1:65" x14ac:dyDescent="0.25">
      <c r="A104" s="60">
        <f t="shared" si="33"/>
        <v>45918</v>
      </c>
      <c r="B104" s="36">
        <v>57</v>
      </c>
      <c r="C104" s="25">
        <v>173.33541051992765</v>
      </c>
      <c r="D104" s="25">
        <v>84.128129972874177</v>
      </c>
      <c r="E104" s="25">
        <v>29.350615933621921</v>
      </c>
      <c r="F104" s="36">
        <v>10</v>
      </c>
      <c r="G104" s="36">
        <v>127</v>
      </c>
      <c r="H104" s="25">
        <v>48.597570727433961</v>
      </c>
      <c r="I104" s="25">
        <v>76.937642454431497</v>
      </c>
      <c r="J104" s="25">
        <v>67.648429890555377</v>
      </c>
      <c r="K104" s="36">
        <v>212</v>
      </c>
      <c r="L104" s="25">
        <v>6.4531538299523845</v>
      </c>
      <c r="M104" s="25">
        <v>45.266520108621854</v>
      </c>
      <c r="N104" s="25">
        <v>115.85233141141426</v>
      </c>
      <c r="O104" s="25">
        <v>226.66333869227017</v>
      </c>
      <c r="P104" s="25">
        <v>46.065596405932901</v>
      </c>
      <c r="Q104" s="25">
        <v>62.365730524886729</v>
      </c>
      <c r="R104" s="25">
        <v>153.09819521647577</v>
      </c>
      <c r="S104" s="25">
        <v>64.828775334045574</v>
      </c>
      <c r="T104" s="25">
        <v>67.710054248923058</v>
      </c>
      <c r="U104" s="25">
        <v>50.029427121762751</v>
      </c>
      <c r="V104" s="25">
        <v>117.44025695168163</v>
      </c>
      <c r="W104" s="25">
        <v>123.06246692099013</v>
      </c>
      <c r="X104" s="25">
        <v>231.2745084028212</v>
      </c>
      <c r="Y104" s="25">
        <v>61.518183841045989</v>
      </c>
      <c r="Z104" s="25">
        <v>87.131391018007804</v>
      </c>
      <c r="AA104" s="25">
        <v>78.56253631993485</v>
      </c>
      <c r="AB104" s="25">
        <v>209.72005537179581</v>
      </c>
      <c r="AC104" s="25">
        <v>123.06632448882669</v>
      </c>
      <c r="AD104" s="25">
        <v>173.47164486850394</v>
      </c>
      <c r="AE104" s="25">
        <v>96.101244633342063</v>
      </c>
      <c r="AF104" s="25">
        <v>84.888332840996966</v>
      </c>
      <c r="AG104" s="25">
        <v>73.068475527043717</v>
      </c>
      <c r="AH104" s="25">
        <v>71.670504793511725</v>
      </c>
      <c r="AI104" s="25">
        <v>65.481850968049756</v>
      </c>
      <c r="AJ104" s="25">
        <v>226.21107477937809</v>
      </c>
      <c r="AK104" s="25">
        <v>811.40258496078923</v>
      </c>
      <c r="AL104" s="25">
        <v>262.24309810005417</v>
      </c>
      <c r="AM104" s="25">
        <v>126.02609901577887</v>
      </c>
      <c r="AN104" s="25">
        <v>37.709427956749515</v>
      </c>
      <c r="AO104" s="25">
        <v>44.533735639033395</v>
      </c>
      <c r="AP104" s="25">
        <v>211.70264851631919</v>
      </c>
      <c r="AQ104" s="25">
        <v>170.00522541018628</v>
      </c>
      <c r="AR104" s="25">
        <v>139.08076738483638</v>
      </c>
      <c r="AS104" s="25">
        <v>110.62177840483201</v>
      </c>
      <c r="AT104" s="25">
        <v>167.04842969065467</v>
      </c>
      <c r="AU104" s="36"/>
      <c r="AV104" s="57">
        <v>4</v>
      </c>
      <c r="AW104" s="63">
        <v>0.15384615384615385</v>
      </c>
      <c r="AX104" s="64">
        <f t="shared" si="39"/>
        <v>122.94188703189715</v>
      </c>
      <c r="AY104" s="64">
        <f t="shared" si="40"/>
        <v>6.4531538299523845</v>
      </c>
      <c r="AZ104" s="64">
        <f t="shared" si="41"/>
        <v>811.40258496078923</v>
      </c>
      <c r="BA104" s="65">
        <f t="shared" si="42"/>
        <v>2.3030316218198423E-2</v>
      </c>
      <c r="BB104" s="51">
        <f t="shared" si="46"/>
        <v>0.79403510061209737</v>
      </c>
      <c r="BC104" s="66">
        <f t="shared" si="38"/>
        <v>45918</v>
      </c>
      <c r="BD104" s="50">
        <f t="shared" si="47"/>
        <v>4238.768270219176</v>
      </c>
      <c r="BE104" s="50" t="str">
        <f>Currentyear!E107</f>
        <v/>
      </c>
      <c r="BF104" s="50" t="str">
        <f t="shared" si="43"/>
        <v/>
      </c>
      <c r="BG104" s="50" t="str">
        <f t="shared" si="44"/>
        <v/>
      </c>
      <c r="BH104" s="50" t="str">
        <f t="shared" si="45"/>
        <v/>
      </c>
      <c r="BI104" s="36" t="e">
        <f t="array" aca="1" ref="BI104:BK104" ca="1">[1]!daniels(BH100:BH104,1)</f>
        <v>#NAME?</v>
      </c>
      <c r="BJ104" s="36" t="e">
        <f ca="1"/>
        <v>#NAME?</v>
      </c>
      <c r="BK104" s="36" t="e">
        <f ca="1"/>
        <v>#NAME?</v>
      </c>
      <c r="BL104" s="51" t="e">
        <f t="shared" si="36"/>
        <v>#VALUE!</v>
      </c>
      <c r="BM104" s="51" t="e">
        <f t="shared" si="37"/>
        <v>#VALUE!</v>
      </c>
    </row>
    <row r="105" spans="1:65" x14ac:dyDescent="0.25">
      <c r="A105" s="60">
        <f t="shared" si="33"/>
        <v>45919</v>
      </c>
      <c r="B105" s="36">
        <v>56</v>
      </c>
      <c r="C105" s="25">
        <v>97.76800248461268</v>
      </c>
      <c r="D105" s="25">
        <v>47.451580698602413</v>
      </c>
      <c r="E105" s="25">
        <v>16.554904061106487</v>
      </c>
      <c r="F105" s="36">
        <v>34</v>
      </c>
      <c r="G105" s="36">
        <v>82</v>
      </c>
      <c r="H105" s="25">
        <v>27.410945065334012</v>
      </c>
      <c r="I105" s="25">
        <v>43.395862369396717</v>
      </c>
      <c r="J105" s="25">
        <v>38.156380406595247</v>
      </c>
      <c r="K105" s="36">
        <v>57</v>
      </c>
      <c r="L105" s="25">
        <v>3.639833071670441</v>
      </c>
      <c r="M105" s="25">
        <v>25.532101243282462</v>
      </c>
      <c r="N105" s="25">
        <v>65.345280524694431</v>
      </c>
      <c r="O105" s="25">
        <v>127.84705556689917</v>
      </c>
      <c r="P105" s="25">
        <v>25.982811765737335</v>
      </c>
      <c r="Q105" s="25">
        <v>35.176729778586314</v>
      </c>
      <c r="R105" s="25">
        <v>86.353415527971691</v>
      </c>
      <c r="S105" s="25">
        <v>36.565984116793672</v>
      </c>
      <c r="T105" s="25">
        <v>38.19113897271297</v>
      </c>
      <c r="U105" s="25">
        <v>28.218568499512141</v>
      </c>
      <c r="V105" s="25">
        <v>66.240933107874355</v>
      </c>
      <c r="W105" s="25">
        <v>69.412081095308153</v>
      </c>
      <c r="X105" s="25">
        <v>130.44793700465161</v>
      </c>
      <c r="Y105" s="25">
        <v>34.698680048003752</v>
      </c>
      <c r="Z105" s="25">
        <v>49.145538283222976</v>
      </c>
      <c r="AA105" s="25">
        <v>44.312366544677225</v>
      </c>
      <c r="AB105" s="25">
        <v>118.29037607416348</v>
      </c>
      <c r="AC105" s="25">
        <v>69.414256935491878</v>
      </c>
      <c r="AD105" s="25">
        <v>97.844844043887463</v>
      </c>
      <c r="AE105" s="25">
        <v>54.204889224333755</v>
      </c>
      <c r="AF105" s="25">
        <v>47.880365097116531</v>
      </c>
      <c r="AG105" s="25">
        <v>41.21349975740366</v>
      </c>
      <c r="AH105" s="25">
        <v>40.42498918255589</v>
      </c>
      <c r="AI105" s="25">
        <v>36.934344535421751</v>
      </c>
      <c r="AJ105" s="25">
        <v>127.59196092205379</v>
      </c>
      <c r="AK105" s="25">
        <v>457.66303442610706</v>
      </c>
      <c r="AL105" s="25">
        <v>147.91544205274843</v>
      </c>
      <c r="AM105" s="25">
        <v>71.083686405249679</v>
      </c>
      <c r="AN105" s="25">
        <v>21.269603469816083</v>
      </c>
      <c r="AO105" s="25">
        <v>25.118781941394726</v>
      </c>
      <c r="AP105" s="25">
        <v>119.40863675073426</v>
      </c>
      <c r="AQ105" s="25">
        <v>95.889646878827278</v>
      </c>
      <c r="AR105" s="25">
        <v>78.447033849094112</v>
      </c>
      <c r="AS105" s="25">
        <v>62.395042517364651</v>
      </c>
      <c r="AT105" s="25">
        <v>94.221897558892124</v>
      </c>
      <c r="AU105" s="36"/>
      <c r="AV105" s="57">
        <v>4</v>
      </c>
      <c r="AW105" s="63">
        <v>0.15384615384615385</v>
      </c>
      <c r="AX105" s="64">
        <f t="shared" si="39"/>
        <v>69.344069294042086</v>
      </c>
      <c r="AY105" s="64">
        <f t="shared" si="40"/>
        <v>3.639833071670441</v>
      </c>
      <c r="AZ105" s="64">
        <f t="shared" si="41"/>
        <v>457.66303442610706</v>
      </c>
      <c r="BA105" s="65">
        <f t="shared" si="42"/>
        <v>1.2990005947152158E-2</v>
      </c>
      <c r="BB105" s="51">
        <f t="shared" si="46"/>
        <v>0.80702510655924953</v>
      </c>
      <c r="BC105" s="66">
        <f t="shared" si="38"/>
        <v>45919</v>
      </c>
      <c r="BD105" s="50">
        <f t="shared" si="47"/>
        <v>4308.1123395132181</v>
      </c>
      <c r="BE105" s="50" t="str">
        <f>Currentyear!E108</f>
        <v/>
      </c>
      <c r="BF105" s="50" t="str">
        <f t="shared" si="43"/>
        <v/>
      </c>
      <c r="BG105" s="50" t="str">
        <f t="shared" si="44"/>
        <v/>
      </c>
      <c r="BH105" s="50" t="str">
        <f t="shared" si="45"/>
        <v/>
      </c>
      <c r="BI105" s="36" t="e">
        <f t="array" aca="1" ref="BI105:BK105" ca="1">[1]!daniels(BH101:BH105,1)</f>
        <v>#NAME?</v>
      </c>
      <c r="BJ105" s="36" t="e">
        <f ca="1"/>
        <v>#NAME?</v>
      </c>
      <c r="BK105" s="36" t="e">
        <f ca="1"/>
        <v>#NAME?</v>
      </c>
      <c r="BL105" s="51" t="e">
        <f t="shared" si="36"/>
        <v>#VALUE!</v>
      </c>
      <c r="BM105" s="51" t="e">
        <f t="shared" si="37"/>
        <v>#VALUE!</v>
      </c>
    </row>
    <row r="106" spans="1:65" x14ac:dyDescent="0.25">
      <c r="A106" s="60">
        <f t="shared" si="33"/>
        <v>45920</v>
      </c>
      <c r="B106" s="36">
        <v>39</v>
      </c>
      <c r="C106" s="25">
        <v>134.05743572493577</v>
      </c>
      <c r="D106" s="25">
        <v>65.064612837360926</v>
      </c>
      <c r="E106" s="25">
        <v>22.6997374471222</v>
      </c>
      <c r="F106" s="36">
        <v>39</v>
      </c>
      <c r="G106" s="36">
        <v>97</v>
      </c>
      <c r="H106" s="25">
        <v>37.585313322143975</v>
      </c>
      <c r="I106" s="25">
        <v>59.503496875053386</v>
      </c>
      <c r="J106" s="25">
        <v>52.319229031609332</v>
      </c>
      <c r="K106" s="36">
        <v>139</v>
      </c>
      <c r="L106" s="25">
        <v>4.9908628147846041</v>
      </c>
      <c r="M106" s="25">
        <v>35.00908205484739</v>
      </c>
      <c r="N106" s="25">
        <v>89.600078974884141</v>
      </c>
      <c r="O106" s="25">
        <v>175.30120283369681</v>
      </c>
      <c r="P106" s="25">
        <v>35.627086876114113</v>
      </c>
      <c r="Q106" s="25">
        <v>48.233594544663511</v>
      </c>
      <c r="R106" s="25">
        <v>118.4059933466738</v>
      </c>
      <c r="S106" s="25">
        <v>50.138510973531965</v>
      </c>
      <c r="T106" s="25">
        <v>52.366889247614942</v>
      </c>
      <c r="U106" s="25">
        <v>38.692709646388515</v>
      </c>
      <c r="V106" s="25">
        <v>90.828179023265704</v>
      </c>
      <c r="W106" s="25">
        <v>95.176390673889259</v>
      </c>
      <c r="X106" s="25">
        <v>178.86747694409937</v>
      </c>
      <c r="Y106" s="25">
        <v>47.578102774022021</v>
      </c>
      <c r="Z106" s="25">
        <v>67.387331970304174</v>
      </c>
      <c r="AA106" s="25">
        <v>60.760188188912288</v>
      </c>
      <c r="AB106" s="25">
        <v>162.19728425534305</v>
      </c>
      <c r="AC106" s="25">
        <v>95.179374175113409</v>
      </c>
      <c r="AD106" s="25">
        <v>134.16279929062088</v>
      </c>
      <c r="AE106" s="25">
        <v>74.324607951754373</v>
      </c>
      <c r="AF106" s="25">
        <v>65.652553055986587</v>
      </c>
      <c r="AG106" s="25">
        <v>56.511087031107998</v>
      </c>
      <c r="AH106" s="25">
        <v>55.429897879272588</v>
      </c>
      <c r="AI106" s="25">
        <v>50.64359910218009</v>
      </c>
      <c r="AJ106" s="25">
        <v>174.95142244866634</v>
      </c>
      <c r="AK106" s="25">
        <v>627.53795997850693</v>
      </c>
      <c r="AL106" s="25">
        <v>202.81855377488705</v>
      </c>
      <c r="AM106" s="25">
        <v>97.468460863832604</v>
      </c>
      <c r="AN106" s="25">
        <v>29.164434482785701</v>
      </c>
      <c r="AO106" s="25">
        <v>34.442347321688679</v>
      </c>
      <c r="AP106" s="25">
        <v>163.7306198750799</v>
      </c>
      <c r="AQ106" s="25">
        <v>131.48187395163777</v>
      </c>
      <c r="AR106" s="25">
        <v>107.56492856387841</v>
      </c>
      <c r="AS106" s="25">
        <v>85.554774491183665</v>
      </c>
      <c r="AT106" s="25">
        <v>129.19509102333882</v>
      </c>
      <c r="AU106" s="36"/>
      <c r="AV106" s="57">
        <v>4</v>
      </c>
      <c r="AW106" s="63">
        <v>0.15384615384615385</v>
      </c>
      <c r="AX106" s="64">
        <f t="shared" si="39"/>
        <v>95.083134332018147</v>
      </c>
      <c r="AY106" s="64">
        <f t="shared" si="40"/>
        <v>4.9908628147846041</v>
      </c>
      <c r="AZ106" s="64">
        <f t="shared" si="41"/>
        <v>627.53795997850693</v>
      </c>
      <c r="BA106" s="65">
        <f t="shared" si="42"/>
        <v>1.7811623878163482E-2</v>
      </c>
      <c r="BB106" s="51">
        <f t="shared" si="46"/>
        <v>0.82483673043741301</v>
      </c>
      <c r="BC106" s="66">
        <f t="shared" si="38"/>
        <v>45920</v>
      </c>
      <c r="BD106" s="50">
        <f t="shared" si="47"/>
        <v>4403.1954738452359</v>
      </c>
      <c r="BE106" s="50" t="str">
        <f>Currentyear!E109</f>
        <v/>
      </c>
      <c r="BF106" s="50" t="str">
        <f t="shared" si="43"/>
        <v/>
      </c>
      <c r="BG106" s="50" t="str">
        <f t="shared" si="44"/>
        <v/>
      </c>
      <c r="BH106" s="50" t="str">
        <f t="shared" si="45"/>
        <v/>
      </c>
      <c r="BI106" s="36" t="e">
        <f t="array" aca="1" ref="BI106:BK106" ca="1">[1]!daniels(BH102:BH106,1)</f>
        <v>#NAME?</v>
      </c>
      <c r="BJ106" s="36" t="e">
        <f ca="1"/>
        <v>#NAME?</v>
      </c>
      <c r="BK106" s="36" t="e">
        <f ca="1"/>
        <v>#NAME?</v>
      </c>
      <c r="BL106" s="51" t="e">
        <f t="shared" si="36"/>
        <v>#VALUE!</v>
      </c>
      <c r="BM106" s="51" t="e">
        <f t="shared" si="37"/>
        <v>#VALUE!</v>
      </c>
    </row>
    <row r="107" spans="1:65" x14ac:dyDescent="0.25">
      <c r="A107" s="60">
        <f t="shared" si="33"/>
        <v>45921</v>
      </c>
      <c r="B107" s="36">
        <v>42</v>
      </c>
      <c r="C107" s="25">
        <v>107.16056167892627</v>
      </c>
      <c r="D107" s="25">
        <v>52.010247841649324</v>
      </c>
      <c r="E107" s="25">
        <v>18.145331526500577</v>
      </c>
      <c r="F107" s="36">
        <v>45</v>
      </c>
      <c r="G107" s="36">
        <v>46</v>
      </c>
      <c r="H107" s="25">
        <v>30.044310967973725</v>
      </c>
      <c r="I107" s="25">
        <v>47.564897183981387</v>
      </c>
      <c r="J107" s="25">
        <v>41.822058876583185</v>
      </c>
      <c r="K107" s="36">
        <v>118</v>
      </c>
      <c r="L107" s="25">
        <v>3.9895113584857484</v>
      </c>
      <c r="M107" s="25">
        <v>27.984966865584596</v>
      </c>
      <c r="N107" s="25">
        <v>71.622993066321314</v>
      </c>
      <c r="O107" s="25">
        <v>140.1293054505883</v>
      </c>
      <c r="P107" s="25">
        <v>28.478977089028525</v>
      </c>
      <c r="Q107" s="25">
        <v>38.556153601202169</v>
      </c>
      <c r="R107" s="25">
        <v>94.649376847704687</v>
      </c>
      <c r="S107" s="25">
        <v>40.078873421771803</v>
      </c>
      <c r="T107" s="25">
        <v>41.860156691822361</v>
      </c>
      <c r="U107" s="25">
        <v>30.929522679243977</v>
      </c>
      <c r="V107" s="25">
        <v>72.604690875715406</v>
      </c>
      <c r="W107" s="25">
        <v>76.080490634459309</v>
      </c>
      <c r="X107" s="25">
        <v>142.9800532265152</v>
      </c>
      <c r="Y107" s="25">
        <v>38.032177695242851</v>
      </c>
      <c r="Z107" s="25">
        <v>53.866943708919109</v>
      </c>
      <c r="AA107" s="25">
        <v>48.56944979445862</v>
      </c>
      <c r="AB107" s="25">
        <v>129.65451705055895</v>
      </c>
      <c r="AC107" s="25">
        <v>76.082875556217274</v>
      </c>
      <c r="AD107" s="25">
        <v>107.24478543994027</v>
      </c>
      <c r="AE107" s="25">
        <v>59.412345858264693</v>
      </c>
      <c r="AF107" s="25">
        <v>52.480225556531927</v>
      </c>
      <c r="AG107" s="25">
        <v>45.172875318591331</v>
      </c>
      <c r="AH107" s="25">
        <v>44.308612665562826</v>
      </c>
      <c r="AI107" s="25">
        <v>40.482622239822398</v>
      </c>
      <c r="AJ107" s="25">
        <v>139.84970396106399</v>
      </c>
      <c r="AK107" s="25">
        <v>501.63066233946523</v>
      </c>
      <c r="AL107" s="25">
        <v>162.1256592528147</v>
      </c>
      <c r="AM107" s="25">
        <v>77.91268688574138</v>
      </c>
      <c r="AN107" s="25">
        <v>23.312971532278151</v>
      </c>
      <c r="AO107" s="25">
        <v>27.531940075048343</v>
      </c>
      <c r="AP107" s="25">
        <v>130.88020891108067</v>
      </c>
      <c r="AQ107" s="25">
        <v>105.10175278431159</v>
      </c>
      <c r="AR107" s="25">
        <v>85.983430190803944</v>
      </c>
      <c r="AS107" s="25">
        <v>68.389326127099224</v>
      </c>
      <c r="AT107" s="25">
        <v>103.27378298039734</v>
      </c>
      <c r="AU107" s="36"/>
      <c r="AV107" s="57">
        <v>4</v>
      </c>
      <c r="AW107" s="63">
        <v>0.15384615384615385</v>
      </c>
      <c r="AX107" s="64">
        <f t="shared" si="39"/>
        <v>76.005944968918541</v>
      </c>
      <c r="AY107" s="64">
        <f t="shared" si="40"/>
        <v>3.9895113584857484</v>
      </c>
      <c r="AZ107" s="64">
        <f t="shared" si="41"/>
        <v>501.63066233946523</v>
      </c>
      <c r="BA107" s="65">
        <f t="shared" si="42"/>
        <v>1.4237954120901295E-2</v>
      </c>
      <c r="BB107" s="51">
        <f t="shared" si="46"/>
        <v>0.83907468455831435</v>
      </c>
      <c r="BC107" s="66">
        <f t="shared" si="38"/>
        <v>45921</v>
      </c>
      <c r="BD107" s="50">
        <f t="shared" si="47"/>
        <v>4479.2014188141547</v>
      </c>
      <c r="BE107" s="50" t="str">
        <f>Currentyear!E110</f>
        <v/>
      </c>
      <c r="BF107" s="50" t="str">
        <f t="shared" si="43"/>
        <v/>
      </c>
      <c r="BG107" s="50" t="str">
        <f t="shared" si="44"/>
        <v/>
      </c>
      <c r="BH107" s="50" t="str">
        <f t="shared" si="45"/>
        <v/>
      </c>
      <c r="BI107" s="36" t="e">
        <f t="array" aca="1" ref="BI107:BK107" ca="1">[1]!daniels(BH103:BH107,1)</f>
        <v>#NAME?</v>
      </c>
      <c r="BJ107" s="36" t="e">
        <f ca="1"/>
        <v>#NAME?</v>
      </c>
      <c r="BK107" s="36" t="e">
        <f ca="1"/>
        <v>#NAME?</v>
      </c>
      <c r="BL107" s="51" t="e">
        <f t="shared" ref="BL107:BL123" si="48">(BH107-AVERAGE(BH103:BH107))/AVERAGE(BH103:BH107)</f>
        <v>#VALUE!</v>
      </c>
      <c r="BM107" s="51" t="e">
        <f t="shared" ref="BM107:BM123" si="49">(BF107-BH107)/BH107</f>
        <v>#VALUE!</v>
      </c>
    </row>
    <row r="108" spans="1:65" x14ac:dyDescent="0.25">
      <c r="A108" s="60">
        <f t="shared" si="33"/>
        <v>45922</v>
      </c>
      <c r="B108" s="36">
        <v>46</v>
      </c>
      <c r="C108" s="25">
        <v>166.50445839186318</v>
      </c>
      <c r="D108" s="25">
        <v>80.812735693160661</v>
      </c>
      <c r="E108" s="25">
        <v>28.193941417148213</v>
      </c>
      <c r="F108" s="36">
        <v>46</v>
      </c>
      <c r="G108" s="36">
        <v>42</v>
      </c>
      <c r="H108" s="25">
        <v>46.682395529816176</v>
      </c>
      <c r="I108" s="25">
        <v>73.905617141383814</v>
      </c>
      <c r="J108" s="25">
        <v>64.98248192382556</v>
      </c>
      <c r="K108" s="36">
        <v>256</v>
      </c>
      <c r="L108" s="25">
        <v>6.1988423504044636</v>
      </c>
      <c r="M108" s="25">
        <v>43.482617840241815</v>
      </c>
      <c r="N108" s="25">
        <v>111.28672229797533</v>
      </c>
      <c r="O108" s="25">
        <v>217.730793336408</v>
      </c>
      <c r="P108" s="25">
        <v>44.250203446510838</v>
      </c>
      <c r="Q108" s="25">
        <v>59.907967748766517</v>
      </c>
      <c r="R108" s="25">
        <v>147.06476881170116</v>
      </c>
      <c r="S108" s="25">
        <v>62.273946752930236</v>
      </c>
      <c r="T108" s="25">
        <v>65.041677730347757</v>
      </c>
      <c r="U108" s="25">
        <v>48.057824084611092</v>
      </c>
      <c r="V108" s="25">
        <v>112.81206949154283</v>
      </c>
      <c r="W108" s="25">
        <v>118.21271453460609</v>
      </c>
      <c r="X108" s="25">
        <v>222.16024207065843</v>
      </c>
      <c r="Y108" s="25">
        <v>59.093821918263437</v>
      </c>
      <c r="Z108" s="25">
        <v>83.697641621453528</v>
      </c>
      <c r="AA108" s="25">
        <v>75.466475778006242</v>
      </c>
      <c r="AB108" s="25">
        <v>201.45522574339063</v>
      </c>
      <c r="AC108" s="25">
        <v>118.21642023661444</v>
      </c>
      <c r="AD108" s="25">
        <v>166.63532403822805</v>
      </c>
      <c r="AE108" s="25">
        <v>92.314003552562554</v>
      </c>
      <c r="AF108" s="25">
        <v>81.542980005756547</v>
      </c>
      <c r="AG108" s="25">
        <v>70.188929817823336</v>
      </c>
      <c r="AH108" s="25">
        <v>68.846051622162236</v>
      </c>
      <c r="AI108" s="25">
        <v>62.901285617215031</v>
      </c>
      <c r="AJ108" s="25">
        <v>217.2963528403169</v>
      </c>
      <c r="AK108" s="25">
        <v>779.42612889728491</v>
      </c>
      <c r="AL108" s="25">
        <v>251.90839491766314</v>
      </c>
      <c r="AM108" s="25">
        <v>121.05955336926915</v>
      </c>
      <c r="AN108" s="25">
        <v>36.223342266434983</v>
      </c>
      <c r="AO108" s="25">
        <v>42.778711712846388</v>
      </c>
      <c r="AP108" s="25">
        <v>203.35968722510682</v>
      </c>
      <c r="AQ108" s="25">
        <v>163.30551238878158</v>
      </c>
      <c r="AR108" s="25">
        <v>133.59975216820365</v>
      </c>
      <c r="AS108" s="25">
        <v>106.26229961083409</v>
      </c>
      <c r="AT108" s="25">
        <v>160.46524055753594</v>
      </c>
      <c r="AU108" s="36"/>
      <c r="AV108" s="57">
        <v>4</v>
      </c>
      <c r="AW108" s="63">
        <v>0.15384615384615385</v>
      </c>
      <c r="AX108" s="64">
        <f t="shared" si="39"/>
        <v>118.09688662864146</v>
      </c>
      <c r="AY108" s="64">
        <f t="shared" si="40"/>
        <v>6.1988423504044636</v>
      </c>
      <c r="AZ108" s="64">
        <f t="shared" si="41"/>
        <v>779.42612889728491</v>
      </c>
      <c r="BA108" s="65">
        <f t="shared" si="42"/>
        <v>2.2122717562783872E-2</v>
      </c>
      <c r="BB108" s="51">
        <f t="shared" si="46"/>
        <v>0.86119740212109819</v>
      </c>
      <c r="BC108" s="66">
        <f t="shared" si="38"/>
        <v>45922</v>
      </c>
      <c r="BD108" s="50">
        <f t="shared" si="47"/>
        <v>4597.2983054427959</v>
      </c>
      <c r="BE108" s="50" t="str">
        <f>Currentyear!E111</f>
        <v/>
      </c>
      <c r="BF108" s="50" t="str">
        <f t="shared" si="43"/>
        <v/>
      </c>
      <c r="BG108" s="50" t="str">
        <f t="shared" si="44"/>
        <v/>
      </c>
      <c r="BH108" s="50" t="str">
        <f t="shared" si="45"/>
        <v/>
      </c>
      <c r="BI108" s="36" t="e">
        <f t="array" aca="1" ref="BI108:BK108" ca="1">[1]!daniels(BH104:BH108,1)</f>
        <v>#NAME?</v>
      </c>
      <c r="BJ108" s="36" t="e">
        <f ca="1"/>
        <v>#NAME?</v>
      </c>
      <c r="BK108" s="36" t="e">
        <f ca="1"/>
        <v>#NAME?</v>
      </c>
      <c r="BL108" s="51" t="e">
        <f t="shared" si="48"/>
        <v>#VALUE!</v>
      </c>
      <c r="BM108" s="51" t="e">
        <f t="shared" si="49"/>
        <v>#VALUE!</v>
      </c>
    </row>
    <row r="109" spans="1:65" x14ac:dyDescent="0.25">
      <c r="A109" s="60">
        <f t="shared" si="33"/>
        <v>45923</v>
      </c>
      <c r="B109" s="36">
        <v>21</v>
      </c>
      <c r="C109" s="25">
        <v>103.31815110431378</v>
      </c>
      <c r="D109" s="25">
        <v>50.145338558118624</v>
      </c>
      <c r="E109" s="25">
        <v>17.494702110231866</v>
      </c>
      <c r="F109" s="36">
        <v>14</v>
      </c>
      <c r="G109" s="36">
        <v>27</v>
      </c>
      <c r="H109" s="25">
        <v>28.96702491847261</v>
      </c>
      <c r="I109" s="25">
        <v>45.859382944092104</v>
      </c>
      <c r="J109" s="25">
        <v>40.322463143027562</v>
      </c>
      <c r="K109" s="36">
        <v>180</v>
      </c>
      <c r="L109" s="25">
        <v>3.846461150886495</v>
      </c>
      <c r="M109" s="25">
        <v>26.981521839162408</v>
      </c>
      <c r="N109" s="25">
        <v>69.054837938507504</v>
      </c>
      <c r="O109" s="25">
        <v>135.10474868518111</v>
      </c>
      <c r="P109" s="25">
        <v>27.457818548776061</v>
      </c>
      <c r="Q109" s="25">
        <v>37.173662038864151</v>
      </c>
      <c r="R109" s="25">
        <v>91.255574493156857</v>
      </c>
      <c r="S109" s="25">
        <v>38.641782344051585</v>
      </c>
      <c r="T109" s="25">
        <v>40.359194899263599</v>
      </c>
      <c r="U109" s="25">
        <v>29.820495970332711</v>
      </c>
      <c r="V109" s="25">
        <v>70.001335427948703</v>
      </c>
      <c r="W109" s="25">
        <v>73.352504916014198</v>
      </c>
      <c r="X109" s="25">
        <v>137.85327841254491</v>
      </c>
      <c r="Y109" s="25">
        <v>36.668474113201086</v>
      </c>
      <c r="Z109" s="25">
        <v>51.935459672594043</v>
      </c>
      <c r="AA109" s="25">
        <v>46.827915738974731</v>
      </c>
      <c r="AB109" s="25">
        <v>125.00555034872777</v>
      </c>
      <c r="AC109" s="25">
        <v>73.354804368780975</v>
      </c>
      <c r="AD109" s="25">
        <v>103.39935493187041</v>
      </c>
      <c r="AE109" s="25">
        <v>57.282022726466231</v>
      </c>
      <c r="AF109" s="25">
        <v>50.598464536758222</v>
      </c>
      <c r="AG109" s="25">
        <v>43.553130824223963</v>
      </c>
      <c r="AH109" s="25">
        <v>42.719857698816625</v>
      </c>
      <c r="AI109" s="25">
        <v>39.031054176063698</v>
      </c>
      <c r="AJ109" s="25">
        <v>134.83517281279285</v>
      </c>
      <c r="AK109" s="25">
        <v>483.64390567571644</v>
      </c>
      <c r="AL109" s="25">
        <v>156.31238866181127</v>
      </c>
      <c r="AM109" s="25">
        <v>75.119004924995593</v>
      </c>
      <c r="AN109" s="25">
        <v>22.477048294687886</v>
      </c>
      <c r="AO109" s="25">
        <v>26.544739077983898</v>
      </c>
      <c r="AP109" s="25">
        <v>126.18729312328242</v>
      </c>
      <c r="AQ109" s="25">
        <v>101.33316413117413</v>
      </c>
      <c r="AR109" s="25">
        <v>82.900359065747509</v>
      </c>
      <c r="AS109" s="25">
        <v>65.937119263533461</v>
      </c>
      <c r="AT109" s="25">
        <v>99.570739037265312</v>
      </c>
      <c r="AU109" s="36"/>
      <c r="AV109" s="57">
        <v>4</v>
      </c>
      <c r="AW109" s="63">
        <v>0.15384615384615385</v>
      </c>
      <c r="AX109" s="64">
        <f t="shared" si="39"/>
        <v>73.280632223187695</v>
      </c>
      <c r="AY109" s="64">
        <f t="shared" si="40"/>
        <v>3.846461150886495</v>
      </c>
      <c r="AZ109" s="64">
        <f t="shared" si="41"/>
        <v>483.64390567571644</v>
      </c>
      <c r="BA109" s="65">
        <f t="shared" si="42"/>
        <v>1.3727429873690222E-2</v>
      </c>
      <c r="BB109" s="51">
        <f t="shared" si="46"/>
        <v>0.87492483199478843</v>
      </c>
      <c r="BC109" s="66">
        <f t="shared" si="38"/>
        <v>45923</v>
      </c>
      <c r="BD109" s="50">
        <f t="shared" si="47"/>
        <v>4670.5789376659832</v>
      </c>
      <c r="BE109" s="50" t="str">
        <f>Currentyear!E112</f>
        <v/>
      </c>
      <c r="BF109" s="50" t="str">
        <f t="shared" si="43"/>
        <v/>
      </c>
      <c r="BG109" s="50" t="str">
        <f t="shared" si="44"/>
        <v/>
      </c>
      <c r="BH109" s="50" t="str">
        <f t="shared" si="45"/>
        <v/>
      </c>
      <c r="BI109" s="36" t="e">
        <f t="array" aca="1" ref="BI109:BK109" ca="1">[1]!daniels(BH105:BH109,1)</f>
        <v>#NAME?</v>
      </c>
      <c r="BJ109" s="36" t="e">
        <f ca="1"/>
        <v>#NAME?</v>
      </c>
      <c r="BK109" s="36" t="e">
        <f ca="1"/>
        <v>#NAME?</v>
      </c>
      <c r="BL109" s="51" t="e">
        <f t="shared" si="48"/>
        <v>#VALUE!</v>
      </c>
      <c r="BM109" s="51" t="e">
        <f t="shared" si="49"/>
        <v>#VALUE!</v>
      </c>
    </row>
    <row r="110" spans="1:65" x14ac:dyDescent="0.25">
      <c r="A110" s="60">
        <f t="shared" si="33"/>
        <v>45924</v>
      </c>
      <c r="B110" s="36">
        <v>31</v>
      </c>
      <c r="C110" s="25">
        <v>81.1175566525135</v>
      </c>
      <c r="D110" s="25">
        <v>39.370307132569991</v>
      </c>
      <c r="E110" s="25">
        <v>13.735509921419562</v>
      </c>
      <c r="F110" s="36">
        <v>43</v>
      </c>
      <c r="G110" s="36">
        <v>116</v>
      </c>
      <c r="H110" s="25">
        <v>22.742705514647835</v>
      </c>
      <c r="I110" s="25">
        <v>36.005300658806988</v>
      </c>
      <c r="J110" s="25">
        <v>31.658132220286653</v>
      </c>
      <c r="K110" s="22">
        <v>38.33479201830805</v>
      </c>
      <c r="L110" s="25">
        <v>3.0199488375688155</v>
      </c>
      <c r="M110" s="25">
        <v>21.183839460538618</v>
      </c>
      <c r="N110" s="25">
        <v>54.216608299038384</v>
      </c>
      <c r="O110" s="25">
        <v>106.07397624079827</v>
      </c>
      <c r="P110" s="25">
        <v>21.557791422675059</v>
      </c>
      <c r="Q110" s="25">
        <v>29.185933005829206</v>
      </c>
      <c r="R110" s="25">
        <v>71.646938651921204</v>
      </c>
      <c r="S110" s="25">
        <v>30.33858944380972</v>
      </c>
      <c r="T110" s="25">
        <v>31.686971202035579</v>
      </c>
      <c r="U110" s="25">
        <v>23.412786092471848</v>
      </c>
      <c r="V110" s="25">
        <v>54.959726162663223</v>
      </c>
      <c r="W110" s="25">
        <v>57.590809644917456</v>
      </c>
      <c r="X110" s="25">
        <v>108.23191280348368</v>
      </c>
      <c r="Y110" s="25">
        <v>28.789297857510213</v>
      </c>
      <c r="Z110" s="25">
        <v>40.775774123195234</v>
      </c>
      <c r="AA110" s="25">
        <v>36.765718968681909</v>
      </c>
      <c r="AB110" s="25">
        <v>98.144853589617583</v>
      </c>
      <c r="AC110" s="25">
        <v>57.592615010523794</v>
      </c>
      <c r="AD110" s="25">
        <v>81.181311733238118</v>
      </c>
      <c r="AE110" s="25">
        <v>44.973488923214525</v>
      </c>
      <c r="AF110" s="25">
        <v>39.726067210673669</v>
      </c>
      <c r="AG110" s="25">
        <v>34.194606854210392</v>
      </c>
      <c r="AH110" s="25">
        <v>33.540384159345805</v>
      </c>
      <c r="AI110" s="25">
        <v>30.64421610322794</v>
      </c>
      <c r="AJ110" s="25">
        <v>108.47367967470564</v>
      </c>
      <c r="AK110" s="25">
        <v>389.08715732954926</v>
      </c>
      <c r="AL110" s="25">
        <v>125.75190599363215</v>
      </c>
      <c r="AM110" s="25">
        <v>60.432561532152008</v>
      </c>
      <c r="AN110" s="25">
        <v>18.082582511332141</v>
      </c>
      <c r="AO110" s="25">
        <v>21.355003035062825</v>
      </c>
      <c r="AP110" s="25">
        <v>101.5165385101985</v>
      </c>
      <c r="AQ110" s="25">
        <v>81.521616046873973</v>
      </c>
      <c r="AR110" s="25">
        <v>66.692590721802148</v>
      </c>
      <c r="AS110" s="25">
        <v>53.045817385374583</v>
      </c>
      <c r="AT110" s="25">
        <v>80.103760958959981</v>
      </c>
      <c r="AU110" s="36"/>
      <c r="AV110" s="57">
        <v>4</v>
      </c>
      <c r="AW110" s="63">
        <v>0.15384615384615385</v>
      </c>
      <c r="AX110" s="64">
        <f t="shared" si="39"/>
        <v>58.953607280643297</v>
      </c>
      <c r="AY110" s="64">
        <f t="shared" si="40"/>
        <v>3.0199488375688155</v>
      </c>
      <c r="AZ110" s="64">
        <f t="shared" si="41"/>
        <v>389.08715732954926</v>
      </c>
      <c r="BA110" s="65">
        <f t="shared" si="42"/>
        <v>1.1043593446100602E-2</v>
      </c>
      <c r="BB110" s="51">
        <f t="shared" si="46"/>
        <v>0.88596842544088905</v>
      </c>
      <c r="BC110" s="66">
        <f t="shared" si="38"/>
        <v>45924</v>
      </c>
      <c r="BD110" s="50">
        <f t="shared" si="47"/>
        <v>4729.5325449466263</v>
      </c>
      <c r="BE110" s="50" t="str">
        <f>Currentyear!E113</f>
        <v/>
      </c>
      <c r="BF110" s="50" t="str">
        <f t="shared" si="43"/>
        <v/>
      </c>
      <c r="BG110" s="50" t="str">
        <f t="shared" si="44"/>
        <v/>
      </c>
      <c r="BH110" s="50" t="str">
        <f t="shared" si="45"/>
        <v/>
      </c>
      <c r="BI110" s="36" t="e">
        <f t="array" aca="1" ref="BI110:BK110" ca="1">[1]!daniels(BH106:BH110,1)</f>
        <v>#NAME?</v>
      </c>
      <c r="BJ110" s="36" t="e">
        <f ca="1"/>
        <v>#NAME?</v>
      </c>
      <c r="BK110" s="36" t="e">
        <f ca="1"/>
        <v>#NAME?</v>
      </c>
      <c r="BL110" s="51" t="e">
        <f t="shared" si="48"/>
        <v>#VALUE!</v>
      </c>
      <c r="BM110" s="51" t="e">
        <f t="shared" si="49"/>
        <v>#VALUE!</v>
      </c>
    </row>
    <row r="111" spans="1:65" x14ac:dyDescent="0.25">
      <c r="A111" s="60">
        <f t="shared" si="33"/>
        <v>45925</v>
      </c>
      <c r="B111" s="36">
        <v>22</v>
      </c>
      <c r="C111" s="25">
        <v>84.959967231816364</v>
      </c>
      <c r="D111" s="25">
        <v>41.235216418273716</v>
      </c>
      <c r="E111" s="25">
        <v>14.386139339031768</v>
      </c>
      <c r="F111" s="36">
        <v>7</v>
      </c>
      <c r="G111" s="36">
        <v>37</v>
      </c>
      <c r="H111" s="25">
        <v>23.819991565668758</v>
      </c>
      <c r="I111" s="25">
        <v>37.710814901045829</v>
      </c>
      <c r="J111" s="25">
        <v>33.157727957867927</v>
      </c>
      <c r="K111" s="36">
        <v>133</v>
      </c>
      <c r="L111" s="25">
        <v>3.1629990457905284</v>
      </c>
      <c r="M111" s="25">
        <v>22.187284487807545</v>
      </c>
      <c r="N111" s="25">
        <v>56.784763429593156</v>
      </c>
      <c r="O111" s="25">
        <v>111.09853301119537</v>
      </c>
      <c r="P111" s="25">
        <v>22.57894996397912</v>
      </c>
      <c r="Q111" s="25">
        <v>30.568424569570087</v>
      </c>
      <c r="R111" s="25">
        <v>75.040741009857726</v>
      </c>
      <c r="S111" s="25">
        <v>31.775680523058597</v>
      </c>
      <c r="T111" s="25">
        <v>33.18793299615497</v>
      </c>
      <c r="U111" s="25">
        <v>24.521812802323279</v>
      </c>
      <c r="V111" s="25">
        <v>57.563081613040367</v>
      </c>
      <c r="W111" s="25">
        <v>60.318795365393562</v>
      </c>
      <c r="X111" s="25">
        <v>113.35868762135654</v>
      </c>
      <c r="Y111" s="25">
        <v>30.153001440433506</v>
      </c>
      <c r="Z111" s="25">
        <v>42.707258160921398</v>
      </c>
      <c r="AA111" s="25">
        <v>38.50725302536015</v>
      </c>
      <c r="AB111" s="25">
        <v>102.79382035000702</v>
      </c>
      <c r="AC111" s="25">
        <v>60.320686258934749</v>
      </c>
      <c r="AD111" s="25">
        <v>85.026742299934767</v>
      </c>
      <c r="AE111" s="25">
        <v>47.103812089070459</v>
      </c>
      <c r="AF111" s="25">
        <v>41.607828302473486</v>
      </c>
      <c r="AG111" s="25">
        <v>35.814351398986751</v>
      </c>
      <c r="AH111" s="25">
        <v>35.129139215487491</v>
      </c>
      <c r="AI111" s="25">
        <v>32.095784250288261</v>
      </c>
      <c r="AJ111" s="25">
        <v>110.87685701616221</v>
      </c>
      <c r="AK111" s="25">
        <v>397.70717870767805</v>
      </c>
      <c r="AL111" s="25">
        <v>128.53787334947631</v>
      </c>
      <c r="AM111" s="25">
        <v>61.771413159359206</v>
      </c>
      <c r="AN111" s="25">
        <v>18.483192627791276</v>
      </c>
      <c r="AO111" s="25">
        <v>21.828111905907566</v>
      </c>
      <c r="AP111" s="25">
        <v>103.76558404760725</v>
      </c>
      <c r="AQ111" s="25">
        <v>83.327684598679198</v>
      </c>
      <c r="AR111" s="25">
        <v>68.170130012785791</v>
      </c>
      <c r="AS111" s="25">
        <v>54.221019583539018</v>
      </c>
      <c r="AT111" s="25">
        <v>81.878417671455637</v>
      </c>
      <c r="AU111" s="36"/>
      <c r="AV111" s="57">
        <v>4</v>
      </c>
      <c r="AW111" s="63">
        <v>0.15384615384615385</v>
      </c>
      <c r="AX111" s="64">
        <f t="shared" si="39"/>
        <v>60.259693450212303</v>
      </c>
      <c r="AY111" s="64">
        <f t="shared" si="40"/>
        <v>3.1629990457905284</v>
      </c>
      <c r="AZ111" s="64">
        <f t="shared" si="41"/>
        <v>397.70717870767805</v>
      </c>
      <c r="BA111" s="65">
        <f t="shared" si="42"/>
        <v>1.1288258451816559E-2</v>
      </c>
      <c r="BB111" s="51">
        <f t="shared" si="46"/>
        <v>0.89725668389270563</v>
      </c>
      <c r="BC111" s="66">
        <f t="shared" si="38"/>
        <v>45925</v>
      </c>
      <c r="BD111" s="50">
        <f t="shared" si="47"/>
        <v>4789.7922383968389</v>
      </c>
      <c r="BE111" s="50" t="str">
        <f>Currentyear!E114</f>
        <v/>
      </c>
      <c r="BF111" s="50" t="str">
        <f t="shared" si="43"/>
        <v/>
      </c>
      <c r="BG111" s="50" t="str">
        <f t="shared" si="44"/>
        <v/>
      </c>
      <c r="BH111" s="50" t="str">
        <f t="shared" si="45"/>
        <v/>
      </c>
      <c r="BI111" s="36" t="e">
        <f t="array" aca="1" ref="BI111:BK111" ca="1">[1]!daniels(BH107:BH111,1)</f>
        <v>#NAME?</v>
      </c>
      <c r="BJ111" s="36" t="e">
        <f ca="1"/>
        <v>#NAME?</v>
      </c>
      <c r="BK111" s="36" t="e">
        <f ca="1"/>
        <v>#NAME?</v>
      </c>
      <c r="BL111" s="51" t="e">
        <f t="shared" si="48"/>
        <v>#VALUE!</v>
      </c>
      <c r="BM111" s="51" t="e">
        <f t="shared" si="49"/>
        <v>#VALUE!</v>
      </c>
    </row>
    <row r="112" spans="1:65" x14ac:dyDescent="0.25">
      <c r="A112" s="60">
        <f t="shared" si="33"/>
        <v>45926</v>
      </c>
      <c r="B112" s="36">
        <v>16</v>
      </c>
      <c r="C112" s="25">
        <v>79.836753128099176</v>
      </c>
      <c r="D112" s="25">
        <v>38.748670704938242</v>
      </c>
      <c r="E112" s="25">
        <v>13.518633449457967</v>
      </c>
      <c r="F112" s="36">
        <v>76</v>
      </c>
      <c r="G112" s="36">
        <v>38</v>
      </c>
      <c r="H112" s="25">
        <v>22.383610164960793</v>
      </c>
      <c r="I112" s="25">
        <v>35.436795912403994</v>
      </c>
      <c r="J112" s="25">
        <v>31.158266976148393</v>
      </c>
      <c r="K112" s="36">
        <v>57</v>
      </c>
      <c r="L112" s="25">
        <v>2.972265435094041</v>
      </c>
      <c r="M112" s="25">
        <v>20.849357785148207</v>
      </c>
      <c r="N112" s="25">
        <v>53.36055659003393</v>
      </c>
      <c r="O112" s="25">
        <v>104.39912398614887</v>
      </c>
      <c r="P112" s="25">
        <v>21.217405242693165</v>
      </c>
      <c r="Q112" s="25">
        <v>28.725102485186277</v>
      </c>
      <c r="R112" s="25">
        <v>70.515671200734488</v>
      </c>
      <c r="S112" s="25">
        <v>29.859559084717628</v>
      </c>
      <c r="T112" s="25">
        <v>31.186650604667108</v>
      </c>
      <c r="U112" s="25">
        <v>23.043110522926675</v>
      </c>
      <c r="V112" s="25">
        <v>54.091941013660438</v>
      </c>
      <c r="W112" s="25">
        <v>56.681481072301921</v>
      </c>
      <c r="X112" s="25">
        <v>106.52298786587546</v>
      </c>
      <c r="Y112" s="25">
        <v>28.334729996916675</v>
      </c>
      <c r="Z112" s="25">
        <v>40.13194611122416</v>
      </c>
      <c r="AA112" s="25">
        <v>36.185207616971255</v>
      </c>
      <c r="AB112" s="25">
        <v>96.595198027153799</v>
      </c>
      <c r="AC112" s="25">
        <v>56.683257951120723</v>
      </c>
      <c r="AD112" s="25">
        <v>79.899501567455715</v>
      </c>
      <c r="AE112" s="25">
        <v>44.263381214686611</v>
      </c>
      <c r="AF112" s="25">
        <v>39.0988135419054</v>
      </c>
      <c r="AG112" s="25">
        <v>33.654692026383337</v>
      </c>
      <c r="AH112" s="25">
        <v>33.010799176995484</v>
      </c>
      <c r="AI112" s="25">
        <v>30.160360088093395</v>
      </c>
      <c r="AJ112" s="25">
        <v>104.19081540188211</v>
      </c>
      <c r="AK112" s="25">
        <v>373.724836305503</v>
      </c>
      <c r="AL112" s="25">
        <v>120.78684582324765</v>
      </c>
      <c r="AM112" s="25">
        <v>58.046503831150119</v>
      </c>
      <c r="AN112" s="25">
        <v>17.368628257756338</v>
      </c>
      <c r="AO112" s="25">
        <v>20.511843859545838</v>
      </c>
      <c r="AP112" s="25">
        <v>97.508362913288792</v>
      </c>
      <c r="AQ112" s="25">
        <v>78.302899617112459</v>
      </c>
      <c r="AR112" s="25">
        <v>64.059368420158549</v>
      </c>
      <c r="AS112" s="25">
        <v>50.951410372814692</v>
      </c>
      <c r="AT112" s="25">
        <v>76.941025665752051</v>
      </c>
      <c r="AU112" s="36"/>
      <c r="AV112" s="57">
        <v>4</v>
      </c>
      <c r="AW112" s="63">
        <v>0.15384615384615385</v>
      </c>
      <c r="AX112" s="64">
        <f t="shared" si="39"/>
        <v>56.625943096011639</v>
      </c>
      <c r="AY112" s="64">
        <f t="shared" si="40"/>
        <v>2.972265435094041</v>
      </c>
      <c r="AZ112" s="64">
        <f t="shared" si="41"/>
        <v>373.724836305503</v>
      </c>
      <c r="BA112" s="65">
        <f t="shared" si="42"/>
        <v>1.0607559450559814E-2</v>
      </c>
      <c r="BB112" s="51">
        <f t="shared" si="46"/>
        <v>0.90786424334326543</v>
      </c>
      <c r="BC112" s="66">
        <f t="shared" si="38"/>
        <v>45926</v>
      </c>
      <c r="BD112" s="50">
        <f t="shared" si="47"/>
        <v>4846.4181814928506</v>
      </c>
      <c r="BE112" s="50" t="str">
        <f>Currentyear!E115</f>
        <v/>
      </c>
      <c r="BF112" s="50" t="str">
        <f t="shared" si="43"/>
        <v/>
      </c>
      <c r="BG112" s="50" t="str">
        <f t="shared" si="44"/>
        <v/>
      </c>
      <c r="BH112" s="50" t="str">
        <f t="shared" si="45"/>
        <v/>
      </c>
      <c r="BI112" s="36" t="e">
        <f t="array" aca="1" ref="BI112:BK112" ca="1">[1]!daniels(BH108:BH112,1)</f>
        <v>#NAME?</v>
      </c>
      <c r="BJ112" s="36" t="e">
        <f ca="1"/>
        <v>#NAME?</v>
      </c>
      <c r="BK112" s="36" t="e">
        <f ca="1"/>
        <v>#NAME?</v>
      </c>
      <c r="BL112" s="51" t="e">
        <f t="shared" si="48"/>
        <v>#VALUE!</v>
      </c>
      <c r="BM112" s="51" t="e">
        <f t="shared" si="49"/>
        <v>#VALUE!</v>
      </c>
    </row>
    <row r="113" spans="1:65" x14ac:dyDescent="0.25">
      <c r="A113" s="60">
        <f t="shared" si="33"/>
        <v>45927</v>
      </c>
      <c r="B113" s="36">
        <v>14</v>
      </c>
      <c r="C113" s="25">
        <v>50.378272027284801</v>
      </c>
      <c r="D113" s="25">
        <v>24.451032851205444</v>
      </c>
      <c r="E113" s="25">
        <v>8.5304745831080666</v>
      </c>
      <c r="F113" s="36">
        <v>8</v>
      </c>
      <c r="G113" s="36">
        <v>22</v>
      </c>
      <c r="H113" s="25">
        <v>14.124417109438644</v>
      </c>
      <c r="I113" s="25">
        <v>22.361186725470333</v>
      </c>
      <c r="J113" s="25">
        <v>19.661366327332299</v>
      </c>
      <c r="K113" s="36">
        <v>74</v>
      </c>
      <c r="L113" s="25">
        <v>1.8755471729767161</v>
      </c>
      <c r="M113" s="25">
        <v>13.156279244068967</v>
      </c>
      <c r="N113" s="25">
        <v>33.671367259976307</v>
      </c>
      <c r="O113" s="25">
        <v>65.877522087421298</v>
      </c>
      <c r="P113" s="25">
        <v>13.388523094303833</v>
      </c>
      <c r="Q113" s="25">
        <v>18.126000498652171</v>
      </c>
      <c r="R113" s="25">
        <v>44.496519795067933</v>
      </c>
      <c r="S113" s="25">
        <v>18.841860812804324</v>
      </c>
      <c r="T113" s="25">
        <v>19.679276852129469</v>
      </c>
      <c r="U113" s="25">
        <v>14.540572415512733</v>
      </c>
      <c r="V113" s="25">
        <v>34.132882564746723</v>
      </c>
      <c r="W113" s="25">
        <v>35.766923885127142</v>
      </c>
      <c r="X113" s="25">
        <v>67.217714268198378</v>
      </c>
      <c r="Y113" s="25">
        <v>17.879669195876652</v>
      </c>
      <c r="Z113" s="25">
        <v>25.323901824152767</v>
      </c>
      <c r="AA113" s="25">
        <v>22.833446517619794</v>
      </c>
      <c r="AB113" s="25">
        <v>60.953119614301336</v>
      </c>
      <c r="AC113" s="25">
        <v>35.768045127677112</v>
      </c>
      <c r="AD113" s="25">
        <v>50.417867302609807</v>
      </c>
      <c r="AE113" s="25">
        <v>27.930903656145343</v>
      </c>
      <c r="AF113" s="25">
        <v>24.671978602990052</v>
      </c>
      <c r="AG113" s="25">
        <v>21.23665058663094</v>
      </c>
      <c r="AH113" s="25">
        <v>20.830343871384592</v>
      </c>
      <c r="AI113" s="25">
        <v>19.031671076932639</v>
      </c>
      <c r="AJ113" s="25">
        <v>65.74607603452246</v>
      </c>
      <c r="AK113" s="25">
        <v>235.82636730601746</v>
      </c>
      <c r="AL113" s="25">
        <v>76.218437475867702</v>
      </c>
      <c r="AM113" s="25">
        <v>36.628275147757719</v>
      </c>
      <c r="AN113" s="25">
        <v>10.959883075442363</v>
      </c>
      <c r="AO113" s="25">
        <v>12.943302545543837</v>
      </c>
      <c r="AP113" s="25">
        <v>61.529341308865597</v>
      </c>
      <c r="AQ113" s="25">
        <v>49.410385862015261</v>
      </c>
      <c r="AR113" s="25">
        <v>40.422489169685491</v>
      </c>
      <c r="AS113" s="25">
        <v>32.15115735148111</v>
      </c>
      <c r="AT113" s="25">
        <v>48.551021548654859</v>
      </c>
      <c r="AU113" s="36"/>
      <c r="AV113" s="57">
        <v>4</v>
      </c>
      <c r="AW113" s="63">
        <v>0.15384615384615385</v>
      </c>
      <c r="AX113" s="64">
        <f t="shared" si="39"/>
        <v>35.731878532808871</v>
      </c>
      <c r="AY113" s="64">
        <f t="shared" si="40"/>
        <v>1.8755471729767161</v>
      </c>
      <c r="AZ113" s="64">
        <f t="shared" si="41"/>
        <v>235.82636730601746</v>
      </c>
      <c r="BA113" s="65">
        <f t="shared" si="42"/>
        <v>6.6935401883602072E-3</v>
      </c>
      <c r="BB113" s="51">
        <f t="shared" si="46"/>
        <v>0.91455778353162565</v>
      </c>
      <c r="BC113" s="66">
        <f t="shared" si="38"/>
        <v>45927</v>
      </c>
      <c r="BD113" s="50">
        <f t="shared" si="47"/>
        <v>4882.1500600256595</v>
      </c>
      <c r="BE113" s="50" t="str">
        <f>Currentyear!E116</f>
        <v/>
      </c>
      <c r="BF113" s="50" t="str">
        <f t="shared" si="43"/>
        <v/>
      </c>
      <c r="BG113" s="50" t="str">
        <f t="shared" si="44"/>
        <v/>
      </c>
      <c r="BH113" s="50" t="str">
        <f t="shared" si="45"/>
        <v/>
      </c>
      <c r="BI113" s="36" t="e">
        <f t="array" aca="1" ref="BI113:BK113" ca="1">[1]!daniels(BH109:BH113,1)</f>
        <v>#NAME?</v>
      </c>
      <c r="BJ113" s="36" t="e">
        <f ca="1"/>
        <v>#NAME?</v>
      </c>
      <c r="BK113" s="36" t="e">
        <f ca="1"/>
        <v>#NAME?</v>
      </c>
      <c r="BL113" s="51" t="e">
        <f t="shared" si="48"/>
        <v>#VALUE!</v>
      </c>
      <c r="BM113" s="51" t="e">
        <f t="shared" si="49"/>
        <v>#VALUE!</v>
      </c>
    </row>
    <row r="114" spans="1:65" x14ac:dyDescent="0.25">
      <c r="A114" s="60">
        <f t="shared" si="33"/>
        <v>45928</v>
      </c>
      <c r="B114" s="36">
        <v>15</v>
      </c>
      <c r="C114" s="25">
        <v>66.601783358974046</v>
      </c>
      <c r="D114" s="25">
        <v>32.325094278271628</v>
      </c>
      <c r="E114" s="25">
        <v>11.277576567711108</v>
      </c>
      <c r="F114" s="36">
        <v>21</v>
      </c>
      <c r="G114" s="36">
        <v>19</v>
      </c>
      <c r="H114" s="25">
        <v>18.672958212743477</v>
      </c>
      <c r="I114" s="25">
        <v>29.562246857812301</v>
      </c>
      <c r="J114" s="25">
        <v>25.992992772322559</v>
      </c>
      <c r="K114" s="36">
        <v>101</v>
      </c>
      <c r="L114" s="25">
        <v>2.4795369406310792</v>
      </c>
      <c r="M114" s="25">
        <v>17.393047136400511</v>
      </c>
      <c r="N114" s="25">
        <v>44.514688920478797</v>
      </c>
      <c r="O114" s="25">
        <v>87.092317336851522</v>
      </c>
      <c r="P114" s="25">
        <v>17.700081379104834</v>
      </c>
      <c r="Q114" s="25">
        <v>23.963187100172984</v>
      </c>
      <c r="R114" s="25">
        <v>58.825907526307915</v>
      </c>
      <c r="S114" s="25">
        <v>24.909578701948231</v>
      </c>
      <c r="T114" s="25">
        <v>26.016671092926977</v>
      </c>
      <c r="U114" s="25">
        <v>19.223129634249094</v>
      </c>
      <c r="V114" s="25">
        <v>45.124827797932618</v>
      </c>
      <c r="W114" s="25">
        <v>47.285085814640823</v>
      </c>
      <c r="X114" s="25">
        <v>88.86409682990363</v>
      </c>
      <c r="Y114" s="25">
        <v>23.637528767612661</v>
      </c>
      <c r="Z114" s="25">
        <v>33.479056649155368</v>
      </c>
      <c r="AA114" s="25">
        <v>30.186590311668358</v>
      </c>
      <c r="AB114" s="25">
        <v>80.582090344585993</v>
      </c>
      <c r="AC114" s="25">
        <v>47.286568141191268</v>
      </c>
      <c r="AD114" s="25">
        <v>66.654129660702495</v>
      </c>
      <c r="AE114" s="25">
        <v>36.925601447430523</v>
      </c>
      <c r="AF114" s="25">
        <v>32.617192059175345</v>
      </c>
      <c r="AG114" s="25">
        <v>28.075571967669205</v>
      </c>
      <c r="AH114" s="25">
        <v>27.53842072139447</v>
      </c>
      <c r="AI114" s="25">
        <v>25.1605143144821</v>
      </c>
      <c r="AJ114" s="25">
        <v>86.918541208602193</v>
      </c>
      <c r="AK114" s="25">
        <v>311.77045171593107</v>
      </c>
      <c r="AL114" s="25">
        <v>100.76335802772094</v>
      </c>
      <c r="AM114" s="25">
        <v>48.42382138734834</v>
      </c>
      <c r="AN114" s="25">
        <v>14.489336953728907</v>
      </c>
      <c r="AO114" s="25">
        <v>17.111484726760136</v>
      </c>
      <c r="AP114" s="25">
        <v>81.343874960580919</v>
      </c>
      <c r="AQ114" s="25">
        <v>65.32220505123783</v>
      </c>
      <c r="AR114" s="25">
        <v>53.439900947324979</v>
      </c>
      <c r="AS114" s="25">
        <v>42.504919895585729</v>
      </c>
      <c r="AT114" s="25">
        <v>64.186096294924795</v>
      </c>
      <c r="AU114" s="36"/>
      <c r="AV114" s="57">
        <v>4</v>
      </c>
      <c r="AW114" s="63">
        <v>0.15384615384615385</v>
      </c>
      <c r="AX114" s="64">
        <f t="shared" si="39"/>
        <v>47.238754673783532</v>
      </c>
      <c r="AY114" s="64">
        <f t="shared" si="40"/>
        <v>2.4795369406310792</v>
      </c>
      <c r="AZ114" s="64">
        <f t="shared" si="41"/>
        <v>311.77045171593107</v>
      </c>
      <c r="BA114" s="65">
        <f t="shared" si="42"/>
        <v>8.849087029295986E-3</v>
      </c>
      <c r="BB114" s="51">
        <f t="shared" si="46"/>
        <v>0.92340687056092163</v>
      </c>
      <c r="BC114" s="66">
        <f t="shared" si="38"/>
        <v>45928</v>
      </c>
      <c r="BD114" s="50">
        <f t="shared" si="47"/>
        <v>4929.3888146994432</v>
      </c>
      <c r="BE114" s="50" t="str">
        <f>Currentyear!E117</f>
        <v/>
      </c>
      <c r="BF114" s="50" t="str">
        <f t="shared" si="43"/>
        <v/>
      </c>
      <c r="BG114" s="50" t="str">
        <f t="shared" si="44"/>
        <v/>
      </c>
      <c r="BH114" s="50" t="str">
        <f t="shared" si="45"/>
        <v/>
      </c>
      <c r="BI114" s="36" t="e">
        <f t="array" aca="1" ref="BI114:BK114" ca="1">[1]!daniels(BH110:BH114,1)</f>
        <v>#NAME?</v>
      </c>
      <c r="BJ114" s="36" t="e">
        <f ca="1"/>
        <v>#NAME?</v>
      </c>
      <c r="BK114" s="36" t="e">
        <f ca="1"/>
        <v>#NAME?</v>
      </c>
      <c r="BL114" s="51" t="e">
        <f t="shared" si="48"/>
        <v>#VALUE!</v>
      </c>
      <c r="BM114" s="51" t="e">
        <f t="shared" si="49"/>
        <v>#VALUE!</v>
      </c>
    </row>
    <row r="115" spans="1:65" x14ac:dyDescent="0.25">
      <c r="A115" s="60">
        <f t="shared" si="33"/>
        <v>45929</v>
      </c>
      <c r="B115" s="25">
        <v>78.527900007447826</v>
      </c>
      <c r="C115" s="25">
        <v>83.050673317775264</v>
      </c>
      <c r="D115" s="25">
        <v>40.308542947641236</v>
      </c>
      <c r="E115" s="25">
        <v>14.062841565682975</v>
      </c>
      <c r="F115" s="36">
        <v>19</v>
      </c>
      <c r="G115" s="36">
        <v>13</v>
      </c>
      <c r="H115" s="25">
        <v>23.284688100571469</v>
      </c>
      <c r="I115" s="25">
        <v>36.86334483289118</v>
      </c>
      <c r="J115" s="25">
        <v>32.41257880151187</v>
      </c>
      <c r="K115" s="36">
        <v>84</v>
      </c>
      <c r="L115" s="25">
        <v>3.0919173942258595</v>
      </c>
      <c r="M115" s="25">
        <v>21.688672629647709</v>
      </c>
      <c r="N115" s="25">
        <v>55.508647085198149</v>
      </c>
      <c r="O115" s="25">
        <v>108.60183063907847</v>
      </c>
      <c r="P115" s="25">
        <v>22.071536262083814</v>
      </c>
      <c r="Q115" s="25">
        <v>29.88146448113249</v>
      </c>
      <c r="R115" s="25">
        <v>73.354360545660739</v>
      </c>
      <c r="S115" s="25">
        <v>31.061589935519279</v>
      </c>
      <c r="T115" s="25">
        <v>32.442105049446603</v>
      </c>
      <c r="U115" s="25">
        <v>23.970737407211807</v>
      </c>
      <c r="V115" s="25">
        <v>56.269474237341775</v>
      </c>
      <c r="W115" s="25">
        <v>58.963259206835822</v>
      </c>
      <c r="X115" s="25">
        <v>110.81119311764469</v>
      </c>
      <c r="Y115" s="25">
        <v>29.475377104579668</v>
      </c>
      <c r="Z115" s="25">
        <v>41.747503707249074</v>
      </c>
      <c r="AA115" s="25">
        <v>37.641884721244317</v>
      </c>
      <c r="AB115" s="25">
        <v>100.48374872177121</v>
      </c>
      <c r="AC115" s="25">
        <v>58.965107642929702</v>
      </c>
      <c r="AD115" s="25">
        <v>83.115947818075597</v>
      </c>
      <c r="AE115" s="25">
        <v>46.045254490535697</v>
      </c>
      <c r="AF115" s="25">
        <v>40.672781227948853</v>
      </c>
      <c r="AG115" s="25">
        <v>35.009500338719207</v>
      </c>
      <c r="AH115" s="25">
        <v>34.339686859337021</v>
      </c>
      <c r="AI115" s="25">
        <v>31.374500067667086</v>
      </c>
      <c r="AJ115" s="25">
        <v>108.38513641261926</v>
      </c>
      <c r="AK115" s="25">
        <v>388.76955902507751</v>
      </c>
      <c r="AL115" s="25">
        <v>125.64925909849897</v>
      </c>
      <c r="AM115" s="25">
        <v>60.383232549345877</v>
      </c>
      <c r="AN115" s="25">
        <v>18.067822366310772</v>
      </c>
      <c r="AO115" s="25">
        <v>21.33757171936594</v>
      </c>
      <c r="AP115" s="25">
        <v>101.43367411997509</v>
      </c>
      <c r="AQ115" s="25">
        <v>81.455072847814151</v>
      </c>
      <c r="AR115" s="25">
        <v>66.638151930927663</v>
      </c>
      <c r="AS115" s="25">
        <v>53.002517958833515</v>
      </c>
      <c r="AT115" s="25">
        <v>80.038375084634069</v>
      </c>
      <c r="AU115" s="36"/>
      <c r="AV115" s="57">
        <v>3</v>
      </c>
      <c r="AW115" s="63">
        <v>0.11538461538461539</v>
      </c>
      <c r="AX115" s="64">
        <f t="shared" si="39"/>
        <v>58.905485501360957</v>
      </c>
      <c r="AY115" s="64">
        <f t="shared" si="40"/>
        <v>3.0919173942258595</v>
      </c>
      <c r="AZ115" s="64">
        <f t="shared" si="41"/>
        <v>388.76955902507751</v>
      </c>
      <c r="BA115" s="65">
        <f t="shared" si="42"/>
        <v>1.1034578944854437E-2</v>
      </c>
      <c r="BB115" s="51">
        <f t="shared" si="46"/>
        <v>0.93444144950577612</v>
      </c>
      <c r="BC115" s="66">
        <f t="shared" si="38"/>
        <v>45929</v>
      </c>
      <c r="BD115" s="50">
        <f t="shared" si="47"/>
        <v>4988.2943002008042</v>
      </c>
      <c r="BE115" s="50" t="str">
        <f>Currentyear!E118</f>
        <v/>
      </c>
      <c r="BF115" s="50" t="str">
        <f t="shared" si="43"/>
        <v/>
      </c>
      <c r="BG115" s="50" t="str">
        <f t="shared" si="44"/>
        <v/>
      </c>
      <c r="BH115" s="50" t="str">
        <f t="shared" si="45"/>
        <v/>
      </c>
      <c r="BI115" s="36" t="e">
        <f t="array" aca="1" ref="BI115:BK115" ca="1">[1]!daniels(BH111:BH115,1)</f>
        <v>#NAME?</v>
      </c>
      <c r="BJ115" s="36" t="e">
        <f ca="1"/>
        <v>#NAME?</v>
      </c>
      <c r="BK115" s="36" t="e">
        <f ca="1"/>
        <v>#NAME?</v>
      </c>
      <c r="BL115" s="51" t="e">
        <f t="shared" si="48"/>
        <v>#VALUE!</v>
      </c>
      <c r="BM115" s="51" t="e">
        <f t="shared" si="49"/>
        <v>#VALUE!</v>
      </c>
    </row>
    <row r="116" spans="1:65" x14ac:dyDescent="0.25">
      <c r="A116" s="60">
        <f t="shared" si="33"/>
        <v>45930</v>
      </c>
      <c r="B116" s="25">
        <v>31.140374139380103</v>
      </c>
      <c r="C116" s="25">
        <v>32.933887693469963</v>
      </c>
      <c r="D116" s="25">
        <v>15.984422202646273</v>
      </c>
      <c r="E116" s="25">
        <v>5.576644068914411</v>
      </c>
      <c r="F116" s="36">
        <v>16</v>
      </c>
      <c r="G116" s="22">
        <v>21.271608065081782</v>
      </c>
      <c r="H116" s="25">
        <v>9.233583211887062</v>
      </c>
      <c r="I116" s="25">
        <v>14.61822295033215</v>
      </c>
      <c r="J116" s="25">
        <v>12.853264006997042</v>
      </c>
      <c r="K116" s="36">
        <v>30</v>
      </c>
      <c r="L116" s="25">
        <v>1.2261051735318627</v>
      </c>
      <c r="M116" s="25">
        <v>8.6006805251638863</v>
      </c>
      <c r="N116" s="25">
        <v>22.012049705241054</v>
      </c>
      <c r="O116" s="25">
        <v>43.066243182623872</v>
      </c>
      <c r="P116" s="25">
        <v>8.7525057587316955</v>
      </c>
      <c r="Q116" s="25">
        <v>11.849546259260821</v>
      </c>
      <c r="R116" s="25">
        <v>29.088798146213065</v>
      </c>
      <c r="S116" s="25">
        <v>12.317527042892426</v>
      </c>
      <c r="T116" s="25">
        <v>12.864972691499615</v>
      </c>
      <c r="U116" s="25">
        <v>9.5056372472973454</v>
      </c>
      <c r="V116" s="25">
        <v>22.313757024261527</v>
      </c>
      <c r="W116" s="25">
        <v>23.381982098319874</v>
      </c>
      <c r="X116" s="25">
        <v>43.942369682857098</v>
      </c>
      <c r="Y116" s="25">
        <v>11.688511609975833</v>
      </c>
      <c r="Z116" s="25">
        <v>16.555044572921883</v>
      </c>
      <c r="AA116" s="25">
        <v>14.926954285434116</v>
      </c>
      <c r="AB116" s="25">
        <v>39.847003803461583</v>
      </c>
      <c r="AC116" s="25">
        <v>23.382715100244571</v>
      </c>
      <c r="AD116" s="25">
        <v>32.959772410717271</v>
      </c>
      <c r="AE116" s="25">
        <v>18.259325056686198</v>
      </c>
      <c r="AF116" s="25">
        <v>16.128861522565693</v>
      </c>
      <c r="AG116" s="25">
        <v>13.883077721287876</v>
      </c>
      <c r="AH116" s="25">
        <v>13.617462032247705</v>
      </c>
      <c r="AI116" s="25">
        <v>12.441612097506118</v>
      </c>
      <c r="AJ116" s="25">
        <v>44.429327924228872</v>
      </c>
      <c r="AK116" s="25">
        <v>159.36475052016104</v>
      </c>
      <c r="AL116" s="25">
        <v>51.506251877361102</v>
      </c>
      <c r="AM116" s="25">
        <v>24.752346390355413</v>
      </c>
      <c r="AN116" s="25">
        <v>7.4063772163943424</v>
      </c>
      <c r="AO116" s="25">
        <v>8.7467156705844236</v>
      </c>
      <c r="AP116" s="25">
        <v>41.579778548957918</v>
      </c>
      <c r="AQ116" s="25">
        <v>33.390133209957547</v>
      </c>
      <c r="AR116" s="25">
        <v>27.316368300364317</v>
      </c>
      <c r="AS116" s="25">
        <v>21.726837546198414</v>
      </c>
      <c r="AT116" s="25">
        <v>32.809399249097993</v>
      </c>
      <c r="AU116" s="36"/>
      <c r="AV116" s="57">
        <v>3</v>
      </c>
      <c r="AW116" s="63">
        <v>0.11538461538461539</v>
      </c>
      <c r="AX116" s="64">
        <f t="shared" si="39"/>
        <v>24.146587054577925</v>
      </c>
      <c r="AY116" s="64">
        <f t="shared" si="40"/>
        <v>1.2261051735318627</v>
      </c>
      <c r="AZ116" s="64">
        <f t="shared" si="41"/>
        <v>159.36475052016104</v>
      </c>
      <c r="BA116" s="65">
        <f t="shared" si="42"/>
        <v>4.5233040494400863E-3</v>
      </c>
      <c r="BB116" s="51">
        <f t="shared" si="46"/>
        <v>0.93896475355521625</v>
      </c>
      <c r="BC116" s="66">
        <f t="shared" si="38"/>
        <v>45930</v>
      </c>
      <c r="BD116" s="50">
        <f t="shared" si="47"/>
        <v>5012.4408872553822</v>
      </c>
      <c r="BE116" s="50" t="str">
        <f>Currentyear!E119</f>
        <v/>
      </c>
      <c r="BF116" s="50" t="str">
        <f t="shared" si="43"/>
        <v/>
      </c>
      <c r="BG116" s="50" t="str">
        <f t="shared" si="44"/>
        <v/>
      </c>
      <c r="BH116" s="50" t="str">
        <f t="shared" si="45"/>
        <v/>
      </c>
      <c r="BI116" s="36" t="e">
        <f t="array" aca="1" ref="BI116:BK116" ca="1">[1]!daniels(BH112:BH116,1)</f>
        <v>#NAME?</v>
      </c>
      <c r="BJ116" s="36" t="e">
        <f ca="1"/>
        <v>#NAME?</v>
      </c>
      <c r="BK116" s="36" t="e">
        <f ca="1"/>
        <v>#NAME?</v>
      </c>
      <c r="BL116" s="51" t="e">
        <f t="shared" si="48"/>
        <v>#VALUE!</v>
      </c>
      <c r="BM116" s="51" t="e">
        <f t="shared" si="49"/>
        <v>#VALUE!</v>
      </c>
    </row>
    <row r="117" spans="1:65" x14ac:dyDescent="0.25">
      <c r="A117" s="60">
        <f t="shared" si="33"/>
        <v>45931</v>
      </c>
      <c r="B117" s="25">
        <v>76.497006043593956</v>
      </c>
      <c r="C117" s="25">
        <v>80.902811079173247</v>
      </c>
      <c r="D117" s="25">
        <v>39.266080631153905</v>
      </c>
      <c r="E117" s="25">
        <v>13.699147387798828</v>
      </c>
      <c r="F117" s="36">
        <v>10</v>
      </c>
      <c r="G117" s="36">
        <v>81</v>
      </c>
      <c r="H117" s="25">
        <v>22.682497891788266</v>
      </c>
      <c r="I117" s="25">
        <v>35.909982467637874</v>
      </c>
      <c r="J117" s="25">
        <v>31.574322454666966</v>
      </c>
      <c r="K117" s="36">
        <v>22</v>
      </c>
      <c r="L117" s="25">
        <v>3.0119540135407261</v>
      </c>
      <c r="M117" s="25">
        <v>21.127758682848828</v>
      </c>
      <c r="N117" s="25">
        <v>54.073078627566986</v>
      </c>
      <c r="O117" s="25">
        <v>105.79316260807062</v>
      </c>
      <c r="P117" s="25">
        <v>21.500720669668723</v>
      </c>
      <c r="Q117" s="25">
        <v>29.108667986695615</v>
      </c>
      <c r="R117" s="25">
        <v>71.457265016162737</v>
      </c>
      <c r="S117" s="25">
        <v>30.258272955235878</v>
      </c>
      <c r="T117" s="25">
        <v>31.603085092104116</v>
      </c>
      <c r="U117" s="25">
        <v>23.350804543793252</v>
      </c>
      <c r="V117" s="25">
        <v>54.814229215375619</v>
      </c>
      <c r="W117" s="25">
        <v>57.438347332095901</v>
      </c>
      <c r="X117" s="25">
        <v>107.94538640152862</v>
      </c>
      <c r="Y117" s="25">
        <v>28.713082869725795</v>
      </c>
      <c r="Z117" s="25">
        <v>40.66782688813273</v>
      </c>
      <c r="AA117" s="25">
        <v>36.668387703382315</v>
      </c>
      <c r="AB117" s="25">
        <v>97.885031097498597</v>
      </c>
      <c r="AC117" s="25">
        <v>57.440147975011513</v>
      </c>
      <c r="AD117" s="25">
        <v>80.966397456631469</v>
      </c>
      <c r="AE117" s="25">
        <v>44.854428950976953</v>
      </c>
      <c r="AF117" s="25">
        <v>39.620898970313945</v>
      </c>
      <c r="AG117" s="25">
        <v>34.104082238110138</v>
      </c>
      <c r="AH117" s="25">
        <v>33.451591529918836</v>
      </c>
      <c r="AI117" s="25">
        <v>30.563090602153661</v>
      </c>
      <c r="AJ117" s="25">
        <v>105.58207256177205</v>
      </c>
      <c r="AK117" s="25">
        <v>378.71517392765361</v>
      </c>
      <c r="AL117" s="25">
        <v>122.3997093127321</v>
      </c>
      <c r="AM117" s="25">
        <v>58.821597236271685</v>
      </c>
      <c r="AN117" s="25">
        <v>17.600551111576532</v>
      </c>
      <c r="AO117" s="25">
        <v>20.785737978923194</v>
      </c>
      <c r="AP117" s="25">
        <v>98.810389464779448</v>
      </c>
      <c r="AQ117" s="25">
        <v>79.348476163523898</v>
      </c>
      <c r="AR117" s="25">
        <v>64.914751472751291</v>
      </c>
      <c r="AS117" s="25">
        <v>51.631763198850408</v>
      </c>
      <c r="AT117" s="25">
        <v>77.968417129772831</v>
      </c>
      <c r="AU117" s="36"/>
      <c r="AV117" s="57">
        <v>3</v>
      </c>
      <c r="AW117" s="63">
        <v>0.11538461538461539</v>
      </c>
      <c r="AX117" s="64">
        <f t="shared" si="39"/>
        <v>57.382067779904034</v>
      </c>
      <c r="AY117" s="64">
        <f t="shared" si="40"/>
        <v>3.0119540135407261</v>
      </c>
      <c r="AZ117" s="64">
        <f t="shared" si="41"/>
        <v>378.71517392765361</v>
      </c>
      <c r="BA117" s="65">
        <f t="shared" si="42"/>
        <v>1.074920190449343E-2</v>
      </c>
      <c r="BB117" s="51">
        <f t="shared" si="46"/>
        <v>0.94971395545970971</v>
      </c>
      <c r="BC117" s="66">
        <f t="shared" si="38"/>
        <v>45931</v>
      </c>
      <c r="BD117" s="50">
        <f t="shared" si="47"/>
        <v>5069.8229550352862</v>
      </c>
      <c r="BE117" s="50" t="str">
        <f>Currentyear!E120</f>
        <v/>
      </c>
      <c r="BF117" s="50" t="str">
        <f t="shared" si="43"/>
        <v/>
      </c>
      <c r="BG117" s="50" t="str">
        <f t="shared" si="44"/>
        <v/>
      </c>
      <c r="BH117" s="50" t="str">
        <f t="shared" si="45"/>
        <v/>
      </c>
      <c r="BI117" s="36" t="e">
        <f t="array" aca="1" ref="BI117:BK117" ca="1">[1]!daniels(BH113:BH117,1)</f>
        <v>#NAME?</v>
      </c>
      <c r="BJ117" s="36" t="e">
        <f ca="1"/>
        <v>#NAME?</v>
      </c>
      <c r="BK117" s="36" t="e">
        <f ca="1"/>
        <v>#NAME?</v>
      </c>
      <c r="BL117" s="51" t="e">
        <f t="shared" si="48"/>
        <v>#VALUE!</v>
      </c>
      <c r="BM117" s="51" t="e">
        <f t="shared" si="49"/>
        <v>#VALUE!</v>
      </c>
    </row>
    <row r="118" spans="1:65" x14ac:dyDescent="0.25">
      <c r="A118" s="60">
        <f t="shared" si="33"/>
        <v>45932</v>
      </c>
      <c r="B118" s="25">
        <v>75.143076734360704</v>
      </c>
      <c r="C118" s="25">
        <v>79.470902920108145</v>
      </c>
      <c r="D118" s="25">
        <v>38.571105753497072</v>
      </c>
      <c r="E118" s="25">
        <v>13.456684602543268</v>
      </c>
      <c r="F118" s="36">
        <v>55</v>
      </c>
      <c r="G118" s="36">
        <v>36</v>
      </c>
      <c r="H118" s="25">
        <v>22.28103775260028</v>
      </c>
      <c r="I118" s="25">
        <v>35.274407557470262</v>
      </c>
      <c r="J118" s="25">
        <v>31.015484890105</v>
      </c>
      <c r="K118" s="36">
        <v>20</v>
      </c>
      <c r="L118" s="25">
        <v>2.9586450930841215</v>
      </c>
      <c r="M118" s="25">
        <v>20.753816051650254</v>
      </c>
      <c r="N118" s="25">
        <v>53.116032989148003</v>
      </c>
      <c r="O118" s="25">
        <v>103.92071725406872</v>
      </c>
      <c r="P118" s="25">
        <v>21.120176941392682</v>
      </c>
      <c r="Q118" s="25">
        <v>28.593470323738636</v>
      </c>
      <c r="R118" s="25">
        <v>70.192534663166271</v>
      </c>
      <c r="S118" s="25">
        <v>29.722728301714561</v>
      </c>
      <c r="T118" s="25">
        <v>31.043738453876767</v>
      </c>
      <c r="U118" s="25">
        <v>22.937515968181586</v>
      </c>
      <c r="V118" s="25">
        <v>53.844065867399841</v>
      </c>
      <c r="W118" s="25">
        <v>56.421739415604272</v>
      </c>
      <c r="X118" s="25">
        <v>106.0348485907876</v>
      </c>
      <c r="Y118" s="25">
        <v>28.20488671315734</v>
      </c>
      <c r="Z118" s="25">
        <v>39.94804234205629</v>
      </c>
      <c r="AA118" s="25">
        <v>36.019389691475297</v>
      </c>
      <c r="AB118" s="25">
        <v>96.152552681213479</v>
      </c>
      <c r="AC118" s="25">
        <v>56.423508196025033</v>
      </c>
      <c r="AD118" s="25">
        <v>79.533363882049713</v>
      </c>
      <c r="AE118" s="25">
        <v>44.060545257771054</v>
      </c>
      <c r="AF118" s="25">
        <v>38.919644131548374</v>
      </c>
      <c r="AG118" s="25">
        <v>33.500470170867494</v>
      </c>
      <c r="AH118" s="25">
        <v>32.85952797669043</v>
      </c>
      <c r="AI118" s="25">
        <v>30.022150958214482</v>
      </c>
      <c r="AJ118" s="25">
        <v>103.71336332754396</v>
      </c>
      <c r="AK118" s="25">
        <v>372.01225052869478</v>
      </c>
      <c r="AL118" s="25">
        <v>120.23334278856234</v>
      </c>
      <c r="AM118" s="25">
        <v>57.780507027293595</v>
      </c>
      <c r="AN118" s="25">
        <v>17.289036941511835</v>
      </c>
      <c r="AO118" s="25">
        <v>20.417848818268485</v>
      </c>
      <c r="AP118" s="25">
        <v>97.061533027513008</v>
      </c>
      <c r="AQ118" s="25">
        <v>77.944078373433371</v>
      </c>
      <c r="AR118" s="25">
        <v>63.765817833494999</v>
      </c>
      <c r="AS118" s="25">
        <v>50.717926691905177</v>
      </c>
      <c r="AT118" s="25">
        <v>76.588445159561118</v>
      </c>
      <c r="AU118" s="36"/>
      <c r="AV118" s="57">
        <v>3</v>
      </c>
      <c r="AW118" s="63">
        <v>0.11538461538461539</v>
      </c>
      <c r="AX118" s="64">
        <f t="shared" si="39"/>
        <v>56.366455965486708</v>
      </c>
      <c r="AY118" s="64">
        <f t="shared" si="40"/>
        <v>2.9586450930841215</v>
      </c>
      <c r="AZ118" s="64">
        <f t="shared" si="41"/>
        <v>372.01225052869478</v>
      </c>
      <c r="BA118" s="65">
        <f t="shared" si="42"/>
        <v>1.0558950544231643E-2</v>
      </c>
      <c r="BB118" s="51">
        <f t="shared" si="46"/>
        <v>0.96027290600394133</v>
      </c>
      <c r="BC118" s="66">
        <f t="shared" si="38"/>
        <v>45932</v>
      </c>
      <c r="BD118" s="50">
        <f t="shared" si="47"/>
        <v>5126.1894110007734</v>
      </c>
      <c r="BE118" s="50" t="str">
        <f>Currentyear!E121</f>
        <v/>
      </c>
      <c r="BF118" s="50" t="str">
        <f t="shared" si="43"/>
        <v/>
      </c>
      <c r="BG118" s="50" t="str">
        <f t="shared" si="44"/>
        <v/>
      </c>
      <c r="BH118" s="50" t="str">
        <f t="shared" si="45"/>
        <v/>
      </c>
      <c r="BI118" s="36" t="e">
        <f t="array" aca="1" ref="BI118:BK118" ca="1">[1]!daniels(BH114:BH118,1)</f>
        <v>#NAME?</v>
      </c>
      <c r="BJ118" s="36" t="e">
        <f ca="1"/>
        <v>#NAME?</v>
      </c>
      <c r="BK118" s="36" t="e">
        <f ca="1"/>
        <v>#NAME?</v>
      </c>
      <c r="BL118" s="51" t="e">
        <f t="shared" si="48"/>
        <v>#VALUE!</v>
      </c>
      <c r="BM118" s="51" t="e">
        <f t="shared" si="49"/>
        <v>#VALUE!</v>
      </c>
    </row>
    <row r="119" spans="1:65" x14ac:dyDescent="0.25">
      <c r="A119" s="60">
        <f t="shared" si="33"/>
        <v>45933</v>
      </c>
      <c r="B119" s="25">
        <v>15.570187070048423</v>
      </c>
      <c r="C119" s="25">
        <v>16.466943847248441</v>
      </c>
      <c r="D119" s="25">
        <v>7.992211101564302</v>
      </c>
      <c r="E119" s="25">
        <v>2.7883220345877882</v>
      </c>
      <c r="F119" s="36">
        <v>2</v>
      </c>
      <c r="G119" s="36">
        <v>18</v>
      </c>
      <c r="H119" s="25">
        <v>4.616791606104</v>
      </c>
      <c r="I119" s="25">
        <v>7.3091114754158522</v>
      </c>
      <c r="J119" s="25">
        <v>6.4266320038739515</v>
      </c>
      <c r="K119" s="36">
        <v>3</v>
      </c>
      <c r="L119" s="25">
        <v>0.61305258682064379</v>
      </c>
      <c r="M119" s="25">
        <v>4.3003402626868983</v>
      </c>
      <c r="N119" s="25">
        <v>11.006024852934823</v>
      </c>
      <c r="O119" s="25">
        <v>21.533121591897924</v>
      </c>
      <c r="P119" s="25">
        <v>4.3762528794879403</v>
      </c>
      <c r="Q119" s="25">
        <v>5.9247731297941089</v>
      </c>
      <c r="R119" s="25">
        <v>14.544399073504312</v>
      </c>
      <c r="S119" s="25">
        <v>6.1587635216221486</v>
      </c>
      <c r="T119" s="25">
        <v>6.4324863459307853</v>
      </c>
      <c r="U119" s="25">
        <v>4.7528186237655303</v>
      </c>
      <c r="V119" s="25">
        <v>11.156878512437244</v>
      </c>
      <c r="W119" s="25">
        <v>11.690991049425236</v>
      </c>
      <c r="X119" s="25">
        <v>21.971184841933884</v>
      </c>
      <c r="Y119" s="25">
        <v>5.8442558051099009</v>
      </c>
      <c r="Z119" s="25">
        <v>8.2775222866457803</v>
      </c>
      <c r="AA119" s="25">
        <v>7.4634771428782223</v>
      </c>
      <c r="AB119" s="25">
        <v>19.92350190622491</v>
      </c>
      <c r="AC119" s="25">
        <v>11.691357553816212</v>
      </c>
      <c r="AD119" s="25">
        <v>16.479886209230873</v>
      </c>
      <c r="AE119" s="25">
        <v>9.129662530586435</v>
      </c>
      <c r="AF119" s="25">
        <v>8.0644307659769972</v>
      </c>
      <c r="AG119" s="25">
        <v>6.9415388641719735</v>
      </c>
      <c r="AH119" s="25">
        <v>6.8087310223954836</v>
      </c>
      <c r="AI119" s="25">
        <v>6.2208060545964745</v>
      </c>
      <c r="AJ119" s="25">
        <v>21.490156364573927</v>
      </c>
      <c r="AK119" s="25">
        <v>77.083619475971659</v>
      </c>
      <c r="AL119" s="25">
        <v>24.913215171518111</v>
      </c>
      <c r="AM119" s="25">
        <v>11.972537491786607</v>
      </c>
      <c r="AN119" s="25">
        <v>3.5824130601304547</v>
      </c>
      <c r="AO119" s="25">
        <v>4.2307254308755136</v>
      </c>
      <c r="AP119" s="25">
        <v>20.111849185313368</v>
      </c>
      <c r="AQ119" s="25">
        <v>16.150574797956416</v>
      </c>
      <c r="AR119" s="25">
        <v>13.212737028458795</v>
      </c>
      <c r="AS119" s="25">
        <v>10.509119944994104</v>
      </c>
      <c r="AT119" s="25">
        <v>15.869677825570079</v>
      </c>
      <c r="AU119" s="36"/>
      <c r="AV119" s="57">
        <v>3</v>
      </c>
      <c r="AW119" s="63">
        <v>0.11538461538461539</v>
      </c>
      <c r="AX119" s="64">
        <f t="shared" si="39"/>
        <v>11.67953592031432</v>
      </c>
      <c r="AY119" s="64">
        <f t="shared" si="40"/>
        <v>0.61305258682064379</v>
      </c>
      <c r="AZ119" s="64">
        <f t="shared" si="41"/>
        <v>77.083619475971659</v>
      </c>
      <c r="BA119" s="65">
        <f t="shared" si="42"/>
        <v>2.1878906532226761E-3</v>
      </c>
      <c r="BB119" s="51">
        <f t="shared" si="46"/>
        <v>0.962460796657164</v>
      </c>
      <c r="BC119" s="66">
        <f t="shared" si="38"/>
        <v>45933</v>
      </c>
      <c r="BD119" s="50">
        <f t="shared" si="47"/>
        <v>5137.8689469210876</v>
      </c>
      <c r="BE119" s="50" t="str">
        <f>Currentyear!E122</f>
        <v/>
      </c>
      <c r="BF119" s="50" t="str">
        <f t="shared" si="43"/>
        <v/>
      </c>
      <c r="BG119" s="50" t="str">
        <f t="shared" si="44"/>
        <v/>
      </c>
      <c r="BH119" s="50" t="str">
        <f t="shared" si="45"/>
        <v/>
      </c>
      <c r="BI119" s="36" t="e">
        <f t="array" aca="1" ref="BI119:BK119" ca="1">[1]!daniels(BH115:BH119,1)</f>
        <v>#NAME?</v>
      </c>
      <c r="BJ119" s="36" t="e">
        <f ca="1"/>
        <v>#NAME?</v>
      </c>
      <c r="BK119" s="36" t="e">
        <f ca="1"/>
        <v>#NAME?</v>
      </c>
      <c r="BL119" s="51" t="e">
        <f t="shared" si="48"/>
        <v>#VALUE!</v>
      </c>
      <c r="BM119" s="51" t="e">
        <f t="shared" si="49"/>
        <v>#VALUE!</v>
      </c>
    </row>
    <row r="120" spans="1:65" x14ac:dyDescent="0.25">
      <c r="A120" s="60">
        <f t="shared" si="33"/>
        <v>45934</v>
      </c>
      <c r="B120" s="25">
        <v>51.351894889546713</v>
      </c>
      <c r="C120" s="25">
        <v>54.309480408114233</v>
      </c>
      <c r="D120" s="25">
        <v>26.359040042430511</v>
      </c>
      <c r="E120" s="25">
        <v>9.1961399952719365</v>
      </c>
      <c r="F120" s="25">
        <v>16.85609473537847</v>
      </c>
      <c r="G120" s="36">
        <v>27</v>
      </c>
      <c r="H120" s="25">
        <v>15.226599156657857</v>
      </c>
      <c r="I120" s="25">
        <v>24.106115268932427</v>
      </c>
      <c r="J120" s="25">
        <v>21.195617607001687</v>
      </c>
      <c r="K120" s="36">
        <v>32</v>
      </c>
      <c r="L120" s="25">
        <v>2.021903260610209</v>
      </c>
      <c r="M120" s="25">
        <v>14.182913808206454</v>
      </c>
      <c r="N120" s="25">
        <v>36.298872258736175</v>
      </c>
      <c r="O120" s="25">
        <v>71.01819598621293</v>
      </c>
      <c r="P120" s="25">
        <v>14.43328053285391</v>
      </c>
      <c r="Q120" s="25">
        <v>19.540441339167259</v>
      </c>
      <c r="R120" s="25">
        <v>47.968752675021946</v>
      </c>
      <c r="S120" s="25">
        <v>20.312162961417652</v>
      </c>
      <c r="T120" s="25">
        <v>21.214925763723119</v>
      </c>
      <c r="U120" s="25">
        <v>15.675228651887501</v>
      </c>
      <c r="V120" s="25">
        <v>36.796401371993007</v>
      </c>
      <c r="W120" s="25">
        <v>38.557953160662905</v>
      </c>
      <c r="X120" s="25">
        <v>72.462968492558119</v>
      </c>
      <c r="Y120" s="25">
        <v>19.274887873370876</v>
      </c>
      <c r="Z120" s="25">
        <v>27.300022324131429</v>
      </c>
      <c r="AA120" s="25">
        <v>24.615227306396271</v>
      </c>
      <c r="AB120" s="25">
        <v>65.709523698266395</v>
      </c>
      <c r="AC120" s="25">
        <v>38.559161932559157</v>
      </c>
      <c r="AD120" s="25">
        <v>54.352165523326768</v>
      </c>
      <c r="AE120" s="25">
        <v>30.110458454389825</v>
      </c>
      <c r="AF120" s="25">
        <v>26.597227087850495</v>
      </c>
      <c r="AG120" s="25">
        <v>22.893827334314697</v>
      </c>
      <c r="AH120" s="25">
        <v>22.455814980220413</v>
      </c>
      <c r="AI120" s="25">
        <v>20.516784894444164</v>
      </c>
      <c r="AJ120" s="25">
        <v>70.87649277706025</v>
      </c>
      <c r="AK120" s="25">
        <v>254.22879694978496</v>
      </c>
      <c r="AL120" s="25">
        <v>82.166052454684547</v>
      </c>
      <c r="AM120" s="25">
        <v>39.486518974440294</v>
      </c>
      <c r="AN120" s="25">
        <v>11.815124521999612</v>
      </c>
      <c r="AO120" s="25">
        <v>13.953317760787112</v>
      </c>
      <c r="AP120" s="25">
        <v>66.330710178647266</v>
      </c>
      <c r="AQ120" s="25">
        <v>53.266066503325739</v>
      </c>
      <c r="AR120" s="25">
        <v>43.576809993176873</v>
      </c>
      <c r="AS120" s="25">
        <v>34.660034634681175</v>
      </c>
      <c r="AT120" s="25">
        <v>52.33964270581312</v>
      </c>
      <c r="AU120" s="36"/>
      <c r="AV120" s="57">
        <v>2</v>
      </c>
      <c r="AW120" s="63">
        <v>7.6923076923076927E-2</v>
      </c>
      <c r="AX120" s="64">
        <f t="shared" si="39"/>
        <v>38.520173107147798</v>
      </c>
      <c r="AY120" s="64">
        <f t="shared" si="40"/>
        <v>2.021903260610209</v>
      </c>
      <c r="AZ120" s="64">
        <f t="shared" si="41"/>
        <v>254.22879694978496</v>
      </c>
      <c r="BA120" s="65">
        <f t="shared" si="42"/>
        <v>7.2158626230227887E-3</v>
      </c>
      <c r="BB120" s="51">
        <f t="shared" si="46"/>
        <v>0.96967665928018676</v>
      </c>
      <c r="BC120" s="66">
        <f t="shared" si="38"/>
        <v>45934</v>
      </c>
      <c r="BD120" s="50">
        <f t="shared" si="47"/>
        <v>5176.3891200282351</v>
      </c>
      <c r="BE120" s="50" t="str">
        <f>Currentyear!E123</f>
        <v/>
      </c>
      <c r="BF120" s="50" t="str">
        <f t="shared" si="43"/>
        <v/>
      </c>
      <c r="BG120" s="50" t="str">
        <f t="shared" si="44"/>
        <v/>
      </c>
      <c r="BH120" s="50" t="str">
        <f t="shared" si="45"/>
        <v/>
      </c>
      <c r="BI120" s="36" t="e">
        <f t="array" aca="1" ref="BI120:BK120" ca="1">[1]!daniels(BH116:BH120,1)</f>
        <v>#NAME?</v>
      </c>
      <c r="BJ120" s="36" t="e">
        <f ca="1"/>
        <v>#NAME?</v>
      </c>
      <c r="BK120" s="36" t="e">
        <f ca="1"/>
        <v>#NAME?</v>
      </c>
      <c r="BL120" s="51" t="e">
        <f t="shared" si="48"/>
        <v>#VALUE!</v>
      </c>
      <c r="BM120" s="51" t="e">
        <f t="shared" si="49"/>
        <v>#VALUE!</v>
      </c>
    </row>
    <row r="121" spans="1:65" x14ac:dyDescent="0.25">
      <c r="A121" s="60">
        <f t="shared" si="33"/>
        <v>45935</v>
      </c>
      <c r="B121" s="25">
        <v>18.955134889878916</v>
      </c>
      <c r="C121" s="25">
        <v>20.046846000460416</v>
      </c>
      <c r="D121" s="25">
        <v>9.7297122512182472</v>
      </c>
      <c r="E121" s="25">
        <v>3.3945013117944249</v>
      </c>
      <c r="F121" s="25">
        <v>6.2219622309084537</v>
      </c>
      <c r="G121" s="36">
        <v>13</v>
      </c>
      <c r="H121" s="25">
        <v>5.6204789062956939</v>
      </c>
      <c r="I121" s="25">
        <v>8.8981072587914412</v>
      </c>
      <c r="J121" s="25">
        <v>7.8237773653257605</v>
      </c>
      <c r="K121" s="25">
        <v>8.7782248614078782</v>
      </c>
      <c r="L121" s="25">
        <v>0.74632979664912502</v>
      </c>
      <c r="M121" s="25">
        <v>5.2352312739699132</v>
      </c>
      <c r="N121" s="25">
        <v>13.398727090835374</v>
      </c>
      <c r="O121" s="25">
        <v>26.214407482398812</v>
      </c>
      <c r="P121" s="25">
        <v>5.3276472614706538</v>
      </c>
      <c r="Q121" s="25">
        <v>7.2128147591040346</v>
      </c>
      <c r="R121" s="25">
        <v>17.706341518100199</v>
      </c>
      <c r="S121" s="25">
        <v>7.4976745178328414</v>
      </c>
      <c r="T121" s="25">
        <v>7.8309045028196174</v>
      </c>
      <c r="U121" s="25">
        <v>5.7860781629345768</v>
      </c>
      <c r="V121" s="25">
        <v>13.582376334810762</v>
      </c>
      <c r="W121" s="25">
        <v>14.232604591569084</v>
      </c>
      <c r="X121" s="25">
        <v>26.747705614979857</v>
      </c>
      <c r="Y121" s="25">
        <v>7.1147930813725608</v>
      </c>
      <c r="Z121" s="25">
        <v>10.077050065466896</v>
      </c>
      <c r="AA121" s="25">
        <v>9.0860320614422001</v>
      </c>
      <c r="AB121" s="25">
        <v>24.254857842526249</v>
      </c>
      <c r="AC121" s="25">
        <v>14.233050836036812</v>
      </c>
      <c r="AD121" s="25">
        <v>20.062602405333539</v>
      </c>
      <c r="AE121" s="25">
        <v>11.114445034470108</v>
      </c>
      <c r="AF121" s="25">
        <v>9.8176326008391754</v>
      </c>
      <c r="AG121" s="25">
        <v>8.4506247531493539</v>
      </c>
      <c r="AH121" s="25">
        <v>8.2889445771356662</v>
      </c>
      <c r="AI121" s="25">
        <v>7.5732051159665508</v>
      </c>
      <c r="AJ121" s="25">
        <v>26.162101928984921</v>
      </c>
      <c r="AK121" s="25">
        <v>93.841546588929447</v>
      </c>
      <c r="AL121" s="25">
        <v>30.329331421103436</v>
      </c>
      <c r="AM121" s="25">
        <v>14.575359103569799</v>
      </c>
      <c r="AN121" s="25">
        <v>4.3612272555456819</v>
      </c>
      <c r="AO121" s="25">
        <v>5.1504822998446347</v>
      </c>
      <c r="AP121" s="25">
        <v>24.484151694305289</v>
      </c>
      <c r="AQ121" s="25">
        <v>19.661698916599885</v>
      </c>
      <c r="AR121" s="25">
        <v>16.085177188356045</v>
      </c>
      <c r="AS121" s="25">
        <v>12.793795565457936</v>
      </c>
      <c r="AT121" s="25">
        <v>19.319735130224714</v>
      </c>
      <c r="AU121" s="36"/>
      <c r="AV121" s="57">
        <v>1</v>
      </c>
      <c r="AW121" s="63">
        <v>3.8461538461538464E-2</v>
      </c>
      <c r="AX121" s="64">
        <f t="shared" si="39"/>
        <v>14.218659186575081</v>
      </c>
      <c r="AY121" s="64">
        <f t="shared" si="40"/>
        <v>0.74632979664912502</v>
      </c>
      <c r="AZ121" s="64">
        <f t="shared" si="41"/>
        <v>93.841546588929447</v>
      </c>
      <c r="BA121" s="65">
        <f t="shared" si="42"/>
        <v>2.6635366120633633E-3</v>
      </c>
      <c r="BB121" s="51">
        <f t="shared" si="46"/>
        <v>0.97234019589225007</v>
      </c>
      <c r="BC121" s="66">
        <f t="shared" si="38"/>
        <v>45935</v>
      </c>
      <c r="BD121" s="50">
        <f t="shared" si="47"/>
        <v>5190.6077792148099</v>
      </c>
      <c r="BE121" s="50" t="str">
        <f>Currentyear!E124</f>
        <v/>
      </c>
      <c r="BF121" s="50" t="str">
        <f t="shared" si="43"/>
        <v/>
      </c>
      <c r="BG121" s="50" t="str">
        <f t="shared" si="44"/>
        <v/>
      </c>
      <c r="BH121" s="50" t="str">
        <f t="shared" si="45"/>
        <v/>
      </c>
      <c r="BI121" s="36" t="e">
        <f t="array" aca="1" ref="BI121:BK121" ca="1">[1]!daniels(BH117:BH121,1)</f>
        <v>#NAME?</v>
      </c>
      <c r="BJ121" s="36" t="e">
        <f ca="1"/>
        <v>#NAME?</v>
      </c>
      <c r="BK121" s="36" t="e">
        <f ca="1"/>
        <v>#NAME?</v>
      </c>
      <c r="BL121" s="51" t="e">
        <f t="shared" si="48"/>
        <v>#VALUE!</v>
      </c>
      <c r="BM121" s="51" t="e">
        <f t="shared" si="49"/>
        <v>#VALUE!</v>
      </c>
    </row>
    <row r="122" spans="1:65" x14ac:dyDescent="0.25">
      <c r="A122" s="60">
        <f t="shared" si="33"/>
        <v>45936</v>
      </c>
      <c r="B122" s="25">
        <v>102.06611424327299</v>
      </c>
      <c r="C122" s="25">
        <v>107.94455884940453</v>
      </c>
      <c r="D122" s="25">
        <v>52.390759950100971</v>
      </c>
      <c r="E122" s="25">
        <v>18.278084570162115</v>
      </c>
      <c r="F122" s="25">
        <v>33.502874617719606</v>
      </c>
      <c r="G122" s="36">
        <v>70</v>
      </c>
      <c r="H122" s="25">
        <v>30.264118149528205</v>
      </c>
      <c r="I122" s="25">
        <v>47.912886757234787</v>
      </c>
      <c r="J122" s="25">
        <v>42.128033298212998</v>
      </c>
      <c r="K122" s="25">
        <v>47.267366125845101</v>
      </c>
      <c r="L122" s="25">
        <v>4.0186990316337079</v>
      </c>
      <c r="M122" s="25">
        <v>28.189707745048466</v>
      </c>
      <c r="N122" s="25">
        <v>72.146994282027009</v>
      </c>
      <c r="O122" s="25">
        <v>141.15450619622183</v>
      </c>
      <c r="P122" s="25">
        <v>28.68733229387578</v>
      </c>
      <c r="Q122" s="25">
        <v>38.838234514472603</v>
      </c>
      <c r="R122" s="25">
        <v>95.341841860840916</v>
      </c>
      <c r="S122" s="25">
        <v>40.372094789426853</v>
      </c>
      <c r="T122" s="25">
        <v>42.166410144187211</v>
      </c>
      <c r="U122" s="25">
        <v>31.155806438483509</v>
      </c>
      <c r="V122" s="25">
        <v>73.135874781074079</v>
      </c>
      <c r="W122" s="25">
        <v>76.637103949223018</v>
      </c>
      <c r="X122" s="25">
        <v>144.02611144162353</v>
      </c>
      <c r="Y122" s="25">
        <v>38.310425420785251</v>
      </c>
      <c r="Z122" s="25">
        <v>54.261040417710767</v>
      </c>
      <c r="AA122" s="25">
        <v>48.924789464188471</v>
      </c>
      <c r="AB122" s="25">
        <v>130.60308455308012</v>
      </c>
      <c r="AC122" s="25">
        <v>76.639506771330147</v>
      </c>
      <c r="AD122" s="25">
        <v>108.02940076196013</v>
      </c>
      <c r="AE122" s="25">
        <v>59.84701349429745</v>
      </c>
      <c r="AF122" s="25">
        <v>52.864177116685134</v>
      </c>
      <c r="AG122" s="25">
        <v>45.503365408447635</v>
      </c>
      <c r="AH122" s="25">
        <v>44.632779830133607</v>
      </c>
      <c r="AI122" s="25">
        <v>40.778798001054085</v>
      </c>
      <c r="AJ122" s="25">
        <v>140.87286071317834</v>
      </c>
      <c r="AK122" s="25">
        <v>505.30065041113397</v>
      </c>
      <c r="AL122" s="25">
        <v>163.3117894037845</v>
      </c>
      <c r="AM122" s="25">
        <v>78.482705188626568</v>
      </c>
      <c r="AN122" s="25">
        <v>23.483532083018549</v>
      </c>
      <c r="AO122" s="25">
        <v>27.733367058313171</v>
      </c>
      <c r="AP122" s="25">
        <v>131.83774379626331</v>
      </c>
      <c r="AQ122" s="25">
        <v>105.87068962199275</v>
      </c>
      <c r="AR122" s="25">
        <v>86.612495128593878</v>
      </c>
      <c r="AS122" s="25">
        <v>68.889670474410181</v>
      </c>
      <c r="AT122" s="25">
        <v>104.02934609659769</v>
      </c>
      <c r="AU122" s="36"/>
      <c r="AV122" s="57">
        <v>1</v>
      </c>
      <c r="AW122" s="63">
        <v>3.8461538461538464E-2</v>
      </c>
      <c r="AX122" s="64">
        <f t="shared" si="39"/>
        <v>76.562013266429531</v>
      </c>
      <c r="AY122" s="64">
        <f t="shared" si="40"/>
        <v>4.0186990316337079</v>
      </c>
      <c r="AZ122" s="64">
        <f t="shared" si="41"/>
        <v>505.30065041113397</v>
      </c>
      <c r="BA122" s="65">
        <f t="shared" si="42"/>
        <v>1.4342120642497557E-2</v>
      </c>
      <c r="BB122" s="51">
        <f t="shared" si="46"/>
        <v>0.98668231653474758</v>
      </c>
      <c r="BC122" s="66">
        <f t="shared" si="38"/>
        <v>45936</v>
      </c>
      <c r="BD122" s="50">
        <f t="shared" si="47"/>
        <v>5267.1697924812397</v>
      </c>
      <c r="BE122" s="50" t="str">
        <f>Currentyear!E125</f>
        <v/>
      </c>
      <c r="BF122" s="50" t="str">
        <f t="shared" si="43"/>
        <v/>
      </c>
      <c r="BG122" s="50" t="str">
        <f t="shared" si="44"/>
        <v/>
      </c>
      <c r="BH122" s="50" t="str">
        <f t="shared" si="45"/>
        <v/>
      </c>
      <c r="BI122" s="36" t="e">
        <f t="array" aca="1" ref="BI122:BK122" ca="1">[1]!daniels(BH118:BH122,1)</f>
        <v>#NAME?</v>
      </c>
      <c r="BJ122" s="36" t="e">
        <f ca="1"/>
        <v>#NAME?</v>
      </c>
      <c r="BK122" s="36" t="e">
        <f ca="1"/>
        <v>#NAME?</v>
      </c>
      <c r="BL122" s="51" t="e">
        <f t="shared" si="48"/>
        <v>#VALUE!</v>
      </c>
      <c r="BM122" s="51" t="e">
        <f t="shared" si="49"/>
        <v>#VALUE!</v>
      </c>
    </row>
    <row r="123" spans="1:65" x14ac:dyDescent="0.25">
      <c r="A123" s="60">
        <f t="shared" si="33"/>
        <v>45937</v>
      </c>
      <c r="B123" s="25">
        <v>94.775677593016027</v>
      </c>
      <c r="C123" s="25">
        <v>100.23423330323999</v>
      </c>
      <c r="D123" s="25">
        <v>48.648562852343773</v>
      </c>
      <c r="E123" s="25">
        <v>16.972507115497592</v>
      </c>
      <c r="F123" s="25">
        <v>31.109812171340668</v>
      </c>
      <c r="G123" s="36">
        <v>65</v>
      </c>
      <c r="H123" s="25">
        <v>28.1023954484962</v>
      </c>
      <c r="I123" s="25">
        <v>44.490537740903036</v>
      </c>
      <c r="J123" s="25">
        <v>39.11888809626609</v>
      </c>
      <c r="K123" s="25">
        <v>43.891125724973257</v>
      </c>
      <c r="L123" s="25">
        <v>3.731649104065712</v>
      </c>
      <c r="M123" s="25">
        <v>26.176157213720341</v>
      </c>
      <c r="N123" s="25">
        <v>66.993637603506471</v>
      </c>
      <c r="O123" s="25">
        <v>131.07204157618494</v>
      </c>
      <c r="P123" s="25">
        <v>26.638237151998645</v>
      </c>
      <c r="Q123" s="25">
        <v>36.064074935958963</v>
      </c>
      <c r="R123" s="25">
        <v>88.531710371694686</v>
      </c>
      <c r="S123" s="25">
        <v>37.488373763615485</v>
      </c>
      <c r="T123" s="25">
        <v>39.154523737152573</v>
      </c>
      <c r="U123" s="25">
        <v>28.930391716293542</v>
      </c>
      <c r="V123" s="25">
        <v>67.911883780092566</v>
      </c>
      <c r="W123" s="25">
        <v>71.163025152655848</v>
      </c>
      <c r="X123" s="25">
        <v>133.73853215896017</v>
      </c>
      <c r="Y123" s="25">
        <v>35.573966490244779</v>
      </c>
      <c r="Z123" s="25">
        <v>50.385251856123801</v>
      </c>
      <c r="AA123" s="25">
        <v>45.430161680957909</v>
      </c>
      <c r="AB123" s="25">
        <v>121.2742929078255</v>
      </c>
      <c r="AC123" s="25">
        <v>71.165256353534403</v>
      </c>
      <c r="AD123" s="25">
        <v>100.31301508262304</v>
      </c>
      <c r="AE123" s="25">
        <v>55.572226865941758</v>
      </c>
      <c r="AF123" s="25">
        <v>49.08816451784471</v>
      </c>
      <c r="AG123" s="25">
        <v>42.25312506601869</v>
      </c>
      <c r="AH123" s="25">
        <v>41.444724180089082</v>
      </c>
      <c r="AI123" s="25">
        <v>37.866026763236412</v>
      </c>
      <c r="AJ123" s="25">
        <v>130.81051364160606</v>
      </c>
      <c r="AK123" s="25">
        <v>469.20774721984446</v>
      </c>
      <c r="AL123" s="25">
        <v>151.64666172363906</v>
      </c>
      <c r="AM123" s="25">
        <v>72.8767977420096</v>
      </c>
      <c r="AN123" s="25">
        <v>21.806136964281237</v>
      </c>
      <c r="AO123" s="25">
        <v>25.752412298147618</v>
      </c>
      <c r="AP123" s="25">
        <v>122.42076220982251</v>
      </c>
      <c r="AQ123" s="25">
        <v>98.308497608173838</v>
      </c>
      <c r="AR123" s="25">
        <v>80.425888417627746</v>
      </c>
      <c r="AS123" s="25">
        <v>63.968979789817361</v>
      </c>
      <c r="AT123" s="25">
        <v>96.598678614059097</v>
      </c>
      <c r="AU123" s="36"/>
      <c r="AV123" s="57">
        <v>1</v>
      </c>
      <c r="AW123" s="63">
        <v>3.8461538461538464E-2</v>
      </c>
      <c r="AX123" s="64">
        <f t="shared" si="39"/>
        <v>71.093298094530908</v>
      </c>
      <c r="AY123" s="64">
        <f t="shared" si="40"/>
        <v>3.731649104065712</v>
      </c>
      <c r="AZ123" s="64">
        <f t="shared" si="41"/>
        <v>469.20774721984446</v>
      </c>
      <c r="BA123" s="65">
        <f t="shared" si="42"/>
        <v>1.331768346525293E-2</v>
      </c>
      <c r="BB123" s="51">
        <f t="shared" si="46"/>
        <v>1.0000000000000004</v>
      </c>
      <c r="BC123" s="66">
        <f t="shared" si="38"/>
        <v>45937</v>
      </c>
      <c r="BD123" s="50">
        <f t="shared" si="47"/>
        <v>5338.2630905757705</v>
      </c>
      <c r="BE123" s="50" t="str">
        <f>Currentyear!E126</f>
        <v/>
      </c>
      <c r="BF123" s="50" t="str">
        <f t="shared" si="43"/>
        <v/>
      </c>
      <c r="BG123" s="50" t="str">
        <f t="shared" si="44"/>
        <v/>
      </c>
      <c r="BH123" s="50" t="str">
        <f t="shared" si="45"/>
        <v/>
      </c>
      <c r="BI123" s="36" t="e">
        <f t="array" aca="1" ref="BI123:BK123" ca="1">[1]!daniels(BH119:BH123,1)</f>
        <v>#NAME?</v>
      </c>
      <c r="BJ123" s="36" t="e">
        <f ca="1"/>
        <v>#NAME?</v>
      </c>
      <c r="BK123" s="36" t="e">
        <f ca="1"/>
        <v>#NAME?</v>
      </c>
      <c r="BL123" s="51" t="e">
        <f t="shared" si="48"/>
        <v>#VALUE!</v>
      </c>
      <c r="BM123" s="51" t="e">
        <f t="shared" si="49"/>
        <v>#VALUE!</v>
      </c>
    </row>
    <row r="124" spans="1:65" s="4" customFormat="1" ht="26.4" x14ac:dyDescent="0.2">
      <c r="A124" s="74" t="s">
        <v>47</v>
      </c>
      <c r="B124" s="38">
        <v>6465</v>
      </c>
      <c r="C124" s="38">
        <v>2934</v>
      </c>
      <c r="D124" s="38">
        <v>1534</v>
      </c>
      <c r="E124" s="38">
        <v>170</v>
      </c>
      <c r="F124" s="38">
        <v>2213</v>
      </c>
      <c r="G124" s="38">
        <v>4807</v>
      </c>
      <c r="H124" s="38">
        <v>506</v>
      </c>
      <c r="I124" s="38">
        <v>801</v>
      </c>
      <c r="J124" s="38">
        <v>268</v>
      </c>
      <c r="K124" s="38">
        <v>3140</v>
      </c>
      <c r="L124" s="38">
        <v>19</v>
      </c>
      <c r="M124" s="38">
        <v>1347</v>
      </c>
      <c r="N124" s="38">
        <v>1961</v>
      </c>
      <c r="O124" s="38">
        <v>4133</v>
      </c>
      <c r="P124" s="38">
        <v>715</v>
      </c>
      <c r="Q124" s="38">
        <v>968</v>
      </c>
      <c r="R124" s="38">
        <v>2178</v>
      </c>
      <c r="S124" s="38">
        <v>675</v>
      </c>
      <c r="T124" s="38">
        <v>705</v>
      </c>
      <c r="U124" s="38">
        <v>1080</v>
      </c>
      <c r="V124" s="38">
        <v>1117</v>
      </c>
      <c r="W124" s="38">
        <v>3266</v>
      </c>
      <c r="X124" s="38">
        <v>5222</v>
      </c>
      <c r="Y124" s="38">
        <v>1901</v>
      </c>
      <c r="Z124" s="38">
        <v>2083</v>
      </c>
      <c r="AA124" s="38">
        <v>2085</v>
      </c>
      <c r="AB124" s="38">
        <f>SUM(AB16:AB85)</f>
        <v>2749.6749106059174</v>
      </c>
      <c r="AC124" s="38">
        <f>SUM(AC11:AC95)</f>
        <v>3091.2794998793506</v>
      </c>
      <c r="AD124" s="38">
        <f>SUM(AD11:AD95)</f>
        <v>4490.8405850399104</v>
      </c>
      <c r="AE124" s="38">
        <f>SUM(AE11:AE93)</f>
        <v>2314.0455599164375</v>
      </c>
      <c r="AF124" s="38">
        <f>SUM(AF11:AF93)</f>
        <v>1929.2272924228198</v>
      </c>
      <c r="AG124" s="38">
        <f>SUM(AG11:AG93)</f>
        <v>1655.4983406520864</v>
      </c>
      <c r="AH124" s="38">
        <f>SUM(AH11:AH88)</f>
        <v>1233.5173898727844</v>
      </c>
      <c r="AI124" s="38">
        <f>SUM(AI11:AI88)</f>
        <v>1119.5182073856943</v>
      </c>
      <c r="AJ124" s="38">
        <f>SUM(AJ10:AJ64,AJ68:AJ86)</f>
        <v>3247</v>
      </c>
      <c r="AK124" s="38">
        <f>SUM(AK9:AK51,AK55:AK77,AK80:AK84)</f>
        <v>8946</v>
      </c>
      <c r="AL124" s="38">
        <f>SUM(AL7:AL90)</f>
        <v>5315</v>
      </c>
      <c r="AM124" s="38">
        <f>SUM(AM11:AM93)</f>
        <v>2913</v>
      </c>
      <c r="AN124" s="38">
        <f>SUM(AN10:AN87)</f>
        <v>613</v>
      </c>
      <c r="AO124" s="38">
        <f>SUM(AO4:AO94)</f>
        <v>1091</v>
      </c>
      <c r="AP124" s="38">
        <f>SUM(AP37:AP93)</f>
        <v>4895</v>
      </c>
      <c r="AQ124" s="38">
        <f>SUM(AQ37:AQ89)</f>
        <v>3216</v>
      </c>
      <c r="AR124" s="38">
        <f>SUM(AR37:AR89)</f>
        <v>2631</v>
      </c>
      <c r="AS124" s="38">
        <f>SUM(AS37:AS89)</f>
        <v>2092.6394324079502</v>
      </c>
      <c r="AT124" s="38">
        <f>SUM(AT37:AT64,AT67:AT78,AT82:AT84)</f>
        <v>1663</v>
      </c>
      <c r="AU124" s="77"/>
      <c r="AV124" s="76">
        <f>AVERAGE(B124:AN124)</f>
        <v>2356.6820970711542</v>
      </c>
      <c r="AW124" s="77"/>
      <c r="AX124" s="77"/>
      <c r="AY124" s="77"/>
      <c r="AZ124" s="77"/>
      <c r="BA124" s="77"/>
      <c r="BB124" s="77"/>
      <c r="BC124" s="39"/>
      <c r="BD124" s="39"/>
      <c r="BE124" s="78"/>
      <c r="BF124" s="39"/>
      <c r="BG124" s="39"/>
      <c r="BH124" s="39"/>
      <c r="BI124" s="39"/>
      <c r="BJ124" s="39"/>
      <c r="BK124" s="39"/>
      <c r="BL124" s="79"/>
      <c r="BM124" s="39"/>
    </row>
    <row r="125" spans="1:65" s="4" customFormat="1" ht="52.8" x14ac:dyDescent="0.2">
      <c r="A125" s="80" t="s">
        <v>71</v>
      </c>
      <c r="B125" s="78">
        <f>B126-B124</f>
        <v>683.47840731134056</v>
      </c>
      <c r="C125" s="78">
        <f t="shared" ref="C125:AD125" si="50">C126-C124</f>
        <v>4485.3153851829657</v>
      </c>
      <c r="D125" s="78">
        <f t="shared" si="50"/>
        <v>2096.0606496171163</v>
      </c>
      <c r="E125" s="78">
        <f t="shared" si="50"/>
        <v>1128.526457610491</v>
      </c>
      <c r="F125" s="78">
        <f t="shared" si="50"/>
        <v>122.78537917113408</v>
      </c>
      <c r="G125" s="78">
        <f t="shared" si="50"/>
        <v>91.087357385890755</v>
      </c>
      <c r="H125" s="78">
        <f t="shared" si="50"/>
        <v>1602.7028000104724</v>
      </c>
      <c r="I125" s="78">
        <f t="shared" si="50"/>
        <v>2510.7733180017958</v>
      </c>
      <c r="J125" s="78">
        <f t="shared" si="50"/>
        <v>2638.4851807956338</v>
      </c>
      <c r="K125" s="78">
        <f t="shared" si="50"/>
        <v>466.5800758189107</v>
      </c>
      <c r="L125" s="78">
        <f t="shared" si="50"/>
        <v>273.70922431713979</v>
      </c>
      <c r="M125" s="78">
        <f t="shared" si="50"/>
        <v>694.23760730419872</v>
      </c>
      <c r="N125" s="78">
        <f t="shared" si="50"/>
        <v>3133.1109102393984</v>
      </c>
      <c r="O125" s="78">
        <f t="shared" si="50"/>
        <v>5585.9619955569578</v>
      </c>
      <c r="P125" s="78">
        <f t="shared" si="50"/>
        <v>1295.7654208894294</v>
      </c>
      <c r="Q125" s="78">
        <f t="shared" si="50"/>
        <v>1745.1588853284252</v>
      </c>
      <c r="R125" s="78">
        <f t="shared" si="50"/>
        <v>4424.173160715457</v>
      </c>
      <c r="S125" s="78">
        <f t="shared" si="50"/>
        <v>2173.9028466619375</v>
      </c>
      <c r="T125" s="78">
        <f t="shared" si="50"/>
        <v>2254.0419765984393</v>
      </c>
      <c r="U125" s="78">
        <f t="shared" si="50"/>
        <v>1123.5800153351179</v>
      </c>
      <c r="V125" s="78">
        <f t="shared" si="50"/>
        <v>3949.6389037719528</v>
      </c>
      <c r="W125" s="78">
        <f t="shared" si="50"/>
        <v>2081.1053969498971</v>
      </c>
      <c r="X125" s="78">
        <f t="shared" si="50"/>
        <v>4806.5454379077109</v>
      </c>
      <c r="Y125" s="78">
        <f t="shared" si="50"/>
        <v>752.32642949459205</v>
      </c>
      <c r="Z125" s="78">
        <f t="shared" si="50"/>
        <v>1685.6792923784928</v>
      </c>
      <c r="AA125" s="78">
        <f t="shared" si="50"/>
        <v>1295.2545639562027</v>
      </c>
      <c r="AB125" s="78">
        <f t="shared" si="50"/>
        <v>6233.7021328124647</v>
      </c>
      <c r="AC125" s="78">
        <f t="shared" si="50"/>
        <v>2194.9454366326363</v>
      </c>
      <c r="AD125" s="78">
        <f t="shared" si="50"/>
        <v>3093.947893093502</v>
      </c>
      <c r="AE125" s="78">
        <f t="shared" ref="AE125:AI125" si="51">AE126-AE124</f>
        <v>1949.7807100514406</v>
      </c>
      <c r="AF125" s="78">
        <f t="shared" si="51"/>
        <v>1722.2839763839168</v>
      </c>
      <c r="AG125" s="78">
        <f t="shared" si="51"/>
        <v>1482.4730376684233</v>
      </c>
      <c r="AH125" s="78">
        <f t="shared" si="51"/>
        <v>1848.9973480389922</v>
      </c>
      <c r="AI125" s="78">
        <f t="shared" si="51"/>
        <v>1689.3388587117372</v>
      </c>
      <c r="AJ125" s="78">
        <f t="shared" ref="AJ125" si="52">AJ126-AJ124</f>
        <v>6575.3173709529201</v>
      </c>
      <c r="AK125" s="78">
        <f t="shared" ref="AK125:AL125" si="53">AK126-AK124</f>
        <v>26285.934175643313</v>
      </c>
      <c r="AL125" s="78">
        <f t="shared" si="53"/>
        <v>6071.8648492284246</v>
      </c>
      <c r="AM125" s="78">
        <f t="shared" ref="AM125:AN125" si="54">AM126-AM124</f>
        <v>2559.1827510131143</v>
      </c>
      <c r="AN125" s="78">
        <f t="shared" si="54"/>
        <v>1024.382133399962</v>
      </c>
      <c r="AO125" s="78">
        <f t="shared" ref="AO125:AT125" si="55">AO126-AO124</f>
        <v>842.70058428990706</v>
      </c>
      <c r="AP125" s="78">
        <f t="shared" si="55"/>
        <v>4297.346591599764</v>
      </c>
      <c r="AQ125" s="78">
        <f t="shared" si="55"/>
        <v>4165.8016372494412</v>
      </c>
      <c r="AR125" s="78">
        <f t="shared" si="55"/>
        <v>3408.0298828971554</v>
      </c>
      <c r="AS125" s="78">
        <f t="shared" si="55"/>
        <v>2710.6718909703486</v>
      </c>
      <c r="AT125" s="78">
        <f t="shared" si="55"/>
        <v>5590.4145195817346</v>
      </c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78"/>
      <c r="BF125" s="39"/>
      <c r="BG125" s="39"/>
      <c r="BH125" s="39"/>
      <c r="BI125" s="39"/>
      <c r="BJ125" s="39"/>
      <c r="BK125" s="39"/>
      <c r="BL125" s="79"/>
      <c r="BM125" s="39"/>
    </row>
    <row r="126" spans="1:65" s="4" customFormat="1" ht="26.4" x14ac:dyDescent="0.2">
      <c r="A126" s="80" t="s">
        <v>72</v>
      </c>
      <c r="B126" s="78">
        <f>SUM(B4:B123)</f>
        <v>7148.4784073113406</v>
      </c>
      <c r="C126" s="78">
        <f t="shared" ref="C126:AD126" si="56">SUM(C4:C123)</f>
        <v>7419.3153851829657</v>
      </c>
      <c r="D126" s="78">
        <f t="shared" si="56"/>
        <v>3630.0606496171163</v>
      </c>
      <c r="E126" s="78">
        <f t="shared" si="56"/>
        <v>1298.526457610491</v>
      </c>
      <c r="F126" s="78">
        <f t="shared" si="56"/>
        <v>2335.7853791711341</v>
      </c>
      <c r="G126" s="78">
        <f t="shared" si="56"/>
        <v>4898.0873573858908</v>
      </c>
      <c r="H126" s="78">
        <f t="shared" si="56"/>
        <v>2108.7028000104724</v>
      </c>
      <c r="I126" s="78">
        <f t="shared" si="56"/>
        <v>3311.7733180017958</v>
      </c>
      <c r="J126" s="78">
        <f t="shared" si="56"/>
        <v>2906.4851807956338</v>
      </c>
      <c r="K126" s="78">
        <f t="shared" si="56"/>
        <v>3606.5800758189107</v>
      </c>
      <c r="L126" s="78">
        <f t="shared" si="56"/>
        <v>292.70922431713979</v>
      </c>
      <c r="M126" s="78">
        <f t="shared" si="56"/>
        <v>2041.2376073041987</v>
      </c>
      <c r="N126" s="78">
        <f t="shared" si="56"/>
        <v>5094.1109102393984</v>
      </c>
      <c r="O126" s="78">
        <f t="shared" si="56"/>
        <v>9718.9619955569578</v>
      </c>
      <c r="P126" s="78">
        <f t="shared" si="56"/>
        <v>2010.7654208894294</v>
      </c>
      <c r="Q126" s="78">
        <f t="shared" si="56"/>
        <v>2713.1588853284252</v>
      </c>
      <c r="R126" s="78">
        <f t="shared" si="56"/>
        <v>6602.173160715457</v>
      </c>
      <c r="S126" s="78">
        <f t="shared" si="56"/>
        <v>2848.9028466619375</v>
      </c>
      <c r="T126" s="78">
        <f t="shared" si="56"/>
        <v>2959.0419765984393</v>
      </c>
      <c r="U126" s="78">
        <f t="shared" si="56"/>
        <v>2203.5800153351179</v>
      </c>
      <c r="V126" s="78">
        <f t="shared" si="56"/>
        <v>5066.6389037719528</v>
      </c>
      <c r="W126" s="78">
        <f t="shared" si="56"/>
        <v>5347.1053969498971</v>
      </c>
      <c r="X126" s="78">
        <f t="shared" si="56"/>
        <v>10028.545437907711</v>
      </c>
      <c r="Y126" s="78">
        <f t="shared" si="56"/>
        <v>2653.326429494592</v>
      </c>
      <c r="Z126" s="78">
        <f t="shared" si="56"/>
        <v>3768.6792923784928</v>
      </c>
      <c r="AA126" s="78">
        <f>SUM(AA4:AA123)</f>
        <v>3380.2545639562027</v>
      </c>
      <c r="AB126" s="78">
        <f>SUM(AB4:AB123)</f>
        <v>8983.3770434183825</v>
      </c>
      <c r="AC126" s="78">
        <f>SUM(AC4:AC123)</f>
        <v>5286.2249365119869</v>
      </c>
      <c r="AD126" s="78">
        <f t="shared" si="56"/>
        <v>7584.7884781334124</v>
      </c>
      <c r="AE126" s="78">
        <f t="shared" ref="AE126:AI126" si="57">SUM(AE4:AE123)</f>
        <v>4263.826269967878</v>
      </c>
      <c r="AF126" s="78">
        <f t="shared" si="57"/>
        <v>3651.5112688067366</v>
      </c>
      <c r="AG126" s="78">
        <f t="shared" si="57"/>
        <v>3137.9713783205098</v>
      </c>
      <c r="AH126" s="78">
        <f t="shared" si="57"/>
        <v>3082.5147379117766</v>
      </c>
      <c r="AI126" s="78">
        <f t="shared" si="57"/>
        <v>2808.8570660974315</v>
      </c>
      <c r="AJ126" s="78">
        <f t="shared" ref="AJ126" si="58">SUM(AJ4:AJ123)</f>
        <v>9822.3173709529201</v>
      </c>
      <c r="AK126" s="78">
        <f t="shared" ref="AK126:AL126" si="59">SUM(AK4:AK123)</f>
        <v>35231.934175643313</v>
      </c>
      <c r="AL126" s="78">
        <f t="shared" si="59"/>
        <v>11386.864849228425</v>
      </c>
      <c r="AM126" s="78">
        <f t="shared" ref="AM126:AN126" si="60">SUM(AM4:AM123)</f>
        <v>5472.1827510131143</v>
      </c>
      <c r="AN126" s="78">
        <f t="shared" si="60"/>
        <v>1637.382133399962</v>
      </c>
      <c r="AO126" s="78">
        <f t="shared" ref="AO126:AT126" si="61">SUM(AO4:AO123)</f>
        <v>1933.7005842899071</v>
      </c>
      <c r="AP126" s="78">
        <f t="shared" si="61"/>
        <v>9192.346591599764</v>
      </c>
      <c r="AQ126" s="78">
        <f t="shared" si="61"/>
        <v>7381.8016372494412</v>
      </c>
      <c r="AR126" s="78">
        <f t="shared" si="61"/>
        <v>6039.0298828971554</v>
      </c>
      <c r="AS126" s="78">
        <f t="shared" si="61"/>
        <v>4803.3113233782988</v>
      </c>
      <c r="AT126" s="78">
        <f t="shared" si="61"/>
        <v>7253.4145195817346</v>
      </c>
      <c r="AU126" s="39"/>
      <c r="AV126" s="39">
        <f>AVERAGE(AK126:AT126)</f>
        <v>9033.1968448281114</v>
      </c>
      <c r="AW126" s="39"/>
      <c r="AX126" s="39"/>
      <c r="AY126" s="39"/>
      <c r="AZ126" s="39"/>
      <c r="BA126" s="39"/>
      <c r="BB126" s="39"/>
      <c r="BC126" s="39"/>
      <c r="BD126" s="39"/>
      <c r="BE126" s="78"/>
      <c r="BF126" s="39"/>
      <c r="BG126" s="39"/>
      <c r="BH126" s="39"/>
      <c r="BI126" s="39"/>
      <c r="BJ126" s="39"/>
      <c r="BK126" s="39"/>
      <c r="BL126" s="79"/>
      <c r="BM126" s="39"/>
    </row>
    <row r="127" spans="1:65" s="4" customFormat="1" ht="4.5" customHeight="1" x14ac:dyDescent="0.2">
      <c r="A127" s="80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39"/>
      <c r="AV127" s="81"/>
      <c r="AW127" s="39"/>
      <c r="AX127" s="39"/>
      <c r="AY127" s="39"/>
      <c r="AZ127" s="39"/>
      <c r="BA127" s="39"/>
      <c r="BB127" s="39"/>
      <c r="BC127" s="39"/>
      <c r="BD127" s="39"/>
      <c r="BE127" s="78"/>
      <c r="BF127" s="39"/>
      <c r="BG127" s="39"/>
      <c r="BH127" s="39"/>
      <c r="BI127" s="39"/>
      <c r="BJ127" s="39"/>
      <c r="BK127" s="39"/>
      <c r="BL127" s="79"/>
      <c r="BM127" s="39"/>
    </row>
    <row r="128" spans="1:65" ht="26.4" x14ac:dyDescent="0.25">
      <c r="A128" s="82" t="s">
        <v>52</v>
      </c>
      <c r="B128" s="83">
        <f>B124/B126</f>
        <v>0.9043882672133009</v>
      </c>
      <c r="C128" s="83">
        <f t="shared" ref="C128:AD128" si="62">C124/C126</f>
        <v>0.39545427680018286</v>
      </c>
      <c r="D128" s="83">
        <f t="shared" si="62"/>
        <v>0.42258247122174114</v>
      </c>
      <c r="E128" s="83">
        <f t="shared" si="62"/>
        <v>0.13091762513089555</v>
      </c>
      <c r="F128" s="83">
        <f t="shared" si="62"/>
        <v>0.94743293614813828</v>
      </c>
      <c r="G128" s="83">
        <f t="shared" si="62"/>
        <v>0.98140348451553461</v>
      </c>
      <c r="H128" s="83">
        <f t="shared" si="62"/>
        <v>0.23995794950217122</v>
      </c>
      <c r="I128" s="83">
        <f t="shared" si="62"/>
        <v>0.24186437992177992</v>
      </c>
      <c r="J128" s="83">
        <f t="shared" si="62"/>
        <v>9.220759210154876E-2</v>
      </c>
      <c r="K128" s="83">
        <f t="shared" si="62"/>
        <v>0.8706308841034206</v>
      </c>
      <c r="L128" s="83">
        <f t="shared" si="62"/>
        <v>6.4910834444404777E-2</v>
      </c>
      <c r="M128" s="83">
        <f t="shared" si="62"/>
        <v>0.65989377972461638</v>
      </c>
      <c r="N128" s="83">
        <f t="shared" si="62"/>
        <v>0.38495431971422123</v>
      </c>
      <c r="O128" s="83">
        <f t="shared" si="62"/>
        <v>0.42525117413664226</v>
      </c>
      <c r="P128" s="83">
        <f t="shared" si="62"/>
        <v>0.35558598361201743</v>
      </c>
      <c r="Q128" s="83">
        <f t="shared" si="62"/>
        <v>0.35677969514963537</v>
      </c>
      <c r="R128" s="83">
        <f t="shared" si="62"/>
        <v>0.32989137772993171</v>
      </c>
      <c r="S128" s="83">
        <f t="shared" si="62"/>
        <v>0.23693331655408967</v>
      </c>
      <c r="T128" s="83">
        <f t="shared" si="62"/>
        <v>0.23825278775207892</v>
      </c>
      <c r="U128" s="83">
        <f t="shared" si="62"/>
        <v>0.49011154234658227</v>
      </c>
      <c r="V128" s="83">
        <f t="shared" si="62"/>
        <v>0.22046173433998401</v>
      </c>
      <c r="W128" s="83">
        <f t="shared" si="62"/>
        <v>0.61079776019806831</v>
      </c>
      <c r="X128" s="83">
        <f t="shared" si="62"/>
        <v>0.52071360022570568</v>
      </c>
      <c r="Y128" s="83">
        <f t="shared" si="62"/>
        <v>0.71645915062252785</v>
      </c>
      <c r="Z128" s="83">
        <f t="shared" si="62"/>
        <v>0.5527135206788516</v>
      </c>
      <c r="AA128" s="83">
        <f>AA124/AA126</f>
        <v>0.6168174498549438</v>
      </c>
      <c r="AB128" s="83">
        <f>AB124/AB126</f>
        <v>0.30608477160829517</v>
      </c>
      <c r="AC128" s="83">
        <f>AC124/AC126</f>
        <v>0.58478016675527078</v>
      </c>
      <c r="AD128" s="83">
        <f t="shared" si="62"/>
        <v>0.59208514489056507</v>
      </c>
      <c r="AE128" s="83">
        <f t="shared" ref="AE128:AI128" si="63">AE124/AE126</f>
        <v>0.54271572371870358</v>
      </c>
      <c r="AF128" s="83">
        <f t="shared" si="63"/>
        <v>0.52833666676681645</v>
      </c>
      <c r="AG128" s="83">
        <f t="shared" si="63"/>
        <v>0.52756961140229852</v>
      </c>
      <c r="AH128" s="83">
        <f t="shared" si="63"/>
        <v>0.40016593422953761</v>
      </c>
      <c r="AI128" s="83">
        <f t="shared" si="63"/>
        <v>0.39856716843948559</v>
      </c>
      <c r="AJ128" s="83">
        <f t="shared" ref="AJ128" si="64">AJ124/AJ126</f>
        <v>0.3305737207802103</v>
      </c>
      <c r="AK128" s="83">
        <f t="shared" ref="AK128:AL128" si="65">AK124/AK126</f>
        <v>0.25391736812975163</v>
      </c>
      <c r="AL128" s="83">
        <f t="shared" si="65"/>
        <v>0.46676588072090319</v>
      </c>
      <c r="AM128" s="83">
        <f t="shared" ref="AM128:AP128" si="66">AM124/AM126</f>
        <v>0.53232871279028282</v>
      </c>
      <c r="AN128" s="83">
        <f t="shared" si="66"/>
        <v>0.37437809262467564</v>
      </c>
      <c r="AO128" s="83">
        <f t="shared" si="66"/>
        <v>0.56420317026518185</v>
      </c>
      <c r="AP128" s="83">
        <f t="shared" si="66"/>
        <v>0.53250820682427213</v>
      </c>
      <c r="AQ128" s="83">
        <f t="shared" ref="AQ128:AT128" si="67">AQ124/AQ126</f>
        <v>0.43566600107102377</v>
      </c>
      <c r="AR128" s="83">
        <f t="shared" ref="AR128:AS128" si="68">AR124/AR126</f>
        <v>0.43566600116537391</v>
      </c>
      <c r="AS128" s="83">
        <f t="shared" si="68"/>
        <v>0.43566600029084523</v>
      </c>
      <c r="AT128" s="83">
        <f t="shared" si="67"/>
        <v>0.22927133083466686</v>
      </c>
      <c r="AU128" s="84"/>
      <c r="AV128" s="84"/>
      <c r="AW128" s="84"/>
      <c r="AX128" s="84"/>
      <c r="AY128" s="84"/>
      <c r="AZ128" s="84"/>
      <c r="BA128" s="84"/>
      <c r="BB128" s="84"/>
      <c r="BC128" s="36"/>
      <c r="BD128" s="36"/>
      <c r="BE128" s="50"/>
      <c r="BF128" s="36"/>
      <c r="BG128" s="36"/>
      <c r="BH128" s="36"/>
      <c r="BI128" s="36"/>
      <c r="BJ128" s="36"/>
      <c r="BK128" s="36"/>
      <c r="BL128" s="51"/>
      <c r="BM128" s="36"/>
    </row>
    <row r="129" spans="1:64" x14ac:dyDescent="0.25">
      <c r="A129" s="36"/>
      <c r="B129" s="36" t="s">
        <v>73</v>
      </c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50"/>
      <c r="BF129" s="36"/>
      <c r="BG129" s="36"/>
      <c r="BH129" s="36"/>
      <c r="BI129" s="36"/>
      <c r="BJ129" s="36"/>
      <c r="BK129" s="36"/>
      <c r="BL129" s="51"/>
    </row>
    <row r="133" spans="1:64" s="2" customFormat="1" ht="17.399999999999999" x14ac:dyDescent="0.3">
      <c r="A133" s="2" t="str">
        <f>"Table 2.    Cumulative percent of escapement for Redoubt Lake coho, 1953 through "&amp;MAX(B135:AT135)&amp;"."</f>
        <v>Table 2.    Cumulative percent of escapement for Redoubt Lake coho, 1953 through 2024.</v>
      </c>
      <c r="BE133" s="16"/>
      <c r="BL133" s="15"/>
    </row>
    <row r="135" spans="1:64" ht="39.6" x14ac:dyDescent="0.25">
      <c r="A135" s="52" t="s">
        <v>24</v>
      </c>
      <c r="B135" s="53">
        <f t="shared" ref="B135:AD135" si="69">B3</f>
        <v>1953</v>
      </c>
      <c r="C135" s="53">
        <f t="shared" si="69"/>
        <v>1954</v>
      </c>
      <c r="D135" s="53">
        <f t="shared" si="69"/>
        <v>1955</v>
      </c>
      <c r="E135" s="53">
        <f t="shared" si="69"/>
        <v>1982</v>
      </c>
      <c r="F135" s="53">
        <f t="shared" si="69"/>
        <v>1983</v>
      </c>
      <c r="G135" s="53">
        <f t="shared" si="69"/>
        <v>1984</v>
      </c>
      <c r="H135" s="53">
        <f t="shared" si="69"/>
        <v>1985</v>
      </c>
      <c r="I135" s="53">
        <f t="shared" si="69"/>
        <v>1986</v>
      </c>
      <c r="J135" s="53">
        <f t="shared" si="69"/>
        <v>1987</v>
      </c>
      <c r="K135" s="53">
        <f t="shared" si="69"/>
        <v>1988</v>
      </c>
      <c r="L135" s="53">
        <f t="shared" si="69"/>
        <v>1989</v>
      </c>
      <c r="M135" s="53">
        <f t="shared" si="69"/>
        <v>1990</v>
      </c>
      <c r="N135" s="53">
        <f t="shared" si="69"/>
        <v>1991</v>
      </c>
      <c r="O135" s="53">
        <f t="shared" si="69"/>
        <v>1992</v>
      </c>
      <c r="P135" s="53">
        <f t="shared" si="69"/>
        <v>1993</v>
      </c>
      <c r="Q135" s="53">
        <f t="shared" si="69"/>
        <v>1994</v>
      </c>
      <c r="R135" s="53">
        <f t="shared" si="69"/>
        <v>1995</v>
      </c>
      <c r="S135" s="53">
        <f t="shared" si="69"/>
        <v>1996</v>
      </c>
      <c r="T135" s="53">
        <f t="shared" si="69"/>
        <v>1997</v>
      </c>
      <c r="U135" s="53">
        <f t="shared" si="69"/>
        <v>1999</v>
      </c>
      <c r="V135" s="53">
        <f t="shared" si="69"/>
        <v>2000</v>
      </c>
      <c r="W135" s="53">
        <f t="shared" si="69"/>
        <v>2001</v>
      </c>
      <c r="X135" s="53">
        <f t="shared" si="69"/>
        <v>2002</v>
      </c>
      <c r="Y135" s="53">
        <f t="shared" si="69"/>
        <v>2003</v>
      </c>
      <c r="Z135" s="53">
        <f t="shared" si="69"/>
        <v>2004</v>
      </c>
      <c r="AA135" s="53">
        <f>AA3</f>
        <v>2005</v>
      </c>
      <c r="AB135" s="53">
        <f>AB3</f>
        <v>2006</v>
      </c>
      <c r="AC135" s="53">
        <f>AC3</f>
        <v>2007</v>
      </c>
      <c r="AD135" s="53">
        <f t="shared" si="69"/>
        <v>2008</v>
      </c>
      <c r="AE135" s="53">
        <v>2009</v>
      </c>
      <c r="AF135" s="53">
        <f>AF3</f>
        <v>2010</v>
      </c>
      <c r="AG135" s="53">
        <f>AG3</f>
        <v>2011</v>
      </c>
      <c r="AH135" s="53">
        <v>2010</v>
      </c>
      <c r="AI135" s="53">
        <f t="shared" ref="AI135:AP135" si="70">AI3</f>
        <v>2013</v>
      </c>
      <c r="AJ135" s="53">
        <f t="shared" si="70"/>
        <v>2014</v>
      </c>
      <c r="AK135" s="53">
        <f t="shared" si="70"/>
        <v>2015</v>
      </c>
      <c r="AL135" s="53">
        <f t="shared" si="70"/>
        <v>2016</v>
      </c>
      <c r="AM135" s="53">
        <f t="shared" si="70"/>
        <v>2017</v>
      </c>
      <c r="AN135" s="53">
        <f t="shared" si="70"/>
        <v>2018</v>
      </c>
      <c r="AO135" s="53">
        <f t="shared" si="70"/>
        <v>2019</v>
      </c>
      <c r="AP135" s="53">
        <f t="shared" si="70"/>
        <v>2020</v>
      </c>
      <c r="AQ135" s="53">
        <f t="shared" ref="AQ135:AT135" si="71">AQ3</f>
        <v>2021</v>
      </c>
      <c r="AR135" s="53">
        <f t="shared" ref="AR135:AS135" si="72">AR3</f>
        <v>2022</v>
      </c>
      <c r="AS135" s="53">
        <f t="shared" si="72"/>
        <v>2023</v>
      </c>
      <c r="AT135" s="53">
        <f t="shared" si="71"/>
        <v>2024</v>
      </c>
      <c r="AU135" s="53"/>
      <c r="AV135" s="21" t="s">
        <v>74</v>
      </c>
      <c r="AW135" s="21" t="s">
        <v>56</v>
      </c>
      <c r="AX135" s="21" t="s">
        <v>57</v>
      </c>
      <c r="AY135" s="21" t="s">
        <v>58</v>
      </c>
      <c r="AZ135" s="21" t="s">
        <v>59</v>
      </c>
      <c r="BA135" s="21" t="s">
        <v>60</v>
      </c>
      <c r="BB135" s="21" t="s">
        <v>61</v>
      </c>
      <c r="BC135" s="85"/>
      <c r="BD135" s="36"/>
      <c r="BE135" s="50" t="s">
        <v>62</v>
      </c>
      <c r="BF135" s="36" t="s">
        <v>63</v>
      </c>
      <c r="BG135" s="36"/>
      <c r="BH135" s="36"/>
      <c r="BI135" s="36"/>
      <c r="BJ135" s="36"/>
      <c r="BK135" s="36"/>
      <c r="BL135" s="51"/>
    </row>
    <row r="136" spans="1:64" x14ac:dyDescent="0.25">
      <c r="A136" s="60">
        <v>19520</v>
      </c>
      <c r="B136" s="86">
        <f>B4/B$126</f>
        <v>0</v>
      </c>
      <c r="C136" s="86">
        <f t="shared" ref="C136:AD136" si="73">C4/C$126</f>
        <v>0</v>
      </c>
      <c r="D136" s="86">
        <f t="shared" si="73"/>
        <v>0</v>
      </c>
      <c r="E136" s="86">
        <f t="shared" si="73"/>
        <v>0</v>
      </c>
      <c r="F136" s="86">
        <f t="shared" si="73"/>
        <v>0</v>
      </c>
      <c r="G136" s="86">
        <f t="shared" si="73"/>
        <v>0</v>
      </c>
      <c r="H136" s="86">
        <f t="shared" si="73"/>
        <v>0</v>
      </c>
      <c r="I136" s="86">
        <f t="shared" si="73"/>
        <v>0</v>
      </c>
      <c r="J136" s="86">
        <f t="shared" si="73"/>
        <v>0</v>
      </c>
      <c r="K136" s="86">
        <f t="shared" si="73"/>
        <v>0</v>
      </c>
      <c r="L136" s="86">
        <f t="shared" si="73"/>
        <v>0</v>
      </c>
      <c r="M136" s="86">
        <f t="shared" si="73"/>
        <v>0</v>
      </c>
      <c r="N136" s="86">
        <f t="shared" si="73"/>
        <v>0</v>
      </c>
      <c r="O136" s="86">
        <f t="shared" si="73"/>
        <v>0</v>
      </c>
      <c r="P136" s="86">
        <f t="shared" si="73"/>
        <v>0</v>
      </c>
      <c r="Q136" s="86">
        <f t="shared" si="73"/>
        <v>0</v>
      </c>
      <c r="R136" s="86">
        <f t="shared" si="73"/>
        <v>0</v>
      </c>
      <c r="S136" s="86">
        <f t="shared" si="73"/>
        <v>0</v>
      </c>
      <c r="T136" s="86">
        <f t="shared" si="73"/>
        <v>0</v>
      </c>
      <c r="U136" s="86">
        <f t="shared" si="73"/>
        <v>0</v>
      </c>
      <c r="V136" s="86">
        <f t="shared" si="73"/>
        <v>0</v>
      </c>
      <c r="W136" s="86">
        <f t="shared" si="73"/>
        <v>0</v>
      </c>
      <c r="X136" s="86">
        <f t="shared" si="73"/>
        <v>0</v>
      </c>
      <c r="Y136" s="86">
        <f t="shared" si="73"/>
        <v>0</v>
      </c>
      <c r="Z136" s="86">
        <f t="shared" si="73"/>
        <v>0</v>
      </c>
      <c r="AA136" s="86">
        <f>AA4/AA$126</f>
        <v>0</v>
      </c>
      <c r="AB136" s="86">
        <f>AB4/AB$126</f>
        <v>0</v>
      </c>
      <c r="AC136" s="86">
        <f>AC4/AC$126</f>
        <v>0</v>
      </c>
      <c r="AD136" s="86">
        <f t="shared" si="73"/>
        <v>0</v>
      </c>
      <c r="AE136" s="86">
        <f t="shared" ref="AE136:AI136" si="74">AE4/AE$126</f>
        <v>0</v>
      </c>
      <c r="AF136" s="86">
        <f t="shared" si="74"/>
        <v>0</v>
      </c>
      <c r="AG136" s="86">
        <f t="shared" si="74"/>
        <v>0</v>
      </c>
      <c r="AH136" s="86">
        <f t="shared" si="74"/>
        <v>0</v>
      </c>
      <c r="AI136" s="86">
        <f t="shared" si="74"/>
        <v>0</v>
      </c>
      <c r="AJ136" s="86">
        <f t="shared" ref="AJ136" si="75">AJ4/AJ$126</f>
        <v>0</v>
      </c>
      <c r="AK136" s="86">
        <f t="shared" ref="AK136:AL136" si="76">AK4/AK$126</f>
        <v>0</v>
      </c>
      <c r="AL136" s="86">
        <f t="shared" si="76"/>
        <v>0</v>
      </c>
      <c r="AM136" s="86">
        <f t="shared" ref="AM136:AN136" si="77">AM4/AM$126</f>
        <v>0</v>
      </c>
      <c r="AN136" s="86">
        <f t="shared" si="77"/>
        <v>0</v>
      </c>
      <c r="AO136" s="86">
        <f t="shared" ref="AO136:AP136" si="78">AO4/AO$126</f>
        <v>0</v>
      </c>
      <c r="AP136" s="86">
        <f t="shared" si="78"/>
        <v>0</v>
      </c>
      <c r="AQ136" s="86">
        <f t="shared" ref="AQ136:AT136" si="79">AQ4/AQ$126</f>
        <v>0</v>
      </c>
      <c r="AR136" s="86">
        <f t="shared" ref="AR136:AS136" si="80">AR4/AR$126</f>
        <v>0</v>
      </c>
      <c r="AS136" s="86">
        <f t="shared" si="80"/>
        <v>0</v>
      </c>
      <c r="AT136" s="86">
        <f t="shared" si="79"/>
        <v>0</v>
      </c>
      <c r="AU136" s="36"/>
      <c r="AV136" s="57">
        <f t="shared" ref="AV136:AW155" si="81">AV4</f>
        <v>3</v>
      </c>
      <c r="AW136" s="63">
        <f t="shared" si="81"/>
        <v>0.115384615384615</v>
      </c>
      <c r="AX136" s="63">
        <f t="shared" ref="AX136:AX167" si="82">AVERAGE(B136:AT136)</f>
        <v>0</v>
      </c>
      <c r="AY136" s="64">
        <f t="shared" ref="AY136:AY167" si="83">MIN(B136:AT136)</f>
        <v>0</v>
      </c>
      <c r="AZ136" s="64">
        <f t="shared" ref="AZ136:AZ167" si="84">MAX(B136:AT136)</f>
        <v>0</v>
      </c>
      <c r="BA136" s="65">
        <f t="shared" ref="BA136:BA167" si="85">SUM(B136:AT136)/SUM($B$4:$AT$123)</f>
        <v>0</v>
      </c>
      <c r="BB136" s="51">
        <f>BA136</f>
        <v>0</v>
      </c>
      <c r="BC136" s="51"/>
      <c r="BD136" s="50"/>
      <c r="BE136" s="88">
        <f t="shared" ref="BE136:BE167" si="86">PERCENTILE(B136:U136,0.8)</f>
        <v>0</v>
      </c>
      <c r="BF136" s="51">
        <f t="shared" ref="BF136:BF167" si="87">PERCENTILE(B136:U136,0.2)</f>
        <v>0</v>
      </c>
      <c r="BG136" s="36"/>
      <c r="BH136" s="36"/>
      <c r="BI136" s="36"/>
      <c r="BJ136" s="36"/>
      <c r="BK136" s="36"/>
      <c r="BL136" s="51"/>
    </row>
    <row r="137" spans="1:64" x14ac:dyDescent="0.25">
      <c r="A137" s="60">
        <v>19521</v>
      </c>
      <c r="B137" s="86">
        <f>B5/B$126+B136</f>
        <v>0</v>
      </c>
      <c r="C137" s="86">
        <f t="shared" ref="C137:AD147" si="88">C5/C$126+C136</f>
        <v>0</v>
      </c>
      <c r="D137" s="86">
        <f t="shared" si="88"/>
        <v>0</v>
      </c>
      <c r="E137" s="86">
        <f t="shared" si="88"/>
        <v>0</v>
      </c>
      <c r="F137" s="86">
        <f t="shared" si="88"/>
        <v>0</v>
      </c>
      <c r="G137" s="86">
        <f t="shared" si="88"/>
        <v>0</v>
      </c>
      <c r="H137" s="86">
        <f t="shared" si="88"/>
        <v>0</v>
      </c>
      <c r="I137" s="86">
        <f t="shared" si="88"/>
        <v>0</v>
      </c>
      <c r="J137" s="86">
        <f t="shared" si="88"/>
        <v>0</v>
      </c>
      <c r="K137" s="86">
        <f t="shared" si="88"/>
        <v>0</v>
      </c>
      <c r="L137" s="86">
        <f t="shared" si="88"/>
        <v>0</v>
      </c>
      <c r="M137" s="86">
        <f t="shared" si="88"/>
        <v>0</v>
      </c>
      <c r="N137" s="86">
        <f t="shared" si="88"/>
        <v>0</v>
      </c>
      <c r="O137" s="86">
        <f t="shared" si="88"/>
        <v>0</v>
      </c>
      <c r="P137" s="86">
        <f t="shared" si="88"/>
        <v>0</v>
      </c>
      <c r="Q137" s="86">
        <f t="shared" si="88"/>
        <v>0</v>
      </c>
      <c r="R137" s="86">
        <f t="shared" si="88"/>
        <v>0</v>
      </c>
      <c r="S137" s="86">
        <f t="shared" si="88"/>
        <v>0</v>
      </c>
      <c r="T137" s="86">
        <f t="shared" si="88"/>
        <v>0</v>
      </c>
      <c r="U137" s="86">
        <f t="shared" si="88"/>
        <v>0</v>
      </c>
      <c r="V137" s="86">
        <f t="shared" si="88"/>
        <v>0</v>
      </c>
      <c r="W137" s="86">
        <f t="shared" si="88"/>
        <v>0</v>
      </c>
      <c r="X137" s="86">
        <f t="shared" si="88"/>
        <v>0</v>
      </c>
      <c r="Y137" s="86">
        <f t="shared" si="88"/>
        <v>0</v>
      </c>
      <c r="Z137" s="86">
        <f t="shared" si="88"/>
        <v>0</v>
      </c>
      <c r="AA137" s="86">
        <f t="shared" ref="AA137:AC146" si="89">AA5/AA$126+AA136</f>
        <v>0</v>
      </c>
      <c r="AB137" s="86">
        <f t="shared" si="89"/>
        <v>0</v>
      </c>
      <c r="AC137" s="86">
        <f t="shared" si="89"/>
        <v>0</v>
      </c>
      <c r="AD137" s="86">
        <f t="shared" si="88"/>
        <v>0</v>
      </c>
      <c r="AE137" s="86">
        <f t="shared" ref="AE137:AI152" si="90">AE5/AE$126+AE136</f>
        <v>0</v>
      </c>
      <c r="AF137" s="86">
        <f t="shared" si="90"/>
        <v>0</v>
      </c>
      <c r="AG137" s="86">
        <f t="shared" si="90"/>
        <v>0</v>
      </c>
      <c r="AH137" s="86">
        <f t="shared" si="90"/>
        <v>0</v>
      </c>
      <c r="AI137" s="86">
        <f t="shared" si="90"/>
        <v>0</v>
      </c>
      <c r="AJ137" s="86">
        <f t="shared" ref="AJ137" si="91">AJ5/AJ$126+AJ136</f>
        <v>0</v>
      </c>
      <c r="AK137" s="86">
        <f t="shared" ref="AK137:AL137" si="92">AK5/AK$126+AK136</f>
        <v>0</v>
      </c>
      <c r="AL137" s="86">
        <f t="shared" si="92"/>
        <v>0</v>
      </c>
      <c r="AM137" s="86">
        <f t="shared" ref="AM137:AN137" si="93">AM5/AM$126+AM136</f>
        <v>0</v>
      </c>
      <c r="AN137" s="86">
        <f t="shared" si="93"/>
        <v>0</v>
      </c>
      <c r="AO137" s="86">
        <f t="shared" ref="AO137:AP137" si="94">AO5/AO$126+AO136</f>
        <v>0</v>
      </c>
      <c r="AP137" s="86">
        <f t="shared" si="94"/>
        <v>0</v>
      </c>
      <c r="AQ137" s="86">
        <f t="shared" ref="AQ137:AT137" si="95">AQ5/AQ$126+AQ136</f>
        <v>0</v>
      </c>
      <c r="AR137" s="86">
        <f t="shared" ref="AR137:AS137" si="96">AR5/AR$126+AR136</f>
        <v>0</v>
      </c>
      <c r="AS137" s="86">
        <f t="shared" si="96"/>
        <v>0</v>
      </c>
      <c r="AT137" s="86">
        <f t="shared" si="95"/>
        <v>0</v>
      </c>
      <c r="AU137" s="36"/>
      <c r="AV137" s="57">
        <f t="shared" si="81"/>
        <v>4</v>
      </c>
      <c r="AW137" s="63">
        <f t="shared" si="81"/>
        <v>0.15384615384615385</v>
      </c>
      <c r="AX137" s="63">
        <f t="shared" si="82"/>
        <v>0</v>
      </c>
      <c r="AY137" s="64">
        <f t="shared" si="83"/>
        <v>0</v>
      </c>
      <c r="AZ137" s="64">
        <f t="shared" si="84"/>
        <v>0</v>
      </c>
      <c r="BA137" s="65">
        <f t="shared" si="85"/>
        <v>0</v>
      </c>
      <c r="BB137" s="51">
        <f t="shared" ref="BB137:BB168" si="97">BA137+BB136</f>
        <v>0</v>
      </c>
      <c r="BC137" s="51"/>
      <c r="BD137" s="50"/>
      <c r="BE137" s="88">
        <f t="shared" si="86"/>
        <v>0</v>
      </c>
      <c r="BF137" s="51">
        <f t="shared" si="87"/>
        <v>0</v>
      </c>
      <c r="BG137" s="36"/>
      <c r="BH137" s="36"/>
      <c r="BI137" s="36"/>
      <c r="BJ137" s="36"/>
      <c r="BK137" s="36"/>
      <c r="BL137" s="51"/>
    </row>
    <row r="138" spans="1:64" x14ac:dyDescent="0.25">
      <c r="A138" s="60">
        <v>19522</v>
      </c>
      <c r="B138" s="86">
        <f t="shared" ref="B138:B201" si="98">B6/B$126+B137</f>
        <v>0</v>
      </c>
      <c r="C138" s="86">
        <f t="shared" si="88"/>
        <v>0</v>
      </c>
      <c r="D138" s="86">
        <f t="shared" si="88"/>
        <v>0</v>
      </c>
      <c r="E138" s="86">
        <f t="shared" si="88"/>
        <v>0</v>
      </c>
      <c r="F138" s="86">
        <f t="shared" si="88"/>
        <v>0</v>
      </c>
      <c r="G138" s="86">
        <f t="shared" si="88"/>
        <v>0</v>
      </c>
      <c r="H138" s="86">
        <f t="shared" si="88"/>
        <v>0</v>
      </c>
      <c r="I138" s="86">
        <f t="shared" si="88"/>
        <v>0</v>
      </c>
      <c r="J138" s="86">
        <f t="shared" si="88"/>
        <v>0</v>
      </c>
      <c r="K138" s="86">
        <f t="shared" si="88"/>
        <v>0</v>
      </c>
      <c r="L138" s="86">
        <f t="shared" si="88"/>
        <v>0</v>
      </c>
      <c r="M138" s="86">
        <f t="shared" si="88"/>
        <v>0</v>
      </c>
      <c r="N138" s="86">
        <f t="shared" si="88"/>
        <v>0</v>
      </c>
      <c r="O138" s="86">
        <f t="shared" si="88"/>
        <v>0</v>
      </c>
      <c r="P138" s="86">
        <f t="shared" si="88"/>
        <v>0</v>
      </c>
      <c r="Q138" s="86">
        <f t="shared" si="88"/>
        <v>0</v>
      </c>
      <c r="R138" s="86">
        <f t="shared" si="88"/>
        <v>0</v>
      </c>
      <c r="S138" s="86">
        <f t="shared" si="88"/>
        <v>0</v>
      </c>
      <c r="T138" s="86">
        <f t="shared" si="88"/>
        <v>0</v>
      </c>
      <c r="U138" s="86">
        <f t="shared" si="88"/>
        <v>0</v>
      </c>
      <c r="V138" s="86">
        <f t="shared" si="88"/>
        <v>0</v>
      </c>
      <c r="W138" s="86">
        <f t="shared" si="88"/>
        <v>0</v>
      </c>
      <c r="X138" s="86">
        <f t="shared" si="88"/>
        <v>0</v>
      </c>
      <c r="Y138" s="86">
        <f t="shared" si="88"/>
        <v>0</v>
      </c>
      <c r="Z138" s="86">
        <f t="shared" si="88"/>
        <v>0</v>
      </c>
      <c r="AA138" s="86">
        <f t="shared" si="89"/>
        <v>0</v>
      </c>
      <c r="AB138" s="86">
        <f t="shared" si="89"/>
        <v>0</v>
      </c>
      <c r="AC138" s="86">
        <f t="shared" si="89"/>
        <v>0</v>
      </c>
      <c r="AD138" s="86">
        <f t="shared" si="88"/>
        <v>0</v>
      </c>
      <c r="AE138" s="86">
        <f t="shared" si="90"/>
        <v>0</v>
      </c>
      <c r="AF138" s="86">
        <f t="shared" si="90"/>
        <v>0</v>
      </c>
      <c r="AG138" s="86">
        <f t="shared" si="90"/>
        <v>0</v>
      </c>
      <c r="AH138" s="86">
        <f t="shared" si="90"/>
        <v>0</v>
      </c>
      <c r="AI138" s="86">
        <f t="shared" si="90"/>
        <v>0</v>
      </c>
      <c r="AJ138" s="86">
        <f t="shared" ref="AJ138" si="99">AJ6/AJ$126+AJ137</f>
        <v>0</v>
      </c>
      <c r="AK138" s="86">
        <f t="shared" ref="AK138:AL138" si="100">AK6/AK$126+AK137</f>
        <v>0</v>
      </c>
      <c r="AL138" s="86">
        <f t="shared" si="100"/>
        <v>0</v>
      </c>
      <c r="AM138" s="86">
        <f t="shared" ref="AM138:AN138" si="101">AM6/AM$126+AM137</f>
        <v>0</v>
      </c>
      <c r="AN138" s="86">
        <f t="shared" si="101"/>
        <v>0</v>
      </c>
      <c r="AO138" s="86">
        <f t="shared" ref="AO138:AP138" si="102">AO6/AO$126+AO137</f>
        <v>0</v>
      </c>
      <c r="AP138" s="86">
        <f t="shared" si="102"/>
        <v>0</v>
      </c>
      <c r="AQ138" s="86">
        <f t="shared" ref="AQ138:AT138" si="103">AQ6/AQ$126+AQ137</f>
        <v>0</v>
      </c>
      <c r="AR138" s="86">
        <f t="shared" ref="AR138:AS138" si="104">AR6/AR$126+AR137</f>
        <v>0</v>
      </c>
      <c r="AS138" s="86">
        <f t="shared" si="104"/>
        <v>0</v>
      </c>
      <c r="AT138" s="86">
        <f t="shared" si="103"/>
        <v>0</v>
      </c>
      <c r="AU138" s="36"/>
      <c r="AV138" s="57">
        <f t="shared" si="81"/>
        <v>4</v>
      </c>
      <c r="AW138" s="63">
        <f t="shared" si="81"/>
        <v>0.15384615384615385</v>
      </c>
      <c r="AX138" s="63">
        <f t="shared" si="82"/>
        <v>0</v>
      </c>
      <c r="AY138" s="64">
        <f t="shared" si="83"/>
        <v>0</v>
      </c>
      <c r="AZ138" s="64">
        <f t="shared" si="84"/>
        <v>0</v>
      </c>
      <c r="BA138" s="65">
        <f t="shared" si="85"/>
        <v>0</v>
      </c>
      <c r="BB138" s="51">
        <f t="shared" si="97"/>
        <v>0</v>
      </c>
      <c r="BC138" s="51"/>
      <c r="BD138" s="50"/>
      <c r="BE138" s="88">
        <f t="shared" si="86"/>
        <v>0</v>
      </c>
      <c r="BF138" s="51">
        <f t="shared" si="87"/>
        <v>0</v>
      </c>
      <c r="BG138" s="36"/>
      <c r="BH138" s="36"/>
      <c r="BI138" s="36"/>
      <c r="BJ138" s="36"/>
      <c r="BK138" s="36"/>
      <c r="BL138" s="51"/>
    </row>
    <row r="139" spans="1:64" x14ac:dyDescent="0.25">
      <c r="A139" s="60">
        <v>19523</v>
      </c>
      <c r="B139" s="86">
        <f t="shared" si="98"/>
        <v>0</v>
      </c>
      <c r="C139" s="86">
        <f t="shared" si="88"/>
        <v>0</v>
      </c>
      <c r="D139" s="86">
        <f t="shared" si="88"/>
        <v>0</v>
      </c>
      <c r="E139" s="86">
        <f t="shared" si="88"/>
        <v>0</v>
      </c>
      <c r="F139" s="86">
        <f t="shared" si="88"/>
        <v>0</v>
      </c>
      <c r="G139" s="86">
        <f t="shared" si="88"/>
        <v>0</v>
      </c>
      <c r="H139" s="86">
        <f t="shared" si="88"/>
        <v>0</v>
      </c>
      <c r="I139" s="86">
        <f t="shared" si="88"/>
        <v>0</v>
      </c>
      <c r="J139" s="86">
        <f t="shared" si="88"/>
        <v>0</v>
      </c>
      <c r="K139" s="86">
        <f t="shared" si="88"/>
        <v>0</v>
      </c>
      <c r="L139" s="86">
        <f t="shared" si="88"/>
        <v>0</v>
      </c>
      <c r="M139" s="86">
        <f t="shared" si="88"/>
        <v>0</v>
      </c>
      <c r="N139" s="86">
        <f t="shared" si="88"/>
        <v>0</v>
      </c>
      <c r="O139" s="86">
        <f t="shared" si="88"/>
        <v>0</v>
      </c>
      <c r="P139" s="86">
        <f t="shared" si="88"/>
        <v>0</v>
      </c>
      <c r="Q139" s="86">
        <f t="shared" si="88"/>
        <v>0</v>
      </c>
      <c r="R139" s="86">
        <f t="shared" si="88"/>
        <v>0</v>
      </c>
      <c r="S139" s="86">
        <f t="shared" si="88"/>
        <v>0</v>
      </c>
      <c r="T139" s="86">
        <f t="shared" si="88"/>
        <v>0</v>
      </c>
      <c r="U139" s="86">
        <f t="shared" si="88"/>
        <v>0</v>
      </c>
      <c r="V139" s="86">
        <f t="shared" si="88"/>
        <v>0</v>
      </c>
      <c r="W139" s="86">
        <f t="shared" si="88"/>
        <v>0</v>
      </c>
      <c r="X139" s="86">
        <f t="shared" si="88"/>
        <v>0</v>
      </c>
      <c r="Y139" s="86">
        <f t="shared" si="88"/>
        <v>0</v>
      </c>
      <c r="Z139" s="86">
        <f t="shared" si="88"/>
        <v>0</v>
      </c>
      <c r="AA139" s="86">
        <f t="shared" si="89"/>
        <v>0</v>
      </c>
      <c r="AB139" s="86">
        <f t="shared" si="89"/>
        <v>0</v>
      </c>
      <c r="AC139" s="86">
        <f t="shared" si="89"/>
        <v>0</v>
      </c>
      <c r="AD139" s="86">
        <f t="shared" si="88"/>
        <v>0</v>
      </c>
      <c r="AE139" s="86">
        <f t="shared" si="90"/>
        <v>0</v>
      </c>
      <c r="AF139" s="86">
        <f t="shared" si="90"/>
        <v>0</v>
      </c>
      <c r="AG139" s="86">
        <f t="shared" si="90"/>
        <v>0</v>
      </c>
      <c r="AH139" s="86">
        <f t="shared" si="90"/>
        <v>0</v>
      </c>
      <c r="AI139" s="86">
        <f t="shared" si="90"/>
        <v>0</v>
      </c>
      <c r="AJ139" s="86">
        <f t="shared" ref="AJ139" si="105">AJ7/AJ$126+AJ138</f>
        <v>0</v>
      </c>
      <c r="AK139" s="86">
        <f t="shared" ref="AK139:AL139" si="106">AK7/AK$126+AK138</f>
        <v>0</v>
      </c>
      <c r="AL139" s="86">
        <f t="shared" si="106"/>
        <v>0</v>
      </c>
      <c r="AM139" s="86">
        <f t="shared" ref="AM139:AN139" si="107">AM7/AM$126+AM138</f>
        <v>0</v>
      </c>
      <c r="AN139" s="86">
        <f t="shared" si="107"/>
        <v>0</v>
      </c>
      <c r="AO139" s="86">
        <f t="shared" ref="AO139:AP139" si="108">AO7/AO$126+AO138</f>
        <v>0</v>
      </c>
      <c r="AP139" s="86">
        <f t="shared" si="108"/>
        <v>0</v>
      </c>
      <c r="AQ139" s="86">
        <f t="shared" ref="AQ139:AT139" si="109">AQ7/AQ$126+AQ138</f>
        <v>0</v>
      </c>
      <c r="AR139" s="86">
        <f t="shared" ref="AR139:AS139" si="110">AR7/AR$126+AR138</f>
        <v>0</v>
      </c>
      <c r="AS139" s="86">
        <f t="shared" si="110"/>
        <v>0</v>
      </c>
      <c r="AT139" s="86">
        <f t="shared" si="109"/>
        <v>0</v>
      </c>
      <c r="AU139" s="36"/>
      <c r="AV139" s="57">
        <f t="shared" si="81"/>
        <v>7</v>
      </c>
      <c r="AW139" s="63">
        <f t="shared" si="81"/>
        <v>0.26923076923076922</v>
      </c>
      <c r="AX139" s="63">
        <f t="shared" si="82"/>
        <v>0</v>
      </c>
      <c r="AY139" s="64">
        <f t="shared" si="83"/>
        <v>0</v>
      </c>
      <c r="AZ139" s="64">
        <f t="shared" si="84"/>
        <v>0</v>
      </c>
      <c r="BA139" s="65">
        <f t="shared" si="85"/>
        <v>0</v>
      </c>
      <c r="BB139" s="51">
        <f t="shared" si="97"/>
        <v>0</v>
      </c>
      <c r="BC139" s="51"/>
      <c r="BD139" s="50"/>
      <c r="BE139" s="88">
        <f t="shared" si="86"/>
        <v>0</v>
      </c>
      <c r="BF139" s="51">
        <f t="shared" si="87"/>
        <v>0</v>
      </c>
      <c r="BG139" s="36"/>
      <c r="BH139" s="36"/>
      <c r="BI139" s="36"/>
      <c r="BJ139" s="36"/>
      <c r="BK139" s="36"/>
      <c r="BL139" s="51"/>
    </row>
    <row r="140" spans="1:64" x14ac:dyDescent="0.25">
      <c r="A140" s="60">
        <v>19524</v>
      </c>
      <c r="B140" s="86">
        <f t="shared" si="98"/>
        <v>0</v>
      </c>
      <c r="C140" s="86">
        <f t="shared" si="88"/>
        <v>0</v>
      </c>
      <c r="D140" s="86">
        <f t="shared" si="88"/>
        <v>0</v>
      </c>
      <c r="E140" s="86">
        <f t="shared" si="88"/>
        <v>0</v>
      </c>
      <c r="F140" s="86">
        <f t="shared" si="88"/>
        <v>0</v>
      </c>
      <c r="G140" s="86">
        <f t="shared" si="88"/>
        <v>0</v>
      </c>
      <c r="H140" s="86">
        <f t="shared" si="88"/>
        <v>0</v>
      </c>
      <c r="I140" s="86">
        <f t="shared" si="88"/>
        <v>0</v>
      </c>
      <c r="J140" s="86">
        <f t="shared" si="88"/>
        <v>0</v>
      </c>
      <c r="K140" s="86">
        <f t="shared" si="88"/>
        <v>0</v>
      </c>
      <c r="L140" s="86">
        <f t="shared" si="88"/>
        <v>0</v>
      </c>
      <c r="M140" s="86">
        <f t="shared" si="88"/>
        <v>0</v>
      </c>
      <c r="N140" s="86">
        <f t="shared" si="88"/>
        <v>0</v>
      </c>
      <c r="O140" s="86">
        <f t="shared" si="88"/>
        <v>0</v>
      </c>
      <c r="P140" s="86">
        <f t="shared" si="88"/>
        <v>0</v>
      </c>
      <c r="Q140" s="86">
        <f t="shared" si="88"/>
        <v>0</v>
      </c>
      <c r="R140" s="86">
        <f t="shared" si="88"/>
        <v>0</v>
      </c>
      <c r="S140" s="86">
        <f t="shared" si="88"/>
        <v>0</v>
      </c>
      <c r="T140" s="86">
        <f t="shared" si="88"/>
        <v>0</v>
      </c>
      <c r="U140" s="86">
        <f t="shared" si="88"/>
        <v>0</v>
      </c>
      <c r="V140" s="86">
        <f t="shared" si="88"/>
        <v>0</v>
      </c>
      <c r="W140" s="86">
        <f t="shared" si="88"/>
        <v>0</v>
      </c>
      <c r="X140" s="86">
        <f t="shared" si="88"/>
        <v>0</v>
      </c>
      <c r="Y140" s="86">
        <f t="shared" si="88"/>
        <v>0</v>
      </c>
      <c r="Z140" s="86">
        <f t="shared" si="88"/>
        <v>0</v>
      </c>
      <c r="AA140" s="86">
        <f t="shared" si="89"/>
        <v>0</v>
      </c>
      <c r="AB140" s="86">
        <f t="shared" si="89"/>
        <v>0</v>
      </c>
      <c r="AC140" s="86">
        <f t="shared" si="89"/>
        <v>0</v>
      </c>
      <c r="AD140" s="86">
        <f t="shared" si="88"/>
        <v>0</v>
      </c>
      <c r="AE140" s="86">
        <f t="shared" si="90"/>
        <v>0</v>
      </c>
      <c r="AF140" s="86">
        <f t="shared" si="90"/>
        <v>0</v>
      </c>
      <c r="AG140" s="86">
        <f t="shared" si="90"/>
        <v>0</v>
      </c>
      <c r="AH140" s="86">
        <f t="shared" si="90"/>
        <v>0</v>
      </c>
      <c r="AI140" s="86">
        <f t="shared" si="90"/>
        <v>0</v>
      </c>
      <c r="AJ140" s="86">
        <f t="shared" ref="AJ140" si="111">AJ8/AJ$126+AJ139</f>
        <v>0</v>
      </c>
      <c r="AK140" s="86">
        <f t="shared" ref="AK140:AL140" si="112">AK8/AK$126+AK139</f>
        <v>0</v>
      </c>
      <c r="AL140" s="86">
        <f t="shared" si="112"/>
        <v>0</v>
      </c>
      <c r="AM140" s="86">
        <f t="shared" ref="AM140:AN140" si="113">AM8/AM$126+AM139</f>
        <v>0</v>
      </c>
      <c r="AN140" s="86">
        <f t="shared" si="113"/>
        <v>0</v>
      </c>
      <c r="AO140" s="86">
        <f t="shared" ref="AO140:AP140" si="114">AO8/AO$126+AO139</f>
        <v>0</v>
      </c>
      <c r="AP140" s="86">
        <f t="shared" si="114"/>
        <v>0</v>
      </c>
      <c r="AQ140" s="86">
        <f t="shared" ref="AQ140:AT140" si="115">AQ8/AQ$126+AQ139</f>
        <v>0</v>
      </c>
      <c r="AR140" s="86">
        <f t="shared" ref="AR140:AS140" si="116">AR8/AR$126+AR139</f>
        <v>0</v>
      </c>
      <c r="AS140" s="86">
        <f t="shared" si="116"/>
        <v>0</v>
      </c>
      <c r="AT140" s="86">
        <f t="shared" si="115"/>
        <v>0</v>
      </c>
      <c r="AU140" s="36"/>
      <c r="AV140" s="57">
        <f t="shared" si="81"/>
        <v>8</v>
      </c>
      <c r="AW140" s="63">
        <f t="shared" si="81"/>
        <v>0.30769230769230771</v>
      </c>
      <c r="AX140" s="63">
        <f t="shared" si="82"/>
        <v>0</v>
      </c>
      <c r="AY140" s="64">
        <f t="shared" si="83"/>
        <v>0</v>
      </c>
      <c r="AZ140" s="64">
        <f t="shared" si="84"/>
        <v>0</v>
      </c>
      <c r="BA140" s="65">
        <f t="shared" si="85"/>
        <v>0</v>
      </c>
      <c r="BB140" s="51">
        <f t="shared" si="97"/>
        <v>0</v>
      </c>
      <c r="BC140" s="51"/>
      <c r="BD140" s="50"/>
      <c r="BE140" s="88">
        <f t="shared" si="86"/>
        <v>0</v>
      </c>
      <c r="BF140" s="51">
        <f t="shared" si="87"/>
        <v>0</v>
      </c>
      <c r="BG140" s="36"/>
      <c r="BH140" s="36"/>
      <c r="BI140" s="36"/>
      <c r="BJ140" s="36"/>
      <c r="BK140" s="36"/>
      <c r="BL140" s="51"/>
    </row>
    <row r="141" spans="1:64" x14ac:dyDescent="0.25">
      <c r="A141" s="60">
        <v>19525</v>
      </c>
      <c r="B141" s="86">
        <f t="shared" si="98"/>
        <v>0</v>
      </c>
      <c r="C141" s="86">
        <f t="shared" si="88"/>
        <v>0</v>
      </c>
      <c r="D141" s="86">
        <f t="shared" si="88"/>
        <v>0</v>
      </c>
      <c r="E141" s="86">
        <f t="shared" si="88"/>
        <v>0</v>
      </c>
      <c r="F141" s="86">
        <f t="shared" si="88"/>
        <v>0</v>
      </c>
      <c r="G141" s="86">
        <f t="shared" si="88"/>
        <v>0</v>
      </c>
      <c r="H141" s="86">
        <f t="shared" si="88"/>
        <v>0</v>
      </c>
      <c r="I141" s="86">
        <f t="shared" si="88"/>
        <v>0</v>
      </c>
      <c r="J141" s="86">
        <f t="shared" si="88"/>
        <v>0</v>
      </c>
      <c r="K141" s="86">
        <f t="shared" si="88"/>
        <v>0</v>
      </c>
      <c r="L141" s="86">
        <f t="shared" si="88"/>
        <v>0</v>
      </c>
      <c r="M141" s="86">
        <f t="shared" si="88"/>
        <v>0</v>
      </c>
      <c r="N141" s="86">
        <f t="shared" si="88"/>
        <v>0</v>
      </c>
      <c r="O141" s="86">
        <f t="shared" si="88"/>
        <v>0</v>
      </c>
      <c r="P141" s="86">
        <f t="shared" si="88"/>
        <v>0</v>
      </c>
      <c r="Q141" s="86">
        <f t="shared" si="88"/>
        <v>0</v>
      </c>
      <c r="R141" s="86">
        <f t="shared" si="88"/>
        <v>0</v>
      </c>
      <c r="S141" s="86">
        <f t="shared" si="88"/>
        <v>0</v>
      </c>
      <c r="T141" s="86">
        <f t="shared" si="88"/>
        <v>0</v>
      </c>
      <c r="U141" s="86">
        <f t="shared" si="88"/>
        <v>0</v>
      </c>
      <c r="V141" s="86">
        <f t="shared" si="88"/>
        <v>0</v>
      </c>
      <c r="W141" s="86">
        <f t="shared" si="88"/>
        <v>0</v>
      </c>
      <c r="X141" s="86">
        <f t="shared" si="88"/>
        <v>0</v>
      </c>
      <c r="Y141" s="86">
        <f t="shared" si="88"/>
        <v>0</v>
      </c>
      <c r="Z141" s="86">
        <f t="shared" si="88"/>
        <v>0</v>
      </c>
      <c r="AA141" s="86">
        <f t="shared" si="89"/>
        <v>0</v>
      </c>
      <c r="AB141" s="86">
        <f t="shared" si="89"/>
        <v>0</v>
      </c>
      <c r="AC141" s="86">
        <f t="shared" si="89"/>
        <v>0</v>
      </c>
      <c r="AD141" s="86">
        <f t="shared" si="88"/>
        <v>0</v>
      </c>
      <c r="AE141" s="86">
        <f t="shared" si="90"/>
        <v>0</v>
      </c>
      <c r="AF141" s="86">
        <f t="shared" si="90"/>
        <v>0</v>
      </c>
      <c r="AG141" s="86">
        <f t="shared" si="90"/>
        <v>0</v>
      </c>
      <c r="AH141" s="86">
        <f t="shared" si="90"/>
        <v>0</v>
      </c>
      <c r="AI141" s="86">
        <f t="shared" si="90"/>
        <v>0</v>
      </c>
      <c r="AJ141" s="86">
        <f t="shared" ref="AJ141" si="117">AJ9/AJ$126+AJ140</f>
        <v>0</v>
      </c>
      <c r="AK141" s="86">
        <f t="shared" ref="AK141:AL141" si="118">AK9/AK$126+AK140</f>
        <v>0</v>
      </c>
      <c r="AL141" s="86">
        <f t="shared" si="118"/>
        <v>0</v>
      </c>
      <c r="AM141" s="86">
        <f t="shared" ref="AM141:AN141" si="119">AM9/AM$126+AM140</f>
        <v>0</v>
      </c>
      <c r="AN141" s="86">
        <f t="shared" si="119"/>
        <v>0</v>
      </c>
      <c r="AO141" s="86">
        <f t="shared" ref="AO141:AP141" si="120">AO9/AO$126+AO140</f>
        <v>0</v>
      </c>
      <c r="AP141" s="86">
        <f t="shared" si="120"/>
        <v>0</v>
      </c>
      <c r="AQ141" s="86">
        <f t="shared" ref="AQ141:AT141" si="121">AQ9/AQ$126+AQ140</f>
        <v>0</v>
      </c>
      <c r="AR141" s="86">
        <f t="shared" ref="AR141:AS141" si="122">AR9/AR$126+AR140</f>
        <v>0</v>
      </c>
      <c r="AS141" s="86">
        <f t="shared" si="122"/>
        <v>0</v>
      </c>
      <c r="AT141" s="86">
        <f t="shared" si="121"/>
        <v>0</v>
      </c>
      <c r="AU141" s="36"/>
      <c r="AV141" s="57">
        <f t="shared" si="81"/>
        <v>11</v>
      </c>
      <c r="AW141" s="63">
        <f t="shared" si="81"/>
        <v>0.42307692307692307</v>
      </c>
      <c r="AX141" s="63">
        <f t="shared" si="82"/>
        <v>0</v>
      </c>
      <c r="AY141" s="64">
        <f t="shared" si="83"/>
        <v>0</v>
      </c>
      <c r="AZ141" s="64">
        <f t="shared" si="84"/>
        <v>0</v>
      </c>
      <c r="BA141" s="65">
        <f t="shared" si="85"/>
        <v>0</v>
      </c>
      <c r="BB141" s="51">
        <f t="shared" si="97"/>
        <v>0</v>
      </c>
      <c r="BC141" s="51"/>
      <c r="BD141" s="50"/>
      <c r="BE141" s="88">
        <f t="shared" si="86"/>
        <v>0</v>
      </c>
      <c r="BF141" s="51">
        <f t="shared" si="87"/>
        <v>0</v>
      </c>
      <c r="BG141" s="36"/>
      <c r="BH141" s="36"/>
      <c r="BI141" s="36"/>
      <c r="BJ141" s="36"/>
      <c r="BK141" s="36"/>
      <c r="BL141" s="51"/>
    </row>
    <row r="142" spans="1:64" x14ac:dyDescent="0.25">
      <c r="A142" s="60">
        <v>19526</v>
      </c>
      <c r="B142" s="86">
        <f t="shared" si="98"/>
        <v>0</v>
      </c>
      <c r="C142" s="86">
        <f t="shared" si="88"/>
        <v>0</v>
      </c>
      <c r="D142" s="86">
        <f t="shared" si="88"/>
        <v>0</v>
      </c>
      <c r="E142" s="86">
        <f t="shared" si="88"/>
        <v>0</v>
      </c>
      <c r="F142" s="86">
        <f t="shared" si="88"/>
        <v>0</v>
      </c>
      <c r="G142" s="86">
        <f t="shared" si="88"/>
        <v>0</v>
      </c>
      <c r="H142" s="86">
        <f t="shared" si="88"/>
        <v>0</v>
      </c>
      <c r="I142" s="86">
        <f t="shared" si="88"/>
        <v>0</v>
      </c>
      <c r="J142" s="86">
        <f t="shared" si="88"/>
        <v>0</v>
      </c>
      <c r="K142" s="86">
        <f t="shared" si="88"/>
        <v>0</v>
      </c>
      <c r="L142" s="86">
        <f t="shared" si="88"/>
        <v>0</v>
      </c>
      <c r="M142" s="86">
        <f t="shared" si="88"/>
        <v>0</v>
      </c>
      <c r="N142" s="86">
        <f t="shared" si="88"/>
        <v>0</v>
      </c>
      <c r="O142" s="86">
        <f t="shared" si="88"/>
        <v>0</v>
      </c>
      <c r="P142" s="86">
        <f t="shared" si="88"/>
        <v>0</v>
      </c>
      <c r="Q142" s="86">
        <f t="shared" si="88"/>
        <v>0</v>
      </c>
      <c r="R142" s="86">
        <f t="shared" si="88"/>
        <v>0</v>
      </c>
      <c r="S142" s="86">
        <f t="shared" si="88"/>
        <v>0</v>
      </c>
      <c r="T142" s="86">
        <f t="shared" si="88"/>
        <v>0</v>
      </c>
      <c r="U142" s="86">
        <f t="shared" si="88"/>
        <v>0</v>
      </c>
      <c r="V142" s="86">
        <f t="shared" si="88"/>
        <v>0</v>
      </c>
      <c r="W142" s="86">
        <f t="shared" si="88"/>
        <v>0</v>
      </c>
      <c r="X142" s="86">
        <f t="shared" si="88"/>
        <v>0</v>
      </c>
      <c r="Y142" s="86">
        <f t="shared" si="88"/>
        <v>0</v>
      </c>
      <c r="Z142" s="86">
        <f t="shared" si="88"/>
        <v>0</v>
      </c>
      <c r="AA142" s="86">
        <f t="shared" si="89"/>
        <v>0</v>
      </c>
      <c r="AB142" s="86">
        <f t="shared" si="89"/>
        <v>0</v>
      </c>
      <c r="AC142" s="86">
        <f t="shared" si="89"/>
        <v>0</v>
      </c>
      <c r="AD142" s="86">
        <f t="shared" si="88"/>
        <v>0</v>
      </c>
      <c r="AE142" s="86">
        <f t="shared" si="90"/>
        <v>0</v>
      </c>
      <c r="AF142" s="86">
        <f t="shared" si="90"/>
        <v>0</v>
      </c>
      <c r="AG142" s="86">
        <f t="shared" si="90"/>
        <v>0</v>
      </c>
      <c r="AH142" s="86">
        <f t="shared" si="90"/>
        <v>0</v>
      </c>
      <c r="AI142" s="86">
        <f t="shared" si="90"/>
        <v>0</v>
      </c>
      <c r="AJ142" s="86">
        <f t="shared" ref="AJ142" si="123">AJ10/AJ$126+AJ141</f>
        <v>0</v>
      </c>
      <c r="AK142" s="86">
        <f t="shared" ref="AK142:AL142" si="124">AK10/AK$126+AK141</f>
        <v>0</v>
      </c>
      <c r="AL142" s="86">
        <f t="shared" si="124"/>
        <v>0</v>
      </c>
      <c r="AM142" s="86">
        <f t="shared" ref="AM142:AN142" si="125">AM10/AM$126+AM141</f>
        <v>0</v>
      </c>
      <c r="AN142" s="86">
        <f t="shared" si="125"/>
        <v>0</v>
      </c>
      <c r="AO142" s="86">
        <f t="shared" ref="AO142:AP142" si="126">AO10/AO$126+AO141</f>
        <v>0</v>
      </c>
      <c r="AP142" s="86">
        <f t="shared" si="126"/>
        <v>0</v>
      </c>
      <c r="AQ142" s="86">
        <f t="shared" ref="AQ142:AT142" si="127">AQ10/AQ$126+AQ141</f>
        <v>0</v>
      </c>
      <c r="AR142" s="86">
        <f t="shared" ref="AR142:AS142" si="128">AR10/AR$126+AR141</f>
        <v>0</v>
      </c>
      <c r="AS142" s="86">
        <f t="shared" si="128"/>
        <v>0</v>
      </c>
      <c r="AT142" s="86">
        <f t="shared" si="127"/>
        <v>0</v>
      </c>
      <c r="AU142" s="36"/>
      <c r="AV142" s="57">
        <f t="shared" si="81"/>
        <v>13</v>
      </c>
      <c r="AW142" s="63">
        <f t="shared" si="81"/>
        <v>0.5</v>
      </c>
      <c r="AX142" s="63">
        <f t="shared" si="82"/>
        <v>0</v>
      </c>
      <c r="AY142" s="64">
        <f t="shared" si="83"/>
        <v>0</v>
      </c>
      <c r="AZ142" s="64">
        <f t="shared" si="84"/>
        <v>0</v>
      </c>
      <c r="BA142" s="65">
        <f t="shared" si="85"/>
        <v>0</v>
      </c>
      <c r="BB142" s="51">
        <f t="shared" si="97"/>
        <v>0</v>
      </c>
      <c r="BC142" s="51"/>
      <c r="BD142" s="50"/>
      <c r="BE142" s="88">
        <f t="shared" si="86"/>
        <v>0</v>
      </c>
      <c r="BF142" s="51">
        <f t="shared" si="87"/>
        <v>0</v>
      </c>
      <c r="BG142" s="36"/>
      <c r="BH142" s="36"/>
      <c r="BI142" s="36"/>
      <c r="BJ142" s="36"/>
      <c r="BK142" s="36"/>
      <c r="BL142" s="51"/>
    </row>
    <row r="143" spans="1:64" x14ac:dyDescent="0.25">
      <c r="A143" s="60">
        <v>19527</v>
      </c>
      <c r="B143" s="86">
        <f t="shared" si="98"/>
        <v>0</v>
      </c>
      <c r="C143" s="86">
        <f t="shared" si="88"/>
        <v>0</v>
      </c>
      <c r="D143" s="86">
        <f t="shared" si="88"/>
        <v>0</v>
      </c>
      <c r="E143" s="86">
        <f t="shared" si="88"/>
        <v>0</v>
      </c>
      <c r="F143" s="86">
        <f t="shared" si="88"/>
        <v>0</v>
      </c>
      <c r="G143" s="86">
        <f t="shared" si="88"/>
        <v>0</v>
      </c>
      <c r="H143" s="86">
        <f t="shared" si="88"/>
        <v>0</v>
      </c>
      <c r="I143" s="86">
        <f t="shared" si="88"/>
        <v>0</v>
      </c>
      <c r="J143" s="86">
        <f t="shared" si="88"/>
        <v>0</v>
      </c>
      <c r="K143" s="86">
        <f t="shared" si="88"/>
        <v>0</v>
      </c>
      <c r="L143" s="86">
        <f t="shared" si="88"/>
        <v>0</v>
      </c>
      <c r="M143" s="86">
        <f t="shared" si="88"/>
        <v>0</v>
      </c>
      <c r="N143" s="86">
        <f t="shared" si="88"/>
        <v>0</v>
      </c>
      <c r="O143" s="86">
        <f t="shared" si="88"/>
        <v>0</v>
      </c>
      <c r="P143" s="86">
        <f t="shared" si="88"/>
        <v>0</v>
      </c>
      <c r="Q143" s="86">
        <f t="shared" si="88"/>
        <v>0</v>
      </c>
      <c r="R143" s="86">
        <f t="shared" si="88"/>
        <v>0</v>
      </c>
      <c r="S143" s="86">
        <f t="shared" si="88"/>
        <v>0</v>
      </c>
      <c r="T143" s="86">
        <f t="shared" si="88"/>
        <v>0</v>
      </c>
      <c r="U143" s="86">
        <f t="shared" si="88"/>
        <v>0</v>
      </c>
      <c r="V143" s="86">
        <f t="shared" si="88"/>
        <v>0</v>
      </c>
      <c r="W143" s="86">
        <f t="shared" si="88"/>
        <v>0</v>
      </c>
      <c r="X143" s="86">
        <f t="shared" si="88"/>
        <v>0</v>
      </c>
      <c r="Y143" s="86">
        <f t="shared" si="88"/>
        <v>0</v>
      </c>
      <c r="Z143" s="86">
        <f t="shared" si="88"/>
        <v>0</v>
      </c>
      <c r="AA143" s="86">
        <f t="shared" si="89"/>
        <v>0</v>
      </c>
      <c r="AB143" s="86">
        <f t="shared" si="89"/>
        <v>0</v>
      </c>
      <c r="AC143" s="86">
        <f t="shared" si="89"/>
        <v>0</v>
      </c>
      <c r="AD143" s="86">
        <f t="shared" si="88"/>
        <v>0</v>
      </c>
      <c r="AE143" s="86">
        <f t="shared" si="90"/>
        <v>0</v>
      </c>
      <c r="AF143" s="86">
        <f t="shared" si="90"/>
        <v>0</v>
      </c>
      <c r="AG143" s="86">
        <f t="shared" si="90"/>
        <v>0</v>
      </c>
      <c r="AH143" s="86">
        <f t="shared" si="90"/>
        <v>0</v>
      </c>
      <c r="AI143" s="86">
        <f t="shared" si="90"/>
        <v>0</v>
      </c>
      <c r="AJ143" s="86">
        <f t="shared" ref="AJ143" si="129">AJ11/AJ$126+AJ142</f>
        <v>0</v>
      </c>
      <c r="AK143" s="86">
        <f t="shared" ref="AK143:AL143" si="130">AK11/AK$126+AK142</f>
        <v>0</v>
      </c>
      <c r="AL143" s="86">
        <f t="shared" si="130"/>
        <v>0</v>
      </c>
      <c r="AM143" s="86">
        <f t="shared" ref="AM143:AN143" si="131">AM11/AM$126+AM142</f>
        <v>0</v>
      </c>
      <c r="AN143" s="86">
        <f t="shared" si="131"/>
        <v>0</v>
      </c>
      <c r="AO143" s="86">
        <f t="shared" ref="AO143:AP143" si="132">AO11/AO$126+AO142</f>
        <v>0</v>
      </c>
      <c r="AP143" s="86">
        <f t="shared" si="132"/>
        <v>0</v>
      </c>
      <c r="AQ143" s="86">
        <f t="shared" ref="AQ143:AT143" si="133">AQ11/AQ$126+AQ142</f>
        <v>0</v>
      </c>
      <c r="AR143" s="86">
        <f t="shared" ref="AR143:AS143" si="134">AR11/AR$126+AR142</f>
        <v>0</v>
      </c>
      <c r="AS143" s="86">
        <f t="shared" si="134"/>
        <v>0</v>
      </c>
      <c r="AT143" s="86">
        <f t="shared" si="133"/>
        <v>0</v>
      </c>
      <c r="AU143" s="36"/>
      <c r="AV143" s="57">
        <f t="shared" si="81"/>
        <v>13</v>
      </c>
      <c r="AW143" s="63">
        <f t="shared" si="81"/>
        <v>0.5</v>
      </c>
      <c r="AX143" s="63">
        <f t="shared" si="82"/>
        <v>0</v>
      </c>
      <c r="AY143" s="64">
        <f t="shared" si="83"/>
        <v>0</v>
      </c>
      <c r="AZ143" s="64">
        <f t="shared" si="84"/>
        <v>0</v>
      </c>
      <c r="BA143" s="65">
        <f t="shared" si="85"/>
        <v>0</v>
      </c>
      <c r="BB143" s="51">
        <f t="shared" si="97"/>
        <v>0</v>
      </c>
      <c r="BC143" s="51"/>
      <c r="BD143" s="50"/>
      <c r="BE143" s="88">
        <f t="shared" si="86"/>
        <v>0</v>
      </c>
      <c r="BF143" s="51">
        <f t="shared" si="87"/>
        <v>0</v>
      </c>
      <c r="BG143" s="36"/>
      <c r="BH143" s="36"/>
      <c r="BI143" s="36"/>
      <c r="BJ143" s="36"/>
      <c r="BK143" s="36"/>
      <c r="BL143" s="51"/>
    </row>
    <row r="144" spans="1:64" x14ac:dyDescent="0.25">
      <c r="A144" s="60">
        <v>19528</v>
      </c>
      <c r="B144" s="86">
        <f t="shared" si="98"/>
        <v>0</v>
      </c>
      <c r="C144" s="86">
        <f t="shared" si="88"/>
        <v>0</v>
      </c>
      <c r="D144" s="86">
        <f t="shared" si="88"/>
        <v>0</v>
      </c>
      <c r="E144" s="86">
        <f t="shared" si="88"/>
        <v>0</v>
      </c>
      <c r="F144" s="86">
        <f t="shared" si="88"/>
        <v>0</v>
      </c>
      <c r="G144" s="86">
        <f t="shared" si="88"/>
        <v>0</v>
      </c>
      <c r="H144" s="86">
        <f t="shared" si="88"/>
        <v>0</v>
      </c>
      <c r="I144" s="86">
        <f t="shared" si="88"/>
        <v>0</v>
      </c>
      <c r="J144" s="86">
        <f t="shared" si="88"/>
        <v>0</v>
      </c>
      <c r="K144" s="86">
        <f t="shared" si="88"/>
        <v>0</v>
      </c>
      <c r="L144" s="86">
        <f t="shared" si="88"/>
        <v>0</v>
      </c>
      <c r="M144" s="86">
        <f t="shared" si="88"/>
        <v>0</v>
      </c>
      <c r="N144" s="86">
        <f t="shared" si="88"/>
        <v>0</v>
      </c>
      <c r="O144" s="86">
        <f t="shared" si="88"/>
        <v>0</v>
      </c>
      <c r="P144" s="86">
        <f t="shared" si="88"/>
        <v>0</v>
      </c>
      <c r="Q144" s="86">
        <f t="shared" si="88"/>
        <v>0</v>
      </c>
      <c r="R144" s="86">
        <f t="shared" si="88"/>
        <v>0</v>
      </c>
      <c r="S144" s="86">
        <f t="shared" si="88"/>
        <v>0</v>
      </c>
      <c r="T144" s="86">
        <f t="shared" si="88"/>
        <v>0</v>
      </c>
      <c r="U144" s="86">
        <f t="shared" si="88"/>
        <v>0</v>
      </c>
      <c r="V144" s="86">
        <f t="shared" si="88"/>
        <v>0</v>
      </c>
      <c r="W144" s="86">
        <f t="shared" si="88"/>
        <v>0</v>
      </c>
      <c r="X144" s="86">
        <f t="shared" si="88"/>
        <v>0</v>
      </c>
      <c r="Y144" s="86">
        <f t="shared" si="88"/>
        <v>0</v>
      </c>
      <c r="Z144" s="86">
        <f t="shared" si="88"/>
        <v>0</v>
      </c>
      <c r="AA144" s="86">
        <f t="shared" si="89"/>
        <v>0</v>
      </c>
      <c r="AB144" s="86">
        <f t="shared" si="89"/>
        <v>0</v>
      </c>
      <c r="AC144" s="86">
        <f t="shared" si="89"/>
        <v>0</v>
      </c>
      <c r="AD144" s="86">
        <f t="shared" si="88"/>
        <v>0</v>
      </c>
      <c r="AE144" s="86">
        <f t="shared" si="90"/>
        <v>0</v>
      </c>
      <c r="AF144" s="86">
        <f t="shared" si="90"/>
        <v>0</v>
      </c>
      <c r="AG144" s="86">
        <f t="shared" si="90"/>
        <v>0</v>
      </c>
      <c r="AH144" s="86">
        <f t="shared" si="90"/>
        <v>0</v>
      </c>
      <c r="AI144" s="86">
        <f t="shared" si="90"/>
        <v>0</v>
      </c>
      <c r="AJ144" s="86">
        <f t="shared" ref="AJ144" si="135">AJ12/AJ$126+AJ143</f>
        <v>0</v>
      </c>
      <c r="AK144" s="86">
        <f t="shared" ref="AK144:AL144" si="136">AK12/AK$126+AK143</f>
        <v>0</v>
      </c>
      <c r="AL144" s="86">
        <f t="shared" si="136"/>
        <v>0</v>
      </c>
      <c r="AM144" s="86">
        <f t="shared" ref="AM144:AN144" si="137">AM12/AM$126+AM143</f>
        <v>0</v>
      </c>
      <c r="AN144" s="86">
        <f t="shared" si="137"/>
        <v>0</v>
      </c>
      <c r="AO144" s="86">
        <f t="shared" ref="AO144:AP144" si="138">AO12/AO$126+AO143</f>
        <v>0</v>
      </c>
      <c r="AP144" s="86">
        <f t="shared" si="138"/>
        <v>0</v>
      </c>
      <c r="AQ144" s="86">
        <f t="shared" ref="AQ144:AT144" si="139">AQ12/AQ$126+AQ143</f>
        <v>0</v>
      </c>
      <c r="AR144" s="86">
        <f t="shared" ref="AR144:AS144" si="140">AR12/AR$126+AR143</f>
        <v>0</v>
      </c>
      <c r="AS144" s="86">
        <f t="shared" si="140"/>
        <v>0</v>
      </c>
      <c r="AT144" s="86">
        <f t="shared" si="139"/>
        <v>0</v>
      </c>
      <c r="AU144" s="36"/>
      <c r="AV144" s="57">
        <f t="shared" si="81"/>
        <v>14</v>
      </c>
      <c r="AW144" s="63">
        <f t="shared" si="81"/>
        <v>0.53846153846153844</v>
      </c>
      <c r="AX144" s="63">
        <f t="shared" si="82"/>
        <v>0</v>
      </c>
      <c r="AY144" s="64">
        <f t="shared" si="83"/>
        <v>0</v>
      </c>
      <c r="AZ144" s="64">
        <f t="shared" si="84"/>
        <v>0</v>
      </c>
      <c r="BA144" s="65">
        <f t="shared" si="85"/>
        <v>0</v>
      </c>
      <c r="BB144" s="51">
        <f t="shared" si="97"/>
        <v>0</v>
      </c>
      <c r="BC144" s="51"/>
      <c r="BD144" s="50"/>
      <c r="BE144" s="88">
        <f t="shared" si="86"/>
        <v>0</v>
      </c>
      <c r="BF144" s="51">
        <f t="shared" si="87"/>
        <v>0</v>
      </c>
      <c r="BG144" s="36"/>
      <c r="BH144" s="36"/>
      <c r="BI144" s="36"/>
      <c r="BJ144" s="36"/>
      <c r="BK144" s="36"/>
      <c r="BL144" s="51"/>
    </row>
    <row r="145" spans="1:58" x14ac:dyDescent="0.25">
      <c r="A145" s="60">
        <v>19529</v>
      </c>
      <c r="B145" s="86">
        <f t="shared" si="98"/>
        <v>0</v>
      </c>
      <c r="C145" s="86">
        <f t="shared" si="88"/>
        <v>0</v>
      </c>
      <c r="D145" s="86">
        <f t="shared" si="88"/>
        <v>0</v>
      </c>
      <c r="E145" s="86">
        <f t="shared" si="88"/>
        <v>0</v>
      </c>
      <c r="F145" s="86">
        <f t="shared" si="88"/>
        <v>0</v>
      </c>
      <c r="G145" s="86">
        <f t="shared" si="88"/>
        <v>0</v>
      </c>
      <c r="H145" s="86">
        <f t="shared" si="88"/>
        <v>0</v>
      </c>
      <c r="I145" s="86">
        <f t="shared" si="88"/>
        <v>0</v>
      </c>
      <c r="J145" s="86">
        <f t="shared" si="88"/>
        <v>0</v>
      </c>
      <c r="K145" s="86">
        <f t="shared" si="88"/>
        <v>0</v>
      </c>
      <c r="L145" s="86">
        <f t="shared" si="88"/>
        <v>0</v>
      </c>
      <c r="M145" s="86">
        <f t="shared" si="88"/>
        <v>0</v>
      </c>
      <c r="N145" s="86">
        <f t="shared" si="88"/>
        <v>0</v>
      </c>
      <c r="O145" s="86">
        <f t="shared" si="88"/>
        <v>0</v>
      </c>
      <c r="P145" s="86">
        <f t="shared" si="88"/>
        <v>0</v>
      </c>
      <c r="Q145" s="86">
        <f t="shared" si="88"/>
        <v>0</v>
      </c>
      <c r="R145" s="86">
        <f t="shared" si="88"/>
        <v>0</v>
      </c>
      <c r="S145" s="86">
        <f t="shared" si="88"/>
        <v>0</v>
      </c>
      <c r="T145" s="86">
        <f t="shared" si="88"/>
        <v>0</v>
      </c>
      <c r="U145" s="86">
        <f t="shared" si="88"/>
        <v>0</v>
      </c>
      <c r="V145" s="86">
        <f t="shared" si="88"/>
        <v>0</v>
      </c>
      <c r="W145" s="86">
        <f t="shared" si="88"/>
        <v>0</v>
      </c>
      <c r="X145" s="86">
        <f t="shared" si="88"/>
        <v>0</v>
      </c>
      <c r="Y145" s="86">
        <f t="shared" si="88"/>
        <v>0</v>
      </c>
      <c r="Z145" s="86">
        <f t="shared" si="88"/>
        <v>0</v>
      </c>
      <c r="AA145" s="86">
        <f t="shared" si="89"/>
        <v>0</v>
      </c>
      <c r="AB145" s="86">
        <f t="shared" si="89"/>
        <v>0</v>
      </c>
      <c r="AC145" s="86">
        <f t="shared" si="89"/>
        <v>0</v>
      </c>
      <c r="AD145" s="86">
        <f t="shared" si="88"/>
        <v>0</v>
      </c>
      <c r="AE145" s="86">
        <f t="shared" si="90"/>
        <v>0</v>
      </c>
      <c r="AF145" s="86">
        <f t="shared" si="90"/>
        <v>0</v>
      </c>
      <c r="AG145" s="86">
        <f t="shared" si="90"/>
        <v>0</v>
      </c>
      <c r="AH145" s="86">
        <f t="shared" si="90"/>
        <v>0</v>
      </c>
      <c r="AI145" s="86">
        <f t="shared" si="90"/>
        <v>0</v>
      </c>
      <c r="AJ145" s="86">
        <f t="shared" ref="AJ145" si="141">AJ13/AJ$126+AJ144</f>
        <v>0</v>
      </c>
      <c r="AK145" s="86">
        <f t="shared" ref="AK145:AL145" si="142">AK13/AK$126+AK144</f>
        <v>0</v>
      </c>
      <c r="AL145" s="86">
        <f t="shared" si="142"/>
        <v>0</v>
      </c>
      <c r="AM145" s="86">
        <f t="shared" ref="AM145:AN145" si="143">AM13/AM$126+AM144</f>
        <v>0</v>
      </c>
      <c r="AN145" s="86">
        <f t="shared" si="143"/>
        <v>0</v>
      </c>
      <c r="AO145" s="86">
        <f t="shared" ref="AO145:AP145" si="144">AO13/AO$126+AO144</f>
        <v>0</v>
      </c>
      <c r="AP145" s="86">
        <f t="shared" si="144"/>
        <v>0</v>
      </c>
      <c r="AQ145" s="86">
        <f t="shared" ref="AQ145:AT145" si="145">AQ13/AQ$126+AQ144</f>
        <v>0</v>
      </c>
      <c r="AR145" s="86">
        <f t="shared" ref="AR145:AS145" si="146">AR13/AR$126+AR144</f>
        <v>0</v>
      </c>
      <c r="AS145" s="86">
        <f t="shared" si="146"/>
        <v>0</v>
      </c>
      <c r="AT145" s="86">
        <f t="shared" si="145"/>
        <v>0</v>
      </c>
      <c r="AU145" s="36"/>
      <c r="AV145" s="57">
        <f t="shared" si="81"/>
        <v>16</v>
      </c>
      <c r="AW145" s="63">
        <f t="shared" si="81"/>
        <v>0.61538461538461542</v>
      </c>
      <c r="AX145" s="63">
        <f t="shared" si="82"/>
        <v>0</v>
      </c>
      <c r="AY145" s="64">
        <f t="shared" si="83"/>
        <v>0</v>
      </c>
      <c r="AZ145" s="64">
        <f t="shared" si="84"/>
        <v>0</v>
      </c>
      <c r="BA145" s="65">
        <f t="shared" si="85"/>
        <v>0</v>
      </c>
      <c r="BB145" s="51">
        <f t="shared" si="97"/>
        <v>0</v>
      </c>
      <c r="BC145" s="51"/>
      <c r="BD145" s="50"/>
      <c r="BE145" s="88">
        <f t="shared" si="86"/>
        <v>0</v>
      </c>
      <c r="BF145" s="51">
        <f t="shared" si="87"/>
        <v>0</v>
      </c>
    </row>
    <row r="146" spans="1:58" x14ac:dyDescent="0.25">
      <c r="A146" s="60">
        <v>19530</v>
      </c>
      <c r="B146" s="86">
        <f t="shared" si="98"/>
        <v>0</v>
      </c>
      <c r="C146" s="86">
        <f t="shared" si="88"/>
        <v>0</v>
      </c>
      <c r="D146" s="86">
        <f t="shared" si="88"/>
        <v>0</v>
      </c>
      <c r="E146" s="86">
        <f t="shared" si="88"/>
        <v>0</v>
      </c>
      <c r="F146" s="86">
        <f t="shared" si="88"/>
        <v>0</v>
      </c>
      <c r="G146" s="86">
        <f t="shared" si="88"/>
        <v>0</v>
      </c>
      <c r="H146" s="86">
        <f t="shared" si="88"/>
        <v>0</v>
      </c>
      <c r="I146" s="86">
        <f t="shared" si="88"/>
        <v>0</v>
      </c>
      <c r="J146" s="86">
        <f t="shared" si="88"/>
        <v>0</v>
      </c>
      <c r="K146" s="86">
        <f t="shared" si="88"/>
        <v>0</v>
      </c>
      <c r="L146" s="86">
        <f t="shared" si="88"/>
        <v>0</v>
      </c>
      <c r="M146" s="86">
        <f t="shared" si="88"/>
        <v>0</v>
      </c>
      <c r="N146" s="86">
        <f t="shared" si="88"/>
        <v>0</v>
      </c>
      <c r="O146" s="86">
        <f t="shared" si="88"/>
        <v>0</v>
      </c>
      <c r="P146" s="86">
        <f t="shared" si="88"/>
        <v>0</v>
      </c>
      <c r="Q146" s="86">
        <f t="shared" si="88"/>
        <v>0</v>
      </c>
      <c r="R146" s="86">
        <f t="shared" si="88"/>
        <v>0</v>
      </c>
      <c r="S146" s="86">
        <f t="shared" si="88"/>
        <v>0</v>
      </c>
      <c r="T146" s="86">
        <f t="shared" si="88"/>
        <v>0</v>
      </c>
      <c r="U146" s="86">
        <f t="shared" si="88"/>
        <v>0</v>
      </c>
      <c r="V146" s="86">
        <f t="shared" si="88"/>
        <v>0</v>
      </c>
      <c r="W146" s="86">
        <f t="shared" si="88"/>
        <v>0</v>
      </c>
      <c r="X146" s="86">
        <f t="shared" si="88"/>
        <v>0</v>
      </c>
      <c r="Y146" s="86">
        <f t="shared" si="88"/>
        <v>0</v>
      </c>
      <c r="Z146" s="86">
        <f t="shared" si="88"/>
        <v>0</v>
      </c>
      <c r="AA146" s="86">
        <f t="shared" si="89"/>
        <v>0</v>
      </c>
      <c r="AB146" s="86">
        <f t="shared" si="89"/>
        <v>0</v>
      </c>
      <c r="AC146" s="86">
        <f t="shared" si="89"/>
        <v>0</v>
      </c>
      <c r="AD146" s="86">
        <f t="shared" si="88"/>
        <v>0</v>
      </c>
      <c r="AE146" s="86">
        <f t="shared" si="90"/>
        <v>0</v>
      </c>
      <c r="AF146" s="86">
        <f t="shared" si="90"/>
        <v>0</v>
      </c>
      <c r="AG146" s="86">
        <f t="shared" si="90"/>
        <v>0</v>
      </c>
      <c r="AH146" s="86">
        <f t="shared" si="90"/>
        <v>0</v>
      </c>
      <c r="AI146" s="86">
        <f t="shared" si="90"/>
        <v>0</v>
      </c>
      <c r="AJ146" s="86">
        <f t="shared" ref="AJ146" si="147">AJ14/AJ$126+AJ145</f>
        <v>0</v>
      </c>
      <c r="AK146" s="86">
        <f t="shared" ref="AK146:AL146" si="148">AK14/AK$126+AK145</f>
        <v>0</v>
      </c>
      <c r="AL146" s="86">
        <f t="shared" si="148"/>
        <v>0</v>
      </c>
      <c r="AM146" s="86">
        <f t="shared" ref="AM146:AN146" si="149">AM14/AM$126+AM145</f>
        <v>0</v>
      </c>
      <c r="AN146" s="86">
        <f t="shared" si="149"/>
        <v>0</v>
      </c>
      <c r="AO146" s="86">
        <f t="shared" ref="AO146:AP146" si="150">AO14/AO$126+AO145</f>
        <v>0</v>
      </c>
      <c r="AP146" s="86">
        <f t="shared" si="150"/>
        <v>0</v>
      </c>
      <c r="AQ146" s="86">
        <f t="shared" ref="AQ146:AT146" si="151">AQ14/AQ$126+AQ145</f>
        <v>0</v>
      </c>
      <c r="AR146" s="86">
        <f t="shared" ref="AR146:AS146" si="152">AR14/AR$126+AR145</f>
        <v>0</v>
      </c>
      <c r="AS146" s="86">
        <f t="shared" si="152"/>
        <v>0</v>
      </c>
      <c r="AT146" s="86">
        <f t="shared" si="151"/>
        <v>0</v>
      </c>
      <c r="AU146" s="36"/>
      <c r="AV146" s="57">
        <f t="shared" si="81"/>
        <v>18</v>
      </c>
      <c r="AW146" s="63">
        <f t="shared" si="81"/>
        <v>0.69230769230769229</v>
      </c>
      <c r="AX146" s="63">
        <f t="shared" si="82"/>
        <v>0</v>
      </c>
      <c r="AY146" s="64">
        <f t="shared" si="83"/>
        <v>0</v>
      </c>
      <c r="AZ146" s="64">
        <f t="shared" si="84"/>
        <v>0</v>
      </c>
      <c r="BA146" s="65">
        <f t="shared" si="85"/>
        <v>0</v>
      </c>
      <c r="BB146" s="51">
        <f t="shared" si="97"/>
        <v>0</v>
      </c>
      <c r="BC146" s="51"/>
      <c r="BD146" s="50"/>
      <c r="BE146" s="88">
        <f t="shared" si="86"/>
        <v>0</v>
      </c>
      <c r="BF146" s="51">
        <f t="shared" si="87"/>
        <v>0</v>
      </c>
    </row>
    <row r="147" spans="1:58" x14ac:dyDescent="0.25">
      <c r="A147" s="60">
        <v>19531</v>
      </c>
      <c r="B147" s="86">
        <f t="shared" si="98"/>
        <v>0</v>
      </c>
      <c r="C147" s="86">
        <f t="shared" si="88"/>
        <v>0</v>
      </c>
      <c r="D147" s="86">
        <f t="shared" si="88"/>
        <v>0</v>
      </c>
      <c r="E147" s="86">
        <f t="shared" si="88"/>
        <v>0</v>
      </c>
      <c r="F147" s="86">
        <f t="shared" si="88"/>
        <v>0</v>
      </c>
      <c r="G147" s="86">
        <f t="shared" si="88"/>
        <v>0</v>
      </c>
      <c r="H147" s="86">
        <f t="shared" ref="H147:H210" si="153">H15/H$126+H146</f>
        <v>0</v>
      </c>
      <c r="I147" s="86">
        <f t="shared" ref="I147:I210" si="154">I15/I$126+I146</f>
        <v>0</v>
      </c>
      <c r="J147" s="86">
        <f t="shared" ref="J147:J210" si="155">J15/J$126+J146</f>
        <v>0</v>
      </c>
      <c r="K147" s="86">
        <f t="shared" ref="K147:K210" si="156">K15/K$126+K146</f>
        <v>0</v>
      </c>
      <c r="L147" s="86">
        <f t="shared" ref="L147:L210" si="157">L15/L$126+L146</f>
        <v>0</v>
      </c>
      <c r="M147" s="86">
        <f t="shared" ref="M147:M210" si="158">M15/M$126+M146</f>
        <v>0</v>
      </c>
      <c r="N147" s="86">
        <f t="shared" ref="N147:N210" si="159">N15/N$126+N146</f>
        <v>0</v>
      </c>
      <c r="O147" s="86">
        <f t="shared" ref="O147:O210" si="160">O15/O$126+O146</f>
        <v>0</v>
      </c>
      <c r="P147" s="86">
        <f t="shared" ref="P147:P210" si="161">P15/P$126+P146</f>
        <v>0</v>
      </c>
      <c r="Q147" s="86">
        <f t="shared" ref="Q147:Q210" si="162">Q15/Q$126+Q146</f>
        <v>0</v>
      </c>
      <c r="R147" s="86">
        <f t="shared" ref="R147:R210" si="163">R15/R$126+R146</f>
        <v>0</v>
      </c>
      <c r="S147" s="86">
        <f t="shared" ref="S147:S210" si="164">S15/S$126+S146</f>
        <v>0</v>
      </c>
      <c r="T147" s="86">
        <f t="shared" ref="T147:T210" si="165">T15/T$126+T146</f>
        <v>0</v>
      </c>
      <c r="U147" s="86">
        <f t="shared" ref="U147:U210" si="166">U15/U$126+U146</f>
        <v>0</v>
      </c>
      <c r="V147" s="86">
        <f t="shared" ref="V147:V210" si="167">V15/V$126+V146</f>
        <v>0</v>
      </c>
      <c r="W147" s="86">
        <f t="shared" ref="W147:W210" si="168">W15/W$126+W146</f>
        <v>0</v>
      </c>
      <c r="X147" s="86">
        <f t="shared" ref="X147:X210" si="169">X15/X$126+X146</f>
        <v>0</v>
      </c>
      <c r="Y147" s="86">
        <f t="shared" ref="Y147:Y210" si="170">Y15/Y$126+Y146</f>
        <v>0</v>
      </c>
      <c r="Z147" s="86">
        <f t="shared" ref="Z147:Z210" si="171">Z15/Z$126+Z146</f>
        <v>0</v>
      </c>
      <c r="AA147" s="86">
        <f t="shared" ref="AA147:AD210" si="172">AA15/AA$126+AA146</f>
        <v>0</v>
      </c>
      <c r="AB147" s="86">
        <f t="shared" si="172"/>
        <v>0</v>
      </c>
      <c r="AC147" s="86">
        <f t="shared" si="172"/>
        <v>0</v>
      </c>
      <c r="AD147" s="86">
        <f t="shared" si="172"/>
        <v>0</v>
      </c>
      <c r="AE147" s="86">
        <f t="shared" si="90"/>
        <v>0</v>
      </c>
      <c r="AF147" s="86">
        <f t="shared" si="90"/>
        <v>0</v>
      </c>
      <c r="AG147" s="86">
        <f t="shared" si="90"/>
        <v>0</v>
      </c>
      <c r="AH147" s="86">
        <f t="shared" si="90"/>
        <v>0</v>
      </c>
      <c r="AI147" s="86">
        <f t="shared" si="90"/>
        <v>0</v>
      </c>
      <c r="AJ147" s="86">
        <f t="shared" ref="AJ147" si="173">AJ15/AJ$126+AJ146</f>
        <v>0</v>
      </c>
      <c r="AK147" s="86">
        <f t="shared" ref="AK147:AL147" si="174">AK15/AK$126+AK146</f>
        <v>0</v>
      </c>
      <c r="AL147" s="86">
        <f t="shared" si="174"/>
        <v>0</v>
      </c>
      <c r="AM147" s="86">
        <f t="shared" ref="AM147:AN147" si="175">AM15/AM$126+AM146</f>
        <v>0</v>
      </c>
      <c r="AN147" s="86">
        <f t="shared" si="175"/>
        <v>0</v>
      </c>
      <c r="AO147" s="86">
        <f t="shared" ref="AO147:AP147" si="176">AO15/AO$126+AO146</f>
        <v>0</v>
      </c>
      <c r="AP147" s="86">
        <f t="shared" si="176"/>
        <v>0</v>
      </c>
      <c r="AQ147" s="86">
        <f t="shared" ref="AQ147:AT147" si="177">AQ15/AQ$126+AQ146</f>
        <v>0</v>
      </c>
      <c r="AR147" s="86">
        <f t="shared" ref="AR147:AS147" si="178">AR15/AR$126+AR146</f>
        <v>0</v>
      </c>
      <c r="AS147" s="86">
        <f t="shared" si="178"/>
        <v>0</v>
      </c>
      <c r="AT147" s="86">
        <f t="shared" si="177"/>
        <v>0</v>
      </c>
      <c r="AU147" s="36"/>
      <c r="AV147" s="57">
        <f t="shared" si="81"/>
        <v>19</v>
      </c>
      <c r="AW147" s="63">
        <f t="shared" si="81"/>
        <v>0.73076923076923073</v>
      </c>
      <c r="AX147" s="63">
        <f t="shared" si="82"/>
        <v>0</v>
      </c>
      <c r="AY147" s="64">
        <f t="shared" si="83"/>
        <v>0</v>
      </c>
      <c r="AZ147" s="64">
        <f t="shared" si="84"/>
        <v>0</v>
      </c>
      <c r="BA147" s="65">
        <f t="shared" si="85"/>
        <v>0</v>
      </c>
      <c r="BB147" s="51">
        <f t="shared" si="97"/>
        <v>0</v>
      </c>
      <c r="BC147" s="51"/>
      <c r="BD147" s="50"/>
      <c r="BE147" s="88">
        <f t="shared" si="86"/>
        <v>0</v>
      </c>
      <c r="BF147" s="51">
        <f t="shared" si="87"/>
        <v>0</v>
      </c>
    </row>
    <row r="148" spans="1:58" x14ac:dyDescent="0.25">
      <c r="A148" s="60">
        <v>19532</v>
      </c>
      <c r="B148" s="86">
        <f t="shared" si="98"/>
        <v>0</v>
      </c>
      <c r="C148" s="86">
        <f t="shared" ref="C148:C211" si="179">C16/C$126+C147</f>
        <v>0</v>
      </c>
      <c r="D148" s="86">
        <f t="shared" ref="D148:D211" si="180">D16/D$126+D147</f>
        <v>0</v>
      </c>
      <c r="E148" s="86">
        <f t="shared" ref="E148:E211" si="181">E16/E$126+E147</f>
        <v>0</v>
      </c>
      <c r="F148" s="86">
        <f t="shared" ref="F148:F211" si="182">F16/F$126+F147</f>
        <v>0</v>
      </c>
      <c r="G148" s="86">
        <f t="shared" ref="G148:G211" si="183">G16/G$126+G147</f>
        <v>0</v>
      </c>
      <c r="H148" s="86">
        <f t="shared" si="153"/>
        <v>0</v>
      </c>
      <c r="I148" s="86">
        <f t="shared" si="154"/>
        <v>0</v>
      </c>
      <c r="J148" s="86">
        <f t="shared" si="155"/>
        <v>0</v>
      </c>
      <c r="K148" s="86">
        <f t="shared" si="156"/>
        <v>0</v>
      </c>
      <c r="L148" s="86">
        <f t="shared" si="157"/>
        <v>0</v>
      </c>
      <c r="M148" s="86">
        <f t="shared" si="158"/>
        <v>0</v>
      </c>
      <c r="N148" s="86">
        <f t="shared" si="159"/>
        <v>0</v>
      </c>
      <c r="O148" s="86">
        <f t="shared" si="160"/>
        <v>0</v>
      </c>
      <c r="P148" s="86">
        <f t="shared" si="161"/>
        <v>0</v>
      </c>
      <c r="Q148" s="86">
        <f t="shared" si="162"/>
        <v>0</v>
      </c>
      <c r="R148" s="86">
        <f t="shared" si="163"/>
        <v>0</v>
      </c>
      <c r="S148" s="86">
        <f t="shared" si="164"/>
        <v>0</v>
      </c>
      <c r="T148" s="86">
        <f t="shared" si="165"/>
        <v>0</v>
      </c>
      <c r="U148" s="86">
        <f t="shared" si="166"/>
        <v>0</v>
      </c>
      <c r="V148" s="86">
        <f t="shared" si="167"/>
        <v>0</v>
      </c>
      <c r="W148" s="86">
        <f t="shared" si="168"/>
        <v>0</v>
      </c>
      <c r="X148" s="86">
        <f t="shared" si="169"/>
        <v>0</v>
      </c>
      <c r="Y148" s="86">
        <f t="shared" si="170"/>
        <v>0</v>
      </c>
      <c r="Z148" s="86">
        <f t="shared" si="171"/>
        <v>0</v>
      </c>
      <c r="AA148" s="86">
        <f t="shared" si="172"/>
        <v>0</v>
      </c>
      <c r="AB148" s="86">
        <f t="shared" si="172"/>
        <v>0</v>
      </c>
      <c r="AC148" s="86">
        <f t="shared" si="172"/>
        <v>0</v>
      </c>
      <c r="AD148" s="86">
        <f t="shared" si="172"/>
        <v>0</v>
      </c>
      <c r="AE148" s="86">
        <f t="shared" si="90"/>
        <v>0</v>
      </c>
      <c r="AF148" s="86">
        <f t="shared" si="90"/>
        <v>0</v>
      </c>
      <c r="AG148" s="86">
        <f t="shared" si="90"/>
        <v>0</v>
      </c>
      <c r="AH148" s="86">
        <f t="shared" si="90"/>
        <v>0</v>
      </c>
      <c r="AI148" s="86">
        <f t="shared" si="90"/>
        <v>0</v>
      </c>
      <c r="AJ148" s="86">
        <f t="shared" ref="AJ148" si="184">AJ16/AJ$126+AJ147</f>
        <v>0</v>
      </c>
      <c r="AK148" s="86">
        <f t="shared" ref="AK148:AL148" si="185">AK16/AK$126+AK147</f>
        <v>0</v>
      </c>
      <c r="AL148" s="86">
        <f t="shared" si="185"/>
        <v>0</v>
      </c>
      <c r="AM148" s="86">
        <f t="shared" ref="AM148:AN148" si="186">AM16/AM$126+AM147</f>
        <v>0</v>
      </c>
      <c r="AN148" s="86">
        <f t="shared" si="186"/>
        <v>0</v>
      </c>
      <c r="AO148" s="86">
        <f t="shared" ref="AO148:AP148" si="187">AO16/AO$126+AO147</f>
        <v>0</v>
      </c>
      <c r="AP148" s="86">
        <f t="shared" si="187"/>
        <v>0</v>
      </c>
      <c r="AQ148" s="86">
        <f t="shared" ref="AQ148:AT148" si="188">AQ16/AQ$126+AQ147</f>
        <v>0</v>
      </c>
      <c r="AR148" s="86">
        <f t="shared" ref="AR148:AS148" si="189">AR16/AR$126+AR147</f>
        <v>0</v>
      </c>
      <c r="AS148" s="86">
        <f t="shared" si="189"/>
        <v>0</v>
      </c>
      <c r="AT148" s="86">
        <f t="shared" si="188"/>
        <v>0</v>
      </c>
      <c r="AU148" s="36"/>
      <c r="AV148" s="57">
        <f t="shared" si="81"/>
        <v>21</v>
      </c>
      <c r="AW148" s="63">
        <f t="shared" si="81"/>
        <v>0.80769230769230771</v>
      </c>
      <c r="AX148" s="63">
        <f t="shared" si="82"/>
        <v>0</v>
      </c>
      <c r="AY148" s="64">
        <f t="shared" si="83"/>
        <v>0</v>
      </c>
      <c r="AZ148" s="64">
        <f t="shared" si="84"/>
        <v>0</v>
      </c>
      <c r="BA148" s="65">
        <f t="shared" si="85"/>
        <v>0</v>
      </c>
      <c r="BB148" s="51">
        <f t="shared" si="97"/>
        <v>0</v>
      </c>
      <c r="BC148" s="51"/>
      <c r="BD148" s="50"/>
      <c r="BE148" s="88">
        <f t="shared" si="86"/>
        <v>0</v>
      </c>
      <c r="BF148" s="51">
        <f t="shared" si="87"/>
        <v>0</v>
      </c>
    </row>
    <row r="149" spans="1:58" x14ac:dyDescent="0.25">
      <c r="A149" s="60">
        <v>19533</v>
      </c>
      <c r="B149" s="86">
        <f t="shared" si="98"/>
        <v>0</v>
      </c>
      <c r="C149" s="86">
        <f t="shared" si="179"/>
        <v>0</v>
      </c>
      <c r="D149" s="86">
        <f t="shared" si="180"/>
        <v>0</v>
      </c>
      <c r="E149" s="86">
        <f t="shared" si="181"/>
        <v>0</v>
      </c>
      <c r="F149" s="86">
        <f t="shared" si="182"/>
        <v>0</v>
      </c>
      <c r="G149" s="86">
        <f t="shared" si="183"/>
        <v>0</v>
      </c>
      <c r="H149" s="86">
        <f t="shared" si="153"/>
        <v>0</v>
      </c>
      <c r="I149" s="86">
        <f t="shared" si="154"/>
        <v>0</v>
      </c>
      <c r="J149" s="86">
        <f t="shared" si="155"/>
        <v>0</v>
      </c>
      <c r="K149" s="86">
        <f t="shared" si="156"/>
        <v>0</v>
      </c>
      <c r="L149" s="86">
        <f t="shared" si="157"/>
        <v>0</v>
      </c>
      <c r="M149" s="86">
        <f t="shared" si="158"/>
        <v>0</v>
      </c>
      <c r="N149" s="86">
        <f t="shared" si="159"/>
        <v>0</v>
      </c>
      <c r="O149" s="86">
        <f t="shared" si="160"/>
        <v>0</v>
      </c>
      <c r="P149" s="86">
        <f t="shared" si="161"/>
        <v>0</v>
      </c>
      <c r="Q149" s="86">
        <f t="shared" si="162"/>
        <v>0</v>
      </c>
      <c r="R149" s="86">
        <f t="shared" si="163"/>
        <v>0</v>
      </c>
      <c r="S149" s="86">
        <f t="shared" si="164"/>
        <v>0</v>
      </c>
      <c r="T149" s="86">
        <f t="shared" si="165"/>
        <v>0</v>
      </c>
      <c r="U149" s="86">
        <f t="shared" si="166"/>
        <v>0</v>
      </c>
      <c r="V149" s="86">
        <f t="shared" si="167"/>
        <v>0</v>
      </c>
      <c r="W149" s="86">
        <f t="shared" si="168"/>
        <v>0</v>
      </c>
      <c r="X149" s="86">
        <f t="shared" si="169"/>
        <v>0</v>
      </c>
      <c r="Y149" s="86">
        <f t="shared" si="170"/>
        <v>0</v>
      </c>
      <c r="Z149" s="86">
        <f t="shared" si="171"/>
        <v>0</v>
      </c>
      <c r="AA149" s="86">
        <f t="shared" si="172"/>
        <v>0</v>
      </c>
      <c r="AB149" s="86">
        <f t="shared" si="172"/>
        <v>0</v>
      </c>
      <c r="AC149" s="86">
        <f t="shared" si="172"/>
        <v>0</v>
      </c>
      <c r="AD149" s="86">
        <f t="shared" si="172"/>
        <v>0</v>
      </c>
      <c r="AE149" s="86">
        <f t="shared" si="90"/>
        <v>0</v>
      </c>
      <c r="AF149" s="86">
        <f t="shared" si="90"/>
        <v>0</v>
      </c>
      <c r="AG149" s="86">
        <f t="shared" si="90"/>
        <v>0</v>
      </c>
      <c r="AH149" s="86">
        <f t="shared" si="90"/>
        <v>0</v>
      </c>
      <c r="AI149" s="86">
        <f t="shared" si="90"/>
        <v>0</v>
      </c>
      <c r="AJ149" s="86">
        <f t="shared" ref="AJ149" si="190">AJ17/AJ$126+AJ148</f>
        <v>0</v>
      </c>
      <c r="AK149" s="86">
        <f t="shared" ref="AK149:AL149" si="191">AK17/AK$126+AK148</f>
        <v>0</v>
      </c>
      <c r="AL149" s="86">
        <f t="shared" si="191"/>
        <v>0</v>
      </c>
      <c r="AM149" s="86">
        <f t="shared" ref="AM149:AN149" si="192">AM17/AM$126+AM148</f>
        <v>0</v>
      </c>
      <c r="AN149" s="86">
        <f t="shared" si="192"/>
        <v>0</v>
      </c>
      <c r="AO149" s="86">
        <f t="shared" ref="AO149:AP149" si="193">AO17/AO$126+AO148</f>
        <v>0</v>
      </c>
      <c r="AP149" s="86">
        <f t="shared" si="193"/>
        <v>0</v>
      </c>
      <c r="AQ149" s="86">
        <f t="shared" ref="AQ149:AT149" si="194">AQ17/AQ$126+AQ148</f>
        <v>0</v>
      </c>
      <c r="AR149" s="86">
        <f t="shared" ref="AR149:AS149" si="195">AR17/AR$126+AR148</f>
        <v>0</v>
      </c>
      <c r="AS149" s="86">
        <f t="shared" si="195"/>
        <v>0</v>
      </c>
      <c r="AT149" s="86">
        <f t="shared" si="194"/>
        <v>0</v>
      </c>
      <c r="AU149" s="36"/>
      <c r="AV149" s="57">
        <f t="shared" si="81"/>
        <v>22</v>
      </c>
      <c r="AW149" s="63">
        <f t="shared" si="81"/>
        <v>0.84615384615384615</v>
      </c>
      <c r="AX149" s="63">
        <f t="shared" si="82"/>
        <v>0</v>
      </c>
      <c r="AY149" s="64">
        <f t="shared" si="83"/>
        <v>0</v>
      </c>
      <c r="AZ149" s="64">
        <f t="shared" si="84"/>
        <v>0</v>
      </c>
      <c r="BA149" s="65">
        <f t="shared" si="85"/>
        <v>0</v>
      </c>
      <c r="BB149" s="51">
        <f t="shared" si="97"/>
        <v>0</v>
      </c>
      <c r="BC149" s="51"/>
      <c r="BD149" s="50"/>
      <c r="BE149" s="88">
        <f t="shared" si="86"/>
        <v>0</v>
      </c>
      <c r="BF149" s="51">
        <f t="shared" si="87"/>
        <v>0</v>
      </c>
    </row>
    <row r="150" spans="1:58" x14ac:dyDescent="0.25">
      <c r="A150" s="60">
        <v>19534</v>
      </c>
      <c r="B150" s="86">
        <f t="shared" si="98"/>
        <v>2.7977981971022458E-4</v>
      </c>
      <c r="C150" s="86">
        <f t="shared" si="179"/>
        <v>1.7817667993032005E-5</v>
      </c>
      <c r="D150" s="86">
        <f t="shared" si="180"/>
        <v>1.8123696265239863E-5</v>
      </c>
      <c r="E150" s="86">
        <f t="shared" si="181"/>
        <v>1.783014588754258E-5</v>
      </c>
      <c r="F150" s="86">
        <f t="shared" si="182"/>
        <v>1.8461110701048824E-5</v>
      </c>
      <c r="G150" s="86">
        <f t="shared" si="183"/>
        <v>1.9023713251304326E-5</v>
      </c>
      <c r="H150" s="86">
        <f t="shared" si="153"/>
        <v>1.9381842114785829E-5</v>
      </c>
      <c r="I150" s="86">
        <f t="shared" si="154"/>
        <v>2.3566689266761726E-5</v>
      </c>
      <c r="J150" s="86">
        <f t="shared" si="155"/>
        <v>2.3610757016908174E-5</v>
      </c>
      <c r="K150" s="86">
        <f t="shared" si="156"/>
        <v>2.1348760435620166E-5</v>
      </c>
      <c r="L150" s="86">
        <f t="shared" si="157"/>
        <v>1.8576220429924899E-5</v>
      </c>
      <c r="M150" s="86">
        <f t="shared" si="158"/>
        <v>1.8937905941184191E-5</v>
      </c>
      <c r="N150" s="86">
        <f t="shared" si="159"/>
        <v>2.010740868946578E-5</v>
      </c>
      <c r="O150" s="86">
        <f t="shared" si="160"/>
        <v>2.2094003335461267E-5</v>
      </c>
      <c r="P150" s="86">
        <f t="shared" si="161"/>
        <v>2.2001816091789098E-5</v>
      </c>
      <c r="Q150" s="86">
        <f t="shared" si="162"/>
        <v>2.2488587747817841E-5</v>
      </c>
      <c r="R150" s="86">
        <f t="shared" si="163"/>
        <v>2.3757704195642831E-5</v>
      </c>
      <c r="S150" s="86">
        <f t="shared" si="164"/>
        <v>2.3767339928538556E-5</v>
      </c>
      <c r="T150" s="86">
        <f t="shared" si="165"/>
        <v>2.4385813779154761E-5</v>
      </c>
      <c r="U150" s="86">
        <f t="shared" si="166"/>
        <v>2.4557051976922179E-5</v>
      </c>
      <c r="V150" s="86">
        <f t="shared" si="167"/>
        <v>2.5969173729216639E-5</v>
      </c>
      <c r="W150" s="86">
        <f t="shared" si="168"/>
        <v>2.6754372430090028E-5</v>
      </c>
      <c r="X150" s="86">
        <f t="shared" si="169"/>
        <v>2.3394303719309251E-5</v>
      </c>
      <c r="Y150" s="86">
        <f t="shared" si="170"/>
        <v>2.7449756460361786E-5</v>
      </c>
      <c r="Z150" s="86">
        <f t="shared" si="171"/>
        <v>2.8092933066000645E-5</v>
      </c>
      <c r="AA150" s="86">
        <f t="shared" si="172"/>
        <v>2.8909504759433741E-5</v>
      </c>
      <c r="AB150" s="86">
        <f t="shared" si="172"/>
        <v>3.0949463009466994E-5</v>
      </c>
      <c r="AC150" s="86">
        <f t="shared" si="172"/>
        <v>3.202386081784216E-5</v>
      </c>
      <c r="AD150" s="86">
        <f t="shared" si="172"/>
        <v>3.3153663782970903E-5</v>
      </c>
      <c r="AE150" s="86">
        <f t="shared" si="90"/>
        <v>3.3623323199873094E-5</v>
      </c>
      <c r="AF150" s="86">
        <f t="shared" si="90"/>
        <v>3.5569534611228507E-5</v>
      </c>
      <c r="AG150" s="86">
        <f t="shared" si="90"/>
        <v>3.6410641679489646E-5</v>
      </c>
      <c r="AH150" s="86">
        <f t="shared" si="90"/>
        <v>3.7140211596990967E-5</v>
      </c>
      <c r="AI150" s="86">
        <f t="shared" si="90"/>
        <v>3.797122456356162E-5</v>
      </c>
      <c r="AJ150" s="86">
        <f t="shared" ref="AJ150" si="196">AJ18/AJ$126+AJ149</f>
        <v>0</v>
      </c>
      <c r="AK150" s="86">
        <f t="shared" ref="AK150:AL150" si="197">AK18/AK$126+AK149</f>
        <v>0</v>
      </c>
      <c r="AL150" s="86">
        <f t="shared" si="197"/>
        <v>0</v>
      </c>
      <c r="AM150" s="86">
        <f t="shared" ref="AM150:AN150" si="198">AM18/AM$126+AM149</f>
        <v>0</v>
      </c>
      <c r="AN150" s="86">
        <f t="shared" si="198"/>
        <v>0</v>
      </c>
      <c r="AO150" s="86">
        <f t="shared" ref="AO150:AP150" si="199">AO18/AO$126+AO149</f>
        <v>0</v>
      </c>
      <c r="AP150" s="86">
        <f t="shared" si="199"/>
        <v>0</v>
      </c>
      <c r="AQ150" s="86">
        <f t="shared" ref="AQ150:AT150" si="200">AQ18/AQ$126+AQ149</f>
        <v>0</v>
      </c>
      <c r="AR150" s="86">
        <f t="shared" ref="AR150:AS150" si="201">AR18/AR$126+AR149</f>
        <v>0</v>
      </c>
      <c r="AS150" s="86">
        <f t="shared" si="201"/>
        <v>0</v>
      </c>
      <c r="AT150" s="86">
        <f t="shared" si="200"/>
        <v>0</v>
      </c>
      <c r="AU150" s="36"/>
      <c r="AV150" s="57">
        <f t="shared" si="81"/>
        <v>22</v>
      </c>
      <c r="AW150" s="63">
        <f t="shared" si="81"/>
        <v>0.84615384615384615</v>
      </c>
      <c r="AX150" s="63">
        <f t="shared" si="82"/>
        <v>2.482288938187123E-5</v>
      </c>
      <c r="AY150" s="64">
        <f t="shared" si="83"/>
        <v>0</v>
      </c>
      <c r="AZ150" s="64">
        <f t="shared" si="84"/>
        <v>2.7977981971022458E-4</v>
      </c>
      <c r="BA150" s="65">
        <f t="shared" si="85"/>
        <v>4.5715029066836002E-9</v>
      </c>
      <c r="BB150" s="51">
        <f t="shared" si="97"/>
        <v>4.5715029066836002E-9</v>
      </c>
      <c r="BC150" s="51"/>
      <c r="BD150" s="50"/>
      <c r="BE150" s="88">
        <f t="shared" si="86"/>
        <v>2.3759631342221975E-5</v>
      </c>
      <c r="BF150" s="51">
        <f t="shared" si="87"/>
        <v>1.8553198484149686E-5</v>
      </c>
    </row>
    <row r="151" spans="1:58" x14ac:dyDescent="0.25">
      <c r="A151" s="60">
        <v>19535</v>
      </c>
      <c r="B151" s="86">
        <f t="shared" si="98"/>
        <v>8.3933945913067373E-4</v>
      </c>
      <c r="C151" s="86">
        <f t="shared" si="179"/>
        <v>5.936343695701756E-5</v>
      </c>
      <c r="D151" s="86">
        <f t="shared" si="180"/>
        <v>6.0383076024029907E-5</v>
      </c>
      <c r="E151" s="86">
        <f t="shared" si="181"/>
        <v>5.9405061938513811E-5</v>
      </c>
      <c r="F151" s="86">
        <f t="shared" si="182"/>
        <v>6.1507286430791851E-5</v>
      </c>
      <c r="G151" s="86">
        <f t="shared" si="183"/>
        <v>6.3381780301988004E-5</v>
      </c>
      <c r="H151" s="86">
        <f t="shared" si="153"/>
        <v>6.4574993121334974E-5</v>
      </c>
      <c r="I151" s="86">
        <f t="shared" si="154"/>
        <v>7.0178233759497359E-5</v>
      </c>
      <c r="J151" s="86">
        <f t="shared" si="155"/>
        <v>6.9058720348512165E-5</v>
      </c>
      <c r="K151" s="86">
        <f t="shared" si="156"/>
        <v>6.2442643226330688E-5</v>
      </c>
      <c r="L151" s="86">
        <f t="shared" si="157"/>
        <v>6.2894744205055163E-5</v>
      </c>
      <c r="M151" s="86">
        <f t="shared" si="158"/>
        <v>6.4119351397012468E-5</v>
      </c>
      <c r="N151" s="86">
        <f t="shared" si="159"/>
        <v>6.8079085798249998E-5</v>
      </c>
      <c r="O151" s="86">
        <f t="shared" si="160"/>
        <v>7.4805404097784273E-5</v>
      </c>
      <c r="P151" s="86">
        <f t="shared" si="161"/>
        <v>7.4493311055323121E-5</v>
      </c>
      <c r="Q151" s="86">
        <f t="shared" si="162"/>
        <v>7.6141458839357895E-5</v>
      </c>
      <c r="R151" s="86">
        <f t="shared" si="163"/>
        <v>8.0438537288486222E-5</v>
      </c>
      <c r="S151" s="86">
        <f t="shared" si="164"/>
        <v>8.047121576419874E-5</v>
      </c>
      <c r="T151" s="86">
        <f t="shared" si="165"/>
        <v>8.2565297168582595E-5</v>
      </c>
      <c r="U151" s="86">
        <f t="shared" si="166"/>
        <v>8.3145118534171334E-5</v>
      </c>
      <c r="V151" s="86">
        <f t="shared" si="167"/>
        <v>8.792638721584367E-5</v>
      </c>
      <c r="W151" s="86">
        <f t="shared" si="168"/>
        <v>9.0585041026651397E-5</v>
      </c>
      <c r="X151" s="86">
        <f t="shared" si="169"/>
        <v>6.8425619608091204E-5</v>
      </c>
      <c r="Y151" s="86">
        <f t="shared" si="170"/>
        <v>9.2939541419200054E-5</v>
      </c>
      <c r="Z151" s="86">
        <f t="shared" si="171"/>
        <v>9.5117312300028642E-5</v>
      </c>
      <c r="AA151" s="86">
        <f t="shared" si="172"/>
        <v>9.7882163002678476E-5</v>
      </c>
      <c r="AB151" s="86">
        <f t="shared" si="172"/>
        <v>1.0478937357748801E-4</v>
      </c>
      <c r="AC151" s="86">
        <f t="shared" si="172"/>
        <v>1.0842727621265523E-4</v>
      </c>
      <c r="AD151" s="86">
        <f t="shared" si="172"/>
        <v>1.1225287779808733E-4</v>
      </c>
      <c r="AE151" s="86">
        <f t="shared" si="90"/>
        <v>2.6815445479016971E-4</v>
      </c>
      <c r="AF151" s="86">
        <f t="shared" si="90"/>
        <v>1.180318311104988E-4</v>
      </c>
      <c r="AG151" s="86">
        <f t="shared" si="90"/>
        <v>1.2082304603264083E-4</v>
      </c>
      <c r="AH151" s="86">
        <f t="shared" si="90"/>
        <v>1.2324414834317699E-4</v>
      </c>
      <c r="AI151" s="86">
        <f t="shared" si="90"/>
        <v>1.2600187000192552E-4</v>
      </c>
      <c r="AJ151" s="86">
        <f t="shared" ref="AJ151" si="202">AJ19/AJ$126+AJ150</f>
        <v>0</v>
      </c>
      <c r="AK151" s="86">
        <f t="shared" ref="AK151:AL151" si="203">AK19/AK$126+AK150</f>
        <v>0</v>
      </c>
      <c r="AL151" s="86">
        <f t="shared" si="203"/>
        <v>0</v>
      </c>
      <c r="AM151" s="86">
        <f t="shared" ref="AM151:AN151" si="204">AM19/AM$126+AM150</f>
        <v>0</v>
      </c>
      <c r="AN151" s="86">
        <f t="shared" si="204"/>
        <v>0</v>
      </c>
      <c r="AO151" s="86">
        <f t="shared" ref="AO151:AP151" si="205">AO19/AO$126+AO150</f>
        <v>0</v>
      </c>
      <c r="AP151" s="86">
        <f t="shared" si="205"/>
        <v>0</v>
      </c>
      <c r="AQ151" s="86">
        <f t="shared" ref="AQ151:AT151" si="206">AQ19/AQ$126+AQ150</f>
        <v>0</v>
      </c>
      <c r="AR151" s="86">
        <f t="shared" ref="AR151:AS151" si="207">AR19/AR$126+AR150</f>
        <v>0</v>
      </c>
      <c r="AS151" s="86">
        <f t="shared" si="207"/>
        <v>0</v>
      </c>
      <c r="AT151" s="86">
        <f t="shared" si="206"/>
        <v>0</v>
      </c>
      <c r="AU151" s="36"/>
      <c r="AV151" s="57">
        <f t="shared" si="81"/>
        <v>23</v>
      </c>
      <c r="AW151" s="63">
        <f t="shared" si="81"/>
        <v>0.88461538461538458</v>
      </c>
      <c r="AX151" s="63">
        <f t="shared" si="82"/>
        <v>8.3808647951689937E-5</v>
      </c>
      <c r="AY151" s="64">
        <f t="shared" si="83"/>
        <v>0</v>
      </c>
      <c r="AZ151" s="64">
        <f t="shared" si="84"/>
        <v>8.3933945913067373E-4</v>
      </c>
      <c r="BA151" s="65">
        <f t="shared" si="85"/>
        <v>1.5434604401701258E-8</v>
      </c>
      <c r="BB151" s="51">
        <f t="shared" si="97"/>
        <v>2.0006107308384859E-8</v>
      </c>
      <c r="BC151" s="51"/>
      <c r="BD151" s="50"/>
      <c r="BE151" s="88">
        <f t="shared" si="86"/>
        <v>8.0445072983628723E-5</v>
      </c>
      <c r="BF151" s="51">
        <f t="shared" si="87"/>
        <v>6.2255571867222921E-5</v>
      </c>
    </row>
    <row r="152" spans="1:58" x14ac:dyDescent="0.25">
      <c r="A152" s="60">
        <v>19536</v>
      </c>
      <c r="B152" s="86">
        <f t="shared" si="98"/>
        <v>1.2590091886960106E-3</v>
      </c>
      <c r="C152" s="86">
        <f t="shared" si="179"/>
        <v>8.4263667591392733E-5</v>
      </c>
      <c r="D152" s="86">
        <f t="shared" si="180"/>
        <v>8.5711016700202331E-5</v>
      </c>
      <c r="E152" s="86">
        <f t="shared" si="181"/>
        <v>8.4322776955074303E-5</v>
      </c>
      <c r="F152" s="86">
        <f t="shared" si="182"/>
        <v>8.7306801796099371E-5</v>
      </c>
      <c r="G152" s="86">
        <f t="shared" si="183"/>
        <v>8.9967591561858839E-5</v>
      </c>
      <c r="H152" s="86">
        <f t="shared" si="153"/>
        <v>9.1661317844492712E-5</v>
      </c>
      <c r="I152" s="86">
        <f t="shared" si="154"/>
        <v>9.8114683547617342E-5</v>
      </c>
      <c r="J152" s="86">
        <f t="shared" si="155"/>
        <v>9.761478593255877E-5</v>
      </c>
      <c r="K152" s="86">
        <f t="shared" si="156"/>
        <v>9.2277795424556148E-5</v>
      </c>
      <c r="L152" s="86">
        <f t="shared" si="157"/>
        <v>8.9996612087871067E-5</v>
      </c>
      <c r="M152" s="86">
        <f t="shared" si="158"/>
        <v>9.1748927565306603E-5</v>
      </c>
      <c r="N152" s="86">
        <f t="shared" si="159"/>
        <v>9.7414989317816131E-5</v>
      </c>
      <c r="O152" s="86">
        <f t="shared" si="160"/>
        <v>1.0703985130671955E-4</v>
      </c>
      <c r="P152" s="86">
        <f t="shared" si="161"/>
        <v>1.0659329746878212E-4</v>
      </c>
      <c r="Q152" s="86">
        <f t="shared" si="162"/>
        <v>1.0895168401680902E-4</v>
      </c>
      <c r="R152" s="86">
        <f t="shared" si="163"/>
        <v>1.1510051930984158E-4</v>
      </c>
      <c r="S152" s="86">
        <f t="shared" si="164"/>
        <v>1.1514732199140109E-4</v>
      </c>
      <c r="T152" s="86">
        <f t="shared" si="165"/>
        <v>1.1814381823965569E-4</v>
      </c>
      <c r="U152" s="86">
        <f t="shared" si="166"/>
        <v>1.1897352907725038E-4</v>
      </c>
      <c r="V152" s="86">
        <f t="shared" si="167"/>
        <v>1.2581521129692881E-4</v>
      </c>
      <c r="W152" s="86">
        <f t="shared" si="168"/>
        <v>1.2961963207577039E-4</v>
      </c>
      <c r="X152" s="86">
        <f t="shared" si="169"/>
        <v>1.0111944340820888E-4</v>
      </c>
      <c r="Y152" s="86">
        <f t="shared" si="170"/>
        <v>1.32988785126384E-4</v>
      </c>
      <c r="Z152" s="86">
        <f t="shared" si="171"/>
        <v>1.3610508538258975E-4</v>
      </c>
      <c r="AA152" s="86">
        <f t="shared" si="172"/>
        <v>1.4006144787059697E-4</v>
      </c>
      <c r="AB152" s="86">
        <f t="shared" si="172"/>
        <v>1.4994538783876074E-4</v>
      </c>
      <c r="AC152" s="86">
        <f t="shared" si="172"/>
        <v>1.551511222672735E-4</v>
      </c>
      <c r="AD152" s="86">
        <f t="shared" si="172"/>
        <v>1.6062555287583589E-4</v>
      </c>
      <c r="AE152" s="86">
        <f t="shared" si="90"/>
        <v>3.1720842070911856E-4</v>
      </c>
      <c r="AF152" s="86">
        <f t="shared" si="90"/>
        <v>1.6992959739573507E-4</v>
      </c>
      <c r="AG152" s="86">
        <f t="shared" si="90"/>
        <v>1.7394823354261005E-4</v>
      </c>
      <c r="AH152" s="86">
        <f t="shared" si="90"/>
        <v>1.7743402887657834E-4</v>
      </c>
      <c r="AI152" s="86">
        <f t="shared" si="90"/>
        <v>1.8140445074235452E-4</v>
      </c>
      <c r="AJ152" s="86">
        <f t="shared" ref="AJ152" si="208">AJ20/AJ$126+AJ151</f>
        <v>0</v>
      </c>
      <c r="AK152" s="86">
        <f t="shared" ref="AK152:AL152" si="209">AK20/AK$126+AK151</f>
        <v>0</v>
      </c>
      <c r="AL152" s="86">
        <f t="shared" si="209"/>
        <v>0</v>
      </c>
      <c r="AM152" s="86">
        <f t="shared" ref="AM152:AN152" si="210">AM20/AM$126+AM151</f>
        <v>0</v>
      </c>
      <c r="AN152" s="86">
        <f t="shared" si="210"/>
        <v>0</v>
      </c>
      <c r="AO152" s="86">
        <f t="shared" ref="AO152:AP152" si="211">AO20/AO$126+AO151</f>
        <v>0</v>
      </c>
      <c r="AP152" s="86">
        <f t="shared" si="211"/>
        <v>0</v>
      </c>
      <c r="AQ152" s="86">
        <f t="shared" ref="AQ152:AT152" si="212">AQ20/AQ$126+AQ151</f>
        <v>0</v>
      </c>
      <c r="AR152" s="86">
        <f t="shared" ref="AR152:AS152" si="213">AR20/AR$126+AR151</f>
        <v>0</v>
      </c>
      <c r="AS152" s="86">
        <f t="shared" si="213"/>
        <v>0</v>
      </c>
      <c r="AT152" s="86">
        <f t="shared" si="212"/>
        <v>0</v>
      </c>
      <c r="AU152" s="36"/>
      <c r="AV152" s="57">
        <f t="shared" si="81"/>
        <v>24</v>
      </c>
      <c r="AW152" s="63">
        <f t="shared" si="81"/>
        <v>0.92307692307692313</v>
      </c>
      <c r="AX152" s="63">
        <f t="shared" si="82"/>
        <v>1.1979370168533468E-4</v>
      </c>
      <c r="AY152" s="64">
        <f t="shared" si="83"/>
        <v>0</v>
      </c>
      <c r="AZ152" s="64">
        <f t="shared" si="84"/>
        <v>1.2590091886960106E-3</v>
      </c>
      <c r="BA152" s="65">
        <f t="shared" si="85"/>
        <v>2.2061785275361564E-8</v>
      </c>
      <c r="BB152" s="51">
        <f t="shared" si="97"/>
        <v>4.2067892583746422E-8</v>
      </c>
      <c r="BC152" s="51"/>
      <c r="BD152" s="50"/>
      <c r="BE152" s="88">
        <f t="shared" si="86"/>
        <v>1.1510987984615348E-4</v>
      </c>
      <c r="BF152" s="51">
        <f t="shared" si="87"/>
        <v>8.9435433608706951E-5</v>
      </c>
    </row>
    <row r="153" spans="1:58" x14ac:dyDescent="0.25">
      <c r="A153" s="60">
        <v>19537</v>
      </c>
      <c r="B153" s="86">
        <f t="shared" si="98"/>
        <v>2.9376881069573578E-3</v>
      </c>
      <c r="C153" s="86">
        <f t="shared" si="179"/>
        <v>1.838711694342243E-4</v>
      </c>
      <c r="D153" s="86">
        <f t="shared" si="180"/>
        <v>1.8702969877600279E-4</v>
      </c>
      <c r="E153" s="86">
        <f t="shared" si="181"/>
        <v>1.8400052172951975E-4</v>
      </c>
      <c r="F153" s="86">
        <f t="shared" si="182"/>
        <v>1.9051214064336135E-4</v>
      </c>
      <c r="G153" s="86">
        <f t="shared" si="183"/>
        <v>1.9631866716913267E-4</v>
      </c>
      <c r="H153" s="86">
        <f t="shared" si="153"/>
        <v>2.0001473994352007E-4</v>
      </c>
      <c r="I153" s="86">
        <f t="shared" si="154"/>
        <v>2.098691026658055E-4</v>
      </c>
      <c r="J153" s="86">
        <f t="shared" si="155"/>
        <v>2.1184807893579819E-4</v>
      </c>
      <c r="K153" s="86">
        <f t="shared" si="156"/>
        <v>2.1161840421745297E-4</v>
      </c>
      <c r="L153" s="86">
        <f t="shared" si="157"/>
        <v>1.9841267405128267E-4</v>
      </c>
      <c r="M153" s="86">
        <f t="shared" si="158"/>
        <v>2.0227613271519602E-4</v>
      </c>
      <c r="N153" s="86">
        <f t="shared" si="159"/>
        <v>2.1476845574720137E-4</v>
      </c>
      <c r="O153" s="86">
        <f t="shared" si="160"/>
        <v>2.3598939022300371E-4</v>
      </c>
      <c r="P153" s="86">
        <f t="shared" si="161"/>
        <v>2.3500512575748379E-4</v>
      </c>
      <c r="Q153" s="86">
        <f t="shared" si="162"/>
        <v>2.4020498535280599E-4</v>
      </c>
      <c r="R153" s="86">
        <f t="shared" si="163"/>
        <v>2.5376224224260124E-4</v>
      </c>
      <c r="S153" s="86">
        <f t="shared" si="164"/>
        <v>2.5386583980387741E-4</v>
      </c>
      <c r="T153" s="86">
        <f t="shared" si="165"/>
        <v>2.6047267990295721E-4</v>
      </c>
      <c r="U153" s="86">
        <f t="shared" si="166"/>
        <v>2.6230229029308938E-4</v>
      </c>
      <c r="V153" s="86">
        <f t="shared" si="167"/>
        <v>2.7738710889790467E-4</v>
      </c>
      <c r="W153" s="86">
        <f t="shared" si="168"/>
        <v>2.8577577843124041E-4</v>
      </c>
      <c r="X153" s="86">
        <f t="shared" si="169"/>
        <v>2.3189473860867757E-4</v>
      </c>
      <c r="Y153" s="86">
        <f t="shared" si="170"/>
        <v>2.9320435249911424E-4</v>
      </c>
      <c r="Z153" s="86">
        <f t="shared" si="171"/>
        <v>3.0007572229340609E-4</v>
      </c>
      <c r="AA153" s="86">
        <f t="shared" si="172"/>
        <v>3.0879918610446551E-4</v>
      </c>
      <c r="AB153" s="86">
        <f t="shared" si="172"/>
        <v>3.3059298840002675E-4</v>
      </c>
      <c r="AC153" s="86">
        <f t="shared" si="172"/>
        <v>3.4207178038925517E-4</v>
      </c>
      <c r="AD153" s="86">
        <f t="shared" si="172"/>
        <v>3.5414381612896136E-4</v>
      </c>
      <c r="AE153" s="86">
        <f t="shared" ref="AE153:AI168" si="214">AE21/AE$126+AE152</f>
        <v>5.134530246338068E-4</v>
      </c>
      <c r="AF153" s="86">
        <f t="shared" si="214"/>
        <v>3.7755181855766127E-4</v>
      </c>
      <c r="AG153" s="86">
        <f t="shared" si="214"/>
        <v>3.8648154607967604E-4</v>
      </c>
      <c r="AH153" s="86">
        <f t="shared" si="214"/>
        <v>3.9422744652238052E-4</v>
      </c>
      <c r="AI153" s="86">
        <f t="shared" si="214"/>
        <v>4.0305007183634987E-4</v>
      </c>
      <c r="AJ153" s="86">
        <f t="shared" ref="AJ153" si="215">AJ21/AJ$126+AJ152</f>
        <v>0</v>
      </c>
      <c r="AK153" s="86">
        <f t="shared" ref="AK153:AL153" si="216">AK21/AK$126+AK152</f>
        <v>0</v>
      </c>
      <c r="AL153" s="86">
        <f t="shared" si="216"/>
        <v>0</v>
      </c>
      <c r="AM153" s="86">
        <f t="shared" ref="AM153:AN153" si="217">AM21/AM$126+AM152</f>
        <v>0</v>
      </c>
      <c r="AN153" s="86">
        <f t="shared" si="217"/>
        <v>0</v>
      </c>
      <c r="AO153" s="86">
        <f t="shared" ref="AO153:AP153" si="218">AO21/AO$126+AO152</f>
        <v>0</v>
      </c>
      <c r="AP153" s="86">
        <f t="shared" si="218"/>
        <v>0</v>
      </c>
      <c r="AQ153" s="86">
        <f t="shared" ref="AQ153:AT153" si="219">AQ21/AQ$126+AQ152</f>
        <v>0</v>
      </c>
      <c r="AR153" s="86">
        <f t="shared" ref="AR153:AS153" si="220">AR21/AR$126+AR152</f>
        <v>0</v>
      </c>
      <c r="AS153" s="86">
        <f t="shared" si="220"/>
        <v>0</v>
      </c>
      <c r="AT153" s="86">
        <f t="shared" si="219"/>
        <v>0</v>
      </c>
      <c r="AU153" s="36"/>
      <c r="AV153" s="57">
        <f t="shared" si="81"/>
        <v>24</v>
      </c>
      <c r="AW153" s="63">
        <f t="shared" si="81"/>
        <v>0.92307692307692313</v>
      </c>
      <c r="AX153" s="63">
        <f t="shared" si="82"/>
        <v>2.6374532946543558E-4</v>
      </c>
      <c r="AY153" s="64">
        <f t="shared" si="83"/>
        <v>0</v>
      </c>
      <c r="AZ153" s="64">
        <f t="shared" si="84"/>
        <v>2.9376881069573578E-3</v>
      </c>
      <c r="BA153" s="65">
        <f t="shared" si="85"/>
        <v>4.8572610614621846E-8</v>
      </c>
      <c r="BB153" s="51">
        <f t="shared" si="97"/>
        <v>9.0640503198368268E-8</v>
      </c>
      <c r="BC153" s="51"/>
      <c r="BD153" s="50"/>
      <c r="BE153" s="88">
        <f t="shared" si="86"/>
        <v>2.5378296175485645E-4</v>
      </c>
      <c r="BF153" s="51">
        <f t="shared" si="87"/>
        <v>1.951573618639784E-4</v>
      </c>
    </row>
    <row r="154" spans="1:58" x14ac:dyDescent="0.25">
      <c r="A154" s="60">
        <v>19538</v>
      </c>
      <c r="B154" s="86">
        <f t="shared" si="98"/>
        <v>4.8961468449289294E-3</v>
      </c>
      <c r="C154" s="86">
        <f t="shared" si="179"/>
        <v>3.0007780238975809E-4</v>
      </c>
      <c r="D154" s="86">
        <f t="shared" si="180"/>
        <v>3.0523292716060177E-4</v>
      </c>
      <c r="E154" s="86">
        <f t="shared" si="181"/>
        <v>3.0028944358016427E-4</v>
      </c>
      <c r="F154" s="86">
        <f t="shared" si="182"/>
        <v>3.1091670200935674E-4</v>
      </c>
      <c r="G154" s="86">
        <f t="shared" si="183"/>
        <v>3.2039361214114982E-4</v>
      </c>
      <c r="H154" s="86">
        <f t="shared" si="153"/>
        <v>3.2642591700718425E-4</v>
      </c>
      <c r="I154" s="86">
        <f t="shared" si="154"/>
        <v>3.4024839202537443E-4</v>
      </c>
      <c r="J154" s="86">
        <f t="shared" si="155"/>
        <v>3.4511966714244368E-4</v>
      </c>
      <c r="K154" s="86">
        <f t="shared" si="156"/>
        <v>3.5084911447582571E-4</v>
      </c>
      <c r="L154" s="86">
        <f t="shared" si="157"/>
        <v>3.2489754974617294E-4</v>
      </c>
      <c r="M154" s="86">
        <f t="shared" si="158"/>
        <v>3.3122419792267898E-4</v>
      </c>
      <c r="N154" s="86">
        <f t="shared" si="159"/>
        <v>3.5168105244648125E-4</v>
      </c>
      <c r="O154" s="86">
        <f t="shared" si="160"/>
        <v>3.8643218970911412E-4</v>
      </c>
      <c r="P154" s="86">
        <f t="shared" si="161"/>
        <v>3.8482088443337747E-4</v>
      </c>
      <c r="Q154" s="86">
        <f t="shared" si="162"/>
        <v>3.933362619060255E-4</v>
      </c>
      <c r="R154" s="86">
        <f t="shared" si="163"/>
        <v>4.1553800778964026E-4</v>
      </c>
      <c r="S154" s="86">
        <f t="shared" si="164"/>
        <v>4.1570838822594834E-4</v>
      </c>
      <c r="T154" s="86">
        <f t="shared" si="165"/>
        <v>4.2652798488419265E-4</v>
      </c>
      <c r="U154" s="86">
        <f t="shared" si="166"/>
        <v>4.2952461968230957E-4</v>
      </c>
      <c r="V154" s="86">
        <f t="shared" si="167"/>
        <v>4.5422790576073256E-4</v>
      </c>
      <c r="W154" s="86">
        <f t="shared" si="168"/>
        <v>4.6796640697446313E-4</v>
      </c>
      <c r="X154" s="86">
        <f t="shared" si="169"/>
        <v>3.8446591634255464E-4</v>
      </c>
      <c r="Y154" s="86">
        <f t="shared" si="170"/>
        <v>4.8013189271213042E-4</v>
      </c>
      <c r="Z154" s="86">
        <f t="shared" si="171"/>
        <v>4.9138545637796016E-4</v>
      </c>
      <c r="AA154" s="86">
        <f t="shared" si="172"/>
        <v>5.0567186702291762E-4</v>
      </c>
      <c r="AB154" s="86">
        <f t="shared" si="172"/>
        <v>5.4136459554949092E-4</v>
      </c>
      <c r="AC154" s="86">
        <f t="shared" si="172"/>
        <v>5.6016457592652775E-4</v>
      </c>
      <c r="AD154" s="86">
        <f t="shared" si="172"/>
        <v>5.7993774080844745E-4</v>
      </c>
      <c r="AE154" s="86">
        <f t="shared" si="214"/>
        <v>7.4242989468792896E-4</v>
      </c>
      <c r="AF154" s="86">
        <f t="shared" si="214"/>
        <v>6.1980584924019853E-4</v>
      </c>
      <c r="AG154" s="86">
        <f t="shared" si="214"/>
        <v>6.3446751205307604E-4</v>
      </c>
      <c r="AH154" s="86">
        <f t="shared" si="214"/>
        <v>6.4718585934447242E-4</v>
      </c>
      <c r="AI154" s="86">
        <f t="shared" si="214"/>
        <v>6.6167176530532645E-4</v>
      </c>
      <c r="AJ154" s="86">
        <f t="shared" ref="AJ154" si="221">AJ22/AJ$126+AJ153</f>
        <v>0</v>
      </c>
      <c r="AK154" s="86">
        <f t="shared" ref="AK154:AL154" si="222">AK22/AK$126+AK153</f>
        <v>0</v>
      </c>
      <c r="AL154" s="86">
        <f t="shared" si="222"/>
        <v>0</v>
      </c>
      <c r="AM154" s="86">
        <f t="shared" ref="AM154:AN154" si="223">AM22/AM$126+AM153</f>
        <v>0</v>
      </c>
      <c r="AN154" s="86">
        <f t="shared" si="223"/>
        <v>0</v>
      </c>
      <c r="AO154" s="86">
        <f t="shared" ref="AO154:AP154" si="224">AO22/AO$126+AO153</f>
        <v>0</v>
      </c>
      <c r="AP154" s="86">
        <f t="shared" si="224"/>
        <v>0</v>
      </c>
      <c r="AQ154" s="86">
        <f t="shared" ref="AQ154:AT154" si="225">AQ22/AQ$126+AQ153</f>
        <v>0</v>
      </c>
      <c r="AR154" s="86">
        <f t="shared" ref="AR154:AS154" si="226">AR22/AR$126+AR153</f>
        <v>0</v>
      </c>
      <c r="AS154" s="86">
        <f t="shared" si="226"/>
        <v>0</v>
      </c>
      <c r="AT154" s="86">
        <f t="shared" si="225"/>
        <v>0</v>
      </c>
      <c r="AU154" s="36"/>
      <c r="AV154" s="57">
        <f t="shared" si="81"/>
        <v>24</v>
      </c>
      <c r="AW154" s="63">
        <f t="shared" si="81"/>
        <v>0.92307692307692313</v>
      </c>
      <c r="AX154" s="63">
        <f t="shared" si="82"/>
        <v>4.3169486217139899E-4</v>
      </c>
      <c r="AY154" s="64">
        <f t="shared" si="83"/>
        <v>0</v>
      </c>
      <c r="AZ154" s="64">
        <f t="shared" si="84"/>
        <v>4.8961468449289294E-3</v>
      </c>
      <c r="BA154" s="65">
        <f t="shared" si="85"/>
        <v>7.9503005748324306E-8</v>
      </c>
      <c r="BB154" s="51">
        <f t="shared" si="97"/>
        <v>1.7014350894669257E-7</v>
      </c>
      <c r="BC154" s="51"/>
      <c r="BD154" s="50"/>
      <c r="BE154" s="88">
        <f t="shared" si="86"/>
        <v>4.1557208387690186E-4</v>
      </c>
      <c r="BF154" s="51">
        <f t="shared" si="87"/>
        <v>3.1849823011479122E-4</v>
      </c>
    </row>
    <row r="155" spans="1:58" x14ac:dyDescent="0.25">
      <c r="A155" s="60">
        <v>19539</v>
      </c>
      <c r="B155" s="86">
        <f t="shared" si="98"/>
        <v>6.0152661237698277E-3</v>
      </c>
      <c r="C155" s="86">
        <f t="shared" si="179"/>
        <v>3.6647558406085844E-4</v>
      </c>
      <c r="D155" s="86">
        <f t="shared" si="180"/>
        <v>3.7277157449317313E-4</v>
      </c>
      <c r="E155" s="86">
        <f t="shared" si="181"/>
        <v>3.6673432115288344E-4</v>
      </c>
      <c r="F155" s="86">
        <f t="shared" si="182"/>
        <v>3.797132081960626E-4</v>
      </c>
      <c r="G155" s="86">
        <f t="shared" si="183"/>
        <v>3.9128740712474308E-4</v>
      </c>
      <c r="H155" s="86">
        <f t="shared" si="153"/>
        <v>3.9865464051761998E-4</v>
      </c>
      <c r="I155" s="86">
        <f t="shared" si="154"/>
        <v>4.1474451143836376E-4</v>
      </c>
      <c r="J155" s="86">
        <f t="shared" si="155"/>
        <v>4.2126848563176346E-4</v>
      </c>
      <c r="K155" s="86">
        <f t="shared" si="156"/>
        <v>4.3040952033775068E-4</v>
      </c>
      <c r="L155" s="86">
        <f t="shared" si="157"/>
        <v>3.9716858048433615E-4</v>
      </c>
      <c r="M155" s="86">
        <f t="shared" si="158"/>
        <v>4.0490271544617226E-4</v>
      </c>
      <c r="N155" s="86">
        <f t="shared" si="159"/>
        <v>4.2991056042051607E-4</v>
      </c>
      <c r="O155" s="86">
        <f t="shared" si="160"/>
        <v>4.7239317265535701E-4</v>
      </c>
      <c r="P155" s="86">
        <f t="shared" si="161"/>
        <v>4.7042370419759301E-4</v>
      </c>
      <c r="Q155" s="86">
        <f t="shared" si="162"/>
        <v>4.8083370063028909E-4</v>
      </c>
      <c r="R155" s="86">
        <f t="shared" si="163"/>
        <v>5.0797531641687656E-4</v>
      </c>
      <c r="S155" s="86">
        <f t="shared" si="164"/>
        <v>5.0818408485788326E-4</v>
      </c>
      <c r="T155" s="86">
        <f t="shared" si="165"/>
        <v>5.214110791451897E-4</v>
      </c>
      <c r="U155" s="86">
        <f t="shared" si="166"/>
        <v>5.2507474479155975E-4</v>
      </c>
      <c r="V155" s="86">
        <f t="shared" si="167"/>
        <v>5.5527451899005614E-4</v>
      </c>
      <c r="W155" s="86">
        <f t="shared" si="168"/>
        <v>5.7207053839456487E-4</v>
      </c>
      <c r="X155" s="86">
        <f t="shared" si="169"/>
        <v>4.7164944647619758E-4</v>
      </c>
      <c r="Y155" s="86">
        <f t="shared" si="170"/>
        <v>5.8694304360578753E-4</v>
      </c>
      <c r="Z155" s="86">
        <f t="shared" si="171"/>
        <v>6.0070112777912618E-4</v>
      </c>
      <c r="AA155" s="86">
        <f t="shared" si="172"/>
        <v>6.1816674785594142E-4</v>
      </c>
      <c r="AB155" s="86">
        <f t="shared" si="172"/>
        <v>6.618030917635323E-4</v>
      </c>
      <c r="AC155" s="86">
        <f t="shared" si="172"/>
        <v>6.847875917209065E-4</v>
      </c>
      <c r="AD155" s="86">
        <f t="shared" si="172"/>
        <v>7.0896307023765571E-4</v>
      </c>
      <c r="AE155" s="86">
        <f t="shared" si="214"/>
        <v>8.7327506692743816E-4</v>
      </c>
      <c r="AF155" s="86">
        <f t="shared" si="214"/>
        <v>7.5823903231465048E-4</v>
      </c>
      <c r="AG155" s="86">
        <f t="shared" si="214"/>
        <v>7.7617704589231932E-4</v>
      </c>
      <c r="AH155" s="86">
        <f t="shared" si="214"/>
        <v>7.9173779498040902E-4</v>
      </c>
      <c r="AI155" s="86">
        <f t="shared" si="214"/>
        <v>8.0946086169962725E-4</v>
      </c>
      <c r="AJ155" s="86">
        <f t="shared" ref="AJ155" si="227">AJ23/AJ$126+AJ154</f>
        <v>0</v>
      </c>
      <c r="AK155" s="86">
        <f t="shared" ref="AK155:AL155" si="228">AK23/AK$126+AK154</f>
        <v>0</v>
      </c>
      <c r="AL155" s="86">
        <f t="shared" si="228"/>
        <v>0</v>
      </c>
      <c r="AM155" s="86">
        <f t="shared" ref="AM155:AN155" si="229">AM23/AM$126+AM154</f>
        <v>0</v>
      </c>
      <c r="AN155" s="86">
        <f t="shared" si="229"/>
        <v>0</v>
      </c>
      <c r="AO155" s="86">
        <f t="shared" ref="AO155:AP155" si="230">AO23/AO$126+AO154</f>
        <v>0</v>
      </c>
      <c r="AP155" s="86">
        <f t="shared" si="230"/>
        <v>0</v>
      </c>
      <c r="AQ155" s="86">
        <f t="shared" ref="AQ155:AT155" si="231">AQ23/AQ$126+AQ154</f>
        <v>0</v>
      </c>
      <c r="AR155" s="86">
        <f t="shared" ref="AR155:AS155" si="232">AR23/AR$126+AR154</f>
        <v>0</v>
      </c>
      <c r="AS155" s="86">
        <f t="shared" si="232"/>
        <v>0</v>
      </c>
      <c r="AT155" s="86">
        <f t="shared" si="231"/>
        <v>0</v>
      </c>
      <c r="AU155" s="36"/>
      <c r="AV155" s="57">
        <f t="shared" si="81"/>
        <v>24</v>
      </c>
      <c r="AW155" s="63">
        <f t="shared" si="81"/>
        <v>0.92307692307692313</v>
      </c>
      <c r="AX155" s="63">
        <f t="shared" si="82"/>
        <v>5.2766337809793409E-4</v>
      </c>
      <c r="AY155" s="64">
        <f t="shared" si="83"/>
        <v>0</v>
      </c>
      <c r="AZ155" s="64">
        <f t="shared" si="84"/>
        <v>6.0152661237698277E-3</v>
      </c>
      <c r="BA155" s="65">
        <f t="shared" si="85"/>
        <v>9.7177030023220945E-8</v>
      </c>
      <c r="BB155" s="51">
        <f t="shared" si="97"/>
        <v>2.6732053896991353E-7</v>
      </c>
      <c r="BC155" s="51"/>
      <c r="BD155" s="50"/>
      <c r="BE155" s="88">
        <f t="shared" si="86"/>
        <v>5.0801707010507792E-4</v>
      </c>
      <c r="BF155" s="51">
        <f t="shared" si="87"/>
        <v>3.8897256733900701E-4</v>
      </c>
    </row>
    <row r="156" spans="1:58" x14ac:dyDescent="0.25">
      <c r="A156" s="60">
        <v>19540</v>
      </c>
      <c r="B156" s="86">
        <f t="shared" si="98"/>
        <v>6.714715673045389E-3</v>
      </c>
      <c r="C156" s="86">
        <f t="shared" si="179"/>
        <v>4.0797219992155781E-4</v>
      </c>
      <c r="D156" s="86">
        <f t="shared" si="180"/>
        <v>4.1498122111931224E-4</v>
      </c>
      <c r="E156" s="86">
        <f t="shared" si="181"/>
        <v>4.0826040314394414E-4</v>
      </c>
      <c r="F156" s="86">
        <f t="shared" si="182"/>
        <v>4.2270900675153548E-4</v>
      </c>
      <c r="G156" s="86">
        <f t="shared" si="183"/>
        <v>4.3559399502327901E-4</v>
      </c>
      <c r="H156" s="86">
        <f t="shared" si="153"/>
        <v>4.4379554229739609E-4</v>
      </c>
      <c r="I156" s="86">
        <f t="shared" si="154"/>
        <v>4.6130251023794957E-4</v>
      </c>
      <c r="J156" s="86">
        <f t="shared" si="155"/>
        <v>4.6885941332131469E-4</v>
      </c>
      <c r="K156" s="86">
        <f t="shared" si="156"/>
        <v>4.8013477400145294E-4</v>
      </c>
      <c r="L156" s="86">
        <f t="shared" si="157"/>
        <v>4.4233600047147452E-4</v>
      </c>
      <c r="M156" s="86">
        <f t="shared" si="158"/>
        <v>4.5094980245054294E-4</v>
      </c>
      <c r="N156" s="86">
        <f t="shared" si="159"/>
        <v>4.7880197307575848E-4</v>
      </c>
      <c r="O156" s="86">
        <f t="shared" si="160"/>
        <v>5.2611676566570551E-4</v>
      </c>
      <c r="P156" s="86">
        <f t="shared" si="161"/>
        <v>5.239234987806197E-4</v>
      </c>
      <c r="Q156" s="86">
        <f t="shared" si="162"/>
        <v>5.3551765416400064E-4</v>
      </c>
      <c r="R156" s="86">
        <f t="shared" si="163"/>
        <v>5.6574676973212472E-4</v>
      </c>
      <c r="S156" s="86">
        <f t="shared" si="164"/>
        <v>5.659796154070595E-4</v>
      </c>
      <c r="T156" s="86">
        <f t="shared" si="165"/>
        <v>5.8071128310599116E-4</v>
      </c>
      <c r="U156" s="86">
        <f t="shared" si="166"/>
        <v>5.8479190511181414E-4</v>
      </c>
      <c r="V156" s="86">
        <f t="shared" si="167"/>
        <v>6.1842708777943818E-4</v>
      </c>
      <c r="W156" s="86">
        <f t="shared" si="168"/>
        <v>6.3713424227688511E-4</v>
      </c>
      <c r="X156" s="86">
        <f t="shared" si="169"/>
        <v>5.2613915280972398E-4</v>
      </c>
      <c r="Y156" s="86">
        <f t="shared" si="170"/>
        <v>6.5369872352179052E-4</v>
      </c>
      <c r="Z156" s="86">
        <f t="shared" si="171"/>
        <v>6.690222935507999E-4</v>
      </c>
      <c r="AA156" s="86">
        <f t="shared" si="172"/>
        <v>6.8847507232722366E-4</v>
      </c>
      <c r="AB156" s="86">
        <f t="shared" si="172"/>
        <v>7.370767091721891E-4</v>
      </c>
      <c r="AC156" s="86">
        <f t="shared" si="172"/>
        <v>7.6267690957680461E-4</v>
      </c>
      <c r="AD156" s="86">
        <f t="shared" si="172"/>
        <v>7.8960446035620851E-4</v>
      </c>
      <c r="AE156" s="86">
        <f t="shared" si="214"/>
        <v>9.5505423672005338E-4</v>
      </c>
      <c r="AF156" s="86">
        <f t="shared" si="214"/>
        <v>8.4476112413276589E-4</v>
      </c>
      <c r="AG156" s="86">
        <f t="shared" si="214"/>
        <v>8.6474721856077453E-4</v>
      </c>
      <c r="AH156" s="86">
        <f t="shared" si="214"/>
        <v>8.8208484474462288E-4</v>
      </c>
      <c r="AI156" s="86">
        <f t="shared" si="214"/>
        <v>9.0183151299709388E-4</v>
      </c>
      <c r="AJ156" s="86">
        <f t="shared" ref="AJ156" si="233">AJ24/AJ$126+AJ155</f>
        <v>0</v>
      </c>
      <c r="AK156" s="86">
        <f t="shared" ref="AK156:AL156" si="234">AK24/AK$126+AK155</f>
        <v>0</v>
      </c>
      <c r="AL156" s="86">
        <f t="shared" si="234"/>
        <v>0</v>
      </c>
      <c r="AM156" s="86">
        <f t="shared" ref="AM156:AN156" si="235">AM24/AM$126+AM155</f>
        <v>0</v>
      </c>
      <c r="AN156" s="86">
        <f t="shared" si="235"/>
        <v>0</v>
      </c>
      <c r="AO156" s="86">
        <f t="shared" ref="AO156:AP156" si="236">AO24/AO$126+AO155</f>
        <v>0</v>
      </c>
      <c r="AP156" s="86">
        <f t="shared" si="236"/>
        <v>0</v>
      </c>
      <c r="AQ156" s="86">
        <f t="shared" ref="AQ156:AT156" si="237">AQ24/AQ$126+AQ155</f>
        <v>0</v>
      </c>
      <c r="AR156" s="86">
        <f t="shared" ref="AR156:AS156" si="238">AR24/AR$126+AR155</f>
        <v>0</v>
      </c>
      <c r="AS156" s="86">
        <f t="shared" si="238"/>
        <v>0</v>
      </c>
      <c r="AT156" s="86">
        <f t="shared" si="237"/>
        <v>0</v>
      </c>
      <c r="AU156" s="36"/>
      <c r="AV156" s="57">
        <f t="shared" ref="AV156:AW175" si="239">AV24</f>
        <v>24</v>
      </c>
      <c r="AW156" s="63">
        <f t="shared" si="239"/>
        <v>0.92307692307692313</v>
      </c>
      <c r="AX156" s="63">
        <f t="shared" si="82"/>
        <v>5.8764296878565769E-4</v>
      </c>
      <c r="AY156" s="64">
        <f t="shared" si="83"/>
        <v>0</v>
      </c>
      <c r="AZ156" s="64">
        <f t="shared" si="84"/>
        <v>6.714715673045389E-3</v>
      </c>
      <c r="BA156" s="65">
        <f t="shared" si="85"/>
        <v>1.0822316042941266E-7</v>
      </c>
      <c r="BB156" s="51">
        <f t="shared" si="97"/>
        <v>3.7554369939932618E-7</v>
      </c>
      <c r="BC156" s="51"/>
      <c r="BD156" s="50"/>
      <c r="BE156" s="88">
        <f t="shared" si="86"/>
        <v>5.6579333886711165E-4</v>
      </c>
      <c r="BF156" s="51">
        <f t="shared" si="87"/>
        <v>4.3301699736893033E-4</v>
      </c>
    </row>
    <row r="157" spans="1:58" x14ac:dyDescent="0.25">
      <c r="A157" s="60">
        <v>19541</v>
      </c>
      <c r="B157" s="86">
        <f t="shared" si="98"/>
        <v>6.994495492755614E-3</v>
      </c>
      <c r="C157" s="86">
        <f t="shared" si="179"/>
        <v>4.401167184415911E-4</v>
      </c>
      <c r="D157" s="86">
        <f t="shared" si="180"/>
        <v>4.4767809111317377E-4</v>
      </c>
      <c r="E157" s="86">
        <f t="shared" si="181"/>
        <v>4.4042776926319678E-4</v>
      </c>
      <c r="F157" s="86">
        <f t="shared" si="182"/>
        <v>4.5601487203118373E-4</v>
      </c>
      <c r="G157" s="86">
        <f t="shared" si="183"/>
        <v>4.6991526684381181E-4</v>
      </c>
      <c r="H157" s="86">
        <f t="shared" si="153"/>
        <v>4.7876311337284523E-4</v>
      </c>
      <c r="I157" s="86">
        <f t="shared" si="154"/>
        <v>4.9736783329234297E-4</v>
      </c>
      <c r="J157" s="86">
        <f t="shared" si="155"/>
        <v>5.0572489913100797E-4</v>
      </c>
      <c r="K157" s="86">
        <f t="shared" si="156"/>
        <v>5.0996992619967401E-4</v>
      </c>
      <c r="L157" s="86">
        <f t="shared" si="157"/>
        <v>4.7732416021741475E-4</v>
      </c>
      <c r="M157" s="86">
        <f t="shared" si="158"/>
        <v>4.866193965537301E-4</v>
      </c>
      <c r="N157" s="86">
        <f t="shared" si="159"/>
        <v>5.1667492203130434E-4</v>
      </c>
      <c r="O157" s="86">
        <f t="shared" si="160"/>
        <v>5.6773300443064135E-4</v>
      </c>
      <c r="P157" s="86">
        <f t="shared" si="161"/>
        <v>5.6536640039792552E-4</v>
      </c>
      <c r="Q157" s="86">
        <f t="shared" si="162"/>
        <v>5.7787788515638577E-4</v>
      </c>
      <c r="R157" s="86">
        <f t="shared" si="163"/>
        <v>6.1049879815520611E-4</v>
      </c>
      <c r="S157" s="86">
        <f t="shared" si="164"/>
        <v>6.1075034152665729E-4</v>
      </c>
      <c r="T157" s="86">
        <f t="shared" si="165"/>
        <v>6.2664764143431195E-4</v>
      </c>
      <c r="U157" s="86">
        <f t="shared" si="166"/>
        <v>1.038598888766057E-3</v>
      </c>
      <c r="V157" s="86">
        <f t="shared" si="167"/>
        <v>6.6662718395685348E-4</v>
      </c>
      <c r="W157" s="86">
        <f t="shared" si="168"/>
        <v>6.867931013774314E-4</v>
      </c>
      <c r="X157" s="86">
        <f t="shared" si="169"/>
        <v>5.5883297660983965E-4</v>
      </c>
      <c r="Y157" s="86">
        <f t="shared" si="170"/>
        <v>7.0464902201125492E-4</v>
      </c>
      <c r="Z157" s="86">
        <f t="shared" si="171"/>
        <v>7.2116752536320269E-4</v>
      </c>
      <c r="AA157" s="86">
        <f t="shared" si="172"/>
        <v>7.4213707293606574E-4</v>
      </c>
      <c r="AB157" s="86">
        <f t="shared" si="172"/>
        <v>7.9452872069812083E-4</v>
      </c>
      <c r="AC157" s="86">
        <f t="shared" si="172"/>
        <v>8.221255341485734E-4</v>
      </c>
      <c r="AD157" s="86">
        <f t="shared" si="172"/>
        <v>8.5115390942914007E-4</v>
      </c>
      <c r="AE157" s="86">
        <f t="shared" si="214"/>
        <v>1.0174722820565053E-3</v>
      </c>
      <c r="AF157" s="86">
        <f t="shared" si="214"/>
        <v>9.107993922960715E-4</v>
      </c>
      <c r="AG157" s="86">
        <f t="shared" si="214"/>
        <v>1.1834244400640553E-3</v>
      </c>
      <c r="AH157" s="86">
        <f t="shared" si="214"/>
        <v>9.4955893850690184E-4</v>
      </c>
      <c r="AI157" s="86">
        <f t="shared" si="214"/>
        <v>9.7081705939972181E-4</v>
      </c>
      <c r="AJ157" s="86">
        <f t="shared" ref="AJ157" si="240">AJ25/AJ$126+AJ156</f>
        <v>0</v>
      </c>
      <c r="AK157" s="86">
        <f t="shared" ref="AK157:AL157" si="241">AK25/AK$126+AK156</f>
        <v>0</v>
      </c>
      <c r="AL157" s="86">
        <f t="shared" si="241"/>
        <v>0</v>
      </c>
      <c r="AM157" s="86">
        <f t="shared" ref="AM157:AN157" si="242">AM25/AM$126+AM156</f>
        <v>0</v>
      </c>
      <c r="AN157" s="86">
        <f t="shared" si="242"/>
        <v>0</v>
      </c>
      <c r="AO157" s="86">
        <f t="shared" ref="AO157:AP157" si="243">AO25/AO$126+AO156</f>
        <v>0</v>
      </c>
      <c r="AP157" s="86">
        <f t="shared" si="243"/>
        <v>0</v>
      </c>
      <c r="AQ157" s="86">
        <f t="shared" ref="AQ157:AT157" si="244">AQ25/AQ$126+AQ156</f>
        <v>0</v>
      </c>
      <c r="AR157" s="86">
        <f t="shared" ref="AR157:AS157" si="245">AR25/AR$126+AR156</f>
        <v>0</v>
      </c>
      <c r="AS157" s="86">
        <f t="shared" si="245"/>
        <v>0</v>
      </c>
      <c r="AT157" s="86">
        <f t="shared" si="244"/>
        <v>0</v>
      </c>
      <c r="AU157" s="36"/>
      <c r="AV157" s="57">
        <f t="shared" si="239"/>
        <v>24</v>
      </c>
      <c r="AW157" s="63">
        <f t="shared" si="239"/>
        <v>0.92307692307692313</v>
      </c>
      <c r="AX157" s="63">
        <f t="shared" si="82"/>
        <v>6.421922795548403E-4</v>
      </c>
      <c r="AY157" s="64">
        <f t="shared" si="83"/>
        <v>0</v>
      </c>
      <c r="AZ157" s="64">
        <f t="shared" si="84"/>
        <v>6.994495492755614E-3</v>
      </c>
      <c r="BA157" s="65">
        <f t="shared" si="85"/>
        <v>1.1826922432240282E-7</v>
      </c>
      <c r="BB157" s="51">
        <f t="shared" si="97"/>
        <v>4.9381292372172905E-7</v>
      </c>
      <c r="BC157" s="51"/>
      <c r="BD157" s="50"/>
      <c r="BE157" s="88">
        <f t="shared" si="86"/>
        <v>6.1054910682949637E-4</v>
      </c>
      <c r="BF157" s="51">
        <f t="shared" si="87"/>
        <v>4.6713518788128619E-4</v>
      </c>
    </row>
    <row r="158" spans="1:58" x14ac:dyDescent="0.25">
      <c r="A158" s="60">
        <v>19542</v>
      </c>
      <c r="B158" s="86">
        <f t="shared" si="98"/>
        <v>6.994495492755614E-3</v>
      </c>
      <c r="C158" s="86">
        <f t="shared" si="179"/>
        <v>4.401167184415911E-4</v>
      </c>
      <c r="D158" s="86">
        <f t="shared" si="180"/>
        <v>4.4767809111317377E-4</v>
      </c>
      <c r="E158" s="86">
        <f t="shared" si="181"/>
        <v>4.4042776926319678E-4</v>
      </c>
      <c r="F158" s="86">
        <f t="shared" si="182"/>
        <v>4.5601487203118373E-4</v>
      </c>
      <c r="G158" s="86">
        <f t="shared" si="183"/>
        <v>4.6991526684381181E-4</v>
      </c>
      <c r="H158" s="86">
        <f t="shared" si="153"/>
        <v>4.7876311337284523E-4</v>
      </c>
      <c r="I158" s="86">
        <f t="shared" si="154"/>
        <v>4.9736783329234297E-4</v>
      </c>
      <c r="J158" s="86">
        <f t="shared" si="155"/>
        <v>5.0572489913100797E-4</v>
      </c>
      <c r="K158" s="86">
        <f t="shared" si="156"/>
        <v>5.0996992619967401E-4</v>
      </c>
      <c r="L158" s="86">
        <f t="shared" si="157"/>
        <v>4.7732416021741475E-4</v>
      </c>
      <c r="M158" s="86">
        <f t="shared" si="158"/>
        <v>4.866193965537301E-4</v>
      </c>
      <c r="N158" s="86">
        <f t="shared" si="159"/>
        <v>5.1667492203130434E-4</v>
      </c>
      <c r="O158" s="86">
        <f t="shared" si="160"/>
        <v>5.6773300443064135E-4</v>
      </c>
      <c r="P158" s="86">
        <f t="shared" si="161"/>
        <v>5.6536640039792552E-4</v>
      </c>
      <c r="Q158" s="86">
        <f t="shared" si="162"/>
        <v>5.7787788515638577E-4</v>
      </c>
      <c r="R158" s="86">
        <f t="shared" si="163"/>
        <v>6.1049879815520611E-4</v>
      </c>
      <c r="S158" s="86">
        <f t="shared" si="164"/>
        <v>6.1075034152665729E-4</v>
      </c>
      <c r="T158" s="86">
        <f t="shared" si="165"/>
        <v>6.2664764143431195E-4</v>
      </c>
      <c r="U158" s="86">
        <f t="shared" si="166"/>
        <v>1.038598888766057E-3</v>
      </c>
      <c r="V158" s="86">
        <f t="shared" si="167"/>
        <v>6.6662718395685348E-4</v>
      </c>
      <c r="W158" s="86">
        <f t="shared" si="168"/>
        <v>6.867931013774314E-4</v>
      </c>
      <c r="X158" s="86">
        <f t="shared" si="169"/>
        <v>5.5883297660983965E-4</v>
      </c>
      <c r="Y158" s="86">
        <f t="shared" si="170"/>
        <v>7.0464902201125492E-4</v>
      </c>
      <c r="Z158" s="86">
        <f t="shared" si="171"/>
        <v>7.2116752536320269E-4</v>
      </c>
      <c r="AA158" s="86">
        <f t="shared" si="172"/>
        <v>7.4213707293606574E-4</v>
      </c>
      <c r="AB158" s="86">
        <f t="shared" si="172"/>
        <v>7.9452872069812083E-4</v>
      </c>
      <c r="AC158" s="86">
        <f t="shared" si="172"/>
        <v>8.221255341485734E-4</v>
      </c>
      <c r="AD158" s="86">
        <f t="shared" si="172"/>
        <v>8.5115390942914007E-4</v>
      </c>
      <c r="AE158" s="86">
        <f t="shared" si="214"/>
        <v>1.0174722820565053E-3</v>
      </c>
      <c r="AF158" s="86">
        <f t="shared" si="214"/>
        <v>9.107993922960715E-4</v>
      </c>
      <c r="AG158" s="86">
        <f t="shared" si="214"/>
        <v>1.1834244400640553E-3</v>
      </c>
      <c r="AH158" s="86">
        <f t="shared" si="214"/>
        <v>9.4955893850690184E-4</v>
      </c>
      <c r="AI158" s="86">
        <f t="shared" si="214"/>
        <v>9.7081705939972181E-4</v>
      </c>
      <c r="AJ158" s="86">
        <f t="shared" ref="AJ158" si="246">AJ26/AJ$126+AJ157</f>
        <v>0</v>
      </c>
      <c r="AK158" s="86">
        <f t="shared" ref="AK158:AL158" si="247">AK26/AK$126+AK157</f>
        <v>0</v>
      </c>
      <c r="AL158" s="86">
        <f t="shared" si="247"/>
        <v>0</v>
      </c>
      <c r="AM158" s="86">
        <f t="shared" ref="AM158:AN158" si="248">AM26/AM$126+AM157</f>
        <v>0</v>
      </c>
      <c r="AN158" s="86">
        <f t="shared" si="248"/>
        <v>0</v>
      </c>
      <c r="AO158" s="86">
        <f t="shared" ref="AO158:AP158" si="249">AO26/AO$126+AO157</f>
        <v>0</v>
      </c>
      <c r="AP158" s="86">
        <f t="shared" si="249"/>
        <v>0</v>
      </c>
      <c r="AQ158" s="86">
        <f t="shared" ref="AQ158:AT158" si="250">AQ26/AQ$126+AQ157</f>
        <v>0</v>
      </c>
      <c r="AR158" s="86">
        <f t="shared" ref="AR158:AS158" si="251">AR26/AR$126+AR157</f>
        <v>0</v>
      </c>
      <c r="AS158" s="86">
        <f t="shared" si="251"/>
        <v>0</v>
      </c>
      <c r="AT158" s="86">
        <f t="shared" si="250"/>
        <v>1.3786610392944488E-4</v>
      </c>
      <c r="AU158" s="36"/>
      <c r="AV158" s="57">
        <f t="shared" si="239"/>
        <v>24</v>
      </c>
      <c r="AW158" s="63">
        <f t="shared" si="239"/>
        <v>0.92307692307692313</v>
      </c>
      <c r="AX158" s="63">
        <f t="shared" si="82"/>
        <v>6.4525597075327243E-4</v>
      </c>
      <c r="AY158" s="64">
        <f t="shared" si="83"/>
        <v>0</v>
      </c>
      <c r="AZ158" s="64">
        <f t="shared" si="84"/>
        <v>6.994495492755614E-3</v>
      </c>
      <c r="BA158" s="65">
        <f t="shared" si="85"/>
        <v>1.1883344845454764E-7</v>
      </c>
      <c r="BB158" s="51">
        <f t="shared" si="97"/>
        <v>6.1264637217627671E-7</v>
      </c>
      <c r="BC158" s="51"/>
      <c r="BD158" s="50"/>
      <c r="BE158" s="88">
        <f t="shared" si="86"/>
        <v>6.1054910682949637E-4</v>
      </c>
      <c r="BF158" s="51">
        <f t="shared" si="87"/>
        <v>4.6713518788128619E-4</v>
      </c>
    </row>
    <row r="159" spans="1:58" x14ac:dyDescent="0.25">
      <c r="A159" s="60">
        <v>19543</v>
      </c>
      <c r="B159" s="86">
        <f t="shared" si="98"/>
        <v>7.0026121756921406E-3</v>
      </c>
      <c r="C159" s="86">
        <f t="shared" si="179"/>
        <v>4.4883605492794022E-4</v>
      </c>
      <c r="D159" s="86">
        <f t="shared" si="180"/>
        <v>4.5654725578961634E-4</v>
      </c>
      <c r="E159" s="86">
        <f t="shared" si="181"/>
        <v>4.4915330402673384E-4</v>
      </c>
      <c r="F159" s="86">
        <f t="shared" si="182"/>
        <v>4.6504923014522014E-4</v>
      </c>
      <c r="G159" s="86">
        <f t="shared" si="183"/>
        <v>4.7922506020263081E-4</v>
      </c>
      <c r="H159" s="86">
        <f t="shared" si="153"/>
        <v>4.8824821924289152E-4</v>
      </c>
      <c r="I159" s="86">
        <f t="shared" si="154"/>
        <v>5.0715071118622996E-4</v>
      </c>
      <c r="J159" s="86">
        <f t="shared" si="155"/>
        <v>5.1572482682827345E-4</v>
      </c>
      <c r="K159" s="86">
        <f t="shared" si="156"/>
        <v>5.1991497693241432E-4</v>
      </c>
      <c r="L159" s="86">
        <f t="shared" si="157"/>
        <v>4.8681485503799951E-4</v>
      </c>
      <c r="M159" s="86">
        <f t="shared" si="158"/>
        <v>4.9629493504040273E-4</v>
      </c>
      <c r="N159" s="86">
        <f t="shared" si="159"/>
        <v>5.2694813543499597E-4</v>
      </c>
      <c r="O159" s="86">
        <f t="shared" si="160"/>
        <v>5.7902161695095353E-4</v>
      </c>
      <c r="P159" s="86">
        <f t="shared" si="161"/>
        <v>5.7660799762005214E-4</v>
      </c>
      <c r="Q159" s="86">
        <f t="shared" si="162"/>
        <v>5.8936831746155319E-4</v>
      </c>
      <c r="R159" s="86">
        <f t="shared" si="163"/>
        <v>6.2263803243255372E-4</v>
      </c>
      <c r="S159" s="86">
        <f t="shared" si="164"/>
        <v>6.2289465433183766E-4</v>
      </c>
      <c r="T159" s="86">
        <f t="shared" si="165"/>
        <v>6.3910814619063164E-4</v>
      </c>
      <c r="U159" s="86">
        <f t="shared" si="166"/>
        <v>1.4924058724202999E-3</v>
      </c>
      <c r="V159" s="86">
        <f t="shared" si="167"/>
        <v>6.7970175609078254E-4</v>
      </c>
      <c r="W159" s="86">
        <f t="shared" si="168"/>
        <v>7.0026339023742138E-4</v>
      </c>
      <c r="X159" s="86">
        <f t="shared" si="169"/>
        <v>5.6973091787654491E-4</v>
      </c>
      <c r="Y159" s="86">
        <f t="shared" si="170"/>
        <v>7.18469632141637E-4</v>
      </c>
      <c r="Z159" s="86">
        <f t="shared" si="171"/>
        <v>7.3531228452286079E-4</v>
      </c>
      <c r="AA159" s="86">
        <f t="shared" si="172"/>
        <v>7.5669328135446871E-4</v>
      </c>
      <c r="AB159" s="86">
        <f t="shared" si="172"/>
        <v>8.1011304704745664E-4</v>
      </c>
      <c r="AC159" s="86">
        <f t="shared" si="172"/>
        <v>8.3825149100447485E-4</v>
      </c>
      <c r="AD159" s="86">
        <f t="shared" si="172"/>
        <v>8.678497868821525E-4</v>
      </c>
      <c r="AE159" s="86">
        <f t="shared" si="214"/>
        <v>1.0344038064912409E-3</v>
      </c>
      <c r="AF159" s="86">
        <f t="shared" si="214"/>
        <v>9.287129700346103E-4</v>
      </c>
      <c r="AG159" s="86">
        <f t="shared" si="214"/>
        <v>1.2017608562290897E-3</v>
      </c>
      <c r="AH159" s="86">
        <f t="shared" si="214"/>
        <v>9.6826453291054039E-4</v>
      </c>
      <c r="AI159" s="86">
        <f t="shared" si="214"/>
        <v>9.8994169611491922E-4</v>
      </c>
      <c r="AJ159" s="86">
        <f t="shared" ref="AJ159" si="252">AJ27/AJ$126+AJ158</f>
        <v>0</v>
      </c>
      <c r="AK159" s="86">
        <f t="shared" ref="AK159:AL159" si="253">AK27/AK$126+AK158</f>
        <v>0</v>
      </c>
      <c r="AL159" s="86">
        <f t="shared" si="253"/>
        <v>0</v>
      </c>
      <c r="AM159" s="86">
        <f t="shared" ref="AM159:AN159" si="254">AM27/AM$126+AM158</f>
        <v>0</v>
      </c>
      <c r="AN159" s="86">
        <f t="shared" si="254"/>
        <v>0</v>
      </c>
      <c r="AO159" s="86">
        <f t="shared" ref="AO159:AP159" si="255">AO27/AO$126+AO158</f>
        <v>0</v>
      </c>
      <c r="AP159" s="86">
        <f t="shared" si="255"/>
        <v>0</v>
      </c>
      <c r="AQ159" s="86">
        <f t="shared" ref="AQ159:AT159" si="256">AQ27/AQ$126+AQ158</f>
        <v>0</v>
      </c>
      <c r="AR159" s="86">
        <f t="shared" ref="AR159:AS159" si="257">AR27/AR$126+AR158</f>
        <v>0</v>
      </c>
      <c r="AS159" s="86">
        <f t="shared" si="257"/>
        <v>0</v>
      </c>
      <c r="AT159" s="86">
        <f t="shared" si="256"/>
        <v>1.3786610392944488E-4</v>
      </c>
      <c r="AU159" s="36"/>
      <c r="AV159" s="57">
        <f t="shared" si="239"/>
        <v>24</v>
      </c>
      <c r="AW159" s="63">
        <f t="shared" si="239"/>
        <v>0.92307692307692313</v>
      </c>
      <c r="AX159" s="63">
        <f t="shared" si="82"/>
        <v>6.6448666512806725E-4</v>
      </c>
      <c r="AY159" s="64">
        <f t="shared" si="83"/>
        <v>0</v>
      </c>
      <c r="AZ159" s="64">
        <f t="shared" si="84"/>
        <v>7.0026121756921406E-3</v>
      </c>
      <c r="BA159" s="65">
        <f t="shared" si="85"/>
        <v>1.2237506578520873E-7</v>
      </c>
      <c r="BB159" s="51">
        <f t="shared" si="97"/>
        <v>7.3502143796148541E-7</v>
      </c>
      <c r="BC159" s="51"/>
      <c r="BD159" s="50"/>
      <c r="BE159" s="88">
        <f t="shared" si="86"/>
        <v>6.2268935681241051E-4</v>
      </c>
      <c r="BF159" s="51">
        <f t="shared" si="87"/>
        <v>4.7638989419114867E-4</v>
      </c>
    </row>
    <row r="160" spans="1:58" x14ac:dyDescent="0.25">
      <c r="A160" s="60">
        <v>19544</v>
      </c>
      <c r="B160" s="86">
        <f t="shared" si="98"/>
        <v>7.0026121756921406E-3</v>
      </c>
      <c r="C160" s="86">
        <f t="shared" si="179"/>
        <v>4.4883605492794022E-4</v>
      </c>
      <c r="D160" s="86">
        <f t="shared" si="180"/>
        <v>4.5654725578961634E-4</v>
      </c>
      <c r="E160" s="86">
        <f t="shared" si="181"/>
        <v>4.4915330402673384E-4</v>
      </c>
      <c r="F160" s="86">
        <f t="shared" si="182"/>
        <v>4.6504923014522014E-4</v>
      </c>
      <c r="G160" s="86">
        <f t="shared" si="183"/>
        <v>4.7922506020263081E-4</v>
      </c>
      <c r="H160" s="86">
        <f t="shared" si="153"/>
        <v>4.8824821924289152E-4</v>
      </c>
      <c r="I160" s="86">
        <f t="shared" si="154"/>
        <v>5.0715071118622996E-4</v>
      </c>
      <c r="J160" s="86">
        <f t="shared" si="155"/>
        <v>5.1572482682827345E-4</v>
      </c>
      <c r="K160" s="86">
        <f t="shared" si="156"/>
        <v>5.1991497693241432E-4</v>
      </c>
      <c r="L160" s="86">
        <f t="shared" si="157"/>
        <v>4.8681485503799951E-4</v>
      </c>
      <c r="M160" s="86">
        <f t="shared" si="158"/>
        <v>4.9629493504040273E-4</v>
      </c>
      <c r="N160" s="86">
        <f t="shared" si="159"/>
        <v>5.2694813543499597E-4</v>
      </c>
      <c r="O160" s="86">
        <f t="shared" si="160"/>
        <v>5.7902161695095353E-4</v>
      </c>
      <c r="P160" s="86">
        <f t="shared" si="161"/>
        <v>5.7660799762005214E-4</v>
      </c>
      <c r="Q160" s="86">
        <f t="shared" si="162"/>
        <v>5.8936831746155319E-4</v>
      </c>
      <c r="R160" s="86">
        <f t="shared" si="163"/>
        <v>6.2263803243255372E-4</v>
      </c>
      <c r="S160" s="86">
        <f t="shared" si="164"/>
        <v>6.2289465433183766E-4</v>
      </c>
      <c r="T160" s="86">
        <f t="shared" si="165"/>
        <v>6.3910814619063164E-4</v>
      </c>
      <c r="U160" s="86">
        <f t="shared" si="166"/>
        <v>1.4924058724202999E-3</v>
      </c>
      <c r="V160" s="86">
        <f t="shared" si="167"/>
        <v>6.7970175609078254E-4</v>
      </c>
      <c r="W160" s="86">
        <f t="shared" si="168"/>
        <v>7.0026339023742138E-4</v>
      </c>
      <c r="X160" s="86">
        <f t="shared" si="169"/>
        <v>5.6973091787654491E-4</v>
      </c>
      <c r="Y160" s="86">
        <f t="shared" si="170"/>
        <v>7.18469632141637E-4</v>
      </c>
      <c r="Z160" s="86">
        <f t="shared" si="171"/>
        <v>7.3531228452286079E-4</v>
      </c>
      <c r="AA160" s="86">
        <f t="shared" si="172"/>
        <v>7.5669328135446871E-4</v>
      </c>
      <c r="AB160" s="86">
        <f t="shared" si="172"/>
        <v>8.1011304704745664E-4</v>
      </c>
      <c r="AC160" s="86">
        <f t="shared" si="172"/>
        <v>8.3825149100447485E-4</v>
      </c>
      <c r="AD160" s="86">
        <f t="shared" si="172"/>
        <v>8.678497868821525E-4</v>
      </c>
      <c r="AE160" s="86">
        <f t="shared" si="214"/>
        <v>1.0344038064912409E-3</v>
      </c>
      <c r="AF160" s="86">
        <f t="shared" si="214"/>
        <v>9.287129700346103E-4</v>
      </c>
      <c r="AG160" s="86">
        <f t="shared" si="214"/>
        <v>1.2017608562290897E-3</v>
      </c>
      <c r="AH160" s="86">
        <f t="shared" si="214"/>
        <v>9.6826453291054039E-4</v>
      </c>
      <c r="AI160" s="86">
        <f t="shared" si="214"/>
        <v>9.8994169611491922E-4</v>
      </c>
      <c r="AJ160" s="86">
        <f t="shared" ref="AJ160" si="258">AJ28/AJ$126+AJ159</f>
        <v>0</v>
      </c>
      <c r="AK160" s="86">
        <f t="shared" ref="AK160:AL160" si="259">AK28/AK$126+AK159</f>
        <v>0</v>
      </c>
      <c r="AL160" s="86">
        <f t="shared" si="259"/>
        <v>0</v>
      </c>
      <c r="AM160" s="86">
        <f t="shared" ref="AM160:AN160" si="260">AM28/AM$126+AM159</f>
        <v>0</v>
      </c>
      <c r="AN160" s="86">
        <f t="shared" si="260"/>
        <v>0</v>
      </c>
      <c r="AO160" s="86">
        <f t="shared" ref="AO160:AP160" si="261">AO28/AO$126+AO159</f>
        <v>0</v>
      </c>
      <c r="AP160" s="86">
        <f t="shared" si="261"/>
        <v>0</v>
      </c>
      <c r="AQ160" s="86">
        <f t="shared" ref="AQ160:AT160" si="262">AQ28/AQ$126+AQ159</f>
        <v>0</v>
      </c>
      <c r="AR160" s="86">
        <f t="shared" ref="AR160:AS160" si="263">AR28/AR$126+AR159</f>
        <v>0</v>
      </c>
      <c r="AS160" s="86">
        <f t="shared" si="263"/>
        <v>0</v>
      </c>
      <c r="AT160" s="86">
        <f t="shared" si="262"/>
        <v>1.3786610392944488E-4</v>
      </c>
      <c r="AU160" s="36"/>
      <c r="AV160" s="57">
        <f t="shared" si="239"/>
        <v>24</v>
      </c>
      <c r="AW160" s="63">
        <f t="shared" si="239"/>
        <v>0.92307692307692313</v>
      </c>
      <c r="AX160" s="63">
        <f t="shared" si="82"/>
        <v>6.6448666512806725E-4</v>
      </c>
      <c r="AY160" s="64">
        <f t="shared" si="83"/>
        <v>0</v>
      </c>
      <c r="AZ160" s="64">
        <f t="shared" si="84"/>
        <v>7.0026121756921406E-3</v>
      </c>
      <c r="BA160" s="65">
        <f t="shared" si="85"/>
        <v>1.2237506578520873E-7</v>
      </c>
      <c r="BB160" s="51">
        <f t="shared" si="97"/>
        <v>8.5739650374669412E-7</v>
      </c>
      <c r="BC160" s="51"/>
      <c r="BD160" s="50"/>
      <c r="BE160" s="88">
        <f t="shared" si="86"/>
        <v>6.2268935681241051E-4</v>
      </c>
      <c r="BF160" s="51">
        <f t="shared" si="87"/>
        <v>4.7638989419114867E-4</v>
      </c>
    </row>
    <row r="161" spans="1:58" x14ac:dyDescent="0.25">
      <c r="A161" s="60">
        <v>19545</v>
      </c>
      <c r="B161" s="86">
        <f t="shared" si="98"/>
        <v>7.0026121756921406E-3</v>
      </c>
      <c r="C161" s="86">
        <f t="shared" si="179"/>
        <v>4.4883605492794022E-4</v>
      </c>
      <c r="D161" s="86">
        <f t="shared" si="180"/>
        <v>4.5654725578961634E-4</v>
      </c>
      <c r="E161" s="86">
        <f t="shared" si="181"/>
        <v>4.4915330402673384E-4</v>
      </c>
      <c r="F161" s="86">
        <f t="shared" si="182"/>
        <v>4.6504923014522014E-4</v>
      </c>
      <c r="G161" s="86">
        <f t="shared" si="183"/>
        <v>4.7922506020263081E-4</v>
      </c>
      <c r="H161" s="86">
        <f t="shared" si="153"/>
        <v>4.8824821924289152E-4</v>
      </c>
      <c r="I161" s="86">
        <f t="shared" si="154"/>
        <v>5.0715071118622996E-4</v>
      </c>
      <c r="J161" s="86">
        <f t="shared" si="155"/>
        <v>5.1572482682827345E-4</v>
      </c>
      <c r="K161" s="86">
        <f t="shared" si="156"/>
        <v>5.1991497693241432E-4</v>
      </c>
      <c r="L161" s="86">
        <f t="shared" si="157"/>
        <v>4.8681485503799951E-4</v>
      </c>
      <c r="M161" s="86">
        <f t="shared" si="158"/>
        <v>4.9629493504040273E-4</v>
      </c>
      <c r="N161" s="86">
        <f t="shared" si="159"/>
        <v>5.2694813543499597E-4</v>
      </c>
      <c r="O161" s="86">
        <f t="shared" si="160"/>
        <v>5.7902161695095353E-4</v>
      </c>
      <c r="P161" s="86">
        <f t="shared" si="161"/>
        <v>5.7660799762005214E-4</v>
      </c>
      <c r="Q161" s="86">
        <f t="shared" si="162"/>
        <v>5.8936831746155319E-4</v>
      </c>
      <c r="R161" s="86">
        <f t="shared" si="163"/>
        <v>6.2263803243255372E-4</v>
      </c>
      <c r="S161" s="86">
        <f t="shared" si="164"/>
        <v>6.2289465433183766E-4</v>
      </c>
      <c r="T161" s="86">
        <f t="shared" si="165"/>
        <v>6.3910814619063164E-4</v>
      </c>
      <c r="U161" s="86">
        <f t="shared" si="166"/>
        <v>1.4924058724202999E-3</v>
      </c>
      <c r="V161" s="86">
        <f t="shared" si="167"/>
        <v>6.7970175609078254E-4</v>
      </c>
      <c r="W161" s="86">
        <f t="shared" si="168"/>
        <v>7.0026339023742138E-4</v>
      </c>
      <c r="X161" s="86">
        <f t="shared" si="169"/>
        <v>5.6973091787654491E-4</v>
      </c>
      <c r="Y161" s="86">
        <f t="shared" si="170"/>
        <v>7.18469632141637E-4</v>
      </c>
      <c r="Z161" s="86">
        <f t="shared" si="171"/>
        <v>7.3531228452286079E-4</v>
      </c>
      <c r="AA161" s="86">
        <f t="shared" si="172"/>
        <v>7.5669328135446871E-4</v>
      </c>
      <c r="AB161" s="86">
        <f t="shared" si="172"/>
        <v>8.1011304704745664E-4</v>
      </c>
      <c r="AC161" s="86">
        <f t="shared" si="172"/>
        <v>8.3825149100447485E-4</v>
      </c>
      <c r="AD161" s="86">
        <f t="shared" si="172"/>
        <v>8.678497868821525E-4</v>
      </c>
      <c r="AE161" s="86">
        <f t="shared" si="214"/>
        <v>1.0344038064912409E-3</v>
      </c>
      <c r="AF161" s="86">
        <f t="shared" si="214"/>
        <v>9.287129700346103E-4</v>
      </c>
      <c r="AG161" s="86">
        <f t="shared" si="214"/>
        <v>1.2017608562290897E-3</v>
      </c>
      <c r="AH161" s="86">
        <f t="shared" si="214"/>
        <v>9.6826453291054039E-4</v>
      </c>
      <c r="AI161" s="86">
        <f t="shared" si="214"/>
        <v>9.8994169611491922E-4</v>
      </c>
      <c r="AJ161" s="86">
        <f t="shared" ref="AJ161" si="264">AJ29/AJ$126+AJ160</f>
        <v>0</v>
      </c>
      <c r="AK161" s="86">
        <f t="shared" ref="AK161:AL161" si="265">AK29/AK$126+AK160</f>
        <v>0</v>
      </c>
      <c r="AL161" s="86">
        <f t="shared" si="265"/>
        <v>0</v>
      </c>
      <c r="AM161" s="86">
        <f t="shared" ref="AM161:AN161" si="266">AM29/AM$126+AM160</f>
        <v>0</v>
      </c>
      <c r="AN161" s="86">
        <f t="shared" si="266"/>
        <v>6.1073098307451164E-4</v>
      </c>
      <c r="AO161" s="86">
        <f t="shared" ref="AO161:AP161" si="267">AO29/AO$126+AO160</f>
        <v>0</v>
      </c>
      <c r="AP161" s="86">
        <f t="shared" si="267"/>
        <v>0</v>
      </c>
      <c r="AQ161" s="86">
        <f t="shared" ref="AQ161:AT161" si="268">AQ29/AQ$126+AQ160</f>
        <v>0</v>
      </c>
      <c r="AR161" s="86">
        <f t="shared" ref="AR161:AS161" si="269">AR29/AR$126+AR160</f>
        <v>0</v>
      </c>
      <c r="AS161" s="86">
        <f t="shared" si="269"/>
        <v>0</v>
      </c>
      <c r="AT161" s="86">
        <f t="shared" si="268"/>
        <v>1.3786610392944488E-4</v>
      </c>
      <c r="AU161" s="36"/>
      <c r="AV161" s="57">
        <f t="shared" si="239"/>
        <v>24</v>
      </c>
      <c r="AW161" s="63">
        <f t="shared" si="239"/>
        <v>0.92307692307692313</v>
      </c>
      <c r="AX161" s="63">
        <f t="shared" si="82"/>
        <v>6.780584647519452E-4</v>
      </c>
      <c r="AY161" s="64">
        <f t="shared" si="83"/>
        <v>0</v>
      </c>
      <c r="AZ161" s="64">
        <f t="shared" si="84"/>
        <v>7.0026121756921406E-3</v>
      </c>
      <c r="BA161" s="65">
        <f t="shared" si="85"/>
        <v>1.2487451379365845E-7</v>
      </c>
      <c r="BB161" s="51">
        <f t="shared" si="97"/>
        <v>9.822710175403525E-7</v>
      </c>
      <c r="BC161" s="51"/>
      <c r="BD161" s="50"/>
      <c r="BE161" s="88">
        <f t="shared" si="86"/>
        <v>6.2268935681241051E-4</v>
      </c>
      <c r="BF161" s="51">
        <f t="shared" si="87"/>
        <v>4.7638989419114867E-4</v>
      </c>
    </row>
    <row r="162" spans="1:58" x14ac:dyDescent="0.25">
      <c r="A162" s="60">
        <v>19546</v>
      </c>
      <c r="B162" s="86">
        <f t="shared" si="98"/>
        <v>7.0026121756921406E-3</v>
      </c>
      <c r="C162" s="86">
        <f t="shared" si="179"/>
        <v>4.4883605492794022E-4</v>
      </c>
      <c r="D162" s="86">
        <f t="shared" si="180"/>
        <v>4.5654725578961634E-4</v>
      </c>
      <c r="E162" s="86">
        <f t="shared" si="181"/>
        <v>4.4915330402673384E-4</v>
      </c>
      <c r="F162" s="86">
        <f t="shared" si="182"/>
        <v>4.6504923014522014E-4</v>
      </c>
      <c r="G162" s="86">
        <f t="shared" si="183"/>
        <v>4.7922506020263081E-4</v>
      </c>
      <c r="H162" s="86">
        <f t="shared" si="153"/>
        <v>4.8824821924289152E-4</v>
      </c>
      <c r="I162" s="86">
        <f t="shared" si="154"/>
        <v>5.0715071118622996E-4</v>
      </c>
      <c r="J162" s="86">
        <f t="shared" si="155"/>
        <v>5.1572482682827345E-4</v>
      </c>
      <c r="K162" s="86">
        <f t="shared" si="156"/>
        <v>5.1991497693241432E-4</v>
      </c>
      <c r="L162" s="86">
        <f t="shared" si="157"/>
        <v>4.8681485503799951E-4</v>
      </c>
      <c r="M162" s="86">
        <f t="shared" si="158"/>
        <v>4.9629493504040273E-4</v>
      </c>
      <c r="N162" s="86">
        <f t="shared" si="159"/>
        <v>5.2694813543499597E-4</v>
      </c>
      <c r="O162" s="86">
        <f t="shared" si="160"/>
        <v>5.7902161695095353E-4</v>
      </c>
      <c r="P162" s="86">
        <f t="shared" si="161"/>
        <v>5.7660799762005214E-4</v>
      </c>
      <c r="Q162" s="86">
        <f t="shared" si="162"/>
        <v>5.8936831746155319E-4</v>
      </c>
      <c r="R162" s="86">
        <f t="shared" si="163"/>
        <v>6.2263803243255372E-4</v>
      </c>
      <c r="S162" s="86">
        <f t="shared" si="164"/>
        <v>6.2289465433183766E-4</v>
      </c>
      <c r="T162" s="86">
        <f t="shared" si="165"/>
        <v>6.3910814619063164E-4</v>
      </c>
      <c r="U162" s="86">
        <f t="shared" si="166"/>
        <v>1.4924058724202999E-3</v>
      </c>
      <c r="V162" s="86">
        <f t="shared" si="167"/>
        <v>6.7970175609078254E-4</v>
      </c>
      <c r="W162" s="86">
        <f t="shared" si="168"/>
        <v>7.0026339023742138E-4</v>
      </c>
      <c r="X162" s="86">
        <f t="shared" si="169"/>
        <v>5.6973091787654491E-4</v>
      </c>
      <c r="Y162" s="86">
        <f t="shared" si="170"/>
        <v>7.18469632141637E-4</v>
      </c>
      <c r="Z162" s="86">
        <f t="shared" si="171"/>
        <v>7.3531228452286079E-4</v>
      </c>
      <c r="AA162" s="86">
        <f t="shared" si="172"/>
        <v>7.5669328135446871E-4</v>
      </c>
      <c r="AB162" s="86">
        <f t="shared" si="172"/>
        <v>8.1011304704745664E-4</v>
      </c>
      <c r="AC162" s="86">
        <f t="shared" si="172"/>
        <v>8.3825149100447485E-4</v>
      </c>
      <c r="AD162" s="86">
        <f t="shared" si="172"/>
        <v>8.678497868821525E-4</v>
      </c>
      <c r="AE162" s="86">
        <f t="shared" si="214"/>
        <v>1.0344038064912409E-3</v>
      </c>
      <c r="AF162" s="86">
        <f t="shared" si="214"/>
        <v>9.287129700346103E-4</v>
      </c>
      <c r="AG162" s="86">
        <f t="shared" si="214"/>
        <v>1.2017608562290897E-3</v>
      </c>
      <c r="AH162" s="86">
        <f t="shared" si="214"/>
        <v>9.6826453291054039E-4</v>
      </c>
      <c r="AI162" s="86">
        <f t="shared" si="214"/>
        <v>9.8994169611491922E-4</v>
      </c>
      <c r="AJ162" s="86">
        <f t="shared" ref="AJ162" si="270">AJ30/AJ$126+AJ161</f>
        <v>0</v>
      </c>
      <c r="AK162" s="86">
        <f t="shared" ref="AK162:AL162" si="271">AK30/AK$126+AK161</f>
        <v>0</v>
      </c>
      <c r="AL162" s="86">
        <f t="shared" si="271"/>
        <v>0</v>
      </c>
      <c r="AM162" s="86">
        <f t="shared" ref="AM162:AN162" si="272">AM30/AM$126+AM161</f>
        <v>0</v>
      </c>
      <c r="AN162" s="86">
        <f t="shared" si="272"/>
        <v>6.1073098307451164E-4</v>
      </c>
      <c r="AO162" s="86">
        <f t="shared" ref="AO162:AP162" si="273">AO30/AO$126+AO161</f>
        <v>0</v>
      </c>
      <c r="AP162" s="86">
        <f t="shared" si="273"/>
        <v>0</v>
      </c>
      <c r="AQ162" s="86">
        <f t="shared" ref="AQ162:AT162" si="274">AQ30/AQ$126+AQ161</f>
        <v>0</v>
      </c>
      <c r="AR162" s="86">
        <f t="shared" ref="AR162:AS162" si="275">AR30/AR$126+AR161</f>
        <v>0</v>
      </c>
      <c r="AS162" s="86">
        <f t="shared" si="275"/>
        <v>0</v>
      </c>
      <c r="AT162" s="86">
        <f t="shared" si="274"/>
        <v>1.3786610392944488E-4</v>
      </c>
      <c r="AU162" s="36"/>
      <c r="AV162" s="57">
        <f t="shared" si="239"/>
        <v>24</v>
      </c>
      <c r="AW162" s="63">
        <f t="shared" si="239"/>
        <v>0.92307692307692313</v>
      </c>
      <c r="AX162" s="63">
        <f t="shared" si="82"/>
        <v>6.780584647519452E-4</v>
      </c>
      <c r="AY162" s="64">
        <f t="shared" si="83"/>
        <v>0</v>
      </c>
      <c r="AZ162" s="64">
        <f t="shared" si="84"/>
        <v>7.0026121756921406E-3</v>
      </c>
      <c r="BA162" s="65">
        <f t="shared" si="85"/>
        <v>1.2487451379365845E-7</v>
      </c>
      <c r="BB162" s="51">
        <f t="shared" si="97"/>
        <v>1.107145531334011E-6</v>
      </c>
      <c r="BC162" s="51"/>
      <c r="BD162" s="50"/>
      <c r="BE162" s="88">
        <f t="shared" si="86"/>
        <v>6.2268935681241051E-4</v>
      </c>
      <c r="BF162" s="51">
        <f t="shared" si="87"/>
        <v>4.7638989419114867E-4</v>
      </c>
    </row>
    <row r="163" spans="1:58" x14ac:dyDescent="0.25">
      <c r="A163" s="60">
        <v>19547</v>
      </c>
      <c r="B163" s="86">
        <f t="shared" si="98"/>
        <v>7.0026121756921406E-3</v>
      </c>
      <c r="C163" s="86">
        <f t="shared" si="179"/>
        <v>4.4883605492794022E-4</v>
      </c>
      <c r="D163" s="86">
        <f t="shared" si="180"/>
        <v>4.5654725578961634E-4</v>
      </c>
      <c r="E163" s="86">
        <f t="shared" si="181"/>
        <v>4.4915330402673384E-4</v>
      </c>
      <c r="F163" s="86">
        <f t="shared" si="182"/>
        <v>4.6504923014522014E-4</v>
      </c>
      <c r="G163" s="86">
        <f t="shared" si="183"/>
        <v>4.7922506020263081E-4</v>
      </c>
      <c r="H163" s="86">
        <f t="shared" si="153"/>
        <v>4.8824821924289152E-4</v>
      </c>
      <c r="I163" s="86">
        <f t="shared" si="154"/>
        <v>5.0715071118622996E-4</v>
      </c>
      <c r="J163" s="86">
        <f t="shared" si="155"/>
        <v>5.1572482682827345E-4</v>
      </c>
      <c r="K163" s="86">
        <f t="shared" si="156"/>
        <v>5.1991497693241432E-4</v>
      </c>
      <c r="L163" s="86">
        <f t="shared" si="157"/>
        <v>4.8681485503799951E-4</v>
      </c>
      <c r="M163" s="86">
        <f t="shared" si="158"/>
        <v>4.9629493504040273E-4</v>
      </c>
      <c r="N163" s="86">
        <f t="shared" si="159"/>
        <v>5.2694813543499597E-4</v>
      </c>
      <c r="O163" s="86">
        <f t="shared" si="160"/>
        <v>5.7902161695095353E-4</v>
      </c>
      <c r="P163" s="86">
        <f t="shared" si="161"/>
        <v>5.7660799762005214E-4</v>
      </c>
      <c r="Q163" s="86">
        <f t="shared" si="162"/>
        <v>5.8936831746155319E-4</v>
      </c>
      <c r="R163" s="86">
        <f t="shared" si="163"/>
        <v>6.2263803243255372E-4</v>
      </c>
      <c r="S163" s="86">
        <f t="shared" si="164"/>
        <v>6.2289465433183766E-4</v>
      </c>
      <c r="T163" s="86">
        <f t="shared" si="165"/>
        <v>6.3910814619063164E-4</v>
      </c>
      <c r="U163" s="86">
        <f t="shared" si="166"/>
        <v>1.4924058724202999E-3</v>
      </c>
      <c r="V163" s="86">
        <f t="shared" si="167"/>
        <v>6.7970175609078254E-4</v>
      </c>
      <c r="W163" s="86">
        <f t="shared" si="168"/>
        <v>7.0026339023742138E-4</v>
      </c>
      <c r="X163" s="86">
        <f t="shared" si="169"/>
        <v>5.6973091787654491E-4</v>
      </c>
      <c r="Y163" s="86">
        <f t="shared" si="170"/>
        <v>7.18469632141637E-4</v>
      </c>
      <c r="Z163" s="86">
        <f t="shared" si="171"/>
        <v>7.3531228452286079E-4</v>
      </c>
      <c r="AA163" s="86">
        <f t="shared" si="172"/>
        <v>7.5669328135446871E-4</v>
      </c>
      <c r="AB163" s="86">
        <f t="shared" si="172"/>
        <v>8.1011304704745664E-4</v>
      </c>
      <c r="AC163" s="86">
        <f t="shared" si="172"/>
        <v>8.3825149100447485E-4</v>
      </c>
      <c r="AD163" s="86">
        <f t="shared" si="172"/>
        <v>8.678497868821525E-4</v>
      </c>
      <c r="AE163" s="86">
        <f t="shared" si="214"/>
        <v>1.0344038064912409E-3</v>
      </c>
      <c r="AF163" s="86">
        <f t="shared" si="214"/>
        <v>9.287129700346103E-4</v>
      </c>
      <c r="AG163" s="86">
        <f t="shared" si="214"/>
        <v>1.2017608562290897E-3</v>
      </c>
      <c r="AH163" s="86">
        <f t="shared" si="214"/>
        <v>9.6826453291054039E-4</v>
      </c>
      <c r="AI163" s="86">
        <f t="shared" si="214"/>
        <v>9.8994169611491922E-4</v>
      </c>
      <c r="AJ163" s="86">
        <f t="shared" ref="AJ163" si="276">AJ31/AJ$126+AJ162</f>
        <v>0</v>
      </c>
      <c r="AK163" s="86">
        <f t="shared" ref="AK163:AL163" si="277">AK31/AK$126+AK162</f>
        <v>0</v>
      </c>
      <c r="AL163" s="86">
        <f t="shared" si="277"/>
        <v>0</v>
      </c>
      <c r="AM163" s="86">
        <f t="shared" ref="AM163:AN163" si="278">AM31/AM$126+AM162</f>
        <v>0</v>
      </c>
      <c r="AN163" s="86">
        <f t="shared" si="278"/>
        <v>6.1073098307451164E-4</v>
      </c>
      <c r="AO163" s="86">
        <f t="shared" ref="AO163:AP163" si="279">AO31/AO$126+AO162</f>
        <v>0</v>
      </c>
      <c r="AP163" s="86">
        <f t="shared" si="279"/>
        <v>0</v>
      </c>
      <c r="AQ163" s="86">
        <f t="shared" ref="AQ163:AT163" si="280">AQ31/AQ$126+AQ162</f>
        <v>0</v>
      </c>
      <c r="AR163" s="86">
        <f t="shared" ref="AR163:AS163" si="281">AR31/AR$126+AR162</f>
        <v>0</v>
      </c>
      <c r="AS163" s="86">
        <f t="shared" si="281"/>
        <v>0</v>
      </c>
      <c r="AT163" s="86">
        <f t="shared" si="280"/>
        <v>1.3786610392944488E-4</v>
      </c>
      <c r="AU163" s="36"/>
      <c r="AV163" s="57">
        <f t="shared" si="239"/>
        <v>24</v>
      </c>
      <c r="AW163" s="63">
        <f t="shared" si="239"/>
        <v>0.92307692307692313</v>
      </c>
      <c r="AX163" s="63">
        <f t="shared" si="82"/>
        <v>6.780584647519452E-4</v>
      </c>
      <c r="AY163" s="64">
        <f t="shared" si="83"/>
        <v>0</v>
      </c>
      <c r="AZ163" s="64">
        <f t="shared" si="84"/>
        <v>7.0026121756921406E-3</v>
      </c>
      <c r="BA163" s="65">
        <f t="shared" si="85"/>
        <v>1.2487451379365845E-7</v>
      </c>
      <c r="BB163" s="51">
        <f t="shared" si="97"/>
        <v>1.2320200451276695E-6</v>
      </c>
      <c r="BC163" s="51"/>
      <c r="BD163" s="50"/>
      <c r="BE163" s="88">
        <f t="shared" si="86"/>
        <v>6.2268935681241051E-4</v>
      </c>
      <c r="BF163" s="51">
        <f t="shared" si="87"/>
        <v>4.7638989419114867E-4</v>
      </c>
    </row>
    <row r="164" spans="1:58" x14ac:dyDescent="0.25">
      <c r="A164" s="60">
        <v>19548</v>
      </c>
      <c r="B164" s="86">
        <f t="shared" si="98"/>
        <v>7.0026121756921406E-3</v>
      </c>
      <c r="C164" s="86">
        <f t="shared" si="179"/>
        <v>4.4883605492794022E-4</v>
      </c>
      <c r="D164" s="86">
        <f t="shared" si="180"/>
        <v>4.5654725578961634E-4</v>
      </c>
      <c r="E164" s="86">
        <f t="shared" si="181"/>
        <v>4.4915330402673384E-4</v>
      </c>
      <c r="F164" s="86">
        <f t="shared" si="182"/>
        <v>4.6504923014522014E-4</v>
      </c>
      <c r="G164" s="86">
        <f t="shared" si="183"/>
        <v>4.7922506020263081E-4</v>
      </c>
      <c r="H164" s="86">
        <f t="shared" si="153"/>
        <v>4.8824821924289152E-4</v>
      </c>
      <c r="I164" s="86">
        <f t="shared" si="154"/>
        <v>5.0715071118622996E-4</v>
      </c>
      <c r="J164" s="86">
        <f t="shared" si="155"/>
        <v>5.1572482682827345E-4</v>
      </c>
      <c r="K164" s="86">
        <f t="shared" si="156"/>
        <v>5.1991497693241432E-4</v>
      </c>
      <c r="L164" s="86">
        <f t="shared" si="157"/>
        <v>4.8681485503799951E-4</v>
      </c>
      <c r="M164" s="86">
        <f t="shared" si="158"/>
        <v>4.9629493504040273E-4</v>
      </c>
      <c r="N164" s="86">
        <f t="shared" si="159"/>
        <v>5.2694813543499597E-4</v>
      </c>
      <c r="O164" s="86">
        <f t="shared" si="160"/>
        <v>5.7902161695095353E-4</v>
      </c>
      <c r="P164" s="86">
        <f t="shared" si="161"/>
        <v>5.7660799762005214E-4</v>
      </c>
      <c r="Q164" s="86">
        <f t="shared" si="162"/>
        <v>5.8936831746155319E-4</v>
      </c>
      <c r="R164" s="86">
        <f t="shared" si="163"/>
        <v>6.2263803243255372E-4</v>
      </c>
      <c r="S164" s="86">
        <f t="shared" si="164"/>
        <v>6.2289465433183766E-4</v>
      </c>
      <c r="T164" s="86">
        <f t="shared" si="165"/>
        <v>6.3910814619063164E-4</v>
      </c>
      <c r="U164" s="86">
        <f t="shared" si="166"/>
        <v>1.4924058724202999E-3</v>
      </c>
      <c r="V164" s="86">
        <f t="shared" si="167"/>
        <v>6.7970175609078254E-4</v>
      </c>
      <c r="W164" s="86">
        <f t="shared" si="168"/>
        <v>7.0026339023742138E-4</v>
      </c>
      <c r="X164" s="86">
        <f t="shared" si="169"/>
        <v>5.6973091787654491E-4</v>
      </c>
      <c r="Y164" s="86">
        <f t="shared" si="170"/>
        <v>7.18469632141637E-4</v>
      </c>
      <c r="Z164" s="86">
        <f t="shared" si="171"/>
        <v>7.3531228452286079E-4</v>
      </c>
      <c r="AA164" s="86">
        <f t="shared" si="172"/>
        <v>7.5669328135446871E-4</v>
      </c>
      <c r="AB164" s="86">
        <f t="shared" si="172"/>
        <v>8.1011304704745664E-4</v>
      </c>
      <c r="AC164" s="86">
        <f t="shared" si="172"/>
        <v>8.3825149100447485E-4</v>
      </c>
      <c r="AD164" s="86">
        <f t="shared" si="172"/>
        <v>8.678497868821525E-4</v>
      </c>
      <c r="AE164" s="86">
        <f t="shared" si="214"/>
        <v>1.0344038064912409E-3</v>
      </c>
      <c r="AF164" s="86">
        <f t="shared" si="214"/>
        <v>9.287129700346103E-4</v>
      </c>
      <c r="AG164" s="86">
        <f t="shared" si="214"/>
        <v>1.2017608562290897E-3</v>
      </c>
      <c r="AH164" s="86">
        <f t="shared" si="214"/>
        <v>9.6826453291054039E-4</v>
      </c>
      <c r="AI164" s="86">
        <f t="shared" si="214"/>
        <v>9.8994169611491922E-4</v>
      </c>
      <c r="AJ164" s="86">
        <f t="shared" ref="AJ164" si="282">AJ32/AJ$126+AJ163</f>
        <v>0</v>
      </c>
      <c r="AK164" s="86">
        <f t="shared" ref="AK164:AL164" si="283">AK32/AK$126+AK163</f>
        <v>0</v>
      </c>
      <c r="AL164" s="86">
        <f t="shared" si="283"/>
        <v>0</v>
      </c>
      <c r="AM164" s="86">
        <f t="shared" ref="AM164:AN164" si="284">AM32/AM$126+AM163</f>
        <v>0</v>
      </c>
      <c r="AN164" s="86">
        <f t="shared" si="284"/>
        <v>6.1073098307451164E-4</v>
      </c>
      <c r="AO164" s="86">
        <f t="shared" ref="AO164:AP164" si="285">AO32/AO$126+AO163</f>
        <v>0</v>
      </c>
      <c r="AP164" s="86">
        <f t="shared" si="285"/>
        <v>0</v>
      </c>
      <c r="AQ164" s="86">
        <f t="shared" ref="AQ164:AT164" si="286">AQ32/AQ$126+AQ163</f>
        <v>0</v>
      </c>
      <c r="AR164" s="86">
        <f t="shared" ref="AR164:AS164" si="287">AR32/AR$126+AR163</f>
        <v>0</v>
      </c>
      <c r="AS164" s="86">
        <f t="shared" si="287"/>
        <v>0</v>
      </c>
      <c r="AT164" s="86">
        <f t="shared" si="286"/>
        <v>1.3786610392944488E-4</v>
      </c>
      <c r="AU164" s="36"/>
      <c r="AV164" s="57">
        <f t="shared" si="239"/>
        <v>24</v>
      </c>
      <c r="AW164" s="63">
        <f t="shared" si="239"/>
        <v>0.92307692307692313</v>
      </c>
      <c r="AX164" s="63">
        <f t="shared" si="82"/>
        <v>6.780584647519452E-4</v>
      </c>
      <c r="AY164" s="64">
        <f t="shared" si="83"/>
        <v>0</v>
      </c>
      <c r="AZ164" s="64">
        <f t="shared" si="84"/>
        <v>7.0026121756921406E-3</v>
      </c>
      <c r="BA164" s="65">
        <f t="shared" si="85"/>
        <v>1.2487451379365845E-7</v>
      </c>
      <c r="BB164" s="51">
        <f t="shared" si="97"/>
        <v>1.3568945589213279E-6</v>
      </c>
      <c r="BC164" s="51"/>
      <c r="BD164" s="50"/>
      <c r="BE164" s="88">
        <f t="shared" si="86"/>
        <v>6.2268935681241051E-4</v>
      </c>
      <c r="BF164" s="51">
        <f t="shared" si="87"/>
        <v>4.7638989419114867E-4</v>
      </c>
    </row>
    <row r="165" spans="1:58" x14ac:dyDescent="0.25">
      <c r="A165" s="60">
        <v>19549</v>
      </c>
      <c r="B165" s="86">
        <f t="shared" si="98"/>
        <v>7.0026121756921406E-3</v>
      </c>
      <c r="C165" s="86">
        <f t="shared" si="179"/>
        <v>4.4883605492794022E-4</v>
      </c>
      <c r="D165" s="86">
        <f t="shared" si="180"/>
        <v>4.5654725578961634E-4</v>
      </c>
      <c r="E165" s="86">
        <f t="shared" si="181"/>
        <v>4.4915330402673384E-4</v>
      </c>
      <c r="F165" s="86">
        <f t="shared" si="182"/>
        <v>4.6504923014522014E-4</v>
      </c>
      <c r="G165" s="86">
        <f t="shared" si="183"/>
        <v>4.7922506020263081E-4</v>
      </c>
      <c r="H165" s="86">
        <f t="shared" si="153"/>
        <v>4.8824821924289152E-4</v>
      </c>
      <c r="I165" s="86">
        <f t="shared" si="154"/>
        <v>5.0715071118622996E-4</v>
      </c>
      <c r="J165" s="86">
        <f t="shared" si="155"/>
        <v>5.1572482682827345E-4</v>
      </c>
      <c r="K165" s="86">
        <f t="shared" si="156"/>
        <v>5.1991497693241432E-4</v>
      </c>
      <c r="L165" s="86">
        <f t="shared" si="157"/>
        <v>4.8681485503799951E-4</v>
      </c>
      <c r="M165" s="86">
        <f t="shared" si="158"/>
        <v>4.9629493504040273E-4</v>
      </c>
      <c r="N165" s="86">
        <f t="shared" si="159"/>
        <v>5.2694813543499597E-4</v>
      </c>
      <c r="O165" s="86">
        <f t="shared" si="160"/>
        <v>5.7902161695095353E-4</v>
      </c>
      <c r="P165" s="86">
        <f t="shared" si="161"/>
        <v>5.7660799762005214E-4</v>
      </c>
      <c r="Q165" s="86">
        <f t="shared" si="162"/>
        <v>5.8936831746155319E-4</v>
      </c>
      <c r="R165" s="86">
        <f t="shared" si="163"/>
        <v>6.2263803243255372E-4</v>
      </c>
      <c r="S165" s="86">
        <f t="shared" si="164"/>
        <v>6.2289465433183766E-4</v>
      </c>
      <c r="T165" s="86">
        <f t="shared" si="165"/>
        <v>6.3910814619063164E-4</v>
      </c>
      <c r="U165" s="86">
        <f t="shared" si="166"/>
        <v>1.4924058724202999E-3</v>
      </c>
      <c r="V165" s="86">
        <f t="shared" si="167"/>
        <v>6.7970175609078254E-4</v>
      </c>
      <c r="W165" s="86">
        <f t="shared" si="168"/>
        <v>7.0026339023742138E-4</v>
      </c>
      <c r="X165" s="86">
        <f t="shared" si="169"/>
        <v>5.6973091787654491E-4</v>
      </c>
      <c r="Y165" s="86">
        <f t="shared" si="170"/>
        <v>7.18469632141637E-4</v>
      </c>
      <c r="Z165" s="86">
        <f t="shared" si="171"/>
        <v>7.3531228452286079E-4</v>
      </c>
      <c r="AA165" s="86">
        <f t="shared" si="172"/>
        <v>7.5669328135446871E-4</v>
      </c>
      <c r="AB165" s="86">
        <f t="shared" si="172"/>
        <v>8.1011304704745664E-4</v>
      </c>
      <c r="AC165" s="86">
        <f t="shared" si="172"/>
        <v>8.3825149100447485E-4</v>
      </c>
      <c r="AD165" s="86">
        <f t="shared" si="172"/>
        <v>8.678497868821525E-4</v>
      </c>
      <c r="AE165" s="86">
        <f t="shared" si="214"/>
        <v>1.0344038064912409E-3</v>
      </c>
      <c r="AF165" s="86">
        <f t="shared" si="214"/>
        <v>9.287129700346103E-4</v>
      </c>
      <c r="AG165" s="86">
        <f t="shared" si="214"/>
        <v>1.2017608562290897E-3</v>
      </c>
      <c r="AH165" s="86">
        <f t="shared" si="214"/>
        <v>9.6826453291054039E-4</v>
      </c>
      <c r="AI165" s="86">
        <f t="shared" si="214"/>
        <v>9.8994169611491922E-4</v>
      </c>
      <c r="AJ165" s="86">
        <f t="shared" ref="AJ165" si="288">AJ33/AJ$126+AJ164</f>
        <v>0</v>
      </c>
      <c r="AK165" s="86">
        <f t="shared" ref="AK165:AL165" si="289">AK33/AK$126+AK164</f>
        <v>0</v>
      </c>
      <c r="AL165" s="86">
        <f t="shared" si="289"/>
        <v>0</v>
      </c>
      <c r="AM165" s="86">
        <f t="shared" ref="AM165:AN165" si="290">AM33/AM$126+AM164</f>
        <v>0</v>
      </c>
      <c r="AN165" s="86">
        <f t="shared" si="290"/>
        <v>6.1073098307451164E-4</v>
      </c>
      <c r="AO165" s="86">
        <f t="shared" ref="AO165:AP165" si="291">AO33/AO$126+AO164</f>
        <v>0</v>
      </c>
      <c r="AP165" s="86">
        <f t="shared" si="291"/>
        <v>0</v>
      </c>
      <c r="AQ165" s="86">
        <f t="shared" ref="AQ165:AT165" si="292">AQ33/AQ$126+AQ164</f>
        <v>0</v>
      </c>
      <c r="AR165" s="86">
        <f t="shared" ref="AR165:AS165" si="293">AR33/AR$126+AR164</f>
        <v>0</v>
      </c>
      <c r="AS165" s="86">
        <f t="shared" si="293"/>
        <v>0</v>
      </c>
      <c r="AT165" s="86">
        <f t="shared" si="292"/>
        <v>1.3786610392944488E-4</v>
      </c>
      <c r="AU165" s="36"/>
      <c r="AV165" s="57">
        <f t="shared" si="239"/>
        <v>24</v>
      </c>
      <c r="AW165" s="63">
        <f t="shared" si="239"/>
        <v>0.92307692307692313</v>
      </c>
      <c r="AX165" s="63">
        <f t="shared" si="82"/>
        <v>6.780584647519452E-4</v>
      </c>
      <c r="AY165" s="64">
        <f t="shared" si="83"/>
        <v>0</v>
      </c>
      <c r="AZ165" s="64">
        <f t="shared" si="84"/>
        <v>7.0026121756921406E-3</v>
      </c>
      <c r="BA165" s="65">
        <f t="shared" si="85"/>
        <v>1.2487451379365845E-7</v>
      </c>
      <c r="BB165" s="51">
        <f t="shared" si="97"/>
        <v>1.4817690727149864E-6</v>
      </c>
      <c r="BC165" s="51"/>
      <c r="BD165" s="50"/>
      <c r="BE165" s="88">
        <f t="shared" si="86"/>
        <v>6.2268935681241051E-4</v>
      </c>
      <c r="BF165" s="51">
        <f t="shared" si="87"/>
        <v>4.7638989419114867E-4</v>
      </c>
    </row>
    <row r="166" spans="1:58" x14ac:dyDescent="0.25">
      <c r="A166" s="60">
        <v>19550</v>
      </c>
      <c r="B166" s="86">
        <f t="shared" si="98"/>
        <v>7.0099291471628867E-3</v>
      </c>
      <c r="C166" s="86">
        <f t="shared" si="179"/>
        <v>4.5669630427551682E-4</v>
      </c>
      <c r="D166" s="86">
        <f t="shared" si="180"/>
        <v>4.6454257230479473E-4</v>
      </c>
      <c r="E166" s="86">
        <f t="shared" si="181"/>
        <v>4.5701914236304596E-4</v>
      </c>
      <c r="F166" s="86">
        <f t="shared" si="182"/>
        <v>4.7319346529305344E-4</v>
      </c>
      <c r="G166" s="86">
        <f t="shared" si="183"/>
        <v>4.8761759471274534E-4</v>
      </c>
      <c r="H166" s="86">
        <f t="shared" si="153"/>
        <v>4.9679879420249425E-4</v>
      </c>
      <c r="I166" s="86">
        <f t="shared" si="154"/>
        <v>5.1596972126297363E-4</v>
      </c>
      <c r="J166" s="86">
        <f t="shared" si="155"/>
        <v>5.2473950301222571E-4</v>
      </c>
      <c r="K166" s="86">
        <f t="shared" si="156"/>
        <v>5.2888021258531721E-4</v>
      </c>
      <c r="L166" s="86">
        <f t="shared" si="157"/>
        <v>4.9537047107808742E-4</v>
      </c>
      <c r="M166" s="86">
        <f t="shared" si="158"/>
        <v>5.0501718378110304E-4</v>
      </c>
      <c r="N166" s="86">
        <f t="shared" si="159"/>
        <v>5.3620917541884953E-4</v>
      </c>
      <c r="O166" s="86">
        <f t="shared" si="160"/>
        <v>5.8919802016984863E-4</v>
      </c>
      <c r="P166" s="86">
        <f t="shared" si="161"/>
        <v>5.86742019150061E-4</v>
      </c>
      <c r="Q166" s="86">
        <f t="shared" si="162"/>
        <v>5.9972665972059225E-4</v>
      </c>
      <c r="R166" s="86">
        <f t="shared" si="163"/>
        <v>6.3358125961699634E-4</v>
      </c>
      <c r="S166" s="86">
        <f t="shared" si="164"/>
        <v>6.3384246228673918E-4</v>
      </c>
      <c r="T166" s="86">
        <f t="shared" si="165"/>
        <v>6.5034099653901863E-4</v>
      </c>
      <c r="U166" s="86">
        <f t="shared" si="166"/>
        <v>1.503717026533522E-3</v>
      </c>
      <c r="V166" s="86">
        <f t="shared" si="167"/>
        <v>6.9166437749182386E-4</v>
      </c>
      <c r="W166" s="86">
        <f t="shared" si="168"/>
        <v>7.1258808056972375E-4</v>
      </c>
      <c r="X166" s="86">
        <f t="shared" si="169"/>
        <v>6.6944627602011169E-4</v>
      </c>
      <c r="Y166" s="86">
        <f t="shared" si="170"/>
        <v>7.311148537324099E-4</v>
      </c>
      <c r="Z166" s="86">
        <f t="shared" si="171"/>
        <v>7.4825409290125555E-4</v>
      </c>
      <c r="AA166" s="86">
        <f t="shared" si="172"/>
        <v>7.7001155218788225E-4</v>
      </c>
      <c r="AB166" s="86">
        <f t="shared" si="172"/>
        <v>8.2437201582219249E-4</v>
      </c>
      <c r="AC166" s="86">
        <f t="shared" si="172"/>
        <v>8.5300603841514792E-4</v>
      </c>
      <c r="AD166" s="86">
        <f t="shared" si="172"/>
        <v>8.8312580384564306E-4</v>
      </c>
      <c r="AE166" s="86">
        <f t="shared" si="214"/>
        <v>1.049895440383201E-3</v>
      </c>
      <c r="AF166" s="86">
        <f t="shared" si="214"/>
        <v>9.4510315115102831E-4</v>
      </c>
      <c r="AG166" s="86">
        <f t="shared" si="214"/>
        <v>1.2185379257968539E-3</v>
      </c>
      <c r="AH166" s="86">
        <f t="shared" si="214"/>
        <v>9.8537939455447501E-4</v>
      </c>
      <c r="AI166" s="86">
        <f t="shared" si="214"/>
        <v>1.0074399732707205E-3</v>
      </c>
      <c r="AJ166" s="86">
        <f t="shared" ref="AJ166" si="294">AJ34/AJ$126+AJ165</f>
        <v>0</v>
      </c>
      <c r="AK166" s="86">
        <f t="shared" ref="AK166:AL166" si="295">AK34/AK$126+AK165</f>
        <v>2.8383340948999731E-5</v>
      </c>
      <c r="AL166" s="86">
        <f t="shared" si="295"/>
        <v>0</v>
      </c>
      <c r="AM166" s="86">
        <f t="shared" ref="AM166:AN166" si="296">AM34/AM$126+AM165</f>
        <v>0</v>
      </c>
      <c r="AN166" s="86">
        <f t="shared" si="296"/>
        <v>6.1073098307451164E-4</v>
      </c>
      <c r="AO166" s="86">
        <f t="shared" ref="AO166:AP166" si="297">AO34/AO$126+AO165</f>
        <v>0</v>
      </c>
      <c r="AP166" s="86">
        <f t="shared" si="297"/>
        <v>0</v>
      </c>
      <c r="AQ166" s="86">
        <f t="shared" ref="AQ166:AT166" si="298">AQ34/AQ$126+AQ165</f>
        <v>0</v>
      </c>
      <c r="AR166" s="86">
        <f t="shared" ref="AR166:AS166" si="299">AR34/AR$126+AR165</f>
        <v>0</v>
      </c>
      <c r="AS166" s="86">
        <f t="shared" si="299"/>
        <v>0</v>
      </c>
      <c r="AT166" s="86">
        <f t="shared" si="298"/>
        <v>2.7573220785888976E-4</v>
      </c>
      <c r="AU166" s="36"/>
      <c r="AV166" s="57">
        <f t="shared" si="239"/>
        <v>25</v>
      </c>
      <c r="AW166" s="63">
        <f t="shared" si="239"/>
        <v>0.96153846153846156</v>
      </c>
      <c r="AX166" s="63">
        <f t="shared" si="82"/>
        <v>6.9230927198877189E-4</v>
      </c>
      <c r="AY166" s="64">
        <f t="shared" si="83"/>
        <v>0</v>
      </c>
      <c r="AZ166" s="64">
        <f t="shared" si="84"/>
        <v>7.0099291471628867E-3</v>
      </c>
      <c r="BA166" s="65">
        <f t="shared" si="85"/>
        <v>1.274990111156068E-7</v>
      </c>
      <c r="BB166" s="51">
        <f t="shared" si="97"/>
        <v>1.6092680838305932E-6</v>
      </c>
      <c r="BC166" s="51"/>
      <c r="BD166" s="50"/>
      <c r="BE166" s="88">
        <f t="shared" si="86"/>
        <v>6.3363350015094495E-4</v>
      </c>
      <c r="BF166" s="51">
        <f t="shared" si="87"/>
        <v>4.8473276882880697E-4</v>
      </c>
    </row>
    <row r="167" spans="1:58" x14ac:dyDescent="0.25">
      <c r="A167" s="60">
        <v>19551</v>
      </c>
      <c r="B167" s="86">
        <f t="shared" si="98"/>
        <v>7.0602332720268246E-3</v>
      </c>
      <c r="C167" s="86">
        <f t="shared" si="179"/>
        <v>5.1073559482864663E-4</v>
      </c>
      <c r="D167" s="86">
        <f t="shared" si="180"/>
        <v>5.1951051630057146E-4</v>
      </c>
      <c r="E167" s="86">
        <f t="shared" si="181"/>
        <v>5.110969437581844E-4</v>
      </c>
      <c r="F167" s="86">
        <f t="shared" si="182"/>
        <v>5.2918529314073602E-4</v>
      </c>
      <c r="G167" s="86">
        <f t="shared" si="183"/>
        <v>5.4531658131359633E-4</v>
      </c>
      <c r="H167" s="86">
        <f t="shared" si="153"/>
        <v>5.5558435581575774E-4</v>
      </c>
      <c r="I167" s="86">
        <f t="shared" si="154"/>
        <v>5.7660085362647889E-4</v>
      </c>
      <c r="J167" s="86">
        <f t="shared" si="155"/>
        <v>5.8671591105716051E-4</v>
      </c>
      <c r="K167" s="86">
        <f t="shared" si="156"/>
        <v>5.5577591954402556E-4</v>
      </c>
      <c r="L167" s="86">
        <f t="shared" si="157"/>
        <v>5.5419082018717401E-4</v>
      </c>
      <c r="M167" s="86">
        <f t="shared" si="158"/>
        <v>5.649831820389511E-4</v>
      </c>
      <c r="N167" s="86">
        <f t="shared" si="159"/>
        <v>5.998795082364295E-4</v>
      </c>
      <c r="O167" s="86">
        <f t="shared" si="160"/>
        <v>6.5916179590014691E-4</v>
      </c>
      <c r="P167" s="86">
        <f t="shared" si="161"/>
        <v>6.5641446585295833E-4</v>
      </c>
      <c r="Q167" s="86">
        <f t="shared" si="162"/>
        <v>6.7094140359839969E-4</v>
      </c>
      <c r="R167" s="86">
        <f t="shared" si="163"/>
        <v>7.0881733805330457E-4</v>
      </c>
      <c r="S167" s="86">
        <f t="shared" si="164"/>
        <v>7.0911011196690818E-4</v>
      </c>
      <c r="T167" s="86">
        <f t="shared" si="165"/>
        <v>7.2756843516005236E-4</v>
      </c>
      <c r="U167" s="86">
        <f t="shared" si="166"/>
        <v>1.5814828774262076E-3</v>
      </c>
      <c r="V167" s="86">
        <f t="shared" si="167"/>
        <v>7.7390932279198111E-4</v>
      </c>
      <c r="W167" s="86">
        <f t="shared" si="168"/>
        <v>7.9732248468584272E-4</v>
      </c>
      <c r="X167" s="86">
        <f t="shared" si="169"/>
        <v>7.6916163416367847E-4</v>
      </c>
      <c r="Y167" s="86">
        <f t="shared" si="170"/>
        <v>8.1805305643374506E-4</v>
      </c>
      <c r="Z167" s="86">
        <f t="shared" si="171"/>
        <v>8.3723151669777725E-4</v>
      </c>
      <c r="AA167" s="86">
        <f t="shared" si="172"/>
        <v>1.3616829669168451E-3</v>
      </c>
      <c r="AB167" s="86">
        <f t="shared" si="172"/>
        <v>9.2013775787594973E-4</v>
      </c>
      <c r="AC167" s="86">
        <f t="shared" si="172"/>
        <v>9.5210039721983319E-4</v>
      </c>
      <c r="AD167" s="86">
        <f t="shared" si="172"/>
        <v>9.8572279039925675E-4</v>
      </c>
      <c r="AE167" s="86">
        <f t="shared" si="214"/>
        <v>1.1539407457563128E-3</v>
      </c>
      <c r="AF167" s="86">
        <f t="shared" si="214"/>
        <v>1.0551834812559929E-3</v>
      </c>
      <c r="AG167" s="86">
        <f t="shared" si="214"/>
        <v>1.3312168492600365E-3</v>
      </c>
      <c r="AH167" s="86">
        <f t="shared" si="214"/>
        <v>1.1003271735624705E-3</v>
      </c>
      <c r="AI167" s="86">
        <f t="shared" si="214"/>
        <v>1.3634566649243758E-3</v>
      </c>
      <c r="AJ167" s="86">
        <f t="shared" ref="AJ167" si="300">AJ35/AJ$126+AJ166</f>
        <v>3.0542690555609205E-4</v>
      </c>
      <c r="AK167" s="86">
        <f t="shared" ref="AK167:AL167" si="301">AK35/AK$126+AK166</f>
        <v>2.8383340948999731E-5</v>
      </c>
      <c r="AL167" s="86">
        <f t="shared" si="301"/>
        <v>0</v>
      </c>
      <c r="AM167" s="86">
        <f t="shared" ref="AM167:AN167" si="302">AM35/AM$126+AM166</f>
        <v>0</v>
      </c>
      <c r="AN167" s="86">
        <f t="shared" si="302"/>
        <v>1.2214619661490233E-3</v>
      </c>
      <c r="AO167" s="86">
        <f t="shared" ref="AO167:AP167" si="303">AO35/AO$126+AO166</f>
        <v>0</v>
      </c>
      <c r="AP167" s="86">
        <f t="shared" si="303"/>
        <v>0</v>
      </c>
      <c r="AQ167" s="86">
        <f t="shared" ref="AQ167:AT167" si="304">AQ35/AQ$126+AQ166</f>
        <v>0</v>
      </c>
      <c r="AR167" s="86">
        <f t="shared" ref="AR167:AS167" si="305">AR35/AR$126+AR166</f>
        <v>0</v>
      </c>
      <c r="AS167" s="86">
        <f t="shared" si="305"/>
        <v>0</v>
      </c>
      <c r="AT167" s="86">
        <f t="shared" si="304"/>
        <v>2.7573220785888976E-4</v>
      </c>
      <c r="AU167" s="36"/>
      <c r="AV167" s="57">
        <f t="shared" si="239"/>
        <v>25</v>
      </c>
      <c r="AW167" s="63">
        <f t="shared" si="239"/>
        <v>0.96153846153846156</v>
      </c>
      <c r="AX167" s="63">
        <f t="shared" si="82"/>
        <v>7.8741680982865822E-4</v>
      </c>
      <c r="AY167" s="64">
        <f t="shared" si="83"/>
        <v>0</v>
      </c>
      <c r="AZ167" s="64">
        <f t="shared" si="84"/>
        <v>7.0602332720268246E-3</v>
      </c>
      <c r="BA167" s="65">
        <f t="shared" si="85"/>
        <v>1.4501447351782393E-7</v>
      </c>
      <c r="BB167" s="51">
        <f t="shared" si="97"/>
        <v>1.7542825573484173E-6</v>
      </c>
      <c r="BC167" s="51"/>
      <c r="BD167" s="50"/>
      <c r="BE167" s="88">
        <f t="shared" si="86"/>
        <v>7.0887589283602525E-4</v>
      </c>
      <c r="BF167" s="51">
        <f t="shared" si="87"/>
        <v>5.4209032367902429E-4</v>
      </c>
    </row>
    <row r="168" spans="1:58" x14ac:dyDescent="0.25">
      <c r="A168" s="60">
        <v>19552</v>
      </c>
      <c r="B168" s="86">
        <f t="shared" si="98"/>
        <v>7.1041358752483566E-3</v>
      </c>
      <c r="C168" s="86">
        <f t="shared" si="179"/>
        <v>5.5789812241145568E-4</v>
      </c>
      <c r="D168" s="86">
        <f t="shared" si="180"/>
        <v>5.6748356626787246E-4</v>
      </c>
      <c r="E168" s="86">
        <f t="shared" si="181"/>
        <v>5.5829314121254477E-4</v>
      </c>
      <c r="F168" s="86">
        <f t="shared" si="182"/>
        <v>5.7805198131757852E-4</v>
      </c>
      <c r="G168" s="86">
        <f t="shared" si="183"/>
        <v>5.9567326041470262E-4</v>
      </c>
      <c r="H168" s="86">
        <f t="shared" si="153"/>
        <v>6.0688937504418386E-4</v>
      </c>
      <c r="I168" s="86">
        <f t="shared" si="154"/>
        <v>6.2951665076571193E-4</v>
      </c>
      <c r="J168" s="86">
        <f t="shared" si="155"/>
        <v>6.4080585236838317E-4</v>
      </c>
      <c r="K168" s="86">
        <f t="shared" si="156"/>
        <v>6.0956733346144117E-4</v>
      </c>
      <c r="L168" s="86">
        <f t="shared" si="157"/>
        <v>6.055263145270729E-4</v>
      </c>
      <c r="M168" s="86">
        <f t="shared" si="158"/>
        <v>6.1731857958321383E-4</v>
      </c>
      <c r="N168" s="86">
        <f t="shared" si="159"/>
        <v>6.554479776434113E-4</v>
      </c>
      <c r="O168" s="86">
        <f t="shared" si="160"/>
        <v>7.2022315961827582E-4</v>
      </c>
      <c r="P168" s="86">
        <f t="shared" si="161"/>
        <v>7.1722162727219955E-4</v>
      </c>
      <c r="Q168" s="86">
        <f t="shared" si="162"/>
        <v>7.3309469875999008E-4</v>
      </c>
      <c r="R168" s="86">
        <f t="shared" si="163"/>
        <v>7.7448052190515931E-4</v>
      </c>
      <c r="S168" s="86">
        <f t="shared" si="164"/>
        <v>7.7480095255863133E-4</v>
      </c>
      <c r="T168" s="86">
        <f t="shared" si="165"/>
        <v>7.9496982175301684E-4</v>
      </c>
      <c r="U168" s="86">
        <f t="shared" si="166"/>
        <v>1.6493542585674589E-3</v>
      </c>
      <c r="V168" s="86">
        <f t="shared" si="167"/>
        <v>8.4569013629114077E-4</v>
      </c>
      <c r="W168" s="86">
        <f t="shared" si="168"/>
        <v>8.7127628700691686E-4</v>
      </c>
      <c r="X168" s="86">
        <f t="shared" si="169"/>
        <v>9.6859235045081203E-4</v>
      </c>
      <c r="Y168" s="86">
        <f t="shared" si="170"/>
        <v>8.9393041316881939E-4</v>
      </c>
      <c r="Z168" s="86">
        <f t="shared" si="171"/>
        <v>9.1488886551960422E-4</v>
      </c>
      <c r="AA168" s="86">
        <f t="shared" si="172"/>
        <v>2.5450257963747711E-3</v>
      </c>
      <c r="AB168" s="86">
        <f t="shared" si="172"/>
        <v>1.003720408156933E-3</v>
      </c>
      <c r="AC168" s="86">
        <f t="shared" si="172"/>
        <v>1.0385886035924896E-3</v>
      </c>
      <c r="AD168" s="86">
        <f t="shared" si="172"/>
        <v>1.0752686758612082E-3</v>
      </c>
      <c r="AE168" s="86">
        <f t="shared" si="214"/>
        <v>1.2447510827595886E-3</v>
      </c>
      <c r="AF168" s="86">
        <f t="shared" si="214"/>
        <v>1.1512615229975532E-3</v>
      </c>
      <c r="AG168" s="86">
        <f t="shared" si="214"/>
        <v>1.4295632677474631E-3</v>
      </c>
      <c r="AH168" s="86">
        <f t="shared" si="214"/>
        <v>1.2006541910403231E-3</v>
      </c>
      <c r="AI168" s="86">
        <f t="shared" si="214"/>
        <v>1.4660193977612244E-3</v>
      </c>
      <c r="AJ168" s="86">
        <f t="shared" ref="AJ168" si="306">AJ36/AJ$126+AJ167</f>
        <v>3.0542690555609205E-4</v>
      </c>
      <c r="AK168" s="86">
        <f t="shared" ref="AK168:AL168" si="307">AK36/AK$126+AK167</f>
        <v>2.8383340948999731E-5</v>
      </c>
      <c r="AL168" s="86">
        <f t="shared" si="307"/>
        <v>0</v>
      </c>
      <c r="AM168" s="86">
        <f t="shared" ref="AM168:AN168" si="308">AM36/AM$126+AM167</f>
        <v>0</v>
      </c>
      <c r="AN168" s="86">
        <f t="shared" si="308"/>
        <v>1.2214619661490233E-3</v>
      </c>
      <c r="AO168" s="86">
        <f t="shared" ref="AO168:AP168" si="309">AO36/AO$126+AO167</f>
        <v>0</v>
      </c>
      <c r="AP168" s="86">
        <f t="shared" si="309"/>
        <v>0</v>
      </c>
      <c r="AQ168" s="86">
        <f t="shared" ref="AQ168:AT168" si="310">AQ36/AQ$126+AQ167</f>
        <v>0</v>
      </c>
      <c r="AR168" s="86">
        <f t="shared" ref="AR168:AS168" si="311">AR36/AR$126+AR167</f>
        <v>0</v>
      </c>
      <c r="AS168" s="86">
        <f t="shared" si="311"/>
        <v>0</v>
      </c>
      <c r="AT168" s="86">
        <f t="shared" si="310"/>
        <v>2.7573220785888976E-4</v>
      </c>
      <c r="AU168" s="36"/>
      <c r="AV168" s="57">
        <f t="shared" si="239"/>
        <v>25</v>
      </c>
      <c r="AW168" s="63">
        <f t="shared" si="239"/>
        <v>0.96153846153846156</v>
      </c>
      <c r="AX168" s="63">
        <f t="shared" ref="AX168:AX199" si="312">AVERAGE(B168:AT168)</f>
        <v>8.6602196644316705E-4</v>
      </c>
      <c r="AY168" s="64">
        <f t="shared" ref="AY168:AY199" si="313">MIN(B168:AT168)</f>
        <v>0</v>
      </c>
      <c r="AZ168" s="64">
        <f t="shared" ref="AZ168:AZ199" si="314">MAX(B168:AT168)</f>
        <v>7.1041358752483566E-3</v>
      </c>
      <c r="BA168" s="65">
        <f t="shared" ref="BA168:BA199" si="315">SUM(B168:AT168)/SUM($B$4:$AT$123)</f>
        <v>1.5949077788414741E-7</v>
      </c>
      <c r="BB168" s="51">
        <f t="shared" si="97"/>
        <v>1.9137733352325645E-6</v>
      </c>
      <c r="BC168" s="51"/>
      <c r="BD168" s="50"/>
      <c r="BE168" s="88">
        <f t="shared" ref="BE168:BE199" si="316">PERCENTILE(B168:U168,0.8)</f>
        <v>7.7454460803585371E-4</v>
      </c>
      <c r="BF168" s="51">
        <f t="shared" ref="BF168:BF199" si="317">PERCENTILE(B168:U168,0.2)</f>
        <v>5.9214900459527786E-4</v>
      </c>
    </row>
    <row r="169" spans="1:58" x14ac:dyDescent="0.25">
      <c r="A169" s="60">
        <v>19553</v>
      </c>
      <c r="B169" s="86">
        <f t="shared" si="98"/>
        <v>7.1544382512790296E-3</v>
      </c>
      <c r="C169" s="86">
        <f t="shared" si="179"/>
        <v>6.1193573228608537E-4</v>
      </c>
      <c r="D169" s="86">
        <f t="shared" si="180"/>
        <v>6.2244990662550575E-4</v>
      </c>
      <c r="E169" s="86">
        <f t="shared" si="181"/>
        <v>6.1236940234124125E-4</v>
      </c>
      <c r="F169" s="86">
        <f t="shared" si="182"/>
        <v>1.006173506915472E-3</v>
      </c>
      <c r="G169" s="86">
        <f t="shared" si="183"/>
        <v>6.5245710403886883E-4</v>
      </c>
      <c r="H169" s="86">
        <f t="shared" si="153"/>
        <v>6.6474263758695075E-4</v>
      </c>
      <c r="I169" s="86">
        <f t="shared" si="154"/>
        <v>6.8918634827464333E-4</v>
      </c>
      <c r="J169" s="86">
        <f t="shared" si="155"/>
        <v>7.0179961928838058E-4</v>
      </c>
      <c r="K169" s="86">
        <f t="shared" si="156"/>
        <v>6.3646304042014876E-4</v>
      </c>
      <c r="L169" s="86">
        <f t="shared" si="157"/>
        <v>6.6341407356460956E-4</v>
      </c>
      <c r="M169" s="86">
        <f t="shared" si="158"/>
        <v>6.763339080785982E-4</v>
      </c>
      <c r="N169" s="86">
        <f t="shared" si="159"/>
        <v>7.1810916126571582E-4</v>
      </c>
      <c r="O169" s="86">
        <f t="shared" si="160"/>
        <v>7.8907865128523334E-4</v>
      </c>
      <c r="P169" s="86">
        <f t="shared" si="161"/>
        <v>7.857905322718611E-4</v>
      </c>
      <c r="Q169" s="86">
        <f t="shared" si="162"/>
        <v>8.0318165537950818E-4</v>
      </c>
      <c r="R169" s="86">
        <f t="shared" si="163"/>
        <v>9.2594580093634921E-4</v>
      </c>
      <c r="S169" s="86">
        <f t="shared" si="164"/>
        <v>8.455382386486751E-4</v>
      </c>
      <c r="T169" s="86">
        <f t="shared" si="165"/>
        <v>8.6754917802679601E-4</v>
      </c>
      <c r="U169" s="86">
        <f t="shared" si="166"/>
        <v>1.7224398057432717E-3</v>
      </c>
      <c r="V169" s="86">
        <f t="shared" si="167"/>
        <v>9.2298569277973535E-4</v>
      </c>
      <c r="W169" s="86">
        <f t="shared" si="168"/>
        <v>9.5091205056779642E-4</v>
      </c>
      <c r="X169" s="86">
        <f t="shared" si="169"/>
        <v>1.0541404139000597E-3</v>
      </c>
      <c r="Y169" s="86">
        <f t="shared" si="170"/>
        <v>9.8160302947253937E-4</v>
      </c>
      <c r="Z169" s="86">
        <f t="shared" si="171"/>
        <v>1.0046184096643026E-3</v>
      </c>
      <c r="AA169" s="86">
        <f t="shared" si="172"/>
        <v>2.8408615037392526E-3</v>
      </c>
      <c r="AB169" s="86">
        <f t="shared" si="172"/>
        <v>1.1002970420686082E-3</v>
      </c>
      <c r="AC169" s="86">
        <f t="shared" si="172"/>
        <v>1.1385229280604606E-3</v>
      </c>
      <c r="AD169" s="86">
        <f t="shared" si="172"/>
        <v>1.1787367289166329E-3</v>
      </c>
      <c r="AE169" s="86">
        <f t="shared" ref="AE169:AI184" si="318">AE37/AE$126+AE168</f>
        <v>1.3496805733565174E-3</v>
      </c>
      <c r="AF169" s="86">
        <f t="shared" si="318"/>
        <v>1.2622781213733893E-3</v>
      </c>
      <c r="AG169" s="86">
        <f t="shared" si="318"/>
        <v>1.5432012853053847E-3</v>
      </c>
      <c r="AH169" s="86">
        <f t="shared" si="318"/>
        <v>1.3165811230320932E-3</v>
      </c>
      <c r="AI169" s="86">
        <f t="shared" si="318"/>
        <v>1.5845300211422087E-3</v>
      </c>
      <c r="AJ169" s="86">
        <f t="shared" ref="AJ169" si="319">AJ37/AJ$126+AJ168</f>
        <v>7.1266277963088153E-4</v>
      </c>
      <c r="AK169" s="86">
        <f t="shared" ref="AK169:AL169" si="320">AK37/AK$126+AK168</f>
        <v>8.5150022846999191E-5</v>
      </c>
      <c r="AL169" s="86">
        <f t="shared" si="320"/>
        <v>0</v>
      </c>
      <c r="AM169" s="86">
        <f t="shared" ref="AM169:AN169" si="321">AM37/AM$126+AM168</f>
        <v>0</v>
      </c>
      <c r="AN169" s="86">
        <f t="shared" si="321"/>
        <v>1.2214619661490233E-3</v>
      </c>
      <c r="AO169" s="86">
        <f t="shared" ref="AO169:AP169" si="322">AO37/AO$126+AO168</f>
        <v>0</v>
      </c>
      <c r="AP169" s="86">
        <f t="shared" si="322"/>
        <v>0</v>
      </c>
      <c r="AQ169" s="86">
        <f t="shared" ref="AQ169:AT169" si="323">AQ37/AQ$126+AQ168</f>
        <v>0</v>
      </c>
      <c r="AR169" s="86">
        <f t="shared" ref="AR169:AS169" si="324">AR37/AR$126+AR168</f>
        <v>0</v>
      </c>
      <c r="AS169" s="86">
        <f t="shared" si="324"/>
        <v>0</v>
      </c>
      <c r="AT169" s="86">
        <f t="shared" si="323"/>
        <v>2.7573220785888976E-4</v>
      </c>
      <c r="AU169" s="36"/>
      <c r="AV169" s="57">
        <f t="shared" si="239"/>
        <v>25</v>
      </c>
      <c r="AW169" s="63">
        <f t="shared" si="239"/>
        <v>0.96153846153846156</v>
      </c>
      <c r="AX169" s="63">
        <f t="shared" si="312"/>
        <v>9.4829672120270482E-4</v>
      </c>
      <c r="AY169" s="64">
        <f t="shared" si="313"/>
        <v>0</v>
      </c>
      <c r="AZ169" s="64">
        <f t="shared" si="314"/>
        <v>7.1544382512790296E-3</v>
      </c>
      <c r="BA169" s="65">
        <f t="shared" si="315"/>
        <v>1.7464289312519572E-7</v>
      </c>
      <c r="BB169" s="51">
        <f t="shared" ref="BB169:BB200" si="325">BA169+BB168</f>
        <v>2.0884162283577602E-6</v>
      </c>
      <c r="BC169" s="51"/>
      <c r="BD169" s="50"/>
      <c r="BE169" s="88">
        <f t="shared" si="316"/>
        <v>8.7922850260870684E-4</v>
      </c>
      <c r="BF169" s="51">
        <f t="shared" si="317"/>
        <v>6.492582913151248E-4</v>
      </c>
    </row>
    <row r="170" spans="1:58" x14ac:dyDescent="0.25">
      <c r="A170" s="60">
        <v>19554</v>
      </c>
      <c r="B170" s="86">
        <f t="shared" si="98"/>
        <v>7.1981099966696759E-3</v>
      </c>
      <c r="C170" s="86">
        <f t="shared" si="179"/>
        <v>6.5885042312551346E-4</v>
      </c>
      <c r="D170" s="86">
        <f t="shared" si="180"/>
        <v>6.7017094832364638E-4</v>
      </c>
      <c r="E170" s="86">
        <f t="shared" si="181"/>
        <v>6.5931770347087593E-4</v>
      </c>
      <c r="F170" s="86">
        <f t="shared" si="182"/>
        <v>1.0547807800829246E-3</v>
      </c>
      <c r="G170" s="86">
        <f t="shared" si="183"/>
        <v>7.0254939938015439E-4</v>
      </c>
      <c r="H170" s="86">
        <f t="shared" si="153"/>
        <v>7.1577835861256762E-4</v>
      </c>
      <c r="I170" s="86">
        <f t="shared" si="154"/>
        <v>7.4182450366223104E-4</v>
      </c>
      <c r="J170" s="86">
        <f t="shared" si="155"/>
        <v>7.5560586340861697E-4</v>
      </c>
      <c r="K170" s="86">
        <f t="shared" si="156"/>
        <v>6.8128921868466073E-4</v>
      </c>
      <c r="L170" s="86">
        <f t="shared" si="157"/>
        <v>4.0797737811648612E-3</v>
      </c>
      <c r="M170" s="86">
        <f t="shared" si="158"/>
        <v>7.2829598997541339E-4</v>
      </c>
      <c r="N170" s="86">
        <f t="shared" si="159"/>
        <v>7.7328145992290988E-4</v>
      </c>
      <c r="O170" s="86">
        <f t="shared" si="160"/>
        <v>8.4970519900519977E-4</v>
      </c>
      <c r="P170" s="86">
        <f t="shared" si="161"/>
        <v>8.4616479533640128E-4</v>
      </c>
      <c r="Q170" s="86">
        <f t="shared" si="162"/>
        <v>8.6489262316354618E-4</v>
      </c>
      <c r="R170" s="86">
        <f t="shared" si="163"/>
        <v>9.9113702385734232E-4</v>
      </c>
      <c r="S170" s="86">
        <f t="shared" si="164"/>
        <v>9.1076174984715892E-4</v>
      </c>
      <c r="T170" s="86">
        <f t="shared" si="165"/>
        <v>9.3447127097434624E-4</v>
      </c>
      <c r="U170" s="86">
        <f t="shared" si="166"/>
        <v>1.7898287076024315E-3</v>
      </c>
      <c r="V170" s="86">
        <f t="shared" si="167"/>
        <v>9.9425665120491508E-4</v>
      </c>
      <c r="W170" s="86">
        <f t="shared" si="168"/>
        <v>1.0243410422879542E-3</v>
      </c>
      <c r="X170" s="86">
        <f t="shared" si="169"/>
        <v>1.2535711301871933E-3</v>
      </c>
      <c r="Y170" s="86">
        <f t="shared" si="170"/>
        <v>1.056942639389816E-3</v>
      </c>
      <c r="Z170" s="86">
        <f t="shared" si="171"/>
        <v>1.0817258054875707E-3</v>
      </c>
      <c r="AA170" s="86">
        <f t="shared" si="172"/>
        <v>3.4325329184682154E-3</v>
      </c>
      <c r="AB170" s="86">
        <f t="shared" si="172"/>
        <v>1.183288961797619E-3</v>
      </c>
      <c r="AC170" s="86">
        <f t="shared" si="172"/>
        <v>1.2244006264022366E-3</v>
      </c>
      <c r="AD170" s="86">
        <f t="shared" si="172"/>
        <v>1.26765172674258E-3</v>
      </c>
      <c r="AE170" s="86">
        <f t="shared" si="318"/>
        <v>1.4398518162628679E-3</v>
      </c>
      <c r="AF170" s="86">
        <f t="shared" si="318"/>
        <v>1.3576806773991604E-3</v>
      </c>
      <c r="AG170" s="86">
        <f t="shared" si="318"/>
        <v>1.640856888726454E-3</v>
      </c>
      <c r="AH170" s="86">
        <f t="shared" si="318"/>
        <v>1.4162040516688954E-3</v>
      </c>
      <c r="AI170" s="86">
        <f t="shared" si="318"/>
        <v>1.6863735880165492E-3</v>
      </c>
      <c r="AJ170" s="86">
        <f t="shared" ref="AJ170" si="326">AJ38/AJ$126+AJ169</f>
        <v>8.1447174814957884E-4</v>
      </c>
      <c r="AK170" s="86">
        <f t="shared" ref="AK170:AL170" si="327">AK38/AK$126+AK169</f>
        <v>1.4191670474499865E-4</v>
      </c>
      <c r="AL170" s="86">
        <f t="shared" si="327"/>
        <v>0</v>
      </c>
      <c r="AM170" s="86">
        <f t="shared" ref="AM170:AN170" si="328">AM38/AM$126+AM169</f>
        <v>0</v>
      </c>
      <c r="AN170" s="86">
        <f t="shared" si="328"/>
        <v>1.2214619661490233E-3</v>
      </c>
      <c r="AO170" s="86">
        <f t="shared" ref="AO170:AP170" si="329">AO38/AO$126+AO169</f>
        <v>0</v>
      </c>
      <c r="AP170" s="86">
        <f t="shared" si="329"/>
        <v>0</v>
      </c>
      <c r="AQ170" s="86">
        <f t="shared" ref="AQ170:AT170" si="330">AQ38/AQ$126+AQ169</f>
        <v>0</v>
      </c>
      <c r="AR170" s="86">
        <f t="shared" ref="AR170:AS170" si="331">AR38/AR$126+AR169</f>
        <v>0</v>
      </c>
      <c r="AS170" s="86">
        <f t="shared" si="331"/>
        <v>0</v>
      </c>
      <c r="AT170" s="86">
        <f t="shared" si="330"/>
        <v>2.7573220785888976E-4</v>
      </c>
      <c r="AU170" s="36"/>
      <c r="AV170" s="57">
        <f t="shared" si="239"/>
        <v>25</v>
      </c>
      <c r="AW170" s="63">
        <f t="shared" si="239"/>
        <v>0.96153846153846156</v>
      </c>
      <c r="AX170" s="63">
        <f t="shared" si="312"/>
        <v>1.0915522432714442E-3</v>
      </c>
      <c r="AY170" s="64">
        <f t="shared" si="313"/>
        <v>0</v>
      </c>
      <c r="AZ170" s="64">
        <f t="shared" si="314"/>
        <v>7.1981099966696759E-3</v>
      </c>
      <c r="BA170" s="65">
        <f t="shared" si="315"/>
        <v>2.0102552028277406E-7</v>
      </c>
      <c r="BB170" s="51">
        <f t="shared" si="325"/>
        <v>2.2894417486405342E-6</v>
      </c>
      <c r="BC170" s="51"/>
      <c r="BD170" s="50"/>
      <c r="BE170" s="88">
        <f t="shared" si="316"/>
        <v>1.003865775102459E-3</v>
      </c>
      <c r="BF170" s="51">
        <f t="shared" si="317"/>
        <v>6.9829736324105568E-4</v>
      </c>
    </row>
    <row r="171" spans="1:58" x14ac:dyDescent="0.25">
      <c r="A171" s="60">
        <v>19555</v>
      </c>
      <c r="B171" s="86">
        <f t="shared" si="98"/>
        <v>7.2904817184127708E-3</v>
      </c>
      <c r="C171" s="86">
        <f t="shared" si="179"/>
        <v>7.5808184048355577E-4</v>
      </c>
      <c r="D171" s="86">
        <f t="shared" si="180"/>
        <v>7.7110812729950281E-4</v>
      </c>
      <c r="E171" s="86">
        <f t="shared" si="181"/>
        <v>7.5862049288372081E-4</v>
      </c>
      <c r="F171" s="86">
        <f t="shared" si="182"/>
        <v>1.1575926887951366E-3</v>
      </c>
      <c r="G171" s="86">
        <f t="shared" si="183"/>
        <v>8.0850267879880927E-4</v>
      </c>
      <c r="H171" s="86">
        <f t="shared" si="153"/>
        <v>8.2372727702324387E-4</v>
      </c>
      <c r="I171" s="86">
        <f t="shared" si="154"/>
        <v>8.5316307167984488E-4</v>
      </c>
      <c r="J171" s="86">
        <f t="shared" si="155"/>
        <v>8.6941535463835352E-4</v>
      </c>
      <c r="K171" s="86">
        <f t="shared" si="156"/>
        <v>6.9025445433756308E-4</v>
      </c>
      <c r="L171" s="86">
        <f t="shared" si="157"/>
        <v>4.187781882141018E-3</v>
      </c>
      <c r="M171" s="86">
        <f t="shared" si="158"/>
        <v>8.3841409397825638E-4</v>
      </c>
      <c r="N171" s="86">
        <f t="shared" si="159"/>
        <v>8.9020306795600617E-4</v>
      </c>
      <c r="O171" s="86">
        <f t="shared" si="160"/>
        <v>9.781864633973843E-4</v>
      </c>
      <c r="P171" s="86">
        <f t="shared" si="161"/>
        <v>9.7411160529044141E-4</v>
      </c>
      <c r="Q171" s="86">
        <f t="shared" si="162"/>
        <v>9.9567248854780807E-4</v>
      </c>
      <c r="R171" s="86">
        <f t="shared" si="163"/>
        <v>1.1292931143675703E-3</v>
      </c>
      <c r="S171" s="86">
        <f t="shared" si="164"/>
        <v>1.0489865905778833E-3</v>
      </c>
      <c r="T171" s="86">
        <f t="shared" si="165"/>
        <v>1.0762961834447761E-3</v>
      </c>
      <c r="U171" s="86">
        <f t="shared" si="166"/>
        <v>1.9326431742313346E-3</v>
      </c>
      <c r="V171" s="86">
        <f t="shared" si="167"/>
        <v>1.1452988939287926E-3</v>
      </c>
      <c r="W171" s="86">
        <f t="shared" si="168"/>
        <v>1.1799575192937286E-3</v>
      </c>
      <c r="X171" s="86">
        <f t="shared" si="169"/>
        <v>1.3532864883307599E-3</v>
      </c>
      <c r="Y171" s="86">
        <f t="shared" si="170"/>
        <v>1.2166086549777072E-3</v>
      </c>
      <c r="Z171" s="86">
        <f t="shared" si="171"/>
        <v>1.2451388697472501E-3</v>
      </c>
      <c r="AA171" s="86">
        <f t="shared" si="172"/>
        <v>3.600642187158702E-3</v>
      </c>
      <c r="AB171" s="86">
        <f t="shared" si="172"/>
        <v>1.2946056743397742E-3</v>
      </c>
      <c r="AC171" s="86">
        <f t="shared" si="172"/>
        <v>1.3992045442982909E-3</v>
      </c>
      <c r="AD171" s="86">
        <f t="shared" si="172"/>
        <v>1.4486396666480075E-3</v>
      </c>
      <c r="AE171" s="86">
        <f t="shared" si="318"/>
        <v>1.623397782468463E-3</v>
      </c>
      <c r="AF171" s="86">
        <f t="shared" si="318"/>
        <v>1.5518760017351472E-3</v>
      </c>
      <c r="AG171" s="86">
        <f t="shared" si="318"/>
        <v>1.8396391649492588E-3</v>
      </c>
      <c r="AH171" s="86">
        <f t="shared" si="318"/>
        <v>1.6189917167125322E-3</v>
      </c>
      <c r="AI171" s="86">
        <f t="shared" si="318"/>
        <v>2.7544236629775147E-3</v>
      </c>
      <c r="AJ171" s="86">
        <f t="shared" ref="AJ171" si="332">AJ39/AJ$126+AJ170</f>
        <v>1.6289434962991577E-3</v>
      </c>
      <c r="AK171" s="86">
        <f t="shared" ref="AK171:AL171" si="333">AK39/AK$126+AK170</f>
        <v>1.7030004569399838E-4</v>
      </c>
      <c r="AL171" s="86">
        <f t="shared" si="333"/>
        <v>8.7820485554262117E-5</v>
      </c>
      <c r="AM171" s="86">
        <f t="shared" ref="AM171:AN171" si="334">AM39/AM$126+AM170</f>
        <v>0</v>
      </c>
      <c r="AN171" s="86">
        <f t="shared" si="334"/>
        <v>1.2214619661490233E-3</v>
      </c>
      <c r="AO171" s="86">
        <f t="shared" ref="AO171:AP171" si="335">AO39/AO$126+AO170</f>
        <v>0</v>
      </c>
      <c r="AP171" s="86">
        <f t="shared" si="335"/>
        <v>2.1757230105179658E-4</v>
      </c>
      <c r="AQ171" s="86">
        <f t="shared" ref="AQ171:AT171" si="336">AQ39/AQ$126+AQ170</f>
        <v>0</v>
      </c>
      <c r="AR171" s="86">
        <f t="shared" ref="AR171:AS171" si="337">AR39/AR$126+AR170</f>
        <v>0</v>
      </c>
      <c r="AS171" s="86">
        <f t="shared" si="337"/>
        <v>0</v>
      </c>
      <c r="AT171" s="86">
        <f t="shared" si="336"/>
        <v>2.7573220785888976E-4</v>
      </c>
      <c r="AU171" s="36"/>
      <c r="AV171" s="57">
        <f t="shared" si="239"/>
        <v>25</v>
      </c>
      <c r="AW171" s="63">
        <f t="shared" si="239"/>
        <v>0.96153846153846156</v>
      </c>
      <c r="AX171" s="63">
        <f t="shared" si="312"/>
        <v>1.2379128377435116E-3</v>
      </c>
      <c r="AY171" s="64">
        <f t="shared" si="313"/>
        <v>0</v>
      </c>
      <c r="AZ171" s="64">
        <f t="shared" si="314"/>
        <v>7.2904817184127708E-3</v>
      </c>
      <c r="BA171" s="65">
        <f t="shared" si="315"/>
        <v>2.2797999253456787E-7</v>
      </c>
      <c r="BB171" s="51">
        <f t="shared" si="325"/>
        <v>2.5174217411751023E-6</v>
      </c>
      <c r="BC171" s="51"/>
      <c r="BD171" s="50"/>
      <c r="BE171" s="88">
        <f t="shared" si="316"/>
        <v>1.1349530292530836E-3</v>
      </c>
      <c r="BF171" s="51">
        <f t="shared" si="317"/>
        <v>8.0102376849894795E-4</v>
      </c>
    </row>
    <row r="172" spans="1:58" x14ac:dyDescent="0.25">
      <c r="A172" s="60">
        <v>19556</v>
      </c>
      <c r="B172" s="86">
        <f t="shared" si="98"/>
        <v>7.4137272702064338E-3</v>
      </c>
      <c r="C172" s="86">
        <f t="shared" si="179"/>
        <v>8.9048061456102937E-4</v>
      </c>
      <c r="D172" s="86">
        <f t="shared" si="180"/>
        <v>2.4239730734080078E-3</v>
      </c>
      <c r="E172" s="86">
        <f t="shared" si="181"/>
        <v>1.5287241701242829E-3</v>
      </c>
      <c r="F172" s="86">
        <f t="shared" si="182"/>
        <v>1.2902163649200485E-3</v>
      </c>
      <c r="G172" s="86">
        <f t="shared" si="183"/>
        <v>9.4517920986564438E-4</v>
      </c>
      <c r="H172" s="86">
        <f t="shared" si="153"/>
        <v>9.6297839148997474E-4</v>
      </c>
      <c r="I172" s="86">
        <f t="shared" si="154"/>
        <v>9.9678719748068226E-4</v>
      </c>
      <c r="J172" s="86">
        <f t="shared" si="155"/>
        <v>1.0162273372303172E-3</v>
      </c>
      <c r="K172" s="86">
        <f t="shared" si="156"/>
        <v>7.9783728217238748E-4</v>
      </c>
      <c r="L172" s="86">
        <f t="shared" si="157"/>
        <v>4.3271102249306847E-3</v>
      </c>
      <c r="M172" s="86">
        <f t="shared" si="158"/>
        <v>9.8046458046540373E-4</v>
      </c>
      <c r="N172" s="86">
        <f t="shared" si="159"/>
        <v>1.0410307692626051E-3</v>
      </c>
      <c r="O172" s="86">
        <f t="shared" si="160"/>
        <v>1.1439279582283245E-3</v>
      </c>
      <c r="P172" s="86">
        <f t="shared" si="161"/>
        <v>1.139164048566368E-3</v>
      </c>
      <c r="Q172" s="86">
        <f t="shared" si="162"/>
        <v>1.1643801627250882E-3</v>
      </c>
      <c r="R172" s="86">
        <f t="shared" si="163"/>
        <v>1.3075177939290497E-3</v>
      </c>
      <c r="S172" s="86">
        <f t="shared" si="164"/>
        <v>1.2273006432870848E-3</v>
      </c>
      <c r="T172" s="86">
        <f t="shared" si="165"/>
        <v>1.2592551872611373E-3</v>
      </c>
      <c r="U172" s="86">
        <f t="shared" si="166"/>
        <v>2.1168793089189073E-3</v>
      </c>
      <c r="V172" s="86">
        <f t="shared" si="167"/>
        <v>1.3401506764729942E-3</v>
      </c>
      <c r="W172" s="86">
        <f t="shared" si="168"/>
        <v>1.3807119915339326E-3</v>
      </c>
      <c r="X172" s="86">
        <f t="shared" si="169"/>
        <v>1.7521479209050271E-3</v>
      </c>
      <c r="Y172" s="86">
        <f t="shared" si="170"/>
        <v>1.4225881639064256E-3</v>
      </c>
      <c r="Z172" s="86">
        <f t="shared" si="171"/>
        <v>1.4559536572131826E-3</v>
      </c>
      <c r="AA172" s="86">
        <f t="shared" si="172"/>
        <v>3.8964778945231836E-3</v>
      </c>
      <c r="AB172" s="86">
        <f t="shared" si="172"/>
        <v>1.4059223868819295E-3</v>
      </c>
      <c r="AC172" s="86">
        <f t="shared" si="172"/>
        <v>1.6195015445083115E-3</v>
      </c>
      <c r="AD172" s="86">
        <f t="shared" si="172"/>
        <v>1.6767334843685998E-3</v>
      </c>
      <c r="AE172" s="86">
        <f t="shared" si="318"/>
        <v>1.8547173662962582E-3</v>
      </c>
      <c r="AF172" s="86">
        <f t="shared" si="318"/>
        <v>1.7966186648934906E-3</v>
      </c>
      <c r="AG172" s="86">
        <f t="shared" si="318"/>
        <v>2.1583163864525396E-3</v>
      </c>
      <c r="AH172" s="86">
        <f t="shared" si="318"/>
        <v>1.8690652281975707E-3</v>
      </c>
      <c r="AI172" s="86">
        <f t="shared" si="318"/>
        <v>3.0100198986881804E-3</v>
      </c>
      <c r="AJ172" s="86">
        <f t="shared" ref="AJ172" si="338">AJ40/AJ$126+AJ171</f>
        <v>1.9343704018552497E-3</v>
      </c>
      <c r="AK172" s="86">
        <f t="shared" ref="AK172:AL172" si="339">AK40/AK$126+AK171</f>
        <v>2.2706672759199785E-4</v>
      </c>
      <c r="AL172" s="86">
        <f t="shared" si="339"/>
        <v>1.7564097110852423E-4</v>
      </c>
      <c r="AM172" s="86">
        <f t="shared" ref="AM172:AN172" si="340">AM40/AM$126+AM171</f>
        <v>0</v>
      </c>
      <c r="AN172" s="86">
        <f t="shared" si="340"/>
        <v>1.8321929492235349E-3</v>
      </c>
      <c r="AO172" s="86">
        <f t="shared" ref="AO172:AP172" si="341">AO40/AO$126+AO171</f>
        <v>0</v>
      </c>
      <c r="AP172" s="86">
        <f t="shared" si="341"/>
        <v>3.2635845157769484E-4</v>
      </c>
      <c r="AQ172" s="86">
        <f t="shared" ref="AQ172:AT172" si="342">AQ40/AQ$126+AQ171</f>
        <v>1.3546828391511933E-4</v>
      </c>
      <c r="AR172" s="86">
        <f t="shared" ref="AR172:AS172" si="343">AR40/AR$126+AR171</f>
        <v>0</v>
      </c>
      <c r="AS172" s="86">
        <f t="shared" si="343"/>
        <v>0</v>
      </c>
      <c r="AT172" s="86">
        <f t="shared" si="342"/>
        <v>2.7573220785888976E-4</v>
      </c>
      <c r="AU172" s="36"/>
      <c r="AV172" s="57">
        <f t="shared" si="239"/>
        <v>25</v>
      </c>
      <c r="AW172" s="63">
        <f t="shared" si="239"/>
        <v>0.96153846153846156</v>
      </c>
      <c r="AX172" s="63">
        <f t="shared" si="312"/>
        <v>1.4559759299334679E-3</v>
      </c>
      <c r="AY172" s="64">
        <f t="shared" si="313"/>
        <v>0</v>
      </c>
      <c r="AZ172" s="64">
        <f t="shared" si="314"/>
        <v>7.4137272702064338E-3</v>
      </c>
      <c r="BA172" s="65">
        <f t="shared" si="315"/>
        <v>2.6813954223287344E-7</v>
      </c>
      <c r="BB172" s="51">
        <f t="shared" si="325"/>
        <v>2.7855612834079759E-6</v>
      </c>
      <c r="BC172" s="51"/>
      <c r="BD172" s="50"/>
      <c r="BE172" s="88">
        <f t="shared" si="316"/>
        <v>1.6463551978832093E-3</v>
      </c>
      <c r="BF172" s="51">
        <f t="shared" si="317"/>
        <v>9.7696734267031793E-4</v>
      </c>
    </row>
    <row r="173" spans="1:58" x14ac:dyDescent="0.25">
      <c r="A173" s="60">
        <v>19557</v>
      </c>
      <c r="B173" s="86">
        <f t="shared" si="98"/>
        <v>7.528736686186842E-3</v>
      </c>
      <c r="C173" s="86">
        <f t="shared" si="179"/>
        <v>1.160047265413233E-3</v>
      </c>
      <c r="D173" s="86">
        <f t="shared" si="180"/>
        <v>2.9749280554441761E-3</v>
      </c>
      <c r="E173" s="86">
        <f t="shared" si="181"/>
        <v>1.643135372157177E-3</v>
      </c>
      <c r="F173" s="86">
        <f t="shared" si="182"/>
        <v>1.4086867340061422E-3</v>
      </c>
      <c r="G173" s="86">
        <f t="shared" si="183"/>
        <v>1.0672704622224302E-3</v>
      </c>
      <c r="H173" s="86">
        <f t="shared" si="153"/>
        <v>1.0873697288755967E-3</v>
      </c>
      <c r="I173" s="86">
        <f t="shared" si="154"/>
        <v>1.1250853127821455E-3</v>
      </c>
      <c r="J173" s="86">
        <f t="shared" si="155"/>
        <v>1.1473735285217556E-3</v>
      </c>
      <c r="K173" s="86">
        <f t="shared" si="156"/>
        <v>8.6059393174270035E-4</v>
      </c>
      <c r="L173" s="86">
        <f t="shared" si="157"/>
        <v>4.4515713650275252E-3</v>
      </c>
      <c r="M173" s="86">
        <f t="shared" si="158"/>
        <v>1.1073576565623997E-3</v>
      </c>
      <c r="N173" s="86">
        <f t="shared" si="159"/>
        <v>1.1757652547948784E-3</v>
      </c>
      <c r="O173" s="86">
        <f t="shared" si="160"/>
        <v>1.2919868142003328E-3</v>
      </c>
      <c r="P173" s="86">
        <f t="shared" si="161"/>
        <v>1.2866077514858262E-3</v>
      </c>
      <c r="Q173" s="86">
        <f t="shared" si="162"/>
        <v>1.3150896861682192E-3</v>
      </c>
      <c r="R173" s="86">
        <f t="shared" si="163"/>
        <v>1.46673057742192E-3</v>
      </c>
      <c r="S173" s="86">
        <f t="shared" si="164"/>
        <v>1.3865939423432824E-3</v>
      </c>
      <c r="T173" s="86">
        <f t="shared" si="165"/>
        <v>1.4226987099315845E-3</v>
      </c>
      <c r="U173" s="86">
        <f t="shared" si="166"/>
        <v>2.2814643067369886E-3</v>
      </c>
      <c r="V173" s="86">
        <f t="shared" si="167"/>
        <v>1.5142205332398541E-3</v>
      </c>
      <c r="W173" s="86">
        <f t="shared" si="168"/>
        <v>1.5600567101921755E-3</v>
      </c>
      <c r="X173" s="86">
        <f t="shared" si="169"/>
        <v>1.9515786371921606E-3</v>
      </c>
      <c r="Y173" s="86">
        <f t="shared" si="170"/>
        <v>1.606601593289106E-3</v>
      </c>
      <c r="Z173" s="86">
        <f t="shared" si="171"/>
        <v>1.6442880899156561E-3</v>
      </c>
      <c r="AA173" s="86">
        <f t="shared" si="172"/>
        <v>4.1923136018876652E-3</v>
      </c>
      <c r="AB173" s="86">
        <f t="shared" si="172"/>
        <v>1.5172390994240847E-3</v>
      </c>
      <c r="AC173" s="86">
        <f t="shared" si="172"/>
        <v>1.8163091914089641E-3</v>
      </c>
      <c r="AD173" s="86">
        <f t="shared" si="172"/>
        <v>1.940419150193811E-3</v>
      </c>
      <c r="AE173" s="86">
        <f t="shared" si="318"/>
        <v>2.0508159416229078E-3</v>
      </c>
      <c r="AF173" s="86">
        <f t="shared" si="318"/>
        <v>2.0040983192045701E-3</v>
      </c>
      <c r="AG173" s="86">
        <f t="shared" si="318"/>
        <v>2.3706453588885389E-3</v>
      </c>
      <c r="AH173" s="86">
        <f t="shared" si="318"/>
        <v>2.085728927977449E-3</v>
      </c>
      <c r="AI173" s="86">
        <f t="shared" si="318"/>
        <v>4.0780699736491458E-3</v>
      </c>
      <c r="AJ173" s="86">
        <f t="shared" ref="AJ173" si="344">AJ41/AJ$126+AJ172</f>
        <v>2.239797307411342E-3</v>
      </c>
      <c r="AK173" s="86">
        <f t="shared" ref="AK173:AL173" si="345">AK41/AK$126+AK172</f>
        <v>2.8383340948999729E-4</v>
      </c>
      <c r="AL173" s="86">
        <f t="shared" si="345"/>
        <v>1.7564097110852423E-4</v>
      </c>
      <c r="AM173" s="86">
        <f t="shared" ref="AM173:AN173" si="346">AM41/AM$126+AM172</f>
        <v>0</v>
      </c>
      <c r="AN173" s="86">
        <f t="shared" si="346"/>
        <v>1.8321929492235349E-3</v>
      </c>
      <c r="AO173" s="86">
        <f t="shared" ref="AO173:AP173" si="347">AO41/AO$126+AO172</f>
        <v>0</v>
      </c>
      <c r="AP173" s="86">
        <f t="shared" si="347"/>
        <v>3.2635845157769484E-4</v>
      </c>
      <c r="AQ173" s="86">
        <f t="shared" ref="AQ173:AT173" si="348">AQ41/AQ$126+AQ172</f>
        <v>8.1280970349071593E-4</v>
      </c>
      <c r="AR173" s="86">
        <f t="shared" ref="AR173:AS173" si="349">AR41/AR$126+AR172</f>
        <v>0</v>
      </c>
      <c r="AS173" s="86">
        <f t="shared" si="349"/>
        <v>0</v>
      </c>
      <c r="AT173" s="86">
        <f t="shared" si="348"/>
        <v>2.7573220785888976E-4</v>
      </c>
      <c r="AU173" s="36"/>
      <c r="AV173" s="57">
        <f t="shared" si="239"/>
        <v>25</v>
      </c>
      <c r="AW173" s="63">
        <f t="shared" si="239"/>
        <v>0.96153846153846156</v>
      </c>
      <c r="AX173" s="63">
        <f t="shared" si="312"/>
        <v>1.6326187393393764E-3</v>
      </c>
      <c r="AY173" s="64">
        <f t="shared" si="313"/>
        <v>0</v>
      </c>
      <c r="AZ173" s="64">
        <f t="shared" si="314"/>
        <v>7.528736686186842E-3</v>
      </c>
      <c r="BA173" s="65">
        <f t="shared" si="315"/>
        <v>3.0067093308834824E-7</v>
      </c>
      <c r="BB173" s="51">
        <f t="shared" si="325"/>
        <v>3.0862322164963242E-6</v>
      </c>
      <c r="BC173" s="51"/>
      <c r="BD173" s="50"/>
      <c r="BE173" s="88">
        <f t="shared" si="316"/>
        <v>1.7708011590731412E-3</v>
      </c>
      <c r="BF173" s="51">
        <f t="shared" si="317"/>
        <v>1.1215397815381963E-3</v>
      </c>
    </row>
    <row r="174" spans="1:58" x14ac:dyDescent="0.25">
      <c r="A174" s="60">
        <v>19558</v>
      </c>
      <c r="B174" s="86">
        <f t="shared" si="98"/>
        <v>7.7981362345743233E-3</v>
      </c>
      <c r="C174" s="86">
        <f t="shared" si="179"/>
        <v>2.3730971942481499E-3</v>
      </c>
      <c r="D174" s="86">
        <f t="shared" si="180"/>
        <v>3.2542215326883499E-3</v>
      </c>
      <c r="E174" s="86">
        <f t="shared" si="181"/>
        <v>3.1833427266383012E-3</v>
      </c>
      <c r="F174" s="86">
        <f t="shared" si="182"/>
        <v>1.6907829923545571E-3</v>
      </c>
      <c r="G174" s="86">
        <f t="shared" si="183"/>
        <v>1.3579914717781589E-3</v>
      </c>
      <c r="H174" s="86">
        <f t="shared" si="153"/>
        <v>1.3835689153411214E-3</v>
      </c>
      <c r="I174" s="86">
        <f t="shared" si="154"/>
        <v>1.4305893893759001E-3</v>
      </c>
      <c r="J174" s="86">
        <f t="shared" si="155"/>
        <v>1.4596613892666225E-3</v>
      </c>
      <c r="K174" s="86">
        <f t="shared" si="156"/>
        <v>1.1385162369826317E-3</v>
      </c>
      <c r="L174" s="86">
        <f t="shared" si="157"/>
        <v>4.7479408252681082E-3</v>
      </c>
      <c r="M174" s="86">
        <f t="shared" si="158"/>
        <v>1.409519356230264E-3</v>
      </c>
      <c r="N174" s="86">
        <f t="shared" si="159"/>
        <v>1.4966027391988134E-3</v>
      </c>
      <c r="O174" s="86">
        <f t="shared" si="160"/>
        <v>1.4977701067900458E-3</v>
      </c>
      <c r="P174" s="86">
        <f t="shared" si="161"/>
        <v>1.6142814037899719E-3</v>
      </c>
      <c r="Q174" s="86">
        <f t="shared" si="162"/>
        <v>1.6500233581880313E-3</v>
      </c>
      <c r="R174" s="86">
        <f t="shared" si="163"/>
        <v>1.8205676845005714E-3</v>
      </c>
      <c r="S174" s="86">
        <f t="shared" si="164"/>
        <v>1.740612521893775E-3</v>
      </c>
      <c r="T174" s="86">
        <f t="shared" si="165"/>
        <v>1.7859436456387737E-3</v>
      </c>
      <c r="U174" s="86">
        <f t="shared" si="166"/>
        <v>2.6472481911679847E-3</v>
      </c>
      <c r="V174" s="86">
        <f t="shared" si="167"/>
        <v>1.9010895398913208E-3</v>
      </c>
      <c r="W174" s="86">
        <f t="shared" si="168"/>
        <v>1.9586550731495161E-3</v>
      </c>
      <c r="X174" s="86">
        <f t="shared" si="169"/>
        <v>2.2507247116228609E-3</v>
      </c>
      <c r="Y174" s="86">
        <f t="shared" si="170"/>
        <v>2.0155793915762042E-3</v>
      </c>
      <c r="Z174" s="86">
        <f t="shared" si="171"/>
        <v>2.0628741284108975E-3</v>
      </c>
      <c r="AA174" s="86">
        <f t="shared" si="172"/>
        <v>8.6298492123548856E-3</v>
      </c>
      <c r="AB174" s="86">
        <f t="shared" si="172"/>
        <v>1.9675129431272025E-3</v>
      </c>
      <c r="AC174" s="86">
        <f t="shared" si="172"/>
        <v>2.2825264591663E-3</v>
      </c>
      <c r="AD174" s="86">
        <f t="shared" si="172"/>
        <v>2.2041048160190225E-3</v>
      </c>
      <c r="AE174" s="86">
        <f t="shared" si="318"/>
        <v>2.5153595046745318E-3</v>
      </c>
      <c r="AF174" s="86">
        <f t="shared" si="318"/>
        <v>2.4956085882390754E-3</v>
      </c>
      <c r="AG174" s="86">
        <f t="shared" si="318"/>
        <v>2.8736485968059162E-3</v>
      </c>
      <c r="AH174" s="86">
        <f t="shared" si="318"/>
        <v>2.5990063025727907E-3</v>
      </c>
      <c r="AI174" s="86">
        <f t="shared" si="318"/>
        <v>4.6025728907940619E-3</v>
      </c>
      <c r="AJ174" s="86">
        <f t="shared" ref="AJ174" si="350">AJ42/AJ$126+AJ173</f>
        <v>2.6470331814861313E-3</v>
      </c>
      <c r="AK174" s="86">
        <f t="shared" ref="AK174:AL174" si="351">AK42/AK$126+AK173</f>
        <v>5.1090013708199517E-4</v>
      </c>
      <c r="AL174" s="86">
        <f t="shared" si="351"/>
        <v>1.7564097110852423E-4</v>
      </c>
      <c r="AM174" s="86">
        <f t="shared" ref="AM174:AN174" si="352">AM42/AM$126+AM173</f>
        <v>0</v>
      </c>
      <c r="AN174" s="86">
        <f t="shared" si="352"/>
        <v>1.8321929492235349E-3</v>
      </c>
      <c r="AO174" s="86">
        <f t="shared" ref="AO174:AP174" si="353">AO42/AO$126+AO173</f>
        <v>5.1714314414773766E-4</v>
      </c>
      <c r="AP174" s="86">
        <f t="shared" si="353"/>
        <v>4.3514460210359316E-4</v>
      </c>
      <c r="AQ174" s="86">
        <f t="shared" ref="AQ174:AT174" si="354">AQ42/AQ$126+AQ173</f>
        <v>1.8965559748116705E-3</v>
      </c>
      <c r="AR174" s="86">
        <f t="shared" ref="AR174:AS174" si="355">AR42/AR$126+AR173</f>
        <v>0</v>
      </c>
      <c r="AS174" s="86">
        <f t="shared" si="355"/>
        <v>0</v>
      </c>
      <c r="AT174" s="86">
        <f t="shared" si="354"/>
        <v>9.650627275061142E-4</v>
      </c>
      <c r="AU174" s="36"/>
      <c r="AV174" s="57">
        <f t="shared" si="239"/>
        <v>25</v>
      </c>
      <c r="AW174" s="63">
        <f t="shared" si="239"/>
        <v>0.96153846153846156</v>
      </c>
      <c r="AX174" s="63">
        <f t="shared" si="312"/>
        <v>2.1070934169286292E-3</v>
      </c>
      <c r="AY174" s="64">
        <f t="shared" si="313"/>
        <v>0</v>
      </c>
      <c r="AZ174" s="64">
        <f t="shared" si="314"/>
        <v>8.6298492123548856E-3</v>
      </c>
      <c r="BA174" s="65">
        <f t="shared" si="315"/>
        <v>3.8805247575965198E-7</v>
      </c>
      <c r="BB174" s="51">
        <f t="shared" si="325"/>
        <v>3.4742846922559762E-6</v>
      </c>
      <c r="BC174" s="51"/>
      <c r="BD174" s="50"/>
      <c r="BE174" s="88">
        <f t="shared" si="316"/>
        <v>2.7544670982620496E-3</v>
      </c>
      <c r="BF174" s="51">
        <f t="shared" si="317"/>
        <v>1.426375382746773E-3</v>
      </c>
    </row>
    <row r="175" spans="1:58" x14ac:dyDescent="0.25">
      <c r="A175" s="60">
        <v>19559</v>
      </c>
      <c r="B175" s="86">
        <f t="shared" si="98"/>
        <v>7.9380261444294362E-3</v>
      </c>
      <c r="C175" s="86">
        <f t="shared" si="179"/>
        <v>2.6426638451003538E-3</v>
      </c>
      <c r="D175" s="86">
        <f t="shared" si="180"/>
        <v>3.4584217508555727E-3</v>
      </c>
      <c r="E175" s="86">
        <f t="shared" si="181"/>
        <v>3.38420337945386E-3</v>
      </c>
      <c r="F175" s="86">
        <f t="shared" si="182"/>
        <v>1.8988302558607905E-3</v>
      </c>
      <c r="G175" s="86">
        <f t="shared" si="183"/>
        <v>1.5724014178225502E-3</v>
      </c>
      <c r="H175" s="86">
        <f t="shared" si="153"/>
        <v>1.6020199383518885E-3</v>
      </c>
      <c r="I175" s="86">
        <f t="shared" si="154"/>
        <v>1.6559043753423687E-3</v>
      </c>
      <c r="J175" s="86">
        <f t="shared" si="155"/>
        <v>1.6899809287785113E-3</v>
      </c>
      <c r="K175" s="86">
        <f t="shared" si="156"/>
        <v>1.1923076509000366E-3</v>
      </c>
      <c r="L175" s="86">
        <f t="shared" si="157"/>
        <v>4.9665203012598923E-3</v>
      </c>
      <c r="M175" s="86">
        <f t="shared" si="158"/>
        <v>1.6323716718624956E-3</v>
      </c>
      <c r="N175" s="86">
        <f t="shared" si="159"/>
        <v>1.7332316451781897E-3</v>
      </c>
      <c r="O175" s="86">
        <f t="shared" si="160"/>
        <v>1.6006617530849023E-3</v>
      </c>
      <c r="P175" s="86">
        <f t="shared" si="161"/>
        <v>1.8559533499971994E-3</v>
      </c>
      <c r="Q175" s="86">
        <f t="shared" si="162"/>
        <v>1.8970514650334645E-3</v>
      </c>
      <c r="R175" s="86">
        <f t="shared" si="163"/>
        <v>2.081542478323632E-3</v>
      </c>
      <c r="S175" s="86">
        <f t="shared" si="164"/>
        <v>2.0017231695250424E-3</v>
      </c>
      <c r="T175" s="86">
        <f t="shared" si="165"/>
        <v>2.0538615344089018E-3</v>
      </c>
      <c r="U175" s="86">
        <f t="shared" si="166"/>
        <v>2.9170404313062976E-3</v>
      </c>
      <c r="V175" s="86">
        <f t="shared" si="167"/>
        <v>2.1864381042614334E-3</v>
      </c>
      <c r="W175" s="86">
        <f t="shared" si="168"/>
        <v>2.3326892190148364E-3</v>
      </c>
      <c r="X175" s="86">
        <f t="shared" si="169"/>
        <v>2.5547860465240028E-3</v>
      </c>
      <c r="Y175" s="86">
        <f t="shared" si="170"/>
        <v>2.3275201656563693E-3</v>
      </c>
      <c r="Z175" s="86">
        <f t="shared" si="171"/>
        <v>2.382147710351576E-3</v>
      </c>
      <c r="AA175" s="86">
        <f t="shared" si="172"/>
        <v>8.9580257154493591E-3</v>
      </c>
      <c r="AB175" s="86">
        <f t="shared" si="172"/>
        <v>2.412779793295823E-3</v>
      </c>
      <c r="AC175" s="86">
        <f t="shared" si="172"/>
        <v>2.6240836019159027E-3</v>
      </c>
      <c r="AD175" s="86">
        <f t="shared" si="172"/>
        <v>4.1817473097081077E-3</v>
      </c>
      <c r="AE175" s="86">
        <f t="shared" si="318"/>
        <v>2.8556966550327741E-3</v>
      </c>
      <c r="AF175" s="86">
        <f t="shared" si="318"/>
        <v>2.8557082781169962E-3</v>
      </c>
      <c r="AG175" s="86">
        <f t="shared" si="318"/>
        <v>3.2421739419263634E-3</v>
      </c>
      <c r="AH175" s="86">
        <f t="shared" si="318"/>
        <v>2.9750646311031753E-3</v>
      </c>
      <c r="AI175" s="86">
        <f t="shared" si="318"/>
        <v>4.958589582447717E-3</v>
      </c>
      <c r="AJ175" s="86">
        <f t="shared" ref="AJ175" si="356">AJ43/AJ$126+AJ174</f>
        <v>2.9524600870422233E-3</v>
      </c>
      <c r="AK175" s="86">
        <f t="shared" ref="AK175:AL175" si="357">AK43/AK$126+AK174</f>
        <v>7.6635020562299276E-4</v>
      </c>
      <c r="AL175" s="86">
        <f t="shared" si="357"/>
        <v>1.7564097110852423E-4</v>
      </c>
      <c r="AM175" s="86">
        <f t="shared" ref="AM175:AN175" si="358">AM43/AM$126+AM174</f>
        <v>0</v>
      </c>
      <c r="AN175" s="86">
        <f t="shared" si="358"/>
        <v>1.8321929492235349E-3</v>
      </c>
      <c r="AO175" s="86">
        <f t="shared" ref="AO175:AP175" si="359">AO43/AO$126+AO174</f>
        <v>5.1714314414773766E-4</v>
      </c>
      <c r="AP175" s="86">
        <f t="shared" si="359"/>
        <v>6.5271690315538968E-4</v>
      </c>
      <c r="AQ175" s="86">
        <f t="shared" ref="AQ175:AT175" si="360">AQ43/AQ$126+AQ174</f>
        <v>2.3029608265570283E-3</v>
      </c>
      <c r="AR175" s="86">
        <f t="shared" ref="AR175:AS175" si="361">AR43/AR$126+AR174</f>
        <v>0</v>
      </c>
      <c r="AS175" s="86">
        <f t="shared" si="361"/>
        <v>0</v>
      </c>
      <c r="AT175" s="86">
        <f t="shared" si="360"/>
        <v>2.0679915589416733E-3</v>
      </c>
      <c r="AU175" s="36"/>
      <c r="AV175" s="57">
        <f t="shared" si="239"/>
        <v>25</v>
      </c>
      <c r="AW175" s="63">
        <f t="shared" si="239"/>
        <v>0.96153846153846156</v>
      </c>
      <c r="AX175" s="63">
        <f t="shared" si="312"/>
        <v>2.3975472197217533E-3</v>
      </c>
      <c r="AY175" s="64">
        <f t="shared" si="313"/>
        <v>0</v>
      </c>
      <c r="AZ175" s="64">
        <f t="shared" si="314"/>
        <v>8.9580257154493591E-3</v>
      </c>
      <c r="BA175" s="65">
        <f t="shared" si="315"/>
        <v>4.4154384750527172E-7</v>
      </c>
      <c r="BB175" s="51">
        <f t="shared" si="325"/>
        <v>3.9158285397612481E-6</v>
      </c>
      <c r="BC175" s="51"/>
      <c r="BD175" s="50"/>
      <c r="BE175" s="88">
        <f t="shared" si="316"/>
        <v>3.0104730209358113E-3</v>
      </c>
      <c r="BF175" s="51">
        <f t="shared" si="317"/>
        <v>1.6263013251603742E-3</v>
      </c>
    </row>
    <row r="176" spans="1:58" x14ac:dyDescent="0.25">
      <c r="A176" s="60">
        <v>19560</v>
      </c>
      <c r="B176" s="86">
        <f t="shared" si="98"/>
        <v>8.312360582915547E-3</v>
      </c>
      <c r="C176" s="86">
        <f t="shared" si="179"/>
        <v>2.9122304959525577E-3</v>
      </c>
      <c r="D176" s="86">
        <f t="shared" si="180"/>
        <v>3.8465879875989929E-3</v>
      </c>
      <c r="E176" s="86">
        <f t="shared" si="181"/>
        <v>4.154307056694422E-3</v>
      </c>
      <c r="F176" s="86">
        <f t="shared" si="182"/>
        <v>2.3269517814586841E-3</v>
      </c>
      <c r="G176" s="86">
        <f t="shared" si="183"/>
        <v>1.9700630873851228E-3</v>
      </c>
      <c r="H176" s="86">
        <f t="shared" si="153"/>
        <v>2.0071790108647115E-3</v>
      </c>
      <c r="I176" s="86">
        <f t="shared" si="154"/>
        <v>2.0737981758950767E-3</v>
      </c>
      <c r="J176" s="86">
        <f t="shared" si="155"/>
        <v>4.4424463646456384E-3</v>
      </c>
      <c r="K176" s="86">
        <f t="shared" si="156"/>
        <v>1.4164385422225404E-3</v>
      </c>
      <c r="L176" s="86">
        <f t="shared" si="157"/>
        <v>5.3638489958918326E-3</v>
      </c>
      <c r="M176" s="86">
        <f t="shared" si="158"/>
        <v>2.0374699084843031E-3</v>
      </c>
      <c r="N176" s="86">
        <f t="shared" si="159"/>
        <v>2.1633798405710407E-3</v>
      </c>
      <c r="O176" s="86">
        <f t="shared" si="160"/>
        <v>1.7035533993797589E-3</v>
      </c>
      <c r="P176" s="86">
        <f t="shared" si="161"/>
        <v>2.2952717427016994E-3</v>
      </c>
      <c r="Q176" s="86">
        <f t="shared" si="162"/>
        <v>2.3461105024323633E-3</v>
      </c>
      <c r="R176" s="86">
        <f t="shared" si="163"/>
        <v>2.233007757354822E-3</v>
      </c>
      <c r="S176" s="86">
        <f t="shared" si="164"/>
        <v>2.4549893573414974E-3</v>
      </c>
      <c r="T176" s="86">
        <f t="shared" si="165"/>
        <v>2.5189495090368248E-3</v>
      </c>
      <c r="U176" s="86">
        <f t="shared" si="166"/>
        <v>3.3853859152978313E-3</v>
      </c>
      <c r="V176" s="86">
        <f t="shared" si="167"/>
        <v>2.68179834053088E-3</v>
      </c>
      <c r="W176" s="86">
        <f t="shared" si="168"/>
        <v>2.8429302624340749E-3</v>
      </c>
      <c r="X176" s="86">
        <f t="shared" si="169"/>
        <v>3.4522242698161038E-3</v>
      </c>
      <c r="Y176" s="86">
        <f t="shared" si="170"/>
        <v>2.7044055684036224E-3</v>
      </c>
      <c r="Z176" s="86">
        <f t="shared" si="171"/>
        <v>2.9084486800548381E-3</v>
      </c>
      <c r="AA176" s="86">
        <f t="shared" si="172"/>
        <v>9.2538614228138399E-3</v>
      </c>
      <c r="AB176" s="86">
        <f t="shared" si="172"/>
        <v>3.080680068548754E-3</v>
      </c>
      <c r="AC176" s="86">
        <f t="shared" si="172"/>
        <v>3.1741172928974803E-3</v>
      </c>
      <c r="AD176" s="86">
        <f t="shared" si="172"/>
        <v>5.3683328059215586E-3</v>
      </c>
      <c r="AE176" s="86">
        <f t="shared" si="318"/>
        <v>3.4037765736184586E-3</v>
      </c>
      <c r="AF176" s="86">
        <f t="shared" si="318"/>
        <v>3.1295674904772489E-3</v>
      </c>
      <c r="AG176" s="86">
        <f t="shared" si="318"/>
        <v>3.8208126281312803E-3</v>
      </c>
      <c r="AH176" s="86">
        <f t="shared" si="318"/>
        <v>3.2994750832904831E-3</v>
      </c>
      <c r="AI176" s="86">
        <f t="shared" si="318"/>
        <v>6.3826563490623385E-3</v>
      </c>
      <c r="AJ176" s="86">
        <f t="shared" ref="AJ176" si="362">AJ44/AJ$126+AJ175</f>
        <v>3.5633138981544074E-3</v>
      </c>
      <c r="AK176" s="86">
        <f t="shared" ref="AK176:AL176" si="363">AK44/AK$126+AK175</f>
        <v>1.703000456939984E-3</v>
      </c>
      <c r="AL176" s="86">
        <f t="shared" si="363"/>
        <v>1.6685892255309802E-3</v>
      </c>
      <c r="AM176" s="86">
        <f t="shared" ref="AM176:AN176" si="364">AM44/AM$126+AM175</f>
        <v>0</v>
      </c>
      <c r="AN176" s="86">
        <f t="shared" si="364"/>
        <v>1.8321929492235349E-3</v>
      </c>
      <c r="AO176" s="86">
        <f t="shared" ref="AO176:AP176" si="365">AO44/AO$126+AO175</f>
        <v>5.1714314414773766E-4</v>
      </c>
      <c r="AP176" s="86">
        <f t="shared" si="365"/>
        <v>8.7028920420718632E-4</v>
      </c>
      <c r="AQ176" s="86">
        <f t="shared" ref="AQ176:AT176" si="366">AQ44/AQ$126+AQ175</f>
        <v>2.4384291104721477E-3</v>
      </c>
      <c r="AR176" s="86">
        <f t="shared" ref="AR176:AS176" si="367">AR44/AR$126+AR175</f>
        <v>1.655895101350718E-4</v>
      </c>
      <c r="AS176" s="86">
        <f t="shared" si="367"/>
        <v>0</v>
      </c>
      <c r="AT176" s="86">
        <f t="shared" si="366"/>
        <v>2.6194559746594527E-3</v>
      </c>
      <c r="AU176" s="36"/>
      <c r="AV176" s="57">
        <f t="shared" ref="AV176:AW195" si="368">AV44</f>
        <v>25</v>
      </c>
      <c r="AW176" s="63">
        <f t="shared" si="368"/>
        <v>0.96153846153846156</v>
      </c>
      <c r="AX176" s="63">
        <f t="shared" si="312"/>
        <v>2.9076760071910382E-3</v>
      </c>
      <c r="AY176" s="64">
        <f t="shared" si="313"/>
        <v>0</v>
      </c>
      <c r="AZ176" s="64">
        <f t="shared" si="314"/>
        <v>9.2538614228138399E-3</v>
      </c>
      <c r="BA176" s="65">
        <f t="shared" si="315"/>
        <v>5.3549162283564787E-7</v>
      </c>
      <c r="BB176" s="51">
        <f t="shared" si="325"/>
        <v>4.4513201625968958E-6</v>
      </c>
      <c r="BC176" s="51"/>
      <c r="BD176" s="50"/>
      <c r="BE176" s="88">
        <f t="shared" si="316"/>
        <v>3.9081318014180799E-3</v>
      </c>
      <c r="BF176" s="51">
        <f t="shared" si="317"/>
        <v>2.0314117289603846E-3</v>
      </c>
    </row>
    <row r="177" spans="1:58" x14ac:dyDescent="0.25">
      <c r="A177" s="60">
        <v>19561</v>
      </c>
      <c r="B177" s="86">
        <f t="shared" si="98"/>
        <v>8.5950248863202391E-3</v>
      </c>
      <c r="C177" s="86">
        <f t="shared" si="179"/>
        <v>3.8557137739352707E-3</v>
      </c>
      <c r="D177" s="86">
        <f t="shared" si="180"/>
        <v>4.1397003197382381E-3</v>
      </c>
      <c r="E177" s="86">
        <f t="shared" si="181"/>
        <v>7.2347217656566704E-3</v>
      </c>
      <c r="F177" s="86">
        <f t="shared" si="182"/>
        <v>2.6228919721795851E-3</v>
      </c>
      <c r="G177" s="86">
        <f t="shared" si="183"/>
        <v>2.2751827308343416E-3</v>
      </c>
      <c r="H177" s="86">
        <f t="shared" si="153"/>
        <v>2.3180535946413709E-3</v>
      </c>
      <c r="I177" s="86">
        <f t="shared" si="154"/>
        <v>2.3944478923802808E-3</v>
      </c>
      <c r="J177" s="86">
        <f t="shared" si="155"/>
        <v>5.8186790825792024E-3</v>
      </c>
      <c r="K177" s="86">
        <f t="shared" si="156"/>
        <v>1.6584999048508248E-3</v>
      </c>
      <c r="L177" s="86">
        <f t="shared" si="157"/>
        <v>5.6687194268744984E-3</v>
      </c>
      <c r="M177" s="86">
        <f t="shared" si="158"/>
        <v>2.3483041858839678E-3</v>
      </c>
      <c r="N177" s="86">
        <f t="shared" si="159"/>
        <v>2.4934416561217475E-3</v>
      </c>
      <c r="O177" s="86">
        <f t="shared" si="160"/>
        <v>1.8064450456746154E-3</v>
      </c>
      <c r="P177" s="86">
        <f t="shared" si="161"/>
        <v>2.6323727501126621E-3</v>
      </c>
      <c r="Q177" s="86">
        <f t="shared" si="162"/>
        <v>2.6906896281465825E-3</v>
      </c>
      <c r="R177" s="86">
        <f t="shared" si="163"/>
        <v>2.3844730363860121E-3</v>
      </c>
      <c r="S177" s="86">
        <f t="shared" si="164"/>
        <v>2.8028009462804666E-3</v>
      </c>
      <c r="T177" s="86">
        <f t="shared" si="165"/>
        <v>2.8568967257064401E-3</v>
      </c>
      <c r="U177" s="86">
        <f t="shared" si="166"/>
        <v>3.7376055940660374E-3</v>
      </c>
      <c r="V177" s="86">
        <f t="shared" si="167"/>
        <v>3.0543434947250224E-3</v>
      </c>
      <c r="W177" s="86">
        <f t="shared" si="168"/>
        <v>3.0299473353667351E-3</v>
      </c>
      <c r="X177" s="86">
        <f t="shared" si="169"/>
        <v>3.8510857023903709E-3</v>
      </c>
      <c r="Y177" s="86">
        <f t="shared" si="170"/>
        <v>3.0837932545436774E-3</v>
      </c>
      <c r="Z177" s="86">
        <f t="shared" si="171"/>
        <v>3.2969695282628465E-3</v>
      </c>
      <c r="AA177" s="86">
        <f t="shared" si="172"/>
        <v>1.0437204252271766E-2</v>
      </c>
      <c r="AB177" s="86">
        <f t="shared" si="172"/>
        <v>3.5259469187173746E-3</v>
      </c>
      <c r="AC177" s="86">
        <f t="shared" si="172"/>
        <v>3.5801697482825911E-3</v>
      </c>
      <c r="AD177" s="86">
        <f t="shared" si="172"/>
        <v>5.5001756388341639E-3</v>
      </c>
      <c r="AE177" s="86">
        <f t="shared" si="318"/>
        <v>3.638307705208755E-3</v>
      </c>
      <c r="AF177" s="86">
        <f t="shared" si="318"/>
        <v>3.5453180732180622E-3</v>
      </c>
      <c r="AG177" s="86">
        <f t="shared" si="318"/>
        <v>5.0955215141444028E-3</v>
      </c>
      <c r="AH177" s="86">
        <f t="shared" si="318"/>
        <v>3.7243091018295889E-3</v>
      </c>
      <c r="AI177" s="86">
        <f t="shared" si="318"/>
        <v>6.8166213062024342E-3</v>
      </c>
      <c r="AJ177" s="86">
        <f t="shared" ref="AJ177" si="369">AJ45/AJ$126+AJ176</f>
        <v>3.7669318351918023E-3</v>
      </c>
      <c r="AK177" s="86">
        <f t="shared" ref="AK177:AL177" si="370">AK45/AK$126+AK176</f>
        <v>2.4409673216139773E-3</v>
      </c>
      <c r="AL177" s="86">
        <f t="shared" si="370"/>
        <v>1.7564097110852423E-3</v>
      </c>
      <c r="AM177" s="86">
        <f t="shared" ref="AM177:AN177" si="371">AM45/AM$126+AM176</f>
        <v>0</v>
      </c>
      <c r="AN177" s="86">
        <f t="shared" si="371"/>
        <v>2.4429239322980465E-3</v>
      </c>
      <c r="AO177" s="86">
        <f t="shared" ref="AO177:AP177" si="372">AO45/AO$126+AO176</f>
        <v>5.1714314414773766E-4</v>
      </c>
      <c r="AP177" s="86">
        <f t="shared" si="372"/>
        <v>9.7907535473308453E-4</v>
      </c>
      <c r="AQ177" s="86">
        <f t="shared" ref="AQ177:AT177" si="373">AQ45/AQ$126+AQ176</f>
        <v>2.7093656783023865E-3</v>
      </c>
      <c r="AR177" s="86">
        <f t="shared" ref="AR177:AS177" si="374">AR45/AR$126+AR176</f>
        <v>1.655895101350718E-4</v>
      </c>
      <c r="AS177" s="86">
        <f t="shared" si="374"/>
        <v>0</v>
      </c>
      <c r="AT177" s="86">
        <f t="shared" si="373"/>
        <v>3.3087864943066774E-3</v>
      </c>
      <c r="AU177" s="36"/>
      <c r="AV177" s="57">
        <f t="shared" si="368"/>
        <v>25</v>
      </c>
      <c r="AW177" s="63">
        <f t="shared" si="368"/>
        <v>0.96153846153846156</v>
      </c>
      <c r="AX177" s="63">
        <f t="shared" si="312"/>
        <v>3.3467015883151307E-3</v>
      </c>
      <c r="AY177" s="64">
        <f t="shared" si="313"/>
        <v>0</v>
      </c>
      <c r="AZ177" s="64">
        <f t="shared" si="314"/>
        <v>1.0437204252271766E-2</v>
      </c>
      <c r="BA177" s="65">
        <f t="shared" si="315"/>
        <v>6.163446891061285E-7</v>
      </c>
      <c r="BB177" s="51">
        <f t="shared" si="325"/>
        <v>5.0676648517030241E-6</v>
      </c>
      <c r="BC177" s="51"/>
      <c r="BD177" s="50"/>
      <c r="BE177" s="88">
        <f t="shared" si="316"/>
        <v>4.4455041411654945E-3</v>
      </c>
      <c r="BF177" s="51">
        <f t="shared" si="317"/>
        <v>2.3422540676354482E-3</v>
      </c>
    </row>
    <row r="178" spans="1:58" x14ac:dyDescent="0.25">
      <c r="A178" s="60">
        <v>19562</v>
      </c>
      <c r="B178" s="86">
        <f t="shared" si="98"/>
        <v>8.8857198589022968E-3</v>
      </c>
      <c r="C178" s="86">
        <f t="shared" si="179"/>
        <v>4.5296304010657802E-3</v>
      </c>
      <c r="D178" s="86">
        <f t="shared" si="180"/>
        <v>6.3435202478829122E-3</v>
      </c>
      <c r="E178" s="86">
        <f t="shared" si="181"/>
        <v>9.5450327973783562E-3</v>
      </c>
      <c r="F178" s="86">
        <f t="shared" si="182"/>
        <v>2.9197059131162695E-3</v>
      </c>
      <c r="G178" s="86">
        <f t="shared" si="183"/>
        <v>2.5812080211913262E-3</v>
      </c>
      <c r="H178" s="86">
        <f t="shared" si="153"/>
        <v>2.6298530457536935E-3</v>
      </c>
      <c r="I178" s="86">
        <f t="shared" si="154"/>
        <v>2.7160551681670178E-3</v>
      </c>
      <c r="J178" s="86">
        <f t="shared" si="155"/>
        <v>6.1627372620625936E-3</v>
      </c>
      <c r="K178" s="86">
        <f t="shared" si="156"/>
        <v>1.9557773772706411E-3</v>
      </c>
      <c r="L178" s="86">
        <f t="shared" si="157"/>
        <v>5.9814770656218264E-3</v>
      </c>
      <c r="M178" s="86">
        <f t="shared" si="158"/>
        <v>2.6671821018351147E-3</v>
      </c>
      <c r="N178" s="86">
        <f t="shared" si="159"/>
        <v>2.8320508097400641E-3</v>
      </c>
      <c r="O178" s="86">
        <f t="shared" si="160"/>
        <v>2.0122283382643285E-3</v>
      </c>
      <c r="P178" s="86">
        <f t="shared" si="161"/>
        <v>2.9782059016337688E-3</v>
      </c>
      <c r="Q178" s="86">
        <f t="shared" si="162"/>
        <v>3.0592636933838091E-3</v>
      </c>
      <c r="R178" s="86">
        <f t="shared" si="163"/>
        <v>2.7507816668773236E-3</v>
      </c>
      <c r="S178" s="86">
        <f t="shared" si="164"/>
        <v>3.1696076208760906E-3</v>
      </c>
      <c r="T178" s="86">
        <f t="shared" si="165"/>
        <v>3.2331397576936503E-3</v>
      </c>
      <c r="U178" s="86">
        <f t="shared" si="166"/>
        <v>4.1166258257556527E-3</v>
      </c>
      <c r="V178" s="86">
        <f t="shared" si="167"/>
        <v>3.4552441695571015E-3</v>
      </c>
      <c r="W178" s="86">
        <f t="shared" si="168"/>
        <v>3.4427451568602575E-3</v>
      </c>
      <c r="X178" s="86">
        <f t="shared" si="169"/>
        <v>4.5490932093953385E-3</v>
      </c>
      <c r="Y178" s="86">
        <f t="shared" si="170"/>
        <v>3.5074213916418749E-3</v>
      </c>
      <c r="Z178" s="86">
        <f t="shared" si="171"/>
        <v>3.7308029467527388E-3</v>
      </c>
      <c r="AA178" s="86">
        <f t="shared" si="172"/>
        <v>1.0733039959636247E-2</v>
      </c>
      <c r="AB178" s="86">
        <f t="shared" si="172"/>
        <v>3.7485803438016851E-3</v>
      </c>
      <c r="AC178" s="86">
        <f t="shared" si="172"/>
        <v>4.033590479883737E-3</v>
      </c>
      <c r="AD178" s="86">
        <f t="shared" si="172"/>
        <v>6.2912326363097982E-3</v>
      </c>
      <c r="AE178" s="86">
        <f t="shared" si="318"/>
        <v>4.0899429206630181E-3</v>
      </c>
      <c r="AF178" s="86">
        <f t="shared" si="318"/>
        <v>4.0231150203224649E-3</v>
      </c>
      <c r="AG178" s="86">
        <f t="shared" si="318"/>
        <v>5.4141987356476837E-3</v>
      </c>
      <c r="AH178" s="86">
        <f t="shared" si="318"/>
        <v>4.0487195540168967E-3</v>
      </c>
      <c r="AI178" s="86">
        <f t="shared" si="318"/>
        <v>7.3048243121184879E-3</v>
      </c>
      <c r="AJ178" s="86">
        <f t="shared" ref="AJ178" si="375">AJ46/AJ$126+AJ177</f>
        <v>4.0723587407478943E-3</v>
      </c>
      <c r="AK178" s="86">
        <f t="shared" ref="AK178:AL178" si="376">AK46/AK$126+AK177</f>
        <v>2.7531840720529744E-3</v>
      </c>
      <c r="AL178" s="86">
        <f t="shared" si="376"/>
        <v>1.7564097110852423E-3</v>
      </c>
      <c r="AM178" s="86">
        <f t="shared" ref="AM178:AN178" si="377">AM46/AM$126+AM177</f>
        <v>0</v>
      </c>
      <c r="AN178" s="86">
        <f t="shared" si="377"/>
        <v>2.4429239322980465E-3</v>
      </c>
      <c r="AO178" s="86">
        <f t="shared" ref="AO178:AP178" si="378">AO46/AO$126+AO177</f>
        <v>5.1714314414773766E-4</v>
      </c>
      <c r="AP178" s="86">
        <f t="shared" si="378"/>
        <v>9.7907535473308453E-4</v>
      </c>
      <c r="AQ178" s="86">
        <f t="shared" ref="AQ178:AT178" si="379">AQ46/AQ$126+AQ177</f>
        <v>3.3867070978779831E-3</v>
      </c>
      <c r="AR178" s="86">
        <f t="shared" ref="AR178:AS178" si="380">AR46/AR$126+AR177</f>
        <v>1.655895101350718E-4</v>
      </c>
      <c r="AS178" s="86">
        <f t="shared" si="380"/>
        <v>0</v>
      </c>
      <c r="AT178" s="86">
        <f t="shared" si="379"/>
        <v>3.4466525982361222E-3</v>
      </c>
      <c r="AU178" s="36"/>
      <c r="AV178" s="57">
        <f t="shared" si="368"/>
        <v>26</v>
      </c>
      <c r="AW178" s="63">
        <f t="shared" si="368"/>
        <v>1</v>
      </c>
      <c r="AX178" s="63">
        <f t="shared" si="312"/>
        <v>3.7547199527198667E-3</v>
      </c>
      <c r="AY178" s="64">
        <f t="shared" si="313"/>
        <v>0</v>
      </c>
      <c r="AZ178" s="64">
        <f t="shared" si="314"/>
        <v>1.0733039959636247E-2</v>
      </c>
      <c r="BA178" s="65">
        <f t="shared" si="315"/>
        <v>6.914873169510071E-7</v>
      </c>
      <c r="BB178" s="51">
        <f t="shared" si="325"/>
        <v>5.7591521686540314E-6</v>
      </c>
      <c r="BC178" s="51"/>
      <c r="BD178" s="50"/>
      <c r="BE178" s="88">
        <f t="shared" si="316"/>
        <v>6.0177291049099803E-3</v>
      </c>
      <c r="BF178" s="51">
        <f t="shared" si="317"/>
        <v>2.6597162906188306E-3</v>
      </c>
    </row>
    <row r="179" spans="1:58" x14ac:dyDescent="0.25">
      <c r="A179" s="60">
        <v>19563</v>
      </c>
      <c r="B179" s="86">
        <f t="shared" si="98"/>
        <v>9.1338866472550108E-3</v>
      </c>
      <c r="C179" s="86">
        <f t="shared" si="179"/>
        <v>4.7991970519179836E-3</v>
      </c>
      <c r="D179" s="86">
        <f t="shared" si="180"/>
        <v>6.6007849781981234E-3</v>
      </c>
      <c r="E179" s="86">
        <f t="shared" si="181"/>
        <v>1.108524015185948E-2</v>
      </c>
      <c r="F179" s="86">
        <f t="shared" si="182"/>
        <v>3.1795328591393956E-3</v>
      </c>
      <c r="G179" s="86">
        <f t="shared" si="183"/>
        <v>2.8491017972492264E-3</v>
      </c>
      <c r="H179" s="86">
        <f t="shared" si="153"/>
        <v>2.9028030089664121E-3</v>
      </c>
      <c r="I179" s="86">
        <f t="shared" si="154"/>
        <v>3.0180082017772299E-3</v>
      </c>
      <c r="J179" s="86">
        <f t="shared" si="155"/>
        <v>6.443704820317901E-3</v>
      </c>
      <c r="K179" s="86">
        <f t="shared" si="156"/>
        <v>2.2152871490646753E-3</v>
      </c>
      <c r="L179" s="86">
        <f t="shared" si="157"/>
        <v>6.2545005365004687E-3</v>
      </c>
      <c r="M179" s="86">
        <f t="shared" si="158"/>
        <v>2.9455498756398692E-3</v>
      </c>
      <c r="N179" s="86">
        <f t="shared" si="159"/>
        <v>3.1276477118045505E-3</v>
      </c>
      <c r="O179" s="86">
        <f t="shared" si="160"/>
        <v>2.320903277148898E-3</v>
      </c>
      <c r="P179" s="86">
        <f t="shared" si="161"/>
        <v>3.2801110389572988E-3</v>
      </c>
      <c r="Q179" s="86">
        <f t="shared" si="162"/>
        <v>3.3677592624172768E-3</v>
      </c>
      <c r="R179" s="86">
        <f t="shared" si="163"/>
        <v>2.9022469459085137E-3</v>
      </c>
      <c r="S179" s="86">
        <f t="shared" si="164"/>
        <v>3.5206199416969643E-3</v>
      </c>
      <c r="T179" s="86">
        <f t="shared" si="165"/>
        <v>4.2469814077024971E-3</v>
      </c>
      <c r="U179" s="86">
        <f t="shared" si="166"/>
        <v>4.4260636540024347E-3</v>
      </c>
      <c r="V179" s="86">
        <f t="shared" si="167"/>
        <v>3.7825519104142374E-3</v>
      </c>
      <c r="W179" s="86">
        <f t="shared" si="168"/>
        <v>3.7797733678338586E-3</v>
      </c>
      <c r="X179" s="86">
        <f t="shared" si="169"/>
        <v>5.0476700001131723E-3</v>
      </c>
      <c r="Y179" s="86">
        <f t="shared" si="170"/>
        <v>3.8532958068827222E-3</v>
      </c>
      <c r="Z179" s="86">
        <f t="shared" si="171"/>
        <v>4.0850152884139915E-3</v>
      </c>
      <c r="AA179" s="86">
        <f t="shared" si="172"/>
        <v>1.2212218496458654E-2</v>
      </c>
      <c r="AB179" s="86">
        <f t="shared" si="172"/>
        <v>4.3051639065124613E-3</v>
      </c>
      <c r="AC179" s="86">
        <f t="shared" si="172"/>
        <v>4.4038042570907618E-3</v>
      </c>
      <c r="AD179" s="86">
        <f t="shared" si="172"/>
        <v>6.6736092028883984E-3</v>
      </c>
      <c r="AE179" s="86">
        <f t="shared" si="318"/>
        <v>4.4785465601343147E-3</v>
      </c>
      <c r="AF179" s="86">
        <f t="shared" si="318"/>
        <v>4.4342365464363053E-3</v>
      </c>
      <c r="AG179" s="86">
        <f t="shared" si="318"/>
        <v>5.7328759571509645E-3</v>
      </c>
      <c r="AH179" s="86">
        <f t="shared" si="318"/>
        <v>4.4686262467778948E-3</v>
      </c>
      <c r="AI179" s="86">
        <f t="shared" si="318"/>
        <v>8.016857695425799E-3</v>
      </c>
      <c r="AJ179" s="86">
        <f t="shared" ref="AJ179" si="381">AJ47/AJ$126+AJ178</f>
        <v>4.479594614822684E-3</v>
      </c>
      <c r="AK179" s="86">
        <f t="shared" ref="AK179:AL179" si="382">AK47/AK$126+AK178</f>
        <v>3.4060009138799684E-3</v>
      </c>
      <c r="AL179" s="86">
        <f t="shared" si="382"/>
        <v>2.0198711677480285E-3</v>
      </c>
      <c r="AM179" s="86">
        <f t="shared" ref="AM179:AN179" si="383">AM47/AM$126+AM178</f>
        <v>0</v>
      </c>
      <c r="AN179" s="86">
        <f t="shared" si="383"/>
        <v>3.0536549153725584E-3</v>
      </c>
      <c r="AO179" s="86">
        <f t="shared" ref="AO179:AP179" si="384">AO47/AO$126+AO178</f>
        <v>5.1714314414773766E-4</v>
      </c>
      <c r="AP179" s="86">
        <f t="shared" si="384"/>
        <v>9.7907535473308453E-4</v>
      </c>
      <c r="AQ179" s="86">
        <f t="shared" ref="AQ179:AT179" si="385">AQ47/AQ$126+AQ178</f>
        <v>4.470453369198938E-3</v>
      </c>
      <c r="AR179" s="86">
        <f t="shared" ref="AR179:AS179" si="386">AR47/AR$126+AR178</f>
        <v>4.9676853040521538E-4</v>
      </c>
      <c r="AS179" s="86">
        <f t="shared" si="386"/>
        <v>1.457327982454552E-3</v>
      </c>
      <c r="AT179" s="86">
        <f t="shared" si="385"/>
        <v>3.5845187021655671E-3</v>
      </c>
      <c r="AU179" s="36"/>
      <c r="AV179" s="57">
        <f t="shared" si="368"/>
        <v>26</v>
      </c>
      <c r="AW179" s="63">
        <f t="shared" si="368"/>
        <v>1</v>
      </c>
      <c r="AX179" s="63">
        <f t="shared" si="312"/>
        <v>4.1857463167774677E-3</v>
      </c>
      <c r="AY179" s="64">
        <f t="shared" si="313"/>
        <v>0</v>
      </c>
      <c r="AZ179" s="64">
        <f t="shared" si="314"/>
        <v>1.2212218496458654E-2</v>
      </c>
      <c r="BA179" s="65">
        <f t="shared" si="315"/>
        <v>7.7086720886583184E-7</v>
      </c>
      <c r="BB179" s="51">
        <f t="shared" si="325"/>
        <v>6.5300193775198635E-6</v>
      </c>
      <c r="BC179" s="51"/>
      <c r="BD179" s="50"/>
      <c r="BE179" s="88">
        <f t="shared" si="316"/>
        <v>6.292341393263956E-3</v>
      </c>
      <c r="BF179" s="51">
        <f t="shared" si="317"/>
        <v>2.9026917963548325E-3</v>
      </c>
    </row>
    <row r="180" spans="1:58" x14ac:dyDescent="0.25">
      <c r="A180" s="60">
        <v>19564</v>
      </c>
      <c r="B180" s="86">
        <f t="shared" si="98"/>
        <v>9.6445763069831717E-3</v>
      </c>
      <c r="C180" s="86">
        <f t="shared" si="179"/>
        <v>5.4731136790484927E-3</v>
      </c>
      <c r="D180" s="86">
        <f t="shared" si="180"/>
        <v>7.1302046960567281E-3</v>
      </c>
      <c r="E180" s="86">
        <f t="shared" si="181"/>
        <v>1.1605508432576817E-2</v>
      </c>
      <c r="F180" s="86">
        <f t="shared" si="182"/>
        <v>3.7188871415155694E-3</v>
      </c>
      <c r="G180" s="86">
        <f t="shared" si="183"/>
        <v>3.4052129795991539E-3</v>
      </c>
      <c r="H180" s="86">
        <f t="shared" si="153"/>
        <v>3.4694152715422236E-3</v>
      </c>
      <c r="I180" s="86">
        <f t="shared" si="154"/>
        <v>3.6219142689976544E-3</v>
      </c>
      <c r="J180" s="86">
        <f t="shared" si="155"/>
        <v>6.7877629998012922E-3</v>
      </c>
      <c r="K180" s="86">
        <f t="shared" si="156"/>
        <v>2.7432849399985776E-3</v>
      </c>
      <c r="L180" s="86">
        <f t="shared" si="157"/>
        <v>6.8099939470249934E-3</v>
      </c>
      <c r="M180" s="86">
        <f t="shared" si="158"/>
        <v>3.5119218186569537E-3</v>
      </c>
      <c r="N180" s="86">
        <f t="shared" si="159"/>
        <v>3.3239528212967591E-3</v>
      </c>
      <c r="O180" s="86">
        <f t="shared" si="160"/>
        <v>2.9579455029463669E-3</v>
      </c>
      <c r="P180" s="86">
        <f t="shared" si="161"/>
        <v>3.915807896730357E-3</v>
      </c>
      <c r="Q180" s="86">
        <f t="shared" si="162"/>
        <v>4.017341488404466E-3</v>
      </c>
      <c r="R180" s="86">
        <f t="shared" si="163"/>
        <v>3.5879964977307464E-3</v>
      </c>
      <c r="S180" s="86">
        <f t="shared" si="164"/>
        <v>4.207309486666891E-3</v>
      </c>
      <c r="T180" s="86">
        <f t="shared" si="165"/>
        <v>4.5849286243721124E-3</v>
      </c>
      <c r="U180" s="86">
        <f t="shared" si="166"/>
        <v>4.8798706376566772E-3</v>
      </c>
      <c r="V180" s="86">
        <f t="shared" si="167"/>
        <v>4.7693994231267894E-3</v>
      </c>
      <c r="W180" s="86">
        <f t="shared" si="168"/>
        <v>4.5004348106719959E-3</v>
      </c>
      <c r="X180" s="86">
        <f t="shared" si="169"/>
        <v>5.5462467908310061E-3</v>
      </c>
      <c r="Y180" s="86">
        <f t="shared" si="170"/>
        <v>4.5928833505558039E-3</v>
      </c>
      <c r="Z180" s="86">
        <f t="shared" si="171"/>
        <v>4.8424474724815172E-3</v>
      </c>
      <c r="AA180" s="86">
        <f t="shared" si="172"/>
        <v>1.2803889911187617E-2</v>
      </c>
      <c r="AB180" s="86">
        <f t="shared" si="172"/>
        <v>6.5314981573555645E-3</v>
      </c>
      <c r="AC180" s="86">
        <f t="shared" si="172"/>
        <v>4.5929751705517073E-3</v>
      </c>
      <c r="AD180" s="86">
        <f t="shared" si="172"/>
        <v>7.0691377016262151E-3</v>
      </c>
      <c r="AE180" s="86">
        <f t="shared" si="318"/>
        <v>5.2385097840359305E-3</v>
      </c>
      <c r="AF180" s="86">
        <f t="shared" si="318"/>
        <v>5.2382546449554661E-3</v>
      </c>
      <c r="AG180" s="86">
        <f t="shared" si="318"/>
        <v>6.3702304001575262E-3</v>
      </c>
      <c r="AH180" s="86">
        <f t="shared" si="318"/>
        <v>5.2898413028302001E-3</v>
      </c>
      <c r="AI180" s="86">
        <f t="shared" si="318"/>
        <v>1.4425158145191594E-2</v>
      </c>
      <c r="AJ180" s="86">
        <f t="shared" ref="AJ180" si="387">AJ48/AJ$126+AJ179</f>
        <v>4.9886394574161705E-3</v>
      </c>
      <c r="AK180" s="86">
        <f t="shared" ref="AK180:AL180" si="388">AK48/AK$126+AK179</f>
        <v>3.888517710012964E-3</v>
      </c>
      <c r="AL180" s="86">
        <f t="shared" si="388"/>
        <v>8.8698690409804749E-3</v>
      </c>
      <c r="AM180" s="86">
        <f t="shared" ref="AM180:AN180" si="389">AM48/AM$126+AM179</f>
        <v>1.8274243487479672E-4</v>
      </c>
      <c r="AN180" s="86">
        <f t="shared" si="389"/>
        <v>3.0536549153725584E-3</v>
      </c>
      <c r="AO180" s="86">
        <f t="shared" ref="AO180:AP180" si="390">AO48/AO$126+AO179</f>
        <v>1.0342862882954753E-3</v>
      </c>
      <c r="AP180" s="86">
        <f t="shared" si="390"/>
        <v>9.7907535473308453E-4</v>
      </c>
      <c r="AQ180" s="86">
        <f t="shared" ref="AQ180:AT180" si="391">AQ48/AQ$126+AQ179</f>
        <v>4.6059216531140574E-3</v>
      </c>
      <c r="AR180" s="86">
        <f t="shared" ref="AR180:AS180" si="392">AR48/AR$126+AR179</f>
        <v>1.4903055912156462E-3</v>
      </c>
      <c r="AS180" s="86">
        <f t="shared" si="392"/>
        <v>1.457327982454552E-3</v>
      </c>
      <c r="AT180" s="86">
        <f t="shared" si="391"/>
        <v>4.4117153257422362E-3</v>
      </c>
      <c r="AU180" s="36"/>
      <c r="AV180" s="57">
        <f t="shared" si="368"/>
        <v>26</v>
      </c>
      <c r="AW180" s="63">
        <f t="shared" si="368"/>
        <v>1</v>
      </c>
      <c r="AX180" s="63">
        <f t="shared" si="312"/>
        <v>5.0259980501639323E-3</v>
      </c>
      <c r="AY180" s="64">
        <f t="shared" si="313"/>
        <v>1.8274243487479672E-4</v>
      </c>
      <c r="AZ180" s="64">
        <f t="shared" si="314"/>
        <v>1.4425158145191594E-2</v>
      </c>
      <c r="BA180" s="65">
        <f t="shared" si="315"/>
        <v>9.2561201646778204E-7</v>
      </c>
      <c r="BB180" s="51">
        <f t="shared" si="325"/>
        <v>7.4556313939876456E-6</v>
      </c>
      <c r="BC180" s="51"/>
      <c r="BD180" s="50"/>
      <c r="BE180" s="88">
        <f t="shared" si="316"/>
        <v>6.7922091892460325E-3</v>
      </c>
      <c r="BF180" s="51">
        <f t="shared" si="317"/>
        <v>3.4565748131536096E-3</v>
      </c>
    </row>
    <row r="181" spans="1:58" x14ac:dyDescent="0.25">
      <c r="A181" s="60">
        <v>19565</v>
      </c>
      <c r="B181" s="86">
        <f t="shared" si="98"/>
        <v>1.035415374651961E-2</v>
      </c>
      <c r="C181" s="86">
        <f t="shared" si="179"/>
        <v>9.1122634655532442E-3</v>
      </c>
      <c r="D181" s="86">
        <f t="shared" si="180"/>
        <v>7.8658237362757479E-3</v>
      </c>
      <c r="E181" s="86">
        <f t="shared" si="181"/>
        <v>1.2328417602144513E-2</v>
      </c>
      <c r="F181" s="86">
        <f t="shared" si="182"/>
        <v>4.4683276159060729E-3</v>
      </c>
      <c r="G181" s="86">
        <f t="shared" si="183"/>
        <v>4.1779632249058897E-3</v>
      </c>
      <c r="H181" s="86">
        <f t="shared" si="153"/>
        <v>4.2567688704114957E-3</v>
      </c>
      <c r="I181" s="86">
        <f t="shared" si="154"/>
        <v>4.5277733698282909E-3</v>
      </c>
      <c r="J181" s="86">
        <f t="shared" si="155"/>
        <v>7.1318211792846834E-3</v>
      </c>
      <c r="K181" s="86">
        <f t="shared" si="156"/>
        <v>3.4769977455869692E-3</v>
      </c>
      <c r="L181" s="86">
        <f t="shared" si="157"/>
        <v>7.5819165603396707E-3</v>
      </c>
      <c r="M181" s="86">
        <f t="shared" si="158"/>
        <v>4.2989725565725587E-3</v>
      </c>
      <c r="N181" s="86">
        <f t="shared" si="159"/>
        <v>4.1592352787741442E-3</v>
      </c>
      <c r="O181" s="86">
        <f t="shared" si="160"/>
        <v>3.1637287955360799E-3</v>
      </c>
      <c r="P181" s="86">
        <f t="shared" si="161"/>
        <v>4.4131309507331783E-3</v>
      </c>
      <c r="Q181" s="86">
        <f t="shared" si="162"/>
        <v>4.8778275090589039E-3</v>
      </c>
      <c r="R181" s="86">
        <f t="shared" si="163"/>
        <v>3.8909270557931264E-3</v>
      </c>
      <c r="S181" s="86">
        <f t="shared" si="164"/>
        <v>5.0759832910983529E-3</v>
      </c>
      <c r="T181" s="86">
        <f t="shared" si="165"/>
        <v>5.4753315587805626E-3</v>
      </c>
      <c r="U181" s="86">
        <f t="shared" si="166"/>
        <v>5.777141399284343E-3</v>
      </c>
      <c r="V181" s="86">
        <f t="shared" si="167"/>
        <v>5.558877433296831E-3</v>
      </c>
      <c r="W181" s="86">
        <f t="shared" si="168"/>
        <v>5.4446166997959098E-3</v>
      </c>
      <c r="X181" s="86">
        <f t="shared" si="169"/>
        <v>5.7456775071181394E-3</v>
      </c>
      <c r="Y181" s="86">
        <f t="shared" si="170"/>
        <v>5.5618853946072522E-3</v>
      </c>
      <c r="Z181" s="86">
        <f t="shared" si="171"/>
        <v>5.8348653032033763E-3</v>
      </c>
      <c r="AA181" s="86">
        <f t="shared" si="172"/>
        <v>1.9608111180570691E-2</v>
      </c>
      <c r="AB181" s="86">
        <f t="shared" si="172"/>
        <v>7.5333485702349613E-3</v>
      </c>
      <c r="AC181" s="86">
        <f t="shared" si="172"/>
        <v>5.728000651317379E-3</v>
      </c>
      <c r="AD181" s="86">
        <f t="shared" si="172"/>
        <v>7.3328233674514265E-3</v>
      </c>
      <c r="AE181" s="86">
        <f t="shared" si="318"/>
        <v>5.9421031788068207E-3</v>
      </c>
      <c r="AF181" s="86">
        <f t="shared" si="318"/>
        <v>6.6075507067567298E-3</v>
      </c>
      <c r="AG181" s="86">
        <f t="shared" si="318"/>
        <v>7.3900176856726302E-3</v>
      </c>
      <c r="AH181" s="86">
        <f t="shared" si="318"/>
        <v>6.3316452741460187E-3</v>
      </c>
      <c r="AI181" s="86">
        <f t="shared" si="318"/>
        <v>1.7273291678420837E-2</v>
      </c>
      <c r="AJ181" s="86">
        <f t="shared" ref="AJ181" si="393">AJ49/AJ$126+AJ180</f>
        <v>5.1922573944535649E-3</v>
      </c>
      <c r="AK181" s="86">
        <f t="shared" ref="AK181:AL181" si="394">AK49/AK$126+AK180</f>
        <v>4.2007344604519607E-3</v>
      </c>
      <c r="AL181" s="86">
        <f t="shared" si="394"/>
        <v>1.0099355838740144E-2</v>
      </c>
      <c r="AM181" s="86">
        <f t="shared" ref="AM181:AN181" si="395">AM49/AM$126+AM180</f>
        <v>9.1371217437398358E-4</v>
      </c>
      <c r="AN181" s="86">
        <f t="shared" si="395"/>
        <v>3.0536549153725584E-3</v>
      </c>
      <c r="AO181" s="86">
        <f t="shared" ref="AO181:AP181" si="396">AO49/AO$126+AO180</f>
        <v>1.0342862882954753E-3</v>
      </c>
      <c r="AP181" s="86">
        <f t="shared" si="396"/>
        <v>9.7907535473308453E-4</v>
      </c>
      <c r="AQ181" s="86">
        <f t="shared" ref="AQ181:AT181" si="397">AQ49/AQ$126+AQ180</f>
        <v>5.418731356604773E-3</v>
      </c>
      <c r="AR181" s="86">
        <f t="shared" ref="AR181:AS181" si="398">AR49/AR$126+AR180</f>
        <v>1.6558951013507181E-3</v>
      </c>
      <c r="AS181" s="86">
        <f t="shared" si="398"/>
        <v>2.26581704451708E-3</v>
      </c>
      <c r="AT181" s="86">
        <f t="shared" si="397"/>
        <v>4.4117153257422362E-3</v>
      </c>
      <c r="AU181" s="36"/>
      <c r="AV181" s="57">
        <f t="shared" si="368"/>
        <v>26</v>
      </c>
      <c r="AW181" s="63">
        <f t="shared" si="368"/>
        <v>1</v>
      </c>
      <c r="AX181" s="63">
        <f t="shared" si="312"/>
        <v>5.9451678977427104E-3</v>
      </c>
      <c r="AY181" s="64">
        <f t="shared" si="313"/>
        <v>9.1371217437398358E-4</v>
      </c>
      <c r="AZ181" s="64">
        <f t="shared" si="314"/>
        <v>1.9608111180570691E-2</v>
      </c>
      <c r="BA181" s="65">
        <f t="shared" si="315"/>
        <v>1.094890764211432E-6</v>
      </c>
      <c r="BB181" s="51">
        <f t="shared" si="325"/>
        <v>8.5505221581990771E-6</v>
      </c>
      <c r="BC181" s="51"/>
      <c r="BD181" s="50"/>
      <c r="BE181" s="88">
        <f t="shared" si="316"/>
        <v>7.6386979955268873E-3</v>
      </c>
      <c r="BF181" s="51">
        <f t="shared" si="317"/>
        <v>4.1742176356795403E-3</v>
      </c>
    </row>
    <row r="182" spans="1:58" x14ac:dyDescent="0.25">
      <c r="A182" s="60">
        <v>19566</v>
      </c>
      <c r="B182" s="86">
        <f t="shared" si="98"/>
        <v>1.0773823476084946E-2</v>
      </c>
      <c r="C182" s="86">
        <f t="shared" si="179"/>
        <v>1.180792997407528E-2</v>
      </c>
      <c r="D182" s="86">
        <f t="shared" si="180"/>
        <v>8.6922562093300001E-3</v>
      </c>
      <c r="E182" s="86">
        <f t="shared" si="181"/>
        <v>1.3098521279385074E-2</v>
      </c>
      <c r="F182" s="86">
        <f t="shared" si="182"/>
        <v>5.7526921926997531E-3</v>
      </c>
      <c r="G182" s="86">
        <f t="shared" si="183"/>
        <v>4.7659488082588426E-3</v>
      </c>
      <c r="H182" s="86">
        <f t="shared" si="153"/>
        <v>4.8558758469729561E-3</v>
      </c>
      <c r="I182" s="86">
        <f t="shared" si="154"/>
        <v>5.1447079438335756E-3</v>
      </c>
      <c r="J182" s="86">
        <f t="shared" si="155"/>
        <v>8.5080538972182474E-3</v>
      </c>
      <c r="K182" s="86">
        <f t="shared" si="156"/>
        <v>4.0482447965161346E-3</v>
      </c>
      <c r="L182" s="86">
        <f t="shared" si="157"/>
        <v>8.1829139683896653E-3</v>
      </c>
      <c r="M182" s="86">
        <f t="shared" si="158"/>
        <v>4.9117580497559359E-3</v>
      </c>
      <c r="N182" s="86">
        <f t="shared" si="159"/>
        <v>4.8096012045854269E-3</v>
      </c>
      <c r="O182" s="86">
        <f t="shared" si="160"/>
        <v>3.8767957529561243E-3</v>
      </c>
      <c r="P182" s="86">
        <f t="shared" si="161"/>
        <v>5.1246986712345788E-3</v>
      </c>
      <c r="Q182" s="86">
        <f t="shared" si="162"/>
        <v>5.6149756395333572E-3</v>
      </c>
      <c r="R182" s="86">
        <f t="shared" si="163"/>
        <v>4.6444476665356256E-3</v>
      </c>
      <c r="S182" s="86">
        <f t="shared" si="164"/>
        <v>5.8312324057090206E-3</v>
      </c>
      <c r="T182" s="86">
        <f t="shared" si="165"/>
        <v>6.8271204254590247E-3</v>
      </c>
      <c r="U182" s="86">
        <f t="shared" si="166"/>
        <v>6.5417182595886832E-3</v>
      </c>
      <c r="V182" s="86">
        <f t="shared" si="167"/>
        <v>5.9536164383818518E-3</v>
      </c>
      <c r="W182" s="86">
        <f t="shared" si="168"/>
        <v>6.2492098955477145E-3</v>
      </c>
      <c r="X182" s="86">
        <f t="shared" si="169"/>
        <v>6.3439696559795403E-3</v>
      </c>
      <c r="Y182" s="86">
        <f t="shared" si="170"/>
        <v>5.9387707973545048E-3</v>
      </c>
      <c r="Z182" s="86">
        <f t="shared" si="171"/>
        <v>6.6652608694836076E-3</v>
      </c>
      <c r="AA182" s="86">
        <f t="shared" si="172"/>
        <v>1.9903946887935172E-2</v>
      </c>
      <c r="AB182" s="86">
        <f t="shared" si="172"/>
        <v>8.7578324081986677E-3</v>
      </c>
      <c r="AC182" s="86">
        <f t="shared" si="172"/>
        <v>6.1063424782392692E-3</v>
      </c>
      <c r="AD182" s="86">
        <f t="shared" si="172"/>
        <v>8.9149373624026942E-3</v>
      </c>
      <c r="AE182" s="86">
        <f t="shared" si="318"/>
        <v>6.1766343103971172E-3</v>
      </c>
      <c r="AF182" s="86">
        <f t="shared" si="318"/>
        <v>7.4632114575148099E-3</v>
      </c>
      <c r="AG182" s="86">
        <f t="shared" si="318"/>
        <v>8.0273721286791919E-3</v>
      </c>
      <c r="AH182" s="86">
        <f t="shared" si="318"/>
        <v>6.6560557263333261E-3</v>
      </c>
      <c r="AI182" s="86">
        <f t="shared" si="318"/>
        <v>1.8341341753381802E-2</v>
      </c>
      <c r="AJ182" s="86">
        <f t="shared" ref="AJ182" si="399">AJ50/AJ$126+AJ181</f>
        <v>5.3958753314909593E-3</v>
      </c>
      <c r="AK182" s="86">
        <f t="shared" ref="AK182:AL182" si="400">AK50/AK$126+AK181</f>
        <v>4.3994178470949585E-3</v>
      </c>
      <c r="AL182" s="86">
        <f t="shared" si="400"/>
        <v>1.282179089092227E-2</v>
      </c>
      <c r="AM182" s="86">
        <f t="shared" ref="AM182:AN182" si="401">AM50/AM$126+AM181</f>
        <v>1.8274243487479672E-3</v>
      </c>
      <c r="AN182" s="86">
        <f t="shared" si="401"/>
        <v>3.0536549153725584E-3</v>
      </c>
      <c r="AO182" s="86">
        <f t="shared" ref="AO182:AP182" si="402">AO50/AO$126+AO181</f>
        <v>1.551429432443213E-3</v>
      </c>
      <c r="AP182" s="86">
        <f t="shared" si="402"/>
        <v>1.1966476557848812E-3</v>
      </c>
      <c r="AQ182" s="86">
        <f t="shared" ref="AQ182:AT182" si="403">AQ50/AQ$126+AQ181</f>
        <v>5.5541996405198924E-3</v>
      </c>
      <c r="AR182" s="86">
        <f t="shared" ref="AR182:AS182" si="404">AR50/AR$126+AR181</f>
        <v>2.4838426520260772E-3</v>
      </c>
      <c r="AS182" s="86">
        <f t="shared" si="404"/>
        <v>2.4740067562963016E-3</v>
      </c>
      <c r="AT182" s="86">
        <f t="shared" si="403"/>
        <v>4.4117153257422362E-3</v>
      </c>
      <c r="AU182" s="36"/>
      <c r="AV182" s="57">
        <f t="shared" si="368"/>
        <v>26</v>
      </c>
      <c r="AW182" s="63">
        <f t="shared" si="368"/>
        <v>1</v>
      </c>
      <c r="AX182" s="63">
        <f t="shared" si="312"/>
        <v>6.6773738540976159E-3</v>
      </c>
      <c r="AY182" s="64">
        <f t="shared" si="313"/>
        <v>1.1966476557848812E-3</v>
      </c>
      <c r="AZ182" s="64">
        <f t="shared" si="314"/>
        <v>1.9903946887935172E-2</v>
      </c>
      <c r="BA182" s="65">
        <f t="shared" si="315"/>
        <v>1.2297373409444411E-6</v>
      </c>
      <c r="BB182" s="51">
        <f t="shared" si="325"/>
        <v>9.7802594991435186E-6</v>
      </c>
      <c r="BC182" s="51"/>
      <c r="BD182" s="50"/>
      <c r="BE182" s="88">
        <f t="shared" si="316"/>
        <v>8.5448943596405993E-3</v>
      </c>
      <c r="BF182" s="51">
        <f t="shared" si="317"/>
        <v>4.80087072532011E-3</v>
      </c>
    </row>
    <row r="183" spans="1:58" x14ac:dyDescent="0.25">
      <c r="A183" s="60">
        <v>19567</v>
      </c>
      <c r="B183" s="86">
        <f t="shared" si="98"/>
        <v>1.0913713385940058E-2</v>
      </c>
      <c r="C183" s="86">
        <f t="shared" si="179"/>
        <v>1.7064479665693254E-2</v>
      </c>
      <c r="D183" s="86">
        <f t="shared" si="180"/>
        <v>9.9813531767630245E-3</v>
      </c>
      <c r="E183" s="86">
        <f t="shared" si="181"/>
        <v>1.4638728633866199E-2</v>
      </c>
      <c r="F183" s="86">
        <f t="shared" si="182"/>
        <v>7.054704979005213E-3</v>
      </c>
      <c r="G183" s="86">
        <f t="shared" si="183"/>
        <v>6.1093547163259924E-3</v>
      </c>
      <c r="H183" s="86">
        <f t="shared" si="153"/>
        <v>5.330101043617563E-3</v>
      </c>
      <c r="I183" s="86">
        <f t="shared" si="154"/>
        <v>6.3525200782744238E-3</v>
      </c>
      <c r="J183" s="86">
        <f t="shared" si="155"/>
        <v>9.1961702561850298E-3</v>
      </c>
      <c r="K183" s="86">
        <f t="shared" si="156"/>
        <v>5.3056325238883964E-3</v>
      </c>
      <c r="L183" s="86">
        <f t="shared" si="157"/>
        <v>9.5057902581044268E-3</v>
      </c>
      <c r="M183" s="86">
        <f t="shared" si="158"/>
        <v>6.2606122635212695E-3</v>
      </c>
      <c r="N183" s="86">
        <f t="shared" si="159"/>
        <v>5.0059063140776355E-3</v>
      </c>
      <c r="O183" s="86">
        <f t="shared" si="160"/>
        <v>3.9796873992509812E-3</v>
      </c>
      <c r="P183" s="86">
        <f t="shared" si="161"/>
        <v>6.5367330897352135E-3</v>
      </c>
      <c r="Q183" s="86">
        <f t="shared" si="162"/>
        <v>5.9835497047705834E-3</v>
      </c>
      <c r="R183" s="86">
        <f t="shared" si="163"/>
        <v>6.1398666916260471E-3</v>
      </c>
      <c r="S183" s="86">
        <f t="shared" si="164"/>
        <v>6.1822447265298943E-3</v>
      </c>
      <c r="T183" s="86">
        <f t="shared" si="165"/>
        <v>7.16506764212864E-3</v>
      </c>
      <c r="U183" s="86">
        <f t="shared" si="166"/>
        <v>8.0301178585009125E-3</v>
      </c>
      <c r="V183" s="86">
        <f t="shared" si="167"/>
        <v>6.1509859409243622E-3</v>
      </c>
      <c r="W183" s="86">
        <f t="shared" si="168"/>
        <v>7.8156274987453127E-3</v>
      </c>
      <c r="X183" s="86">
        <f t="shared" si="169"/>
        <v>6.9422618048409412E-3</v>
      </c>
      <c r="Y183" s="86">
        <f t="shared" si="170"/>
        <v>7.5451144296814921E-3</v>
      </c>
      <c r="Z183" s="86">
        <f t="shared" si="171"/>
        <v>8.311914639893149E-3</v>
      </c>
      <c r="AA183" s="86">
        <f t="shared" si="172"/>
        <v>3.2624882304607875E-2</v>
      </c>
      <c r="AB183" s="86">
        <f t="shared" si="172"/>
        <v>1.0093632958704531E-2</v>
      </c>
      <c r="AC183" s="86">
        <f t="shared" si="172"/>
        <v>7.2413679590049409E-3</v>
      </c>
      <c r="AD183" s="86">
        <f t="shared" si="172"/>
        <v>1.2474693851043047E-2</v>
      </c>
      <c r="AE183" s="86">
        <f t="shared" si="318"/>
        <v>6.64569657357771E-3</v>
      </c>
      <c r="AF183" s="86">
        <f t="shared" si="318"/>
        <v>8.5586483069558204E-3</v>
      </c>
      <c r="AG183" s="86">
        <f t="shared" si="318"/>
        <v>9.3020810146923153E-3</v>
      </c>
      <c r="AH183" s="86">
        <f t="shared" si="318"/>
        <v>6.9804661785206334E-3</v>
      </c>
      <c r="AI183" s="86">
        <f t="shared" si="318"/>
        <v>1.9409391828342767E-2</v>
      </c>
      <c r="AJ183" s="86">
        <f t="shared" ref="AJ183" si="405">AJ51/AJ$126+AJ182</f>
        <v>7.5338636703836037E-3</v>
      </c>
      <c r="AK183" s="86">
        <f t="shared" ref="AK183:AL183" si="406">AK51/AK$126+AK182</f>
        <v>5.7618182126469453E-3</v>
      </c>
      <c r="AL183" s="86">
        <f t="shared" si="406"/>
        <v>1.4139098174236201E-2</v>
      </c>
      <c r="AM183" s="86">
        <f t="shared" ref="AM183:AN183" si="407">AM51/AM$126+AM182</f>
        <v>2.1929092184975606E-3</v>
      </c>
      <c r="AN183" s="86">
        <f t="shared" si="407"/>
        <v>3.6643858984470703E-3</v>
      </c>
      <c r="AO183" s="86">
        <f t="shared" ref="AO183:AP183" si="408">AO51/AO$126+AO182</f>
        <v>1.551429432443213E-3</v>
      </c>
      <c r="AP183" s="86">
        <f t="shared" si="408"/>
        <v>1.3054338063107794E-3</v>
      </c>
      <c r="AQ183" s="86">
        <f t="shared" ref="AQ183:AT183" si="409">AQ51/AQ$126+AQ182</f>
        <v>7.7216921831618022E-3</v>
      </c>
      <c r="AR183" s="86">
        <f t="shared" ref="AR183:AS183" si="410">AR51/AR$126+AR182</f>
        <v>2.9806111824312925E-3</v>
      </c>
      <c r="AS183" s="86">
        <f t="shared" si="410"/>
        <v>3.0985758916339664E-3</v>
      </c>
      <c r="AT183" s="86">
        <f t="shared" si="409"/>
        <v>4.4117153257422362E-3</v>
      </c>
      <c r="AU183" s="36"/>
      <c r="AV183" s="57">
        <f t="shared" si="368"/>
        <v>26</v>
      </c>
      <c r="AW183" s="63">
        <f t="shared" si="368"/>
        <v>1</v>
      </c>
      <c r="AX183" s="63">
        <f t="shared" si="312"/>
        <v>8.0265473931838745E-3</v>
      </c>
      <c r="AY183" s="64">
        <f t="shared" si="313"/>
        <v>1.3054338063107794E-3</v>
      </c>
      <c r="AZ183" s="64">
        <f t="shared" si="314"/>
        <v>3.2624882304607875E-2</v>
      </c>
      <c r="BA183" s="65">
        <f t="shared" si="315"/>
        <v>1.4782076402987899E-6</v>
      </c>
      <c r="BB183" s="51">
        <f t="shared" si="325"/>
        <v>1.1258467139442308E-5</v>
      </c>
      <c r="BC183" s="51"/>
      <c r="BD183" s="50"/>
      <c r="BE183" s="88">
        <f t="shared" si="316"/>
        <v>9.6009028418361474E-3</v>
      </c>
      <c r="BF183" s="51">
        <f t="shared" si="317"/>
        <v>5.8528599725399793E-3</v>
      </c>
    </row>
    <row r="184" spans="1:58" x14ac:dyDescent="0.25">
      <c r="A184" s="60">
        <v>19568</v>
      </c>
      <c r="B184" s="86">
        <f t="shared" si="98"/>
        <v>1.161316293521562E-2</v>
      </c>
      <c r="C184" s="86">
        <f t="shared" si="179"/>
        <v>1.8412312919954273E-2</v>
      </c>
      <c r="D184" s="86">
        <f t="shared" si="180"/>
        <v>1.1909695613889614E-2</v>
      </c>
      <c r="E184" s="86">
        <f t="shared" si="181"/>
        <v>2.0799558051790696E-2</v>
      </c>
      <c r="F184" s="86">
        <f t="shared" si="182"/>
        <v>7.4828265046031064E-3</v>
      </c>
      <c r="G184" s="86">
        <f t="shared" si="183"/>
        <v>7.1301613363754356E-3</v>
      </c>
      <c r="H184" s="86">
        <f t="shared" si="153"/>
        <v>6.5099201001129238E-3</v>
      </c>
      <c r="I184" s="86">
        <f t="shared" si="154"/>
        <v>8.1642382799356969E-3</v>
      </c>
      <c r="J184" s="86">
        <f t="shared" si="155"/>
        <v>1.0408249246703102E-2</v>
      </c>
      <c r="K184" s="86">
        <f t="shared" si="156"/>
        <v>6.4290726583212067E-3</v>
      </c>
      <c r="L184" s="86">
        <f t="shared" si="157"/>
        <v>1.0687747765012428E-2</v>
      </c>
      <c r="M184" s="86">
        <f t="shared" si="158"/>
        <v>7.4658184375615182E-3</v>
      </c>
      <c r="N184" s="86">
        <f t="shared" si="159"/>
        <v>6.2832729351774991E-3</v>
      </c>
      <c r="O184" s="86">
        <f t="shared" si="160"/>
        <v>5.1114955084944035E-3</v>
      </c>
      <c r="P184" s="86">
        <f t="shared" si="161"/>
        <v>7.0340561437380348E-3</v>
      </c>
      <c r="Q184" s="86">
        <f t="shared" si="162"/>
        <v>6.3521237700078104E-3</v>
      </c>
      <c r="R184" s="86">
        <f t="shared" si="163"/>
        <v>7.5046895649595741E-3</v>
      </c>
      <c r="S184" s="86">
        <f t="shared" si="164"/>
        <v>7.5481851895273129E-3</v>
      </c>
      <c r="T184" s="86">
        <f t="shared" si="165"/>
        <v>8.5641312205200822E-3</v>
      </c>
      <c r="U184" s="86">
        <f t="shared" si="166"/>
        <v>9.4433054859088747E-3</v>
      </c>
      <c r="V184" s="86">
        <f t="shared" si="167"/>
        <v>7.6409701881653969E-3</v>
      </c>
      <c r="W184" s="86">
        <f t="shared" si="168"/>
        <v>9.3563733124909891E-3</v>
      </c>
      <c r="X184" s="86">
        <f t="shared" si="169"/>
        <v>8.7371382514251431E-3</v>
      </c>
      <c r="Y184" s="86">
        <f t="shared" si="170"/>
        <v>8.6757706379232517E-3</v>
      </c>
      <c r="Z184" s="86">
        <f t="shared" si="171"/>
        <v>8.5772595850102159E-3</v>
      </c>
      <c r="AA184" s="86">
        <f t="shared" si="172"/>
        <v>3.5879075085617169E-2</v>
      </c>
      <c r="AB184" s="86">
        <f t="shared" si="172"/>
        <v>1.0761533233957461E-2</v>
      </c>
      <c r="AC184" s="86">
        <f t="shared" si="172"/>
        <v>8.9439061801534492E-3</v>
      </c>
      <c r="AD184" s="86">
        <f t="shared" si="172"/>
        <v>1.4056807845994316E-2</v>
      </c>
      <c r="AE184" s="86">
        <f t="shared" si="318"/>
        <v>8.2874144947097869E-3</v>
      </c>
      <c r="AF184" s="86">
        <f t="shared" si="318"/>
        <v>1.2940395704719864E-2</v>
      </c>
      <c r="AG184" s="86">
        <f t="shared" si="318"/>
        <v>1.2488853229725122E-2</v>
      </c>
      <c r="AH184" s="86">
        <f t="shared" si="318"/>
        <v>7.3048766307079408E-3</v>
      </c>
      <c r="AI184" s="86">
        <f t="shared" si="318"/>
        <v>2.1901508669918354E-2</v>
      </c>
      <c r="AJ184" s="86">
        <f t="shared" ref="AJ184" si="411">AJ52/AJ$126+AJ183</f>
        <v>9.0609981981640639E-3</v>
      </c>
      <c r="AK184" s="86">
        <f t="shared" ref="AK184:AL184" si="412">AK52/AK$126+AK183</f>
        <v>7.2312889225152627E-3</v>
      </c>
      <c r="AL184" s="86">
        <f t="shared" si="412"/>
        <v>1.8530122451949307E-2</v>
      </c>
      <c r="AM184" s="86">
        <f t="shared" ref="AM184:AN184" si="413">AM52/AM$126+AM183</f>
        <v>3.2893638277463411E-3</v>
      </c>
      <c r="AN184" s="86">
        <f t="shared" si="413"/>
        <v>3.6643858984470703E-3</v>
      </c>
      <c r="AO184" s="86">
        <f t="shared" ref="AO184:AP184" si="414">AO52/AO$126+AO183</f>
        <v>2.5857157207386881E-3</v>
      </c>
      <c r="AP184" s="86">
        <f t="shared" si="414"/>
        <v>1.6317922578884742E-3</v>
      </c>
      <c r="AQ184" s="86">
        <f t="shared" ref="AQ184:AT184" si="415">AQ52/AQ$126+AQ183</f>
        <v>9.6182481579734722E-3</v>
      </c>
      <c r="AR184" s="86">
        <f t="shared" ref="AR184:AS184" si="416">AR52/AR$126+AR183</f>
        <v>3.3117902027014362E-3</v>
      </c>
      <c r="AS184" s="86">
        <f t="shared" si="416"/>
        <v>5.1804730094261835E-3</v>
      </c>
      <c r="AT184" s="86">
        <f t="shared" si="415"/>
        <v>4.5495814296716815E-3</v>
      </c>
      <c r="AU184" s="36"/>
      <c r="AV184" s="57">
        <f t="shared" si="368"/>
        <v>26</v>
      </c>
      <c r="AW184" s="63">
        <f t="shared" si="368"/>
        <v>1</v>
      </c>
      <c r="AX184" s="63">
        <f t="shared" si="312"/>
        <v>9.5346592621233257E-3</v>
      </c>
      <c r="AY184" s="64">
        <f t="shared" si="313"/>
        <v>1.6317922578884742E-3</v>
      </c>
      <c r="AZ184" s="64">
        <f t="shared" si="314"/>
        <v>3.5879075085617169E-2</v>
      </c>
      <c r="BA184" s="65">
        <f t="shared" si="315"/>
        <v>1.755948788252978E-6</v>
      </c>
      <c r="BB184" s="51">
        <f t="shared" si="325"/>
        <v>1.3014415927695286E-5</v>
      </c>
      <c r="BC184" s="51"/>
      <c r="BD184" s="50"/>
      <c r="BE184" s="88">
        <f t="shared" si="316"/>
        <v>1.0872830799053068E-2</v>
      </c>
      <c r="BF184" s="51">
        <f t="shared" si="317"/>
        <v>6.4937506117545805E-3</v>
      </c>
    </row>
    <row r="185" spans="1:58" x14ac:dyDescent="0.25">
      <c r="A185" s="60">
        <v>19569</v>
      </c>
      <c r="B185" s="86">
        <f t="shared" si="98"/>
        <v>1.2452502394346294E-2</v>
      </c>
      <c r="C185" s="86">
        <f t="shared" si="179"/>
        <v>2.1377546079328513E-2</v>
      </c>
      <c r="D185" s="86">
        <f t="shared" si="180"/>
        <v>1.3325841859613944E-2</v>
      </c>
      <c r="E185" s="86">
        <f t="shared" si="181"/>
        <v>3.0810905855918003E-2</v>
      </c>
      <c r="F185" s="86">
        <f t="shared" si="182"/>
        <v>8.9132068012491104E-3</v>
      </c>
      <c r="G185" s="86">
        <f t="shared" si="183"/>
        <v>8.5592906044446564E-3</v>
      </c>
      <c r="H185" s="86">
        <f t="shared" si="153"/>
        <v>7.9636534284240074E-3</v>
      </c>
      <c r="I185" s="86">
        <f t="shared" si="154"/>
        <v>9.6594832879671189E-3</v>
      </c>
      <c r="J185" s="86">
        <f t="shared" si="155"/>
        <v>1.1936433762117974E-2</v>
      </c>
      <c r="K185" s="86">
        <f t="shared" si="156"/>
        <v>7.8455758942352453E-3</v>
      </c>
      <c r="L185" s="86">
        <f t="shared" si="157"/>
        <v>1.2178039952629933E-2</v>
      </c>
      <c r="M185" s="86">
        <f t="shared" si="158"/>
        <v>8.9854723313821435E-3</v>
      </c>
      <c r="N185" s="86">
        <f t="shared" si="159"/>
        <v>7.8940513585541629E-3</v>
      </c>
      <c r="O185" s="86">
        <f t="shared" si="160"/>
        <v>5.6259537399686865E-3</v>
      </c>
      <c r="P185" s="86">
        <f t="shared" si="161"/>
        <v>7.5313791977408562E-3</v>
      </c>
      <c r="Q185" s="86">
        <f t="shared" si="162"/>
        <v>7.0892719004822637E-3</v>
      </c>
      <c r="R185" s="86">
        <f t="shared" si="163"/>
        <v>9.2259558917630949E-3</v>
      </c>
      <c r="S185" s="86">
        <f t="shared" si="164"/>
        <v>9.2709482561086267E-3</v>
      </c>
      <c r="T185" s="86">
        <f t="shared" si="165"/>
        <v>8.9020784371896984E-3</v>
      </c>
      <c r="U185" s="86">
        <f t="shared" si="166"/>
        <v>1.1190204150284697E-2</v>
      </c>
      <c r="V185" s="86">
        <f t="shared" si="167"/>
        <v>8.8251872034204593E-3</v>
      </c>
      <c r="W185" s="86">
        <f t="shared" si="168"/>
        <v>1.1195317287596039E-2</v>
      </c>
      <c r="X185" s="86">
        <f t="shared" si="169"/>
        <v>1.3623190800459914E-2</v>
      </c>
      <c r="Y185" s="86">
        <f t="shared" si="170"/>
        <v>9.429541443417757E-3</v>
      </c>
      <c r="Z185" s="86">
        <f t="shared" si="171"/>
        <v>9.1079494752443514E-3</v>
      </c>
      <c r="AA185" s="86">
        <f t="shared" si="172"/>
        <v>3.6470746500346131E-2</v>
      </c>
      <c r="AB185" s="86">
        <f t="shared" si="172"/>
        <v>1.1652066934294703E-2</v>
      </c>
      <c r="AC185" s="86">
        <f t="shared" si="172"/>
        <v>9.7005898339972297E-3</v>
      </c>
      <c r="AD185" s="86">
        <f t="shared" si="172"/>
        <v>1.4584179177644738E-2</v>
      </c>
      <c r="AE185" s="86">
        <f t="shared" ref="AE185:AI200" si="417">AE53/AE$126+AE184</f>
        <v>9.46007015266127E-3</v>
      </c>
      <c r="AF185" s="86">
        <f t="shared" si="417"/>
        <v>1.5131269403601887E-2</v>
      </c>
      <c r="AG185" s="86">
        <f t="shared" si="417"/>
        <v>1.3126207672731684E-2</v>
      </c>
      <c r="AH185" s="86">
        <f t="shared" si="417"/>
        <v>1.1522212509142942E-2</v>
      </c>
      <c r="AI185" s="86">
        <f t="shared" si="417"/>
        <v>2.510565889480125E-2</v>
      </c>
      <c r="AJ185" s="86">
        <f t="shared" ref="AJ185" si="418">AJ53/AJ$126+AJ184</f>
        <v>1.2217076222243682E-2</v>
      </c>
      <c r="AK185" s="86">
        <f t="shared" ref="AK185:AL185" si="419">AK53/AK$126+AK184</f>
        <v>8.9827342705913436E-3</v>
      </c>
      <c r="AL185" s="86">
        <f t="shared" si="419"/>
        <v>1.861794293750357E-2</v>
      </c>
      <c r="AM185" s="86">
        <f t="shared" ref="AM185:AN185" si="420">AM53/AM$126+AM184</f>
        <v>3.4721062626211379E-3</v>
      </c>
      <c r="AN185" s="86">
        <f t="shared" si="420"/>
        <v>4.2751168815215821E-3</v>
      </c>
      <c r="AO185" s="86">
        <f t="shared" ref="AO185:AP185" si="421">AO53/AO$126+AO184</f>
        <v>3.6200020090341634E-3</v>
      </c>
      <c r="AP185" s="86">
        <f t="shared" si="421"/>
        <v>1.6317922578884742E-3</v>
      </c>
      <c r="AQ185" s="86">
        <f t="shared" ref="AQ185:AT185" si="422">AQ53/AQ$126+AQ184</f>
        <v>1.1108399281039785E-2</v>
      </c>
      <c r="AR185" s="86">
        <f t="shared" ref="AR185:AS185" si="423">AR53/AR$126+AR184</f>
        <v>4.4709167736469383E-3</v>
      </c>
      <c r="AS185" s="86">
        <f t="shared" si="423"/>
        <v>5.1804730094261835E-3</v>
      </c>
      <c r="AT185" s="86">
        <f t="shared" si="422"/>
        <v>5.5146441571777959E-3</v>
      </c>
      <c r="AU185" s="36"/>
      <c r="AV185" s="57">
        <f t="shared" si="368"/>
        <v>26</v>
      </c>
      <c r="AW185" s="63">
        <f t="shared" si="368"/>
        <v>1</v>
      </c>
      <c r="AX185" s="63">
        <f t="shared" si="312"/>
        <v>1.1083626367462312E-2</v>
      </c>
      <c r="AY185" s="64">
        <f t="shared" si="313"/>
        <v>1.6317922578884742E-3</v>
      </c>
      <c r="AZ185" s="64">
        <f t="shared" si="314"/>
        <v>3.6470746500346131E-2</v>
      </c>
      <c r="BA185" s="65">
        <f t="shared" si="315"/>
        <v>2.0412140333853983E-6</v>
      </c>
      <c r="BB185" s="51">
        <f t="shared" si="325"/>
        <v>1.5055629961080685E-5</v>
      </c>
      <c r="BC185" s="51"/>
      <c r="BD185" s="50"/>
      <c r="BE185" s="88">
        <f t="shared" si="316"/>
        <v>1.2232932440973206E-2</v>
      </c>
      <c r="BF185" s="51">
        <f t="shared" si="317"/>
        <v>7.8843562656903798E-3</v>
      </c>
    </row>
    <row r="186" spans="1:58" x14ac:dyDescent="0.25">
      <c r="A186" s="60">
        <v>19570</v>
      </c>
      <c r="B186" s="86">
        <f t="shared" si="98"/>
        <v>1.382125302294381E-2</v>
      </c>
      <c r="C186" s="86">
        <f t="shared" si="179"/>
        <v>2.3534079286146144E-2</v>
      </c>
      <c r="D186" s="86">
        <f t="shared" si="180"/>
        <v>1.3601319350632027E-2</v>
      </c>
      <c r="E186" s="86">
        <f t="shared" si="181"/>
        <v>3.7741838951083059E-2</v>
      </c>
      <c r="F186" s="86">
        <f t="shared" si="182"/>
        <v>9.3413283268470038E-3</v>
      </c>
      <c r="G186" s="86">
        <f t="shared" si="183"/>
        <v>9.9804979066148731E-3</v>
      </c>
      <c r="H186" s="86">
        <f t="shared" si="153"/>
        <v>9.4136825074934184E-3</v>
      </c>
      <c r="I186" s="86">
        <f t="shared" si="154"/>
        <v>1.0565342388797755E-2</v>
      </c>
      <c r="J186" s="86">
        <f t="shared" si="155"/>
        <v>1.2968608300568146E-2</v>
      </c>
      <c r="K186" s="86">
        <f t="shared" si="156"/>
        <v>8.1228468764337862E-3</v>
      </c>
      <c r="L186" s="86">
        <f t="shared" si="157"/>
        <v>1.3570149806069229E-2</v>
      </c>
      <c r="M186" s="86">
        <f t="shared" si="158"/>
        <v>1.0405060163198476E-2</v>
      </c>
      <c r="N186" s="86">
        <f t="shared" si="159"/>
        <v>8.0903564680463724E-3</v>
      </c>
      <c r="O186" s="86">
        <f t="shared" si="160"/>
        <v>6.4490869103275388E-3</v>
      </c>
      <c r="P186" s="86">
        <f t="shared" si="161"/>
        <v>9.0233483597493211E-3</v>
      </c>
      <c r="Q186" s="86">
        <f t="shared" si="162"/>
        <v>8.5635681614311711E-3</v>
      </c>
      <c r="R186" s="86">
        <f t="shared" si="163"/>
        <v>9.6803517288566645E-3</v>
      </c>
      <c r="S186" s="86">
        <f t="shared" si="164"/>
        <v>1.0755160990674681E-2</v>
      </c>
      <c r="T186" s="86">
        <f t="shared" si="165"/>
        <v>1.0419680219163913E-2</v>
      </c>
      <c r="U186" s="86">
        <f t="shared" si="166"/>
        <v>1.2097818117593181E-2</v>
      </c>
      <c r="V186" s="86">
        <f t="shared" si="167"/>
        <v>1.0417669013418221E-2</v>
      </c>
      <c r="W186" s="86">
        <f t="shared" si="168"/>
        <v>1.2845364420470252E-2</v>
      </c>
      <c r="X186" s="86">
        <f t="shared" si="169"/>
        <v>1.531835188890055E-2</v>
      </c>
      <c r="Y186" s="86">
        <f t="shared" si="170"/>
        <v>1.111596084744618E-2</v>
      </c>
      <c r="Z186" s="86">
        <f t="shared" si="171"/>
        <v>9.3732944203614183E-3</v>
      </c>
      <c r="AA186" s="86">
        <f t="shared" si="172"/>
        <v>3.8191621498755324E-2</v>
      </c>
      <c r="AB186" s="86">
        <f t="shared" si="172"/>
        <v>1.2653917347174099E-2</v>
      </c>
      <c r="AC186" s="86">
        <f t="shared" si="172"/>
        <v>1.4619033583981807E-2</v>
      </c>
      <c r="AD186" s="86">
        <f t="shared" si="172"/>
        <v>1.5638921840945584E-2</v>
      </c>
      <c r="AE186" s="86">
        <f t="shared" si="417"/>
        <v>1.1336319205383643E-2</v>
      </c>
      <c r="AF186" s="86">
        <f t="shared" si="417"/>
        <v>1.8143720739564669E-2</v>
      </c>
      <c r="AG186" s="86">
        <f t="shared" si="417"/>
        <v>1.4400916558744807E-2</v>
      </c>
      <c r="AH186" s="86">
        <f t="shared" si="417"/>
        <v>1.8659242457263713E-2</v>
      </c>
      <c r="AI186" s="86">
        <f t="shared" si="417"/>
        <v>2.8665825811337801E-2</v>
      </c>
      <c r="AJ186" s="86">
        <f t="shared" ref="AJ186" si="424">AJ54/AJ$126+AJ185</f>
        <v>1.4456873529655023E-2</v>
      </c>
      <c r="AK186" s="86">
        <f t="shared" ref="AK186:AL186" si="425">AK54/AK$126+AK185</f>
        <v>1.0619014704565131E-2</v>
      </c>
      <c r="AL186" s="86">
        <f t="shared" si="425"/>
        <v>2.5380120325181752E-2</v>
      </c>
      <c r="AM186" s="86">
        <f t="shared" ref="AM186:AN186" si="426">AM54/AM$126+AM185</f>
        <v>4.5685608718699184E-3</v>
      </c>
      <c r="AN186" s="86">
        <f t="shared" si="426"/>
        <v>4.2751168815215821E-3</v>
      </c>
      <c r="AO186" s="86">
        <f t="shared" ref="AO186:AP186" si="427">AO54/AO$126+AO185</f>
        <v>6.2057177297728519E-3</v>
      </c>
      <c r="AP186" s="86">
        <f t="shared" si="427"/>
        <v>2.1757230105179659E-3</v>
      </c>
      <c r="AQ186" s="86">
        <f t="shared" ref="AQ186:AT186" si="428">AQ54/AQ$126+AQ185</f>
        <v>1.1514804132785142E-2</v>
      </c>
      <c r="AR186" s="86">
        <f t="shared" ref="AR186:AS186" si="429">AR54/AR$126+AR185</f>
        <v>4.8020957939170815E-3</v>
      </c>
      <c r="AS186" s="86">
        <f t="shared" si="429"/>
        <v>5.1804730094261835E-3</v>
      </c>
      <c r="AT186" s="86">
        <f t="shared" si="428"/>
        <v>7.8583679239783589E-3</v>
      </c>
      <c r="AU186" s="36"/>
      <c r="AV186" s="57">
        <f t="shared" si="368"/>
        <v>26</v>
      </c>
      <c r="AW186" s="63">
        <f t="shared" si="368"/>
        <v>1</v>
      </c>
      <c r="AX186" s="63">
        <f t="shared" si="312"/>
        <v>1.2812497897546881E-2</v>
      </c>
      <c r="AY186" s="64">
        <f t="shared" si="313"/>
        <v>2.1757230105179659E-3</v>
      </c>
      <c r="AZ186" s="64">
        <f t="shared" si="314"/>
        <v>3.8191621498755324E-2</v>
      </c>
      <c r="BA186" s="65">
        <f t="shared" si="315"/>
        <v>2.3596113441689E-6</v>
      </c>
      <c r="BB186" s="51">
        <f t="shared" si="325"/>
        <v>1.7415241305249584E-5</v>
      </c>
      <c r="BC186" s="51"/>
      <c r="BD186" s="50"/>
      <c r="BE186" s="88">
        <f t="shared" si="316"/>
        <v>1.3576383714981788E-2</v>
      </c>
      <c r="BF186" s="51">
        <f t="shared" si="317"/>
        <v>8.9313923200856921E-3</v>
      </c>
    </row>
    <row r="187" spans="1:58" x14ac:dyDescent="0.25">
      <c r="A187" s="60">
        <v>19571</v>
      </c>
      <c r="B187" s="86">
        <f t="shared" si="98"/>
        <v>1.4101032842654035E-2</v>
      </c>
      <c r="C187" s="86">
        <f t="shared" si="179"/>
        <v>2.6094962469242079E-2</v>
      </c>
      <c r="D187" s="86">
        <f t="shared" si="180"/>
        <v>1.5529661787758617E-2</v>
      </c>
      <c r="E187" s="86">
        <f t="shared" si="181"/>
        <v>3.9324350821079379E-2</v>
      </c>
      <c r="F187" s="86">
        <f t="shared" si="182"/>
        <v>1.0986531571842057E-2</v>
      </c>
      <c r="G187" s="86">
        <f t="shared" si="183"/>
        <v>1.4676208358842311E-2</v>
      </c>
      <c r="H187" s="86">
        <f t="shared" si="153"/>
        <v>9.8879077041380253E-3</v>
      </c>
      <c r="I187" s="86">
        <f t="shared" si="154"/>
        <v>1.2260591153033464E-2</v>
      </c>
      <c r="J187" s="86">
        <f t="shared" si="155"/>
        <v>1.3656724659534929E-2</v>
      </c>
      <c r="K187" s="86">
        <f t="shared" si="156"/>
        <v>9.6969621041996246E-3</v>
      </c>
      <c r="L187" s="86">
        <f t="shared" si="157"/>
        <v>1.522869974108503E-2</v>
      </c>
      <c r="M187" s="86">
        <f t="shared" si="158"/>
        <v>1.209641230479694E-2</v>
      </c>
      <c r="N187" s="86">
        <f t="shared" si="159"/>
        <v>8.2866615775385819E-3</v>
      </c>
      <c r="O187" s="86">
        <f t="shared" si="160"/>
        <v>6.8606534955069649E-3</v>
      </c>
      <c r="P187" s="86">
        <f t="shared" si="161"/>
        <v>1.0786307614780055E-2</v>
      </c>
      <c r="Q187" s="86">
        <f t="shared" si="162"/>
        <v>8.9321422266683981E-3</v>
      </c>
      <c r="R187" s="86">
        <f t="shared" si="163"/>
        <v>9.8318170078878549E-3</v>
      </c>
      <c r="S187" s="86">
        <f t="shared" si="164"/>
        <v>1.1808197953137301E-2</v>
      </c>
      <c r="T187" s="86">
        <f t="shared" si="165"/>
        <v>1.0757627435833529E-2</v>
      </c>
      <c r="U187" s="86">
        <f t="shared" si="166"/>
        <v>1.3878214500521225E-2</v>
      </c>
      <c r="V187" s="86">
        <f t="shared" si="167"/>
        <v>1.2294719453800741E-2</v>
      </c>
      <c r="W187" s="86">
        <f t="shared" si="168"/>
        <v>1.4790498487555242E-2</v>
      </c>
      <c r="X187" s="86">
        <f t="shared" si="169"/>
        <v>1.5816928679618383E-2</v>
      </c>
      <c r="Y187" s="86">
        <f t="shared" si="170"/>
        <v>1.3000387861182445E-2</v>
      </c>
      <c r="Z187" s="86">
        <f t="shared" si="171"/>
        <v>9.6386393654784852E-3</v>
      </c>
      <c r="AA187" s="86">
        <f t="shared" si="172"/>
        <v>5.5350092525895248E-2</v>
      </c>
      <c r="AB187" s="86">
        <f t="shared" si="172"/>
        <v>1.3544451047511341E-2</v>
      </c>
      <c r="AC187" s="86">
        <f t="shared" si="172"/>
        <v>1.4997375410903699E-2</v>
      </c>
      <c r="AD187" s="86">
        <f t="shared" si="172"/>
        <v>1.8671306997935514E-2</v>
      </c>
      <c r="AE187" s="86">
        <f t="shared" si="417"/>
        <v>1.3916161652876905E-2</v>
      </c>
      <c r="AF187" s="86">
        <f t="shared" si="417"/>
        <v>2.0060735226086437E-2</v>
      </c>
      <c r="AG187" s="86">
        <f t="shared" si="417"/>
        <v>1.6631657109267773E-2</v>
      </c>
      <c r="AH187" s="86">
        <f t="shared" si="417"/>
        <v>2.060570517038756E-2</v>
      </c>
      <c r="AI187" s="86">
        <f t="shared" si="417"/>
        <v>3.0089892577952422E-2</v>
      </c>
      <c r="AJ187" s="86">
        <f t="shared" ref="AJ187" si="430">AJ55/AJ$126+AJ186</f>
        <v>1.7918378459290733E-2</v>
      </c>
      <c r="AK187" s="86">
        <f t="shared" ref="AK187:AL187" si="431">AK55/AK$126+AK186</f>
        <v>1.2322015161505115E-2</v>
      </c>
      <c r="AL187" s="86">
        <f t="shared" si="431"/>
        <v>2.6785248094049946E-2</v>
      </c>
      <c r="AM187" s="86">
        <f t="shared" ref="AM187:AN187" si="432">AM55/AM$126+AM186</f>
        <v>5.2995306113691049E-3</v>
      </c>
      <c r="AN187" s="86">
        <f t="shared" si="432"/>
        <v>6.7180408138196286E-3</v>
      </c>
      <c r="AO187" s="86">
        <f t="shared" ref="AO187:AP187" si="433">AO55/AO$126+AO186</f>
        <v>7.7571471622160651E-3</v>
      </c>
      <c r="AP187" s="86">
        <f t="shared" si="433"/>
        <v>2.2845091610438641E-3</v>
      </c>
      <c r="AQ187" s="86">
        <f t="shared" ref="AQ187:AT187" si="434">AQ55/AQ$126+AQ186</f>
        <v>1.2598550404106098E-2</v>
      </c>
      <c r="AR187" s="86">
        <f t="shared" ref="AR187:AS187" si="435">AR55/AR$126+AR186</f>
        <v>4.8020957939170815E-3</v>
      </c>
      <c r="AS187" s="86">
        <f t="shared" si="435"/>
        <v>8.0951289743352878E-3</v>
      </c>
      <c r="AT187" s="86">
        <f t="shared" si="434"/>
        <v>8.8234306514844724E-3</v>
      </c>
      <c r="AU187" s="36"/>
      <c r="AV187" s="57">
        <f t="shared" si="368"/>
        <v>26</v>
      </c>
      <c r="AW187" s="63">
        <f t="shared" si="368"/>
        <v>1</v>
      </c>
      <c r="AX187" s="63">
        <f t="shared" si="312"/>
        <v>1.4610984315192669E-2</v>
      </c>
      <c r="AY187" s="64">
        <f t="shared" si="313"/>
        <v>2.2845091610438641E-3</v>
      </c>
      <c r="AZ187" s="64">
        <f t="shared" si="314"/>
        <v>5.5350092525895248E-2</v>
      </c>
      <c r="BA187" s="65">
        <f t="shared" si="315"/>
        <v>2.6908292680542338E-6</v>
      </c>
      <c r="BB187" s="51">
        <f t="shared" si="325"/>
        <v>2.0106070573303817E-5</v>
      </c>
      <c r="BC187" s="51"/>
      <c r="BD187" s="50"/>
      <c r="BE187" s="88">
        <f t="shared" si="316"/>
        <v>1.4786706635290857E-2</v>
      </c>
      <c r="BF187" s="51">
        <f t="shared" si="317"/>
        <v>9.8048460271502082E-3</v>
      </c>
    </row>
    <row r="188" spans="1:58" x14ac:dyDescent="0.25">
      <c r="A188" s="60">
        <v>19572</v>
      </c>
      <c r="B188" s="86">
        <f t="shared" si="98"/>
        <v>1.5399660940834968E-2</v>
      </c>
      <c r="C188" s="86">
        <f t="shared" si="179"/>
        <v>2.7712362374355301E-2</v>
      </c>
      <c r="D188" s="86">
        <f t="shared" si="180"/>
        <v>1.6877809324712407E-2</v>
      </c>
      <c r="E188" s="86">
        <f t="shared" si="181"/>
        <v>4.0647781853531038E-2</v>
      </c>
      <c r="F188" s="86">
        <f t="shared" si="182"/>
        <v>1.2270896148635737E-2</v>
      </c>
      <c r="G188" s="86">
        <f t="shared" si="183"/>
        <v>1.651366027493131E-2</v>
      </c>
      <c r="H188" s="86">
        <f t="shared" si="153"/>
        <v>1.1263838469205523E-2</v>
      </c>
      <c r="I188" s="86">
        <f t="shared" si="154"/>
        <v>1.2562544186643676E-2</v>
      </c>
      <c r="J188" s="86">
        <f t="shared" si="155"/>
        <v>2.3978470044036655E-2</v>
      </c>
      <c r="K188" s="86">
        <f t="shared" si="156"/>
        <v>1.0251504068596708E-2</v>
      </c>
      <c r="L188" s="86">
        <f t="shared" si="157"/>
        <v>1.655197982479133E-2</v>
      </c>
      <c r="M188" s="86">
        <f t="shared" si="158"/>
        <v>1.2586311176158943E-2</v>
      </c>
      <c r="N188" s="86">
        <f t="shared" si="159"/>
        <v>9.6933830591367336E-3</v>
      </c>
      <c r="O188" s="86">
        <f t="shared" si="160"/>
        <v>7.786678312160674E-3</v>
      </c>
      <c r="P188" s="86">
        <f t="shared" si="161"/>
        <v>1.1283630668782877E-2</v>
      </c>
      <c r="Q188" s="86">
        <f t="shared" si="162"/>
        <v>1.0037864422380078E-2</v>
      </c>
      <c r="R188" s="86">
        <f t="shared" si="163"/>
        <v>1.0134747565950234E-2</v>
      </c>
      <c r="S188" s="86">
        <f t="shared" si="164"/>
        <v>1.3563259557241669E-2</v>
      </c>
      <c r="T188" s="86">
        <f t="shared" si="165"/>
        <v>1.2200639979370737E-2</v>
      </c>
      <c r="U188" s="86">
        <f t="shared" si="166"/>
        <v>1.5338902129727175E-2</v>
      </c>
      <c r="V188" s="86">
        <f t="shared" si="167"/>
        <v>1.2886827961428272E-2</v>
      </c>
      <c r="W188" s="86">
        <f t="shared" si="168"/>
        <v>1.6331255803732875E-2</v>
      </c>
      <c r="X188" s="86">
        <f t="shared" si="169"/>
        <v>1.6315505470336215E-2</v>
      </c>
      <c r="Y188" s="86">
        <f t="shared" si="170"/>
        <v>1.5638585680413215E-2</v>
      </c>
      <c r="Z188" s="86">
        <f t="shared" si="171"/>
        <v>9.9039843105955521E-3</v>
      </c>
      <c r="AA188" s="86">
        <f t="shared" si="172"/>
        <v>5.6924852610358505E-2</v>
      </c>
      <c r="AB188" s="86">
        <f t="shared" si="172"/>
        <v>1.4657618172932893E-2</v>
      </c>
      <c r="AC188" s="86">
        <f t="shared" si="172"/>
        <v>1.5943229978208424E-2</v>
      </c>
      <c r="AD188" s="86">
        <f t="shared" si="172"/>
        <v>1.972604966123636E-2</v>
      </c>
      <c r="AE188" s="86">
        <f t="shared" si="417"/>
        <v>1.5490845008657762E-2</v>
      </c>
      <c r="AF188" s="86">
        <f t="shared" si="417"/>
        <v>2.3347045774409471E-2</v>
      </c>
      <c r="AG188" s="86">
        <f t="shared" si="417"/>
        <v>1.7269011552274335E-2</v>
      </c>
      <c r="AH188" s="86">
        <f t="shared" si="417"/>
        <v>2.7418324666321024E-2</v>
      </c>
      <c r="AI188" s="86">
        <f t="shared" si="417"/>
        <v>3.0801925961259732E-2</v>
      </c>
      <c r="AJ188" s="86">
        <f t="shared" ref="AJ188" si="436">AJ56/AJ$126+AJ187</f>
        <v>2.0870838546332957E-2</v>
      </c>
      <c r="AK188" s="86">
        <f t="shared" ref="AK188:AL188" si="437">AK56/AK$126+AK187</f>
        <v>1.6352449576263077E-2</v>
      </c>
      <c r="AL188" s="86">
        <f t="shared" si="437"/>
        <v>2.7487811978484045E-2</v>
      </c>
      <c r="AM188" s="86">
        <f t="shared" ref="AM188:AN188" si="438">AM56/AM$126+AM187</f>
        <v>6.0305003508682922E-3</v>
      </c>
      <c r="AN188" s="86">
        <f t="shared" si="438"/>
        <v>6.7180408138196286E-3</v>
      </c>
      <c r="AO188" s="86">
        <f t="shared" ref="AO188:AP188" si="439">AO56/AO$126+AO187</f>
        <v>1.1377149171250229E-2</v>
      </c>
      <c r="AP188" s="86">
        <f t="shared" si="439"/>
        <v>2.5020814620956605E-3</v>
      </c>
      <c r="AQ188" s="86">
        <f t="shared" ref="AQ188:AT188" si="440">AQ56/AQ$126+AQ187</f>
        <v>1.3817764959342171E-2</v>
      </c>
      <c r="AR188" s="86">
        <f t="shared" ref="AR188:AS188" si="441">AR56/AR$126+AR187</f>
        <v>6.7891699155379435E-3</v>
      </c>
      <c r="AS188" s="86">
        <f t="shared" si="441"/>
        <v>8.9278878214521743E-3</v>
      </c>
      <c r="AT188" s="86">
        <f t="shared" si="440"/>
        <v>1.0753556106496701E-2</v>
      </c>
      <c r="AU188" s="36"/>
      <c r="AV188" s="57">
        <f t="shared" si="368"/>
        <v>26</v>
      </c>
      <c r="AW188" s="63">
        <f t="shared" si="368"/>
        <v>1</v>
      </c>
      <c r="AX188" s="63">
        <f t="shared" si="312"/>
        <v>1.624307194878425E-2</v>
      </c>
      <c r="AY188" s="64">
        <f t="shared" si="313"/>
        <v>2.5020814620956605E-3</v>
      </c>
      <c r="AZ188" s="64">
        <f t="shared" si="314"/>
        <v>5.6924852610358505E-2</v>
      </c>
      <c r="BA188" s="65">
        <f t="shared" si="315"/>
        <v>2.99140239014917E-6</v>
      </c>
      <c r="BB188" s="51">
        <f t="shared" si="325"/>
        <v>2.3097472963452988E-5</v>
      </c>
      <c r="BC188" s="51"/>
      <c r="BD188" s="50"/>
      <c r="BE188" s="88">
        <f t="shared" si="316"/>
        <v>1.6617145724775545E-2</v>
      </c>
      <c r="BF188" s="51">
        <f t="shared" si="317"/>
        <v>1.0228152768067413E-2</v>
      </c>
    </row>
    <row r="189" spans="1:58" x14ac:dyDescent="0.25">
      <c r="A189" s="60">
        <v>19573</v>
      </c>
      <c r="B189" s="86">
        <f t="shared" si="98"/>
        <v>1.553955085069008E-2</v>
      </c>
      <c r="C189" s="86">
        <f t="shared" si="179"/>
        <v>2.8386279001485812E-2</v>
      </c>
      <c r="D189" s="86">
        <f t="shared" si="180"/>
        <v>1.7428764306748574E-2</v>
      </c>
      <c r="E189" s="86">
        <f t="shared" si="181"/>
        <v>4.2187989208012165E-2</v>
      </c>
      <c r="F189" s="86">
        <f t="shared" si="182"/>
        <v>1.3555260725429417E-2</v>
      </c>
      <c r="G189" s="86">
        <f t="shared" si="183"/>
        <v>1.7738628218990641E-2</v>
      </c>
      <c r="H189" s="86">
        <f t="shared" si="153"/>
        <v>1.2212288862494737E-2</v>
      </c>
      <c r="I189" s="86">
        <f t="shared" si="154"/>
        <v>1.2864497220253889E-2</v>
      </c>
      <c r="J189" s="86">
        <f t="shared" si="155"/>
        <v>2.7763110018353954E-2</v>
      </c>
      <c r="K189" s="86">
        <f t="shared" si="156"/>
        <v>1.1498981756583919E-2</v>
      </c>
      <c r="L189" s="86">
        <f t="shared" si="157"/>
        <v>1.7868203335217724E-2</v>
      </c>
      <c r="M189" s="86">
        <f t="shared" si="158"/>
        <v>1.4056007790244948E-2</v>
      </c>
      <c r="N189" s="86">
        <f t="shared" si="159"/>
        <v>1.1092728843529708E-2</v>
      </c>
      <c r="O189" s="86">
        <f t="shared" si="160"/>
        <v>9.2271613602886663E-3</v>
      </c>
      <c r="P189" s="86">
        <f t="shared" si="161"/>
        <v>1.17809537227857E-2</v>
      </c>
      <c r="Q189" s="86">
        <f t="shared" si="162"/>
        <v>1.077501255285453E-2</v>
      </c>
      <c r="R189" s="86">
        <f t="shared" si="163"/>
        <v>1.0589143403043804E-2</v>
      </c>
      <c r="S189" s="86">
        <f t="shared" si="164"/>
        <v>1.4992487560552424E-2</v>
      </c>
      <c r="T189" s="86">
        <f t="shared" si="165"/>
        <v>1.2876534412709967E-2</v>
      </c>
      <c r="U189" s="86">
        <f t="shared" si="166"/>
        <v>1.6790861813534945E-2</v>
      </c>
      <c r="V189" s="86">
        <f t="shared" si="167"/>
        <v>1.3478936469055803E-2</v>
      </c>
      <c r="W189" s="86">
        <f t="shared" si="168"/>
        <v>1.6705289949598197E-2</v>
      </c>
      <c r="X189" s="86">
        <f t="shared" si="169"/>
        <v>1.7312659051771883E-2</v>
      </c>
      <c r="Y189" s="86">
        <f t="shared" si="170"/>
        <v>1.6769241888654973E-2</v>
      </c>
      <c r="Z189" s="86">
        <f t="shared" si="171"/>
        <v>1.0434674200829688E-2</v>
      </c>
      <c r="AA189" s="86">
        <f t="shared" si="172"/>
        <v>5.8433092373255058E-2</v>
      </c>
      <c r="AB189" s="86">
        <f t="shared" si="172"/>
        <v>1.7551852699028928E-2</v>
      </c>
      <c r="AC189" s="86">
        <f t="shared" si="172"/>
        <v>1.8780793680122601E-2</v>
      </c>
      <c r="AD189" s="86">
        <f t="shared" si="172"/>
        <v>2.0648949491624598E-2</v>
      </c>
      <c r="AE189" s="86">
        <f t="shared" si="417"/>
        <v>1.9712405377283103E-2</v>
      </c>
      <c r="AF189" s="86">
        <f t="shared" si="417"/>
        <v>2.4716341836210735E-2</v>
      </c>
      <c r="AG189" s="86">
        <f t="shared" si="417"/>
        <v>1.7906365995280896E-2</v>
      </c>
      <c r="AH189" s="86">
        <f t="shared" si="417"/>
        <v>3.9745921849438717E-2</v>
      </c>
      <c r="AI189" s="86">
        <f t="shared" si="417"/>
        <v>3.2582009419528012E-2</v>
      </c>
      <c r="AJ189" s="86">
        <f t="shared" ref="AJ189" si="442">AJ57/AJ$126+AJ188</f>
        <v>2.1074456483370353E-2</v>
      </c>
      <c r="AK189" s="86">
        <f t="shared" ref="AK189:AL189" si="443">AK57/AK$126+AK188</f>
        <v>1.910563364831605E-2</v>
      </c>
      <c r="AL189" s="86">
        <f t="shared" si="443"/>
        <v>2.7575632464038307E-2</v>
      </c>
      <c r="AM189" s="86">
        <f t="shared" ref="AM189:AN189" si="444">AM57/AM$126+AM188</f>
        <v>7.1269549601170722E-3</v>
      </c>
      <c r="AN189" s="86">
        <f t="shared" si="444"/>
        <v>6.7180408138196286E-3</v>
      </c>
      <c r="AO189" s="86">
        <f t="shared" ref="AO189:AP189" si="445">AO57/AO$126+AO188</f>
        <v>1.1377149171250229E-2</v>
      </c>
      <c r="AP189" s="86">
        <f t="shared" si="445"/>
        <v>2.6108676126215587E-3</v>
      </c>
      <c r="AQ189" s="86">
        <f t="shared" ref="AQ189:AT189" si="446">AQ57/AQ$126+AQ188</f>
        <v>1.7069003773305034E-2</v>
      </c>
      <c r="AR189" s="86">
        <f t="shared" ref="AR189:AS189" si="447">AR57/AR$126+AR188</f>
        <v>1.0597728648644595E-2</v>
      </c>
      <c r="AS189" s="86">
        <f t="shared" si="447"/>
        <v>1.5381768886608048E-2</v>
      </c>
      <c r="AT189" s="86">
        <f t="shared" si="446"/>
        <v>1.4062342600803378E-2</v>
      </c>
      <c r="AU189" s="36"/>
      <c r="AV189" s="57">
        <f t="shared" si="368"/>
        <v>26</v>
      </c>
      <c r="AW189" s="63">
        <f t="shared" si="368"/>
        <v>1</v>
      </c>
      <c r="AX189" s="63">
        <f t="shared" si="312"/>
        <v>1.7926723517964066E-2</v>
      </c>
      <c r="AY189" s="64">
        <f t="shared" si="313"/>
        <v>2.6108676126215587E-3</v>
      </c>
      <c r="AZ189" s="64">
        <f t="shared" si="314"/>
        <v>5.8433092373255058E-2</v>
      </c>
      <c r="BA189" s="65">
        <f t="shared" si="315"/>
        <v>3.3014717750600625E-6</v>
      </c>
      <c r="BB189" s="51">
        <f t="shared" si="325"/>
        <v>2.639894473851305E-5</v>
      </c>
      <c r="BC189" s="51"/>
      <c r="BD189" s="50"/>
      <c r="BE189" s="88">
        <f t="shared" si="316"/>
        <v>1.7764543242236058E-2</v>
      </c>
      <c r="BF189" s="51">
        <f t="shared" si="317"/>
        <v>1.1417731173973078E-2</v>
      </c>
    </row>
    <row r="190" spans="1:58" x14ac:dyDescent="0.25">
      <c r="A190" s="60">
        <v>19574</v>
      </c>
      <c r="B190" s="86">
        <f t="shared" si="98"/>
        <v>1.8337349047792325E-2</v>
      </c>
      <c r="C190" s="86">
        <f t="shared" si="179"/>
        <v>2.9194978954042425E-2</v>
      </c>
      <c r="D190" s="86">
        <f t="shared" si="180"/>
        <v>1.8818297880628932E-2</v>
      </c>
      <c r="E190" s="86">
        <f t="shared" si="181"/>
        <v>4.3552074600346713E-2</v>
      </c>
      <c r="F190" s="86">
        <f t="shared" si="182"/>
        <v>1.3983382251027311E-2</v>
      </c>
      <c r="G190" s="86">
        <f t="shared" si="183"/>
        <v>1.9984402783099417E-2</v>
      </c>
      <c r="H190" s="86">
        <f t="shared" si="153"/>
        <v>1.3630534503172802E-2</v>
      </c>
      <c r="I190" s="86">
        <f t="shared" si="154"/>
        <v>1.4072309354694737E-2</v>
      </c>
      <c r="J190" s="86">
        <f t="shared" si="155"/>
        <v>3.0171517274737689E-2</v>
      </c>
      <c r="K190" s="86">
        <f t="shared" si="156"/>
        <v>1.282325275108552E-2</v>
      </c>
      <c r="L190" s="86">
        <f t="shared" si="157"/>
        <v>2.1284563042817974E-2</v>
      </c>
      <c r="M190" s="86">
        <f t="shared" si="158"/>
        <v>1.5474286169700263E-2</v>
      </c>
      <c r="N190" s="86">
        <f t="shared" si="159"/>
        <v>1.2595704191852315E-2</v>
      </c>
      <c r="O190" s="86">
        <f t="shared" si="160"/>
        <v>9.7416195917629494E-3</v>
      </c>
      <c r="P190" s="86">
        <f t="shared" si="161"/>
        <v>1.2775599830791342E-2</v>
      </c>
      <c r="Q190" s="86">
        <f t="shared" si="162"/>
        <v>1.2249308813803437E-2</v>
      </c>
      <c r="R190" s="86">
        <f t="shared" si="163"/>
        <v>1.1043539240137373E-2</v>
      </c>
      <c r="S190" s="86">
        <f t="shared" si="164"/>
        <v>1.652763992254197E-2</v>
      </c>
      <c r="T190" s="86">
        <f t="shared" si="165"/>
        <v>1.5242164929397275E-2</v>
      </c>
      <c r="U190" s="86">
        <f t="shared" si="166"/>
        <v>1.8350495823990443E-2</v>
      </c>
      <c r="V190" s="86">
        <f t="shared" si="167"/>
        <v>1.4465783981768355E-2</v>
      </c>
      <c r="W190" s="86">
        <f t="shared" si="168"/>
        <v>1.8014409460126817E-2</v>
      </c>
      <c r="X190" s="86">
        <f t="shared" si="169"/>
        <v>2.0104689079791752E-2</v>
      </c>
      <c r="Y190" s="86">
        <f t="shared" si="170"/>
        <v>1.7899898096896731E-2</v>
      </c>
      <c r="Z190" s="86">
        <f t="shared" si="171"/>
        <v>1.1496053981297957E-2</v>
      </c>
      <c r="AA190" s="86">
        <f t="shared" si="172"/>
        <v>5.9024763787984019E-2</v>
      </c>
      <c r="AB190" s="86">
        <f t="shared" si="172"/>
        <v>1.7997119549197547E-2</v>
      </c>
      <c r="AC190" s="86">
        <f t="shared" si="172"/>
        <v>2.0672502814732055E-2</v>
      </c>
      <c r="AD190" s="86">
        <f t="shared" si="172"/>
        <v>2.2283454073317051E-2</v>
      </c>
      <c r="AE190" s="86">
        <f t="shared" si="417"/>
        <v>2.0181467640463698E-2</v>
      </c>
      <c r="AF190" s="86">
        <f t="shared" si="417"/>
        <v>2.7181074747453009E-2</v>
      </c>
      <c r="AG190" s="86">
        <f t="shared" si="417"/>
        <v>2.3961233203843229E-2</v>
      </c>
      <c r="AH190" s="86">
        <f t="shared" si="417"/>
        <v>4.7207362249746795E-2</v>
      </c>
      <c r="AI190" s="86">
        <f t="shared" si="417"/>
        <v>3.293802611118167E-2</v>
      </c>
      <c r="AJ190" s="86">
        <f t="shared" ref="AJ190" si="448">AJ58/AJ$126+AJ189</f>
        <v>2.2092546168557325E-2</v>
      </c>
      <c r="AK190" s="86">
        <f t="shared" ref="AK190:AL190" si="449">AK58/AK$126+AK189</f>
        <v>2.3249601426870013E-2</v>
      </c>
      <c r="AL190" s="86">
        <f t="shared" si="449"/>
        <v>2.8278196348472402E-2</v>
      </c>
      <c r="AM190" s="86">
        <f t="shared" ref="AM190:AN190" si="450">AM58/AM$126+AM189</f>
        <v>9.5026066134894296E-3</v>
      </c>
      <c r="AN190" s="86">
        <f t="shared" si="450"/>
        <v>7.3287717968941405E-3</v>
      </c>
      <c r="AO190" s="86">
        <f t="shared" ref="AO190:AP190" si="451">AO58/AO$126+AO189</f>
        <v>1.1377149171250229E-2</v>
      </c>
      <c r="AP190" s="86">
        <f t="shared" si="451"/>
        <v>2.8284399136733552E-3</v>
      </c>
      <c r="AQ190" s="86">
        <f t="shared" ref="AQ190:AT190" si="452">AQ58/AQ$126+AQ189</f>
        <v>2.0591179155098137E-2</v>
      </c>
      <c r="AR190" s="86">
        <f t="shared" ref="AR190:AS190" si="453">AR58/AR$126+AR189</f>
        <v>1.3081571300670673E-2</v>
      </c>
      <c r="AS190" s="86">
        <f t="shared" si="453"/>
        <v>1.7047286580841821E-2</v>
      </c>
      <c r="AT190" s="86">
        <f t="shared" si="452"/>
        <v>2.2885773252287848E-2</v>
      </c>
      <c r="AU190" s="36"/>
      <c r="AV190" s="57">
        <f t="shared" si="368"/>
        <v>26</v>
      </c>
      <c r="AW190" s="63">
        <f t="shared" si="368"/>
        <v>1</v>
      </c>
      <c r="AX190" s="63">
        <f t="shared" si="312"/>
        <v>1.9812088476962874E-2</v>
      </c>
      <c r="AY190" s="64">
        <f t="shared" si="313"/>
        <v>2.8284399136733552E-3</v>
      </c>
      <c r="AZ190" s="64">
        <f t="shared" si="314"/>
        <v>5.9024763787984019E-2</v>
      </c>
      <c r="BA190" s="65">
        <f t="shared" si="315"/>
        <v>3.6486896697068109E-6</v>
      </c>
      <c r="BB190" s="51">
        <f t="shared" si="325"/>
        <v>3.0047634408219861E-5</v>
      </c>
      <c r="BC190" s="51"/>
      <c r="BD190" s="50"/>
      <c r="BE190" s="88">
        <f t="shared" si="316"/>
        <v>2.0244434835043131E-2</v>
      </c>
      <c r="BF190" s="51">
        <f t="shared" si="317"/>
        <v>1.2739620703003537E-2</v>
      </c>
    </row>
    <row r="191" spans="1:58" x14ac:dyDescent="0.25">
      <c r="A191" s="60">
        <v>19575</v>
      </c>
      <c r="B191" s="86">
        <f t="shared" si="98"/>
        <v>2.0295807785763897E-2</v>
      </c>
      <c r="C191" s="86">
        <f t="shared" si="179"/>
        <v>3.0003678906599038E-2</v>
      </c>
      <c r="D191" s="86">
        <f t="shared" si="180"/>
        <v>2.0471162826737437E-2</v>
      </c>
      <c r="E191" s="86">
        <f t="shared" si="181"/>
        <v>4.6016497090593911E-2</v>
      </c>
      <c r="F191" s="86">
        <f t="shared" si="182"/>
        <v>1.6538481691700156E-2</v>
      </c>
      <c r="G191" s="86">
        <f t="shared" si="183"/>
        <v>2.2616579358073818E-2</v>
      </c>
      <c r="H191" s="86">
        <f t="shared" si="153"/>
        <v>1.6323844817863687E-2</v>
      </c>
      <c r="I191" s="86">
        <f t="shared" si="154"/>
        <v>1.5884027556356008E-2</v>
      </c>
      <c r="J191" s="86">
        <f t="shared" si="155"/>
        <v>3.6364564505438728E-2</v>
      </c>
      <c r="K191" s="86">
        <f t="shared" si="156"/>
        <v>1.4764149626475312E-2</v>
      </c>
      <c r="L191" s="86">
        <f t="shared" si="157"/>
        <v>2.3874712978923785E-2</v>
      </c>
      <c r="M191" s="86">
        <f t="shared" si="158"/>
        <v>1.8112438044147843E-2</v>
      </c>
      <c r="N191" s="86">
        <f t="shared" si="159"/>
        <v>1.5391783732039796E-2</v>
      </c>
      <c r="O191" s="86">
        <f t="shared" si="160"/>
        <v>1.0770536054711516E-2</v>
      </c>
      <c r="P191" s="86">
        <f t="shared" si="161"/>
        <v>1.5759538154808274E-2</v>
      </c>
      <c r="Q191" s="86">
        <f t="shared" si="162"/>
        <v>1.2617882879040664E-2</v>
      </c>
      <c r="R191" s="86">
        <f t="shared" si="163"/>
        <v>1.2558192030449273E-2</v>
      </c>
      <c r="S191" s="86">
        <f t="shared" si="164"/>
        <v>1.9383800303533451E-2</v>
      </c>
      <c r="T191" s="86">
        <f t="shared" si="165"/>
        <v>1.6593953796075738E-2</v>
      </c>
      <c r="U191" s="86">
        <f t="shared" si="166"/>
        <v>1.9258109791298928E-2</v>
      </c>
      <c r="V191" s="86">
        <f t="shared" si="167"/>
        <v>1.5255261991938397E-2</v>
      </c>
      <c r="W191" s="86">
        <f t="shared" si="168"/>
        <v>2.1941767991712682E-2</v>
      </c>
      <c r="X191" s="86">
        <f t="shared" si="169"/>
        <v>2.0902411944940285E-2</v>
      </c>
      <c r="Y191" s="86">
        <f t="shared" si="170"/>
        <v>1.8653668902391236E-2</v>
      </c>
      <c r="Z191" s="86">
        <f t="shared" si="171"/>
        <v>1.4460080483461075E-2</v>
      </c>
      <c r="AA191" s="86">
        <f t="shared" si="172"/>
        <v>6.7012327886825013E-2</v>
      </c>
      <c r="AB191" s="86">
        <f t="shared" si="172"/>
        <v>1.8998969962076943E-2</v>
      </c>
      <c r="AC191" s="86">
        <f t="shared" si="172"/>
        <v>2.3131724689724343E-2</v>
      </c>
      <c r="AD191" s="86">
        <f t="shared" si="172"/>
        <v>2.7557167389821276E-2</v>
      </c>
      <c r="AE191" s="86">
        <f t="shared" si="417"/>
        <v>2.7451932719762893E-2</v>
      </c>
      <c r="AF191" s="86">
        <f t="shared" si="417"/>
        <v>3.1015103720496547E-2</v>
      </c>
      <c r="AG191" s="86">
        <f t="shared" si="417"/>
        <v>2.5235942089856352E-2</v>
      </c>
      <c r="AH191" s="86">
        <f t="shared" si="417"/>
        <v>7.1538146163794877E-2</v>
      </c>
      <c r="AI191" s="86">
        <f t="shared" si="417"/>
        <v>3.4006076186142639E-2</v>
      </c>
      <c r="AJ191" s="86">
        <f t="shared" ref="AJ191" si="454">AJ59/AJ$126+AJ190</f>
        <v>2.463777038152476E-2</v>
      </c>
      <c r="AK191" s="86">
        <f t="shared" ref="AK191:AL191" si="455">AK59/AK$126+AK190</f>
        <v>2.8443752820536964E-2</v>
      </c>
      <c r="AL191" s="86">
        <f t="shared" si="455"/>
        <v>3.2317938683968463E-2</v>
      </c>
      <c r="AM191" s="86">
        <f t="shared" ref="AM191:AN191" si="456">AM59/AM$126+AM190</f>
        <v>9.6853490483642269E-3</v>
      </c>
      <c r="AN191" s="86">
        <f t="shared" si="456"/>
        <v>7.3287717968941405E-3</v>
      </c>
      <c r="AO191" s="86">
        <f t="shared" ref="AO191:AP191" si="457">AO59/AO$126+AO190</f>
        <v>1.6031437468579868E-2</v>
      </c>
      <c r="AP191" s="86">
        <f t="shared" si="457"/>
        <v>2.8284399136733552E-3</v>
      </c>
      <c r="AQ191" s="86">
        <f t="shared" ref="AQ191:AT191" si="458">AQ59/AQ$126+AQ190</f>
        <v>2.2352266845994687E-2</v>
      </c>
      <c r="AR191" s="86">
        <f t="shared" ref="AR191:AS191" si="459">AR59/AR$126+AR190</f>
        <v>1.8214846114857897E-2</v>
      </c>
      <c r="AS191" s="86">
        <f t="shared" si="459"/>
        <v>1.7880045427958707E-2</v>
      </c>
      <c r="AT191" s="86">
        <f t="shared" si="458"/>
        <v>2.4815898707300076E-2</v>
      </c>
      <c r="AU191" s="36"/>
      <c r="AV191" s="57">
        <f t="shared" si="368"/>
        <v>26</v>
      </c>
      <c r="AW191" s="63">
        <f t="shared" si="368"/>
        <v>1</v>
      </c>
      <c r="AX191" s="63">
        <f t="shared" si="312"/>
        <v>2.278437425029398E-2</v>
      </c>
      <c r="AY191" s="64">
        <f t="shared" si="313"/>
        <v>2.8284399136733552E-3</v>
      </c>
      <c r="AZ191" s="64">
        <f t="shared" si="314"/>
        <v>7.1538146163794877E-2</v>
      </c>
      <c r="BA191" s="65">
        <f t="shared" si="315"/>
        <v>4.1960801383684078E-6</v>
      </c>
      <c r="BB191" s="51">
        <f t="shared" si="325"/>
        <v>3.4243714546588271E-5</v>
      </c>
      <c r="BC191" s="51"/>
      <c r="BD191" s="50"/>
      <c r="BE191" s="88">
        <f t="shared" si="316"/>
        <v>2.2868206082243814E-2</v>
      </c>
      <c r="BF191" s="51">
        <f t="shared" si="317"/>
        <v>1.5266256910926899E-2</v>
      </c>
    </row>
    <row r="192" spans="1:58" x14ac:dyDescent="0.25">
      <c r="A192" s="60">
        <v>19576</v>
      </c>
      <c r="B192" s="86">
        <f t="shared" si="98"/>
        <v>2.0715477515329234E-2</v>
      </c>
      <c r="C192" s="86">
        <f t="shared" si="179"/>
        <v>3.0273245557451242E-2</v>
      </c>
      <c r="D192" s="86">
        <f t="shared" si="180"/>
        <v>2.4327847700990616E-2</v>
      </c>
      <c r="E192" s="86">
        <f t="shared" si="181"/>
        <v>4.7556704445075038E-2</v>
      </c>
      <c r="F192" s="86">
        <f t="shared" si="182"/>
        <v>1.7822846268493838E-2</v>
      </c>
      <c r="G192" s="86">
        <f t="shared" si="183"/>
        <v>2.4249869950152929E-2</v>
      </c>
      <c r="H192" s="86">
        <f t="shared" si="153"/>
        <v>1.6798070014508296E-2</v>
      </c>
      <c r="I192" s="86">
        <f t="shared" si="154"/>
        <v>1.8299651825237705E-2</v>
      </c>
      <c r="J192" s="86">
        <f t="shared" si="155"/>
        <v>4.2213553556656375E-2</v>
      </c>
      <c r="K192" s="86">
        <f t="shared" si="156"/>
        <v>1.6150504537468021E-2</v>
      </c>
      <c r="L192" s="86">
        <f t="shared" si="157"/>
        <v>2.6505955958372754E-2</v>
      </c>
      <c r="M192" s="86">
        <f t="shared" si="158"/>
        <v>2.2031629015043859E-2</v>
      </c>
      <c r="N192" s="86">
        <f t="shared" si="159"/>
        <v>1.8194608354113257E-2</v>
      </c>
      <c r="O192" s="86">
        <f t="shared" si="160"/>
        <v>1.1079210993596085E-2</v>
      </c>
      <c r="P192" s="86">
        <f t="shared" si="161"/>
        <v>1.6754184262813918E-2</v>
      </c>
      <c r="Q192" s="86">
        <f t="shared" si="162"/>
        <v>1.5566475400938477E-2</v>
      </c>
      <c r="R192" s="86">
        <f t="shared" si="163"/>
        <v>2.058585181910234E-2</v>
      </c>
      <c r="S192" s="86">
        <f t="shared" si="164"/>
        <v>2.2247159653973725E-2</v>
      </c>
      <c r="T192" s="86">
        <f t="shared" si="165"/>
        <v>1.726984822941497E-2</v>
      </c>
      <c r="U192" s="86">
        <f t="shared" si="166"/>
        <v>2.2158895473210091E-2</v>
      </c>
      <c r="V192" s="86">
        <f t="shared" si="167"/>
        <v>1.5452631494480907E-2</v>
      </c>
      <c r="W192" s="86">
        <f t="shared" si="168"/>
        <v>2.3063870429308644E-2</v>
      </c>
      <c r="X192" s="86">
        <f t="shared" si="169"/>
        <v>2.199928088451952E-2</v>
      </c>
      <c r="Y192" s="86">
        <f t="shared" si="170"/>
        <v>1.9784325110632994E-2</v>
      </c>
      <c r="Z192" s="86">
        <f t="shared" si="171"/>
        <v>1.8440254660217089E-2</v>
      </c>
      <c r="AA192" s="86">
        <f t="shared" si="172"/>
        <v>8.6537484572880796E-2</v>
      </c>
      <c r="AB192" s="86">
        <f t="shared" si="172"/>
        <v>1.9221603387161255E-2</v>
      </c>
      <c r="AC192" s="86">
        <f t="shared" si="172"/>
        <v>2.7860997526247974E-2</v>
      </c>
      <c r="AD192" s="86">
        <f t="shared" si="172"/>
        <v>2.8875595718947333E-2</v>
      </c>
      <c r="AE192" s="86">
        <f t="shared" si="417"/>
        <v>3.120443082520764E-2</v>
      </c>
      <c r="AF192" s="86">
        <f t="shared" si="417"/>
        <v>3.2932118207018315E-2</v>
      </c>
      <c r="AG192" s="86">
        <f t="shared" si="417"/>
        <v>2.7466682640379318E-2</v>
      </c>
      <c r="AH192" s="86">
        <f t="shared" si="417"/>
        <v>7.3809019329106038E-2</v>
      </c>
      <c r="AI192" s="86">
        <f t="shared" si="417"/>
        <v>3.7566243102679191E-2</v>
      </c>
      <c r="AJ192" s="86">
        <f t="shared" ref="AJ192" si="460">AJ60/AJ$126+AJ191</f>
        <v>3.2171634051908364E-2</v>
      </c>
      <c r="AK192" s="86">
        <f t="shared" ref="AK192:AL192" si="461">AK60/AK$126+AK191</f>
        <v>3.1565920324926937E-2</v>
      </c>
      <c r="AL192" s="86">
        <f t="shared" si="461"/>
        <v>3.749934733166993E-2</v>
      </c>
      <c r="AM192" s="86">
        <f t="shared" ref="AM192:AN192" si="462">AM60/AM$126+AM191</f>
        <v>1.059906122273821E-2</v>
      </c>
      <c r="AN192" s="86">
        <f t="shared" si="462"/>
        <v>7.3287717968941405E-3</v>
      </c>
      <c r="AO192" s="86">
        <f t="shared" ref="AO192:AP192" si="463">AO60/AO$126+AO191</f>
        <v>1.8617153189318558E-2</v>
      </c>
      <c r="AP192" s="86">
        <f t="shared" si="463"/>
        <v>3.1547983652510502E-3</v>
      </c>
      <c r="AQ192" s="86">
        <f t="shared" ref="AQ192:AT192" si="464">AQ60/AQ$126+AQ191</f>
        <v>2.3029608265570285E-2</v>
      </c>
      <c r="AR192" s="86">
        <f t="shared" ref="AR192:AS192" si="465">AR60/AR$126+AR191</f>
        <v>1.9042793665533256E-2</v>
      </c>
      <c r="AS192" s="86">
        <f t="shared" si="465"/>
        <v>1.8088235139737931E-2</v>
      </c>
      <c r="AT192" s="86">
        <f t="shared" si="464"/>
        <v>2.5367363123017857E-2</v>
      </c>
      <c r="AU192" s="36"/>
      <c r="AV192" s="57">
        <f t="shared" si="368"/>
        <v>26</v>
      </c>
      <c r="AW192" s="63">
        <f t="shared" si="368"/>
        <v>1</v>
      </c>
      <c r="AX192" s="63">
        <f t="shared" si="312"/>
        <v>2.5366240331051036E-2</v>
      </c>
      <c r="AY192" s="64">
        <f t="shared" si="313"/>
        <v>3.1547983652510502E-3</v>
      </c>
      <c r="AZ192" s="64">
        <f t="shared" si="314"/>
        <v>8.6537484572880796E-2</v>
      </c>
      <c r="BA192" s="65">
        <f t="shared" si="315"/>
        <v>4.6715690353808843E-6</v>
      </c>
      <c r="BB192" s="51">
        <f t="shared" si="325"/>
        <v>3.8915283581969155E-5</v>
      </c>
      <c r="BC192" s="51"/>
      <c r="BD192" s="50"/>
      <c r="BE192" s="88">
        <f t="shared" si="316"/>
        <v>2.4763469352467048E-2</v>
      </c>
      <c r="BF192" s="51">
        <f t="shared" si="317"/>
        <v>1.6789292864169421E-2</v>
      </c>
    </row>
    <row r="193" spans="1:58" x14ac:dyDescent="0.25">
      <c r="A193" s="60">
        <v>19577</v>
      </c>
      <c r="B193" s="86">
        <f t="shared" si="98"/>
        <v>2.4352615171562154E-2</v>
      </c>
      <c r="C193" s="86">
        <f t="shared" si="179"/>
        <v>3.2294995438842768E-2</v>
      </c>
      <c r="D193" s="86">
        <f t="shared" si="180"/>
        <v>2.6807145120153374E-2</v>
      </c>
      <c r="E193" s="86">
        <f t="shared" si="181"/>
        <v>4.9096911799556164E-2</v>
      </c>
      <c r="F193" s="86">
        <f t="shared" si="182"/>
        <v>1.910721084528752E-2</v>
      </c>
      <c r="G193" s="86">
        <f t="shared" si="183"/>
        <v>2.834080717476108E-2</v>
      </c>
      <c r="H193" s="86">
        <f t="shared" si="153"/>
        <v>1.7272295211152904E-2</v>
      </c>
      <c r="I193" s="86">
        <f t="shared" si="154"/>
        <v>2.2225041262170463E-2</v>
      </c>
      <c r="J193" s="86">
        <f t="shared" si="155"/>
        <v>4.3245728095106545E-2</v>
      </c>
      <c r="K193" s="86">
        <f t="shared" si="156"/>
        <v>1.9992886017805241E-2</v>
      </c>
      <c r="L193" s="86">
        <f t="shared" si="157"/>
        <v>3.0576342330171882E-2</v>
      </c>
      <c r="M193" s="86">
        <f t="shared" si="158"/>
        <v>3.6238696284541912E-2</v>
      </c>
      <c r="N193" s="86">
        <f t="shared" si="159"/>
        <v>2.2531447580854548E-2</v>
      </c>
      <c r="O193" s="86">
        <f t="shared" si="160"/>
        <v>1.8898976112005184E-2</v>
      </c>
      <c r="P193" s="86">
        <f t="shared" si="161"/>
        <v>2.1140019698401548E-2</v>
      </c>
      <c r="Q193" s="86">
        <f t="shared" si="162"/>
        <v>1.5935049466175702E-2</v>
      </c>
      <c r="R193" s="86">
        <f t="shared" si="163"/>
        <v>2.164610877232067E-2</v>
      </c>
      <c r="S193" s="86">
        <f t="shared" si="164"/>
        <v>2.673948887784839E-2</v>
      </c>
      <c r="T193" s="86">
        <f t="shared" si="165"/>
        <v>1.7607795446084585E-2</v>
      </c>
      <c r="U193" s="86">
        <f t="shared" si="166"/>
        <v>2.6710416658088612E-2</v>
      </c>
      <c r="V193" s="86">
        <f t="shared" si="167"/>
        <v>1.6044740002108437E-2</v>
      </c>
      <c r="W193" s="86">
        <f t="shared" si="168"/>
        <v>2.5682109450365889E-2</v>
      </c>
      <c r="X193" s="86">
        <f t="shared" si="169"/>
        <v>2.3495011256673019E-2</v>
      </c>
      <c r="Y193" s="86">
        <f t="shared" si="170"/>
        <v>2.2799408332611019E-2</v>
      </c>
      <c r="Z193" s="86">
        <f t="shared" si="171"/>
        <v>2.2420428836973101E-2</v>
      </c>
      <c r="AA193" s="86">
        <f t="shared" si="172"/>
        <v>0.10458346272211416</v>
      </c>
      <c r="AB193" s="86">
        <f t="shared" si="172"/>
        <v>2.2561104763425911E-2</v>
      </c>
      <c r="AC193" s="86">
        <f t="shared" si="172"/>
        <v>3.3725295843537277E-2</v>
      </c>
      <c r="AD193" s="86">
        <f t="shared" si="172"/>
        <v>3.6786165693703674E-2</v>
      </c>
      <c r="AE193" s="86">
        <f t="shared" si="417"/>
        <v>3.4253335535881495E-2</v>
      </c>
      <c r="AF193" s="86">
        <f t="shared" si="417"/>
        <v>4.9089811736273227E-2</v>
      </c>
      <c r="AG193" s="86">
        <f t="shared" si="417"/>
        <v>3.0653454855412127E-2</v>
      </c>
      <c r="AH193" s="86">
        <f t="shared" si="417"/>
        <v>8.9705131486284118E-2</v>
      </c>
      <c r="AI193" s="86">
        <f t="shared" si="417"/>
        <v>3.7922259794332849E-2</v>
      </c>
      <c r="AJ193" s="86">
        <f t="shared" ref="AJ193" si="466">AJ61/AJ$126+AJ192</f>
        <v>3.4818667233394496E-2</v>
      </c>
      <c r="AK193" s="86">
        <f t="shared" ref="AK193:AL193" si="467">AK61/AK$126+AK192</f>
        <v>3.4915154556908905E-2</v>
      </c>
      <c r="AL193" s="86">
        <f t="shared" si="467"/>
        <v>3.9167936557200911E-2</v>
      </c>
      <c r="AM193" s="86">
        <f t="shared" ref="AM193:AN193" si="468">AM61/AM$126+AM192</f>
        <v>1.1512773397112193E-2</v>
      </c>
      <c r="AN193" s="86">
        <f t="shared" si="468"/>
        <v>7.9395027799686515E-3</v>
      </c>
      <c r="AO193" s="86">
        <f t="shared" ref="AO193:AP193" si="469">AO61/AO$126+AO192</f>
        <v>1.9134296333466295E-2</v>
      </c>
      <c r="AP193" s="86">
        <f t="shared" si="469"/>
        <v>3.1547983652510502E-3</v>
      </c>
      <c r="AQ193" s="86">
        <f t="shared" ref="AQ193:AT193" si="470">AQ61/AQ$126+AQ192</f>
        <v>2.600991051170291E-2</v>
      </c>
      <c r="AR193" s="86">
        <f t="shared" ref="AR193:AS193" si="471">AR61/AR$126+AR192</f>
        <v>3.3283491537149434E-2</v>
      </c>
      <c r="AS193" s="86">
        <f t="shared" si="471"/>
        <v>1.8712804275075597E-2</v>
      </c>
      <c r="AT193" s="86">
        <f t="shared" si="470"/>
        <v>2.605669364266508E-2</v>
      </c>
      <c r="AU193" s="36"/>
      <c r="AV193" s="57">
        <f t="shared" si="368"/>
        <v>26</v>
      </c>
      <c r="AW193" s="63">
        <f t="shared" si="368"/>
        <v>1</v>
      </c>
      <c r="AX193" s="63">
        <f t="shared" si="312"/>
        <v>2.9448616152499617E-2</v>
      </c>
      <c r="AY193" s="64">
        <f t="shared" si="313"/>
        <v>3.1547983652510502E-3</v>
      </c>
      <c r="AZ193" s="64">
        <f t="shared" si="314"/>
        <v>0.10458346272211416</v>
      </c>
      <c r="BA193" s="65">
        <f t="shared" si="315"/>
        <v>5.4233990357819169E-6</v>
      </c>
      <c r="BB193" s="51">
        <f t="shared" si="325"/>
        <v>4.433868261775107E-5</v>
      </c>
      <c r="BC193" s="51"/>
      <c r="BD193" s="50"/>
      <c r="BE193" s="88">
        <f t="shared" si="316"/>
        <v>3.0920072951906064E-2</v>
      </c>
      <c r="BF193" s="51">
        <f t="shared" si="317"/>
        <v>1.9065563898631052E-2</v>
      </c>
    </row>
    <row r="194" spans="1:58" x14ac:dyDescent="0.25">
      <c r="A194" s="60">
        <v>19578</v>
      </c>
      <c r="B194" s="86">
        <f t="shared" si="98"/>
        <v>2.6590853729243951E-2</v>
      </c>
      <c r="C194" s="86">
        <f t="shared" si="179"/>
        <v>3.3642828693103789E-2</v>
      </c>
      <c r="D194" s="86">
        <f t="shared" si="180"/>
        <v>4.0030064689021413E-2</v>
      </c>
      <c r="E194" s="86">
        <f t="shared" si="181"/>
        <v>5.5257741217480658E-2</v>
      </c>
      <c r="F194" s="86">
        <f t="shared" si="182"/>
        <v>2.9382127459636961E-2</v>
      </c>
      <c r="G194" s="86">
        <f t="shared" si="183"/>
        <v>3.0994904386889632E-2</v>
      </c>
      <c r="H194" s="86">
        <f t="shared" si="153"/>
        <v>2.0117646391020545E-2</v>
      </c>
      <c r="I194" s="86">
        <f t="shared" si="154"/>
        <v>2.4036759463831735E-2</v>
      </c>
      <c r="J194" s="86">
        <f t="shared" si="155"/>
        <v>5.425558983857505E-2</v>
      </c>
      <c r="K194" s="86">
        <f t="shared" si="156"/>
        <v>2.3199321712134305E-2</v>
      </c>
      <c r="L194" s="86">
        <f t="shared" si="157"/>
        <v>3.3973094029320861E-2</v>
      </c>
      <c r="M194" s="86">
        <f t="shared" si="158"/>
        <v>3.9667988384075925E-2</v>
      </c>
      <c r="N194" s="86">
        <f t="shared" si="159"/>
        <v>2.2727752690346756E-2</v>
      </c>
      <c r="O194" s="86">
        <f t="shared" si="160"/>
        <v>1.9310542697184612E-2</v>
      </c>
      <c r="P194" s="86">
        <f t="shared" si="161"/>
        <v>2.467422026465153E-2</v>
      </c>
      <c r="Q194" s="86">
        <f t="shared" si="162"/>
        <v>1.740934572712461E-2</v>
      </c>
      <c r="R194" s="86">
        <f t="shared" si="163"/>
        <v>2.2251969888445428E-2</v>
      </c>
      <c r="S194" s="86">
        <f t="shared" si="164"/>
        <v>3.0360061642298264E-2</v>
      </c>
      <c r="T194" s="86">
        <f t="shared" si="165"/>
        <v>2.1266491830895913E-2</v>
      </c>
      <c r="U194" s="86">
        <f t="shared" si="166"/>
        <v>2.7164223641742855E-2</v>
      </c>
      <c r="V194" s="86">
        <f t="shared" si="167"/>
        <v>1.742632651990601E-2</v>
      </c>
      <c r="W194" s="86">
        <f t="shared" si="168"/>
        <v>2.6804211887961851E-2</v>
      </c>
      <c r="X194" s="86">
        <f t="shared" si="169"/>
        <v>2.7383910224272123E-2</v>
      </c>
      <c r="Y194" s="86">
        <f t="shared" si="170"/>
        <v>2.5814491554589043E-2</v>
      </c>
      <c r="Z194" s="86">
        <f t="shared" si="171"/>
        <v>2.3747153562558437E-2</v>
      </c>
      <c r="AA194" s="86">
        <f t="shared" si="172"/>
        <v>0.11434604106514205</v>
      </c>
      <c r="AB194" s="86">
        <f t="shared" si="172"/>
        <v>2.6011922852232722E-2</v>
      </c>
      <c r="AC194" s="86">
        <f t="shared" si="172"/>
        <v>3.7508714112756185E-2</v>
      </c>
      <c r="AD194" s="86">
        <f t="shared" si="172"/>
        <v>4.4828578501372618E-2</v>
      </c>
      <c r="AE194" s="86">
        <f t="shared" si="417"/>
        <v>3.6598646851784461E-2</v>
      </c>
      <c r="AF194" s="86">
        <f t="shared" si="417"/>
        <v>5.2102263072236005E-2</v>
      </c>
      <c r="AG194" s="86">
        <f t="shared" si="417"/>
        <v>3.3521549848941651E-2</v>
      </c>
      <c r="AH194" s="86">
        <f t="shared" si="417"/>
        <v>9.7166571886592196E-2</v>
      </c>
      <c r="AI194" s="86">
        <f t="shared" si="417"/>
        <v>3.9702343252601129E-2</v>
      </c>
      <c r="AJ194" s="86">
        <f t="shared" ref="AJ194" si="472">AJ62/AJ$126+AJ193</f>
        <v>3.9705497722291969E-2</v>
      </c>
      <c r="AK194" s="86">
        <f t="shared" ref="AK194:AL194" si="473">AK62/AK$126+AK193</f>
        <v>3.6022104853919892E-2</v>
      </c>
      <c r="AL194" s="86">
        <f t="shared" si="473"/>
        <v>4.5578832002662044E-2</v>
      </c>
      <c r="AM194" s="86">
        <f t="shared" ref="AM194:AN194" si="474">AM62/AM$126+AM193</f>
        <v>1.4253909920234143E-2</v>
      </c>
      <c r="AN194" s="86">
        <f t="shared" si="474"/>
        <v>8.5502337630431625E-3</v>
      </c>
      <c r="AO194" s="86">
        <f t="shared" ref="AO194:AP194" si="475">AO62/AO$126+AO193</f>
        <v>2.0685725765909508E-2</v>
      </c>
      <c r="AP194" s="86">
        <f t="shared" si="475"/>
        <v>1.2836765762055998E-2</v>
      </c>
      <c r="AQ194" s="86">
        <f t="shared" ref="AQ194:AT194" si="476">AQ62/AQ$126+AQ193</f>
        <v>3.2241451571798398E-2</v>
      </c>
      <c r="AR194" s="86">
        <f t="shared" ref="AR194:AS194" si="477">AR62/AR$126+AR193</f>
        <v>4.8020957939170827E-2</v>
      </c>
      <c r="AS194" s="86">
        <f t="shared" si="477"/>
        <v>1.9545563122192484E-2</v>
      </c>
      <c r="AT194" s="86">
        <f t="shared" si="476"/>
        <v>2.7573220785888974E-2</v>
      </c>
      <c r="AU194" s="36"/>
      <c r="AV194" s="57">
        <f t="shared" si="368"/>
        <v>26</v>
      </c>
      <c r="AW194" s="63">
        <f t="shared" si="368"/>
        <v>1</v>
      </c>
      <c r="AX194" s="63">
        <f t="shared" si="312"/>
        <v>3.3428678150647526E-2</v>
      </c>
      <c r="AY194" s="64">
        <f t="shared" si="313"/>
        <v>8.5502337630431625E-3</v>
      </c>
      <c r="AZ194" s="64">
        <f t="shared" si="314"/>
        <v>0.11434604106514205</v>
      </c>
      <c r="BA194" s="65">
        <f t="shared" si="315"/>
        <v>6.156386429529974E-6</v>
      </c>
      <c r="BB194" s="51">
        <f t="shared" si="325"/>
        <v>5.0495069047281046E-5</v>
      </c>
      <c r="BC194" s="51"/>
      <c r="BD194" s="50"/>
      <c r="BE194" s="88">
        <f t="shared" si="316"/>
        <v>3.5112072900271893E-2</v>
      </c>
      <c r="BF194" s="51">
        <f t="shared" si="317"/>
        <v>2.2054874276935525E-2</v>
      </c>
    </row>
    <row r="195" spans="1:58" x14ac:dyDescent="0.25">
      <c r="A195" s="60">
        <v>19579</v>
      </c>
      <c r="B195" s="86">
        <f t="shared" si="98"/>
        <v>3.190667030373822E-2</v>
      </c>
      <c r="C195" s="86">
        <f t="shared" si="179"/>
        <v>3.6473278527051928E-2</v>
      </c>
      <c r="D195" s="86">
        <f t="shared" si="180"/>
        <v>4.1958407126148005E-2</v>
      </c>
      <c r="E195" s="86">
        <f t="shared" si="181"/>
        <v>5.7568052249202341E-2</v>
      </c>
      <c r="F195" s="86">
        <f t="shared" si="182"/>
        <v>3.0238370510832748E-2</v>
      </c>
      <c r="G195" s="86">
        <f t="shared" si="183"/>
        <v>3.2015711006939077E-2</v>
      </c>
      <c r="H195" s="86">
        <f t="shared" si="153"/>
        <v>2.5808348750755831E-2</v>
      </c>
      <c r="I195" s="86">
        <f t="shared" si="154"/>
        <v>2.5244571598272585E-2</v>
      </c>
      <c r="J195" s="86">
        <f t="shared" si="155"/>
        <v>5.528776437702522E-2</v>
      </c>
      <c r="K195" s="86">
        <f t="shared" si="156"/>
        <v>2.8240715422000968E-2</v>
      </c>
      <c r="L195" s="86">
        <f t="shared" si="157"/>
        <v>3.931380655327537E-2</v>
      </c>
      <c r="M195" s="86">
        <f t="shared" si="158"/>
        <v>4.064778612679993E-2</v>
      </c>
      <c r="N195" s="86">
        <f t="shared" si="159"/>
        <v>2.8399995376864471E-2</v>
      </c>
      <c r="O195" s="86">
        <f t="shared" si="160"/>
        <v>2.0030784221248609E-2</v>
      </c>
      <c r="P195" s="86">
        <f t="shared" si="161"/>
        <v>2.5668866372657174E-2</v>
      </c>
      <c r="Q195" s="86">
        <f t="shared" si="162"/>
        <v>1.9989364183785198E-2</v>
      </c>
      <c r="R195" s="86">
        <f t="shared" si="163"/>
        <v>2.4069553236819707E-2</v>
      </c>
      <c r="S195" s="86">
        <f t="shared" si="164"/>
        <v>3.492322181296962E-2</v>
      </c>
      <c r="T195" s="86">
        <f t="shared" si="165"/>
        <v>2.2956227914243989E-2</v>
      </c>
      <c r="U195" s="86">
        <f t="shared" si="166"/>
        <v>2.8979451576359824E-2</v>
      </c>
      <c r="V195" s="86">
        <f t="shared" si="167"/>
        <v>1.8807913037703582E-2</v>
      </c>
      <c r="W195" s="86">
        <f t="shared" si="168"/>
        <v>2.9235433836086434E-2</v>
      </c>
      <c r="X195" s="86">
        <f t="shared" si="169"/>
        <v>3.8950891768925869E-2</v>
      </c>
      <c r="Y195" s="86">
        <f t="shared" si="170"/>
        <v>2.9583345582061573E-2</v>
      </c>
      <c r="Z195" s="86">
        <f t="shared" si="171"/>
        <v>3.0911467080719259E-2</v>
      </c>
      <c r="AA195" s="86">
        <f t="shared" si="172"/>
        <v>0.1581297257550853</v>
      </c>
      <c r="AB195" s="86">
        <f t="shared" si="172"/>
        <v>3.3136192454930651E-2</v>
      </c>
      <c r="AC195" s="86">
        <f t="shared" si="172"/>
        <v>4.1859645122357923E-2</v>
      </c>
      <c r="AD195" s="86">
        <f t="shared" si="172"/>
        <v>5.353020547360459E-2</v>
      </c>
      <c r="AE195" s="86">
        <f t="shared" si="417"/>
        <v>5.5126606247417893E-2</v>
      </c>
      <c r="AF195" s="86">
        <f t="shared" si="417"/>
        <v>5.2649981496956509E-2</v>
      </c>
      <c r="AG195" s="86">
        <f t="shared" si="417"/>
        <v>4.6587315930576162E-2</v>
      </c>
      <c r="AH195" s="86">
        <f t="shared" si="417"/>
        <v>0.10365478093033835</v>
      </c>
      <c r="AI195" s="86">
        <f t="shared" si="417"/>
        <v>4.0414376635908439E-2</v>
      </c>
      <c r="AJ195" s="86">
        <f t="shared" ref="AJ195" si="478">AJ63/AJ$126+AJ194</f>
        <v>4.1436250187109822E-2</v>
      </c>
      <c r="AK195" s="86">
        <f t="shared" ref="AK195:AL195" si="479">AK63/AK$126+AK194</f>
        <v>4.0364756019116849E-2</v>
      </c>
      <c r="AL195" s="86">
        <f t="shared" si="479"/>
        <v>4.7510882684855808E-2</v>
      </c>
      <c r="AM195" s="86">
        <f t="shared" ref="AM195:AN195" si="480">AM63/AM$126+AM194</f>
        <v>1.9736182966478045E-2</v>
      </c>
      <c r="AN195" s="86">
        <f t="shared" si="480"/>
        <v>8.5502337630431625E-3</v>
      </c>
      <c r="AO195" s="86">
        <f t="shared" ref="AO195:AP195" si="481">AO63/AO$126+AO194</f>
        <v>2.5857157207386884E-2</v>
      </c>
      <c r="AP195" s="86">
        <f t="shared" si="481"/>
        <v>1.9907865546239387E-2</v>
      </c>
      <c r="AQ195" s="86">
        <f t="shared" ref="AQ195:AT195" si="482">AQ63/AQ$126+AQ194</f>
        <v>3.4138007546610068E-2</v>
      </c>
      <c r="AR195" s="86">
        <f t="shared" ref="AR195:AS195" si="483">AR63/AR$126+AR194</f>
        <v>5.5803664915519205E-2</v>
      </c>
      <c r="AS195" s="86">
        <f t="shared" si="483"/>
        <v>2.4125736781335359E-2</v>
      </c>
      <c r="AT195" s="86">
        <f t="shared" si="482"/>
        <v>2.8124685201606756E-2</v>
      </c>
      <c r="AU195" s="36"/>
      <c r="AV195" s="57">
        <f t="shared" si="368"/>
        <v>26</v>
      </c>
      <c r="AW195" s="63">
        <f t="shared" si="368"/>
        <v>1</v>
      </c>
      <c r="AX195" s="63">
        <f t="shared" si="312"/>
        <v>3.8396761142643655E-2</v>
      </c>
      <c r="AY195" s="64">
        <f t="shared" si="313"/>
        <v>8.5502337630431625E-3</v>
      </c>
      <c r="AZ195" s="64">
        <f t="shared" si="314"/>
        <v>0.1581297257550853</v>
      </c>
      <c r="BA195" s="65">
        <f t="shared" si="315"/>
        <v>7.0713325298474701E-6</v>
      </c>
      <c r="BB195" s="51">
        <f t="shared" si="325"/>
        <v>5.7566401577128515E-5</v>
      </c>
      <c r="BC195" s="51"/>
      <c r="BD195" s="50"/>
      <c r="BE195" s="88">
        <f t="shared" si="316"/>
        <v>3.9580602467980286E-2</v>
      </c>
      <c r="BF195" s="51">
        <f t="shared" si="317"/>
        <v>2.500956792598201E-2</v>
      </c>
    </row>
    <row r="196" spans="1:58" x14ac:dyDescent="0.25">
      <c r="A196" s="60">
        <v>19580</v>
      </c>
      <c r="B196" s="86">
        <f t="shared" si="98"/>
        <v>3.5403918050116029E-2</v>
      </c>
      <c r="C196" s="86">
        <f t="shared" si="179"/>
        <v>3.889937838472176E-2</v>
      </c>
      <c r="D196" s="86">
        <f t="shared" si="180"/>
        <v>4.4713182036328847E-2</v>
      </c>
      <c r="E196" s="86">
        <f t="shared" si="181"/>
        <v>6.0648466958164587E-2</v>
      </c>
      <c r="F196" s="86">
        <f t="shared" si="182"/>
        <v>3.152273508762643E-2</v>
      </c>
      <c r="G196" s="86">
        <f t="shared" si="183"/>
        <v>3.5078130867087408E-2</v>
      </c>
      <c r="H196" s="86">
        <f t="shared" si="153"/>
        <v>2.912792512726808E-2</v>
      </c>
      <c r="I196" s="86">
        <f t="shared" si="154"/>
        <v>2.6754336766323647E-2</v>
      </c>
      <c r="J196" s="86">
        <f t="shared" si="155"/>
        <v>5.7352113453925567E-2</v>
      </c>
      <c r="K196" s="86">
        <f t="shared" si="156"/>
        <v>2.8517986404199509E-2</v>
      </c>
      <c r="L196" s="86">
        <f t="shared" si="157"/>
        <v>4.3313957607811544E-2</v>
      </c>
      <c r="M196" s="86">
        <f t="shared" si="158"/>
        <v>4.4657854375492641E-2</v>
      </c>
      <c r="N196" s="86">
        <f t="shared" si="159"/>
        <v>2.9577826033817724E-2</v>
      </c>
      <c r="O196" s="86">
        <f t="shared" si="160"/>
        <v>2.0339459160133178E-2</v>
      </c>
      <c r="P196" s="86">
        <f t="shared" si="161"/>
        <v>2.765815858866846E-2</v>
      </c>
      <c r="Q196" s="86">
        <f t="shared" si="162"/>
        <v>2.0357938249022423E-2</v>
      </c>
      <c r="R196" s="86">
        <f t="shared" si="163"/>
        <v>2.8159115770661835E-2</v>
      </c>
      <c r="S196" s="86">
        <f t="shared" si="164"/>
        <v>3.983739430446185E-2</v>
      </c>
      <c r="T196" s="86">
        <f t="shared" si="165"/>
        <v>2.3970069564252836E-2</v>
      </c>
      <c r="U196" s="86">
        <f t="shared" si="166"/>
        <v>2.9887065543668309E-2</v>
      </c>
      <c r="V196" s="86">
        <f t="shared" si="167"/>
        <v>2.0781608063128686E-2</v>
      </c>
      <c r="W196" s="86">
        <f t="shared" si="168"/>
        <v>2.9609467981951756E-2</v>
      </c>
      <c r="X196" s="86">
        <f t="shared" si="169"/>
        <v>4.3338367527242808E-2</v>
      </c>
      <c r="Y196" s="86">
        <f t="shared" si="170"/>
        <v>3.0337116387556078E-2</v>
      </c>
      <c r="Z196" s="86">
        <f t="shared" si="171"/>
        <v>3.1176812025836328E-2</v>
      </c>
      <c r="AA196" s="86">
        <f t="shared" si="172"/>
        <v>0.16641312556129079</v>
      </c>
      <c r="AB196" s="86">
        <f t="shared" si="172"/>
        <v>4.3377330008808931E-2</v>
      </c>
      <c r="AC196" s="86">
        <f t="shared" si="172"/>
        <v>5.2453216276170861E-2</v>
      </c>
      <c r="AD196" s="86">
        <f t="shared" si="172"/>
        <v>6.4341317772438261E-2</v>
      </c>
      <c r="AE196" s="86">
        <f t="shared" si="417"/>
        <v>5.5595668510598488E-2</v>
      </c>
      <c r="AF196" s="86">
        <f t="shared" si="417"/>
        <v>5.5388573620559038E-2</v>
      </c>
      <c r="AG196" s="86">
        <f t="shared" si="417"/>
        <v>5.2960860360641779E-2</v>
      </c>
      <c r="AH196" s="86">
        <f t="shared" si="417"/>
        <v>0.12993202755751027</v>
      </c>
      <c r="AI196" s="86">
        <f t="shared" si="417"/>
        <v>4.4330560244098649E-2</v>
      </c>
      <c r="AJ196" s="86">
        <f t="shared" ref="AJ196" si="484">AJ64/AJ$126+AJ195</f>
        <v>4.1639868124147217E-2</v>
      </c>
      <c r="AK196" s="86">
        <f t="shared" ref="AK196:AL196" si="485">AK64/AK$126+AK195</f>
        <v>4.6892924437386789E-2</v>
      </c>
      <c r="AL196" s="86">
        <f t="shared" si="485"/>
        <v>5.8751904835801359E-2</v>
      </c>
      <c r="AM196" s="86">
        <f t="shared" ref="AM196:AN196" si="486">AM64/AM$126+AM195</f>
        <v>2.156360731522601E-2</v>
      </c>
      <c r="AN196" s="86">
        <f t="shared" si="486"/>
        <v>3.5422397018321679E-2</v>
      </c>
      <c r="AO196" s="86">
        <f t="shared" ref="AO196:AP196" si="487">AO64/AO$126+AO195</f>
        <v>3.878573581108033E-2</v>
      </c>
      <c r="AP196" s="86">
        <f t="shared" si="487"/>
        <v>2.5455959223060199E-2</v>
      </c>
      <c r="AQ196" s="86">
        <f t="shared" ref="AQ196:AT196" si="488">AQ64/AQ$126+AQ195</f>
        <v>3.6847373224912452E-2</v>
      </c>
      <c r="AR196" s="86">
        <f t="shared" ref="AR196:AS196" si="489">AR64/AR$126+AR195</f>
        <v>6.2592834831057154E-2</v>
      </c>
      <c r="AS196" s="86">
        <f t="shared" si="489"/>
        <v>3.0371428134712011E-2</v>
      </c>
      <c r="AT196" s="86">
        <f t="shared" si="488"/>
        <v>2.9779078448760096E-2</v>
      </c>
      <c r="AU196" s="36"/>
      <c r="AV196" s="57">
        <f t="shared" ref="AV196:AW215" si="490">AV64</f>
        <v>26</v>
      </c>
      <c r="AW196" s="63">
        <f t="shared" si="490"/>
        <v>1</v>
      </c>
      <c r="AX196" s="63">
        <f t="shared" si="312"/>
        <v>4.3198137236356682E-2</v>
      </c>
      <c r="AY196" s="64">
        <f t="shared" si="313"/>
        <v>2.0339459160133178E-2</v>
      </c>
      <c r="AZ196" s="64">
        <f t="shared" si="314"/>
        <v>0.16641312556129079</v>
      </c>
      <c r="BA196" s="65">
        <f t="shared" si="315"/>
        <v>7.9555770845736624E-6</v>
      </c>
      <c r="BB196" s="51">
        <f t="shared" si="325"/>
        <v>6.5521978661702173E-5</v>
      </c>
      <c r="BC196" s="51"/>
      <c r="BD196" s="50"/>
      <c r="BE196" s="88">
        <f t="shared" si="316"/>
        <v>4.3582736961347769E-2</v>
      </c>
      <c r="BF196" s="51">
        <f t="shared" si="317"/>
        <v>2.7477394224199498E-2</v>
      </c>
    </row>
    <row r="197" spans="1:58" x14ac:dyDescent="0.25">
      <c r="A197" s="60">
        <v>19581</v>
      </c>
      <c r="B197" s="86">
        <f t="shared" si="98"/>
        <v>6.6599367947806062E-2</v>
      </c>
      <c r="C197" s="86">
        <f t="shared" si="179"/>
        <v>4.1055911591539387E-2</v>
      </c>
      <c r="D197" s="86">
        <f t="shared" si="180"/>
        <v>5.8487056587233056E-2</v>
      </c>
      <c r="E197" s="86">
        <f t="shared" si="181"/>
        <v>7.2200022116773024E-2</v>
      </c>
      <c r="F197" s="86">
        <f t="shared" si="182"/>
        <v>4.0513287125182193E-2</v>
      </c>
      <c r="G197" s="86">
        <f t="shared" si="183"/>
        <v>3.6303098811146739E-2</v>
      </c>
      <c r="H197" s="86">
        <f t="shared" si="153"/>
        <v>3.5292852683647971E-2</v>
      </c>
      <c r="I197" s="86">
        <f t="shared" si="154"/>
        <v>3.1283632270476827E-2</v>
      </c>
      <c r="J197" s="86">
        <f t="shared" si="155"/>
        <v>6.2857044325659819E-2</v>
      </c>
      <c r="K197" s="86">
        <f t="shared" si="156"/>
        <v>3.3579150827533162E-2</v>
      </c>
      <c r="L197" s="86">
        <f t="shared" si="157"/>
        <v>5.0146677023012044E-2</v>
      </c>
      <c r="M197" s="86">
        <f t="shared" si="158"/>
        <v>4.5637652118216646E-2</v>
      </c>
      <c r="N197" s="86">
        <f t="shared" si="159"/>
        <v>3.0363046471786559E-2</v>
      </c>
      <c r="O197" s="86">
        <f t="shared" si="160"/>
        <v>2.0442350806428033E-2</v>
      </c>
      <c r="P197" s="86">
        <f t="shared" si="161"/>
        <v>2.8652804696674104E-2</v>
      </c>
      <c r="Q197" s="86">
        <f t="shared" si="162"/>
        <v>2.0726512314259649E-2</v>
      </c>
      <c r="R197" s="86">
        <f t="shared" si="163"/>
        <v>3.0279629677098494E-2</v>
      </c>
      <c r="S197" s="86">
        <f t="shared" si="164"/>
        <v>4.0188406625282724E-2</v>
      </c>
      <c r="T197" s="86">
        <f t="shared" si="165"/>
        <v>2.5321858430931297E-2</v>
      </c>
      <c r="U197" s="86">
        <f t="shared" si="166"/>
        <v>3.5426828477857539E-2</v>
      </c>
      <c r="V197" s="86">
        <f t="shared" si="167"/>
        <v>2.3150042093638811E-2</v>
      </c>
      <c r="W197" s="86">
        <f t="shared" si="168"/>
        <v>3.0357536273682397E-2</v>
      </c>
      <c r="X197" s="86">
        <f t="shared" si="169"/>
        <v>5.3908195490460886E-2</v>
      </c>
      <c r="Y197" s="86">
        <f t="shared" si="170"/>
        <v>3.3352199609534103E-2</v>
      </c>
      <c r="Z197" s="86">
        <f t="shared" si="171"/>
        <v>3.2503536751421667E-2</v>
      </c>
      <c r="AA197" s="86">
        <f t="shared" si="172"/>
        <v>0.19363001063882307</v>
      </c>
      <c r="AB197" s="86">
        <f t="shared" si="172"/>
        <v>4.8386582073205911E-2</v>
      </c>
      <c r="AC197" s="86">
        <f t="shared" si="172"/>
        <v>5.5669121805006931E-2</v>
      </c>
      <c r="AD197" s="86">
        <f t="shared" si="172"/>
        <v>6.7637388595253409E-2</v>
      </c>
      <c r="AE197" s="86">
        <f t="shared" si="417"/>
        <v>6.1158348903601611E-2</v>
      </c>
      <c r="AF197" s="86">
        <f t="shared" si="417"/>
        <v>6.3056631566646121E-2</v>
      </c>
      <c r="AG197" s="86">
        <f t="shared" si="417"/>
        <v>5.3916892025151618E-2</v>
      </c>
      <c r="AH197" s="86">
        <f t="shared" si="417"/>
        <v>0.13577141569688181</v>
      </c>
      <c r="AI197" s="86">
        <f t="shared" si="417"/>
        <v>4.8602760543942511E-2</v>
      </c>
      <c r="AJ197" s="86">
        <f t="shared" ref="AJ197" si="491">AJ65/AJ$126+AJ196</f>
        <v>4.7431997820255895E-2</v>
      </c>
      <c r="AK197" s="86">
        <f t="shared" ref="AK197:AL197" si="492">AK65/AK$126+AK196</f>
        <v>4.9106825031408771E-2</v>
      </c>
      <c r="AL197" s="86">
        <f t="shared" si="492"/>
        <v>6.9553824558975602E-2</v>
      </c>
      <c r="AM197" s="86">
        <f t="shared" ref="AM197:AN197" si="493">AM65/AM$126+AM196</f>
        <v>2.2842804359349586E-2</v>
      </c>
      <c r="AN197" s="86">
        <f t="shared" si="493"/>
        <v>5.7408712409004095E-2</v>
      </c>
      <c r="AO197" s="86">
        <f t="shared" ref="AO197:AP197" si="494">AO65/AO$126+AO196</f>
        <v>3.9820022099375803E-2</v>
      </c>
      <c r="AP197" s="86">
        <f t="shared" si="494"/>
        <v>2.6435034577793285E-2</v>
      </c>
      <c r="AQ197" s="86">
        <f t="shared" ref="AQ197:AT197" si="495">AQ65/AQ$126+AQ196</f>
        <v>6.9901634500201565E-2</v>
      </c>
      <c r="AR197" s="86">
        <f t="shared" ref="AR197:AS197" si="496">AR65/AR$126+AR196</f>
        <v>7.136907886821596E-2</v>
      </c>
      <c r="AS197" s="86">
        <f t="shared" si="496"/>
        <v>3.5159791505634114E-2</v>
      </c>
      <c r="AT197" s="86">
        <f t="shared" si="495"/>
        <v>3.5966826159219339E-2</v>
      </c>
      <c r="AU197" s="36"/>
      <c r="AV197" s="57">
        <f t="shared" si="490"/>
        <v>26</v>
      </c>
      <c r="AW197" s="63">
        <f t="shared" si="490"/>
        <v>1</v>
      </c>
      <c r="AX197" s="63">
        <f t="shared" si="312"/>
        <v>4.9587875664116231E-2</v>
      </c>
      <c r="AY197" s="64">
        <f t="shared" si="313"/>
        <v>2.0442350806428033E-2</v>
      </c>
      <c r="AZ197" s="64">
        <f t="shared" si="314"/>
        <v>0.19363001063882307</v>
      </c>
      <c r="BA197" s="65">
        <f t="shared" si="315"/>
        <v>9.1323420995595484E-6</v>
      </c>
      <c r="BB197" s="51">
        <f t="shared" si="325"/>
        <v>7.4654320761261716E-5</v>
      </c>
      <c r="BC197" s="51"/>
      <c r="BD197" s="50"/>
      <c r="BE197" s="88">
        <f t="shared" si="316"/>
        <v>5.1814752935856273E-2</v>
      </c>
      <c r="BF197" s="51">
        <f t="shared" si="317"/>
        <v>2.9954264681013618E-2</v>
      </c>
    </row>
    <row r="198" spans="1:58" x14ac:dyDescent="0.25">
      <c r="A198" s="60">
        <v>19582</v>
      </c>
      <c r="B198" s="86">
        <f t="shared" si="98"/>
        <v>8.8282303975348461E-2</v>
      </c>
      <c r="C198" s="86">
        <f t="shared" si="179"/>
        <v>4.5099411354322445E-2</v>
      </c>
      <c r="D198" s="86">
        <f t="shared" si="180"/>
        <v>6.6475903826757499E-2</v>
      </c>
      <c r="E198" s="86">
        <f t="shared" si="181"/>
        <v>8.3751577275381461E-2</v>
      </c>
      <c r="F198" s="86">
        <f t="shared" si="182"/>
        <v>4.499327564636111E-2</v>
      </c>
      <c r="G198" s="86">
        <f t="shared" si="183"/>
        <v>3.9978002643324732E-2</v>
      </c>
      <c r="H198" s="86">
        <f t="shared" si="153"/>
        <v>4.2406230633317082E-2</v>
      </c>
      <c r="I198" s="86">
        <f t="shared" si="154"/>
        <v>3.2491444404917677E-2</v>
      </c>
      <c r="J198" s="86">
        <f t="shared" si="155"/>
        <v>6.4233277043593384E-2</v>
      </c>
      <c r="K198" s="86">
        <f t="shared" si="156"/>
        <v>3.3856421809731703E-2</v>
      </c>
      <c r="L198" s="86">
        <f t="shared" si="157"/>
        <v>5.456232084203802E-2</v>
      </c>
      <c r="M198" s="86">
        <f t="shared" si="158"/>
        <v>4.661744986094065E-2</v>
      </c>
      <c r="N198" s="86">
        <f t="shared" si="159"/>
        <v>3.0755656690770978E-2</v>
      </c>
      <c r="O198" s="86">
        <f t="shared" si="160"/>
        <v>2.0853917391607461E-2</v>
      </c>
      <c r="P198" s="86">
        <f t="shared" si="161"/>
        <v>3.3203738759353486E-2</v>
      </c>
      <c r="Q198" s="86">
        <f t="shared" si="162"/>
        <v>2.1463660444734103E-2</v>
      </c>
      <c r="R198" s="86">
        <f t="shared" si="163"/>
        <v>3.4672122769003E-2</v>
      </c>
      <c r="S198" s="86">
        <f t="shared" si="164"/>
        <v>4.1241443587745348E-2</v>
      </c>
      <c r="T198" s="86">
        <f t="shared" si="165"/>
        <v>2.9942412076708294E-2</v>
      </c>
      <c r="U198" s="86">
        <f t="shared" si="166"/>
        <v>4.0418705298054212E-2</v>
      </c>
      <c r="V198" s="86">
        <f t="shared" si="167"/>
        <v>2.3347411596181322E-2</v>
      </c>
      <c r="W198" s="86">
        <f t="shared" si="168"/>
        <v>3.0544553346615058E-2</v>
      </c>
      <c r="X198" s="86">
        <f t="shared" si="169"/>
        <v>5.5802787295188658E-2</v>
      </c>
      <c r="Y198" s="86">
        <f t="shared" si="170"/>
        <v>4.3151220080962678E-2</v>
      </c>
      <c r="Z198" s="86">
        <f t="shared" si="171"/>
        <v>3.8341125543997157E-2</v>
      </c>
      <c r="AA198" s="86">
        <f t="shared" si="172"/>
        <v>0.19658836771246788</v>
      </c>
      <c r="AB198" s="86">
        <f t="shared" si="172"/>
        <v>4.983369933625393E-2</v>
      </c>
      <c r="AC198" s="86">
        <f t="shared" si="172"/>
        <v>6.4181812910749467E-2</v>
      </c>
      <c r="AD198" s="86">
        <f t="shared" si="172"/>
        <v>7.0142402420592914E-2</v>
      </c>
      <c r="AE198" s="86">
        <f t="shared" si="417"/>
        <v>6.5379909272226949E-2</v>
      </c>
      <c r="AF198" s="86">
        <f t="shared" si="417"/>
        <v>7.7845029034099775E-2</v>
      </c>
      <c r="AG198" s="86">
        <f t="shared" si="417"/>
        <v>7.4312234201361585E-2</v>
      </c>
      <c r="AH198" s="86">
        <f t="shared" si="417"/>
        <v>0.14290844564500257</v>
      </c>
      <c r="AI198" s="86">
        <f t="shared" si="417"/>
        <v>5.1450894077171752E-2</v>
      </c>
      <c r="AJ198" s="86">
        <f t="shared" ref="AJ198" si="497">AJ66/AJ$126+AJ197</f>
        <v>5.2151953051412361E-2</v>
      </c>
      <c r="AK198" s="86">
        <f t="shared" ref="AK198:AL198" si="498">AK66/AK$126+AK197</f>
        <v>5.3534626219452729E-2</v>
      </c>
      <c r="AL198" s="86">
        <f t="shared" si="498"/>
        <v>7.9565359912161487E-2</v>
      </c>
      <c r="AM198" s="86">
        <f t="shared" ref="AM198:AN198" si="499">AM66/AM$126+AM197</f>
        <v>2.2842804359349586E-2</v>
      </c>
      <c r="AN198" s="86">
        <f t="shared" si="499"/>
        <v>0.11176376990263563</v>
      </c>
      <c r="AO198" s="86">
        <f t="shared" ref="AO198:AP198" si="500">AO66/AO$126+AO197</f>
        <v>4.3440024108409969E-2</v>
      </c>
      <c r="AP198" s="86">
        <f t="shared" si="500"/>
        <v>3.437642356618386E-2</v>
      </c>
      <c r="AQ198" s="86">
        <f t="shared" ref="AQ198:AT198" si="501">AQ66/AQ$126+AQ197</f>
        <v>8.1010033781241345E-2</v>
      </c>
      <c r="AR198" s="86">
        <f t="shared" ref="AR198:AS198" si="502">AR66/AR$126+AR197</f>
        <v>7.7495890743213613E-2</v>
      </c>
      <c r="AS198" s="86">
        <f t="shared" si="502"/>
        <v>4.3695569688582202E-2</v>
      </c>
      <c r="AT198" s="86">
        <f t="shared" si="501"/>
        <v>4.155932085698235E-2</v>
      </c>
      <c r="AU198" s="36"/>
      <c r="AV198" s="57">
        <f t="shared" si="490"/>
        <v>26</v>
      </c>
      <c r="AW198" s="63">
        <f t="shared" si="490"/>
        <v>1</v>
      </c>
      <c r="AX198" s="63">
        <f t="shared" si="312"/>
        <v>5.6012554333255735E-2</v>
      </c>
      <c r="AY198" s="64">
        <f t="shared" si="313"/>
        <v>2.0853917391607461E-2</v>
      </c>
      <c r="AZ198" s="64">
        <f t="shared" si="314"/>
        <v>0.19658836771246788</v>
      </c>
      <c r="BA198" s="65">
        <f t="shared" si="315"/>
        <v>1.0315541877742071E-5</v>
      </c>
      <c r="BB198" s="51">
        <f t="shared" si="325"/>
        <v>8.4969862639003787E-5</v>
      </c>
      <c r="BC198" s="51"/>
      <c r="BD198" s="50"/>
      <c r="BE198" s="88">
        <f t="shared" si="316"/>
        <v>5.6496512082349119E-2</v>
      </c>
      <c r="BF198" s="51">
        <f t="shared" si="317"/>
        <v>3.2144286862088339E-2</v>
      </c>
    </row>
    <row r="199" spans="1:58" x14ac:dyDescent="0.25">
      <c r="A199" s="60">
        <v>19583</v>
      </c>
      <c r="B199" s="86">
        <f t="shared" si="98"/>
        <v>0.1081466711747744</v>
      </c>
      <c r="C199" s="86">
        <f t="shared" si="179"/>
        <v>4.7390727886566175E-2</v>
      </c>
      <c r="D199" s="86">
        <f t="shared" si="180"/>
        <v>7.0332588701010681E-2</v>
      </c>
      <c r="E199" s="86">
        <f t="shared" si="181"/>
        <v>9.9923754497433265E-2</v>
      </c>
      <c r="F199" s="86">
        <f t="shared" si="182"/>
        <v>4.6705761748752683E-2</v>
      </c>
      <c r="G199" s="86">
        <f t="shared" si="183"/>
        <v>4.5898681039611505E-2</v>
      </c>
      <c r="H199" s="86">
        <f t="shared" si="153"/>
        <v>4.3828906223250905E-2</v>
      </c>
      <c r="I199" s="86">
        <f t="shared" si="154"/>
        <v>3.4605115640189164E-2</v>
      </c>
      <c r="J199" s="86">
        <f t="shared" si="155"/>
        <v>6.9394149735844249E-2</v>
      </c>
      <c r="K199" s="86">
        <f t="shared" si="156"/>
        <v>3.6351860649518578E-2</v>
      </c>
      <c r="L199" s="86">
        <f t="shared" si="157"/>
        <v>5.797868054963827E-2</v>
      </c>
      <c r="M199" s="86">
        <f t="shared" si="158"/>
        <v>4.857704534638866E-2</v>
      </c>
      <c r="N199" s="86">
        <f t="shared" si="159"/>
        <v>3.2718707785693066E-2</v>
      </c>
      <c r="O199" s="86">
        <f t="shared" si="160"/>
        <v>2.3014641963799449E-2</v>
      </c>
      <c r="P199" s="86">
        <f t="shared" si="161"/>
        <v>3.9171615407387346E-2</v>
      </c>
      <c r="Q199" s="86">
        <f t="shared" si="162"/>
        <v>2.4780827031869141E-2</v>
      </c>
      <c r="R199" s="86">
        <f t="shared" si="163"/>
        <v>3.6035310280283707E-2</v>
      </c>
      <c r="S199" s="86">
        <f t="shared" si="164"/>
        <v>4.7910677683341944E-2</v>
      </c>
      <c r="T199" s="86">
        <f t="shared" si="165"/>
        <v>3.4948397157764266E-2</v>
      </c>
      <c r="U199" s="86">
        <f t="shared" si="166"/>
        <v>4.2233933232671182E-2</v>
      </c>
      <c r="V199" s="86">
        <f t="shared" si="167"/>
        <v>2.6702693139403995E-2</v>
      </c>
      <c r="W199" s="86">
        <f t="shared" si="168"/>
        <v>3.1105604565413038E-2</v>
      </c>
      <c r="X199" s="86">
        <f t="shared" si="169"/>
        <v>5.8096240532490691E-2</v>
      </c>
      <c r="Y199" s="86">
        <f t="shared" si="170"/>
        <v>4.3528105483709931E-2</v>
      </c>
      <c r="Z199" s="86">
        <f t="shared" si="171"/>
        <v>3.9402505324465424E-2</v>
      </c>
      <c r="AA199" s="86">
        <f t="shared" si="172"/>
        <v>0.20694261747022472</v>
      </c>
      <c r="AB199" s="86">
        <f t="shared" si="172"/>
        <v>5.1503450024386256E-2</v>
      </c>
      <c r="AC199" s="86">
        <f t="shared" si="172"/>
        <v>6.4560154737671363E-2</v>
      </c>
      <c r="AD199" s="86">
        <f t="shared" si="172"/>
        <v>9.6247283337288839E-2</v>
      </c>
      <c r="AE199" s="86">
        <f t="shared" si="417"/>
        <v>7.1243187561984361E-2</v>
      </c>
      <c r="AF199" s="86">
        <f t="shared" si="417"/>
        <v>8.0035902732981792E-2</v>
      </c>
      <c r="AG199" s="86">
        <f t="shared" si="417"/>
        <v>8.3872550846460003E-2</v>
      </c>
      <c r="AH199" s="86">
        <f t="shared" si="417"/>
        <v>0.14388167700156448</v>
      </c>
      <c r="AI199" s="86">
        <f t="shared" si="417"/>
        <v>5.3230977535440031E-2</v>
      </c>
      <c r="AJ199" s="86">
        <f t="shared" ref="AJ199" si="503">AJ67/AJ$126+AJ198</f>
        <v>5.7241088498982143E-2</v>
      </c>
      <c r="AK199" s="86">
        <f t="shared" ref="AK199:AL199" si="504">AK67/AK$126+AK198</f>
        <v>6.4575745848613628E-2</v>
      </c>
      <c r="AL199" s="86">
        <f t="shared" si="504"/>
        <v>9.1596766433095403E-2</v>
      </c>
      <c r="AM199" s="86">
        <f t="shared" ref="AM199:AN199" si="505">AM67/AM$126+AM198</f>
        <v>2.7594107666094301E-2</v>
      </c>
      <c r="AN199" s="86">
        <f t="shared" si="505"/>
        <v>0.12519985153027488</v>
      </c>
      <c r="AO199" s="86">
        <f t="shared" ref="AO199:AP199" si="506">AO67/AO$126+AO198</f>
        <v>4.6542882973296396E-2</v>
      </c>
      <c r="AP199" s="86">
        <f t="shared" si="506"/>
        <v>4.3079315608255724E-2</v>
      </c>
      <c r="AQ199" s="86">
        <f t="shared" ref="AQ199:AT199" si="507">AQ67/AQ$126+AQ198</f>
        <v>9.4421393888838162E-2</v>
      </c>
      <c r="AR199" s="86">
        <f t="shared" ref="AR199:AS199" si="508">AR67/AR$126+AR198</f>
        <v>8.3953881638481415E-2</v>
      </c>
      <c r="AS199" s="86">
        <f t="shared" si="508"/>
        <v>4.6402035941712085E-2</v>
      </c>
      <c r="AT199" s="86">
        <f t="shared" si="507"/>
        <v>5.0658483716325711E-2</v>
      </c>
      <c r="AU199" s="36"/>
      <c r="AV199" s="57">
        <f t="shared" si="490"/>
        <v>26</v>
      </c>
      <c r="AW199" s="63">
        <f t="shared" si="490"/>
        <v>1</v>
      </c>
      <c r="AX199" s="63">
        <f t="shared" si="312"/>
        <v>6.1590367950516506E-2</v>
      </c>
      <c r="AY199" s="64">
        <f t="shared" si="313"/>
        <v>2.3014641963799449E-2</v>
      </c>
      <c r="AZ199" s="64">
        <f t="shared" si="314"/>
        <v>0.20694261747022472</v>
      </c>
      <c r="BA199" s="65">
        <f t="shared" si="315"/>
        <v>1.1342778907725757E-5</v>
      </c>
      <c r="BB199" s="51">
        <f t="shared" si="325"/>
        <v>9.6312641546729541E-5</v>
      </c>
      <c r="BC199" s="51"/>
      <c r="BD199" s="50"/>
      <c r="BE199" s="88">
        <f t="shared" si="316"/>
        <v>6.0261774386879498E-2</v>
      </c>
      <c r="BF199" s="51">
        <f t="shared" si="317"/>
        <v>3.4879740854249247E-2</v>
      </c>
    </row>
    <row r="200" spans="1:58" x14ac:dyDescent="0.25">
      <c r="A200" s="60">
        <v>19584</v>
      </c>
      <c r="B200" s="86">
        <f t="shared" si="98"/>
        <v>0.1253531300869532</v>
      </c>
      <c r="C200" s="86">
        <f t="shared" si="179"/>
        <v>5.0760311022218722E-2</v>
      </c>
      <c r="D200" s="86">
        <f t="shared" si="180"/>
        <v>7.9974300886643632E-2</v>
      </c>
      <c r="E200" s="86">
        <f t="shared" si="181"/>
        <v>0.10916499862432001</v>
      </c>
      <c r="F200" s="86">
        <f t="shared" si="182"/>
        <v>4.7133883274350578E-2</v>
      </c>
      <c r="G200" s="86">
        <f t="shared" si="183"/>
        <v>4.9165262223769726E-2</v>
      </c>
      <c r="H200" s="86">
        <f t="shared" si="153"/>
        <v>4.9519608582986194E-2</v>
      </c>
      <c r="I200" s="86">
        <f t="shared" si="154"/>
        <v>3.9134411144342345E-2</v>
      </c>
      <c r="J200" s="86">
        <f t="shared" si="155"/>
        <v>7.3522847889644943E-2</v>
      </c>
      <c r="K200" s="86">
        <f t="shared" si="156"/>
        <v>3.6906402613915659E-2</v>
      </c>
      <c r="L200" s="86">
        <f t="shared" si="157"/>
        <v>8.5309558210440284E-2</v>
      </c>
      <c r="M200" s="86">
        <f t="shared" si="158"/>
        <v>5.3416023734963618E-2</v>
      </c>
      <c r="N200" s="86">
        <f t="shared" si="159"/>
        <v>3.527067420909178E-2</v>
      </c>
      <c r="O200" s="86">
        <f t="shared" si="160"/>
        <v>2.6101391352645147E-2</v>
      </c>
      <c r="P200" s="86">
        <f t="shared" si="161"/>
        <v>4.26528767854071E-2</v>
      </c>
      <c r="Q200" s="86">
        <f t="shared" si="162"/>
        <v>2.9807055710940587E-2</v>
      </c>
      <c r="R200" s="86">
        <f t="shared" si="163"/>
        <v>3.9973407535094645E-2</v>
      </c>
      <c r="S200" s="86">
        <f t="shared" si="164"/>
        <v>5.3877887137296798E-2</v>
      </c>
      <c r="T200" s="86">
        <f t="shared" si="165"/>
        <v>3.5624291591103495E-2</v>
      </c>
      <c r="U200" s="86">
        <f t="shared" si="166"/>
        <v>4.4502968150942394E-2</v>
      </c>
      <c r="V200" s="86">
        <f t="shared" si="167"/>
        <v>2.946586617499914E-2</v>
      </c>
      <c r="W200" s="86">
        <f t="shared" si="168"/>
        <v>3.204068993007634E-2</v>
      </c>
      <c r="X200" s="86">
        <f t="shared" si="169"/>
        <v>6.3483239489361798E-2</v>
      </c>
      <c r="Y200" s="86">
        <f t="shared" si="170"/>
        <v>4.5789417900193446E-2</v>
      </c>
      <c r="Z200" s="86">
        <f t="shared" si="171"/>
        <v>4.0463885104933692E-2</v>
      </c>
      <c r="AA200" s="86">
        <f t="shared" si="172"/>
        <v>0.21493018156906571</v>
      </c>
      <c r="AB200" s="86">
        <f t="shared" si="172"/>
        <v>5.5399534963361689E-2</v>
      </c>
      <c r="AC200" s="86">
        <f t="shared" si="172"/>
        <v>7.193782036264823E-2</v>
      </c>
      <c r="AD200" s="86">
        <f t="shared" si="172"/>
        <v>9.8356768663890523E-2</v>
      </c>
      <c r="AE200" s="86">
        <f t="shared" si="417"/>
        <v>7.8748183772873848E-2</v>
      </c>
      <c r="AF200" s="86">
        <f t="shared" si="417"/>
        <v>8.3322213281304819E-2</v>
      </c>
      <c r="AG200" s="86">
        <f t="shared" si="417"/>
        <v>8.5465936953976404E-2</v>
      </c>
      <c r="AH200" s="86">
        <f t="shared" si="417"/>
        <v>0.15523604282812026</v>
      </c>
      <c r="AI200" s="86">
        <f t="shared" si="417"/>
        <v>6.2131394826781414E-2</v>
      </c>
      <c r="AJ200" s="86">
        <f t="shared" ref="AJ200" si="509">AJ68/AJ$126+AJ199</f>
        <v>6.7727412256407965E-2</v>
      </c>
      <c r="AK200" s="86">
        <f t="shared" ref="AK200:AL200" si="510">AK68/AK$126+AK199</f>
        <v>9.0319436089356386E-2</v>
      </c>
      <c r="AL200" s="86">
        <f t="shared" si="510"/>
        <v>9.9588430618533258E-2</v>
      </c>
      <c r="AM200" s="86">
        <f t="shared" ref="AM200:AN200" si="511">AM68/AM$126+AM199</f>
        <v>3.106621392871544E-2</v>
      </c>
      <c r="AN200" s="86">
        <f t="shared" si="511"/>
        <v>0.12519985153027488</v>
      </c>
      <c r="AO200" s="86">
        <f t="shared" ref="AO200:AP200" si="512">AO68/AO$126+AO199</f>
        <v>4.6542882973296396E-2</v>
      </c>
      <c r="AP200" s="86">
        <f t="shared" si="512"/>
        <v>5.6895156725044804E-2</v>
      </c>
      <c r="AQ200" s="86">
        <f t="shared" ref="AQ200:AT200" si="513">AQ68/AQ$126+AQ199</f>
        <v>9.8214505838461502E-2</v>
      </c>
      <c r="AR200" s="86">
        <f t="shared" ref="AR200:AS200" si="514">AR68/AR$126+AR199</f>
        <v>8.5940955760102272E-2</v>
      </c>
      <c r="AS200" s="86">
        <f t="shared" si="514"/>
        <v>6.6804627696075813E-2</v>
      </c>
      <c r="AT200" s="86">
        <f t="shared" si="513"/>
        <v>5.6862458393150732E-2</v>
      </c>
      <c r="AU200" s="36"/>
      <c r="AV200" s="57">
        <f t="shared" si="490"/>
        <v>26</v>
      </c>
      <c r="AW200" s="63">
        <f t="shared" si="490"/>
        <v>1</v>
      </c>
      <c r="AX200" s="63">
        <f t="shared" ref="AX200:AX231" si="515">AVERAGE(B200:AT200)</f>
        <v>6.7757875519957253E-2</v>
      </c>
      <c r="AY200" s="64">
        <f t="shared" ref="AY200:AY231" si="516">MIN(B200:AT200)</f>
        <v>2.6101391352645147E-2</v>
      </c>
      <c r="AZ200" s="64">
        <f t="shared" ref="AZ200:AZ231" si="517">MAX(B200:AT200)</f>
        <v>0.21493018156906571</v>
      </c>
      <c r="BA200" s="65">
        <f t="shared" ref="BA200:BA231" si="518">SUM(B200:AT200)/SUM($B$4:$AT$123)</f>
        <v>1.247861681712251E-5</v>
      </c>
      <c r="BB200" s="51">
        <f t="shared" si="325"/>
        <v>1.0879125836385205E-4</v>
      </c>
      <c r="BC200" s="51"/>
      <c r="BD200" s="50"/>
      <c r="BE200" s="88">
        <f t="shared" ref="BE200:BE231" si="519">PERCENTILE(B200:U200,0.8)</f>
        <v>7.4813138489044695E-2</v>
      </c>
      <c r="BF200" s="51">
        <f t="shared" ref="BF200:BF231" si="520">PERCENTILE(B200:U200,0.2)</f>
        <v>3.6649980409353231E-2</v>
      </c>
    </row>
    <row r="201" spans="1:58" x14ac:dyDescent="0.25">
      <c r="A201" s="60">
        <v>19585</v>
      </c>
      <c r="B201" s="86">
        <f t="shared" si="98"/>
        <v>0.13260448294641358</v>
      </c>
      <c r="C201" s="86">
        <f t="shared" si="179"/>
        <v>5.2108144276479744E-2</v>
      </c>
      <c r="D201" s="86">
        <f t="shared" si="180"/>
        <v>9.2921742964493584E-2</v>
      </c>
      <c r="E201" s="86">
        <f t="shared" si="181"/>
        <v>0.11224541333328227</v>
      </c>
      <c r="F201" s="86">
        <f t="shared" si="182"/>
        <v>5.3983827683916873E-2</v>
      </c>
      <c r="G201" s="86">
        <f t="shared" si="183"/>
        <v>5.3860972675997168E-2</v>
      </c>
      <c r="H201" s="86">
        <f t="shared" si="153"/>
        <v>5.6632986532655305E-2</v>
      </c>
      <c r="I201" s="86">
        <f t="shared" si="154"/>
        <v>4.0644176312393407E-2</v>
      </c>
      <c r="J201" s="86">
        <f t="shared" si="155"/>
        <v>7.5243138787061903E-2</v>
      </c>
      <c r="K201" s="86">
        <f t="shared" si="156"/>
        <v>3.7738215560511282E-2</v>
      </c>
      <c r="L201" s="86">
        <f t="shared" si="157"/>
        <v>9.2555605174505812E-2</v>
      </c>
      <c r="M201" s="86">
        <f t="shared" si="158"/>
        <v>5.3905922606325617E-2</v>
      </c>
      <c r="N201" s="86">
        <f t="shared" si="159"/>
        <v>3.8804166179951534E-2</v>
      </c>
      <c r="O201" s="86">
        <f t="shared" si="160"/>
        <v>2.8776574156311418E-2</v>
      </c>
      <c r="P201" s="86">
        <f t="shared" si="161"/>
        <v>4.4144845947415565E-2</v>
      </c>
      <c r="Q201" s="86">
        <f t="shared" si="162"/>
        <v>3.7255944593636875E-2</v>
      </c>
      <c r="R201" s="86">
        <f t="shared" si="163"/>
        <v>4.9667185393090799E-2</v>
      </c>
      <c r="S201" s="86">
        <f t="shared" si="164"/>
        <v>6.019610891207252E-2</v>
      </c>
      <c r="T201" s="86">
        <f t="shared" si="165"/>
        <v>3.6300186024442724E-2</v>
      </c>
      <c r="U201" s="86">
        <f t="shared" si="166"/>
        <v>4.7679617036522091E-2</v>
      </c>
      <c r="V201" s="86">
        <f t="shared" si="167"/>
        <v>3.1439561200424244E-2</v>
      </c>
      <c r="W201" s="86">
        <f t="shared" si="168"/>
        <v>3.3723843586470278E-2</v>
      </c>
      <c r="X201" s="86">
        <f t="shared" si="169"/>
        <v>7.1473799777413444E-2</v>
      </c>
      <c r="Y201" s="86">
        <f t="shared" si="170"/>
        <v>4.6543188705687952E-2</v>
      </c>
      <c r="Z201" s="86">
        <f t="shared" si="171"/>
        <v>4.072923005005076E-2</v>
      </c>
      <c r="AA201" s="86">
        <f t="shared" si="172"/>
        <v>0.22232607425317774</v>
      </c>
      <c r="AB201" s="86">
        <f t="shared" si="172"/>
        <v>6.1188004015553757E-2</v>
      </c>
      <c r="AC201" s="86">
        <f t="shared" si="172"/>
        <v>8.1774707862617382E-2</v>
      </c>
      <c r="AD201" s="86">
        <f t="shared" si="172"/>
        <v>0.151357587494758</v>
      </c>
      <c r="AE201" s="86">
        <f t="shared" ref="AE201:AI210" si="521">AE69/AE$126+AE200</f>
        <v>8.6018648852173044E-2</v>
      </c>
      <c r="AF201" s="86">
        <f t="shared" si="521"/>
        <v>8.4691509343106083E-2</v>
      </c>
      <c r="AG201" s="86">
        <f t="shared" si="521"/>
        <v>0.11414688688927166</v>
      </c>
      <c r="AH201" s="86">
        <f t="shared" si="521"/>
        <v>0.16691481910686334</v>
      </c>
      <c r="AI201" s="86">
        <f t="shared" si="521"/>
        <v>6.4623511668357003E-2</v>
      </c>
      <c r="AJ201" s="86">
        <f t="shared" ref="AJ201" si="522">AJ69/AJ$126+AJ200</f>
        <v>7.078168131196888E-2</v>
      </c>
      <c r="AK201" s="86">
        <f t="shared" ref="AK201:AL201" si="523">AK69/AK$126+AK200</f>
        <v>9.3555136957542362E-2</v>
      </c>
      <c r="AL201" s="86">
        <f t="shared" si="523"/>
        <v>0.10178394275738981</v>
      </c>
      <c r="AM201" s="86">
        <f t="shared" ref="AM201:AN201" si="524">AM69/AM$126+AM200</f>
        <v>3.2893638277463409E-2</v>
      </c>
      <c r="AN201" s="86">
        <f t="shared" si="524"/>
        <v>0.15817932461629852</v>
      </c>
      <c r="AO201" s="86">
        <f t="shared" ref="AO201:AP201" si="525">AO69/AO$126+AO200</f>
        <v>4.6542882973296396E-2</v>
      </c>
      <c r="AP201" s="86">
        <f t="shared" si="525"/>
        <v>6.026752739134765E-2</v>
      </c>
      <c r="AQ201" s="86">
        <f t="shared" ref="AQ201:AT201" si="526">AQ69/AQ$126+AQ200</f>
        <v>0.12327613836275858</v>
      </c>
      <c r="AR201" s="86">
        <f t="shared" ref="AR201:AS201" si="527">AR69/AR$126+AR200</f>
        <v>8.7431261351317915E-2</v>
      </c>
      <c r="AS201" s="86">
        <f t="shared" si="527"/>
        <v>6.805376596675114E-2</v>
      </c>
      <c r="AT201" s="86">
        <f t="shared" si="526"/>
        <v>6.2101370342469639E-2</v>
      </c>
      <c r="AU201" s="36"/>
      <c r="AV201" s="57">
        <f t="shared" si="490"/>
        <v>26</v>
      </c>
      <c r="AW201" s="63">
        <f t="shared" si="490"/>
        <v>1</v>
      </c>
      <c r="AX201" s="63">
        <f t="shared" si="515"/>
        <v>7.4646384449155764E-2</v>
      </c>
      <c r="AY201" s="64">
        <f t="shared" si="516"/>
        <v>2.8776574156311418E-2</v>
      </c>
      <c r="AZ201" s="64">
        <f t="shared" si="517"/>
        <v>0.22232607425317774</v>
      </c>
      <c r="BA201" s="65">
        <f t="shared" si="518"/>
        <v>1.3747237810758549E-5</v>
      </c>
      <c r="BB201" s="51">
        <f t="shared" ref="BB201:BB232" si="528">BA201+BB200</f>
        <v>1.2253849617461059E-4</v>
      </c>
      <c r="BC201" s="51"/>
      <c r="BD201" s="50"/>
      <c r="BE201" s="88">
        <f t="shared" si="519"/>
        <v>7.8705632064550737E-2</v>
      </c>
      <c r="BF201" s="51">
        <f t="shared" si="520"/>
        <v>3.8590976056063486E-2</v>
      </c>
    </row>
    <row r="202" spans="1:58" x14ac:dyDescent="0.25">
      <c r="A202" s="60">
        <v>19586</v>
      </c>
      <c r="B202" s="86">
        <f t="shared" ref="B202:B255" si="529">B70/B$126+B201</f>
        <v>0.13897377666899161</v>
      </c>
      <c r="C202" s="86">
        <f t="shared" si="179"/>
        <v>5.9116877198637043E-2</v>
      </c>
      <c r="D202" s="86">
        <f t="shared" si="180"/>
        <v>9.8155815293837184E-2</v>
      </c>
      <c r="E202" s="86">
        <f t="shared" si="181"/>
        <v>0.12841759055533408</v>
      </c>
      <c r="F202" s="86">
        <f t="shared" si="182"/>
        <v>7.410553938701786E-2</v>
      </c>
      <c r="G202" s="86">
        <f t="shared" si="183"/>
        <v>5.5085940620056499E-2</v>
      </c>
      <c r="H202" s="86">
        <f t="shared" si="153"/>
        <v>6.9911292038704304E-2</v>
      </c>
      <c r="I202" s="86">
        <f t="shared" si="154"/>
        <v>4.5777377883767012E-2</v>
      </c>
      <c r="J202" s="86">
        <f t="shared" si="155"/>
        <v>7.6963429684478862E-2</v>
      </c>
      <c r="K202" s="86">
        <f t="shared" si="156"/>
        <v>3.8570028507106904E-2</v>
      </c>
      <c r="L202" s="86">
        <f t="shared" si="157"/>
        <v>9.9388324589706312E-2</v>
      </c>
      <c r="M202" s="86">
        <f t="shared" si="158"/>
        <v>6.0231403305984747E-2</v>
      </c>
      <c r="N202" s="86">
        <f t="shared" si="159"/>
        <v>4.567484501217884E-2</v>
      </c>
      <c r="O202" s="86">
        <f t="shared" si="160"/>
        <v>2.9805490619259984E-2</v>
      </c>
      <c r="P202" s="86">
        <f t="shared" si="161"/>
        <v>5.5085953135477636E-2</v>
      </c>
      <c r="Q202" s="86">
        <f t="shared" si="162"/>
        <v>3.7624518658874104E-2</v>
      </c>
      <c r="R202" s="86">
        <f t="shared" si="163"/>
        <v>6.2087338273648374E-2</v>
      </c>
      <c r="S202" s="86">
        <f t="shared" si="164"/>
        <v>6.300420747863951E-2</v>
      </c>
      <c r="T202" s="86">
        <f t="shared" si="165"/>
        <v>4.0693499841147722E-2</v>
      </c>
      <c r="U202" s="86">
        <f t="shared" si="166"/>
        <v>4.9494844971139061E-2</v>
      </c>
      <c r="V202" s="86">
        <f t="shared" si="167"/>
        <v>3.5979059758901984E-2</v>
      </c>
      <c r="W202" s="86">
        <f t="shared" si="168"/>
        <v>3.5032963096998902E-2</v>
      </c>
      <c r="X202" s="86">
        <f t="shared" si="169"/>
        <v>7.5063552670581846E-2</v>
      </c>
      <c r="Y202" s="86">
        <f t="shared" si="170"/>
        <v>4.6920074108435204E-2</v>
      </c>
      <c r="Z202" s="86">
        <f t="shared" si="171"/>
        <v>4.1790609830519028E-2</v>
      </c>
      <c r="AA202" s="86">
        <f t="shared" si="172"/>
        <v>0.22498859561945808</v>
      </c>
      <c r="AB202" s="86">
        <f t="shared" si="172"/>
        <v>7.009334101892617E-2</v>
      </c>
      <c r="AC202" s="86">
        <f t="shared" si="172"/>
        <v>8.5368955218375342E-2</v>
      </c>
      <c r="AD202" s="86">
        <f t="shared" si="172"/>
        <v>0.16981558410252279</v>
      </c>
      <c r="AE202" s="86">
        <f t="shared" si="521"/>
        <v>0.10126317240554232</v>
      </c>
      <c r="AF202" s="86">
        <f t="shared" si="521"/>
        <v>8.5513086980186837E-2</v>
      </c>
      <c r="AG202" s="86">
        <f t="shared" si="521"/>
        <v>0.12434455797737665</v>
      </c>
      <c r="AH202" s="86">
        <f t="shared" si="521"/>
        <v>0.18086446855091759</v>
      </c>
      <c r="AI202" s="86">
        <f t="shared" si="521"/>
        <v>7.4947995726312999E-2</v>
      </c>
      <c r="AJ202" s="86">
        <f t="shared" ref="AJ202" si="530">AJ70/AJ$126+AJ201</f>
        <v>7.3225096556417624E-2</v>
      </c>
      <c r="AK202" s="86">
        <f t="shared" ref="AK202:AL202" si="531">AK70/AK$126+AK201</f>
        <v>9.7472038008504319E-2</v>
      </c>
      <c r="AL202" s="86">
        <f t="shared" si="531"/>
        <v>0.11267368296611831</v>
      </c>
      <c r="AM202" s="86">
        <f t="shared" ref="AM202:AN202" si="532">AM70/AM$126+AM201</f>
        <v>4.0934305411954461E-2</v>
      </c>
      <c r="AN202" s="86">
        <f t="shared" si="532"/>
        <v>0.15817932461629852</v>
      </c>
      <c r="AO202" s="86">
        <f t="shared" ref="AO202:AP202" si="533">AO70/AO$126+AO201</f>
        <v>4.9128598694035082E-2</v>
      </c>
      <c r="AP202" s="86">
        <f t="shared" si="533"/>
        <v>7.3430651604981342E-2</v>
      </c>
      <c r="AQ202" s="86">
        <f t="shared" ref="AQ202:AT202" si="534">AQ70/AQ$126+AQ201</f>
        <v>0.15511118508281163</v>
      </c>
      <c r="AR202" s="86">
        <f t="shared" ref="AR202:AS202" si="535">AR70/AR$126+AR201</f>
        <v>9.0411872533749202E-2</v>
      </c>
      <c r="AS202" s="86">
        <f t="shared" si="535"/>
        <v>9.3661100515595411E-2</v>
      </c>
      <c r="AT202" s="86">
        <f t="shared" si="534"/>
        <v>7.3268524760754669E-2</v>
      </c>
      <c r="AU202" s="36"/>
      <c r="AV202" s="57">
        <f t="shared" si="490"/>
        <v>26</v>
      </c>
      <c r="AW202" s="63">
        <f t="shared" si="490"/>
        <v>1</v>
      </c>
      <c r="AX202" s="63">
        <f t="shared" si="515"/>
        <v>8.217001092311696E-2</v>
      </c>
      <c r="AY202" s="64">
        <f t="shared" si="516"/>
        <v>2.9805490619259984E-2</v>
      </c>
      <c r="AZ202" s="64">
        <f t="shared" si="517"/>
        <v>0.22498859561945808</v>
      </c>
      <c r="BA202" s="65">
        <f t="shared" si="518"/>
        <v>1.5132825111471183E-5</v>
      </c>
      <c r="BB202" s="51">
        <f t="shared" si="528"/>
        <v>1.3767132128608177E-4</v>
      </c>
      <c r="BC202" s="51"/>
      <c r="BD202" s="50"/>
      <c r="BE202" s="88">
        <f t="shared" si="519"/>
        <v>8.1201906806350588E-2</v>
      </c>
      <c r="BF202" s="51">
        <f t="shared" si="520"/>
        <v>4.4678575977972618E-2</v>
      </c>
    </row>
    <row r="203" spans="1:58" x14ac:dyDescent="0.25">
      <c r="A203" s="60">
        <v>19587</v>
      </c>
      <c r="B203" s="86">
        <f t="shared" si="529"/>
        <v>0.15604034567131531</v>
      </c>
      <c r="C203" s="86">
        <f t="shared" si="179"/>
        <v>6.3564726937698407E-2</v>
      </c>
      <c r="D203" s="86">
        <f t="shared" si="180"/>
        <v>0.10642014002437972</v>
      </c>
      <c r="E203" s="86">
        <f t="shared" si="181"/>
        <v>0.12995779790981521</v>
      </c>
      <c r="F203" s="86">
        <f t="shared" si="182"/>
        <v>8.1811726847779945E-2</v>
      </c>
      <c r="G203" s="86">
        <f t="shared" si="183"/>
        <v>5.651506988812572E-2</v>
      </c>
      <c r="H203" s="86">
        <f t="shared" si="153"/>
        <v>7.6550444791728803E-2</v>
      </c>
      <c r="I203" s="86">
        <f t="shared" si="154"/>
        <v>5.0910579455140617E-2</v>
      </c>
      <c r="J203" s="86">
        <f t="shared" si="155"/>
        <v>8.7285175068980592E-2</v>
      </c>
      <c r="K203" s="86">
        <f t="shared" si="156"/>
        <v>3.9679112435901068E-2</v>
      </c>
      <c r="L203" s="86">
        <f t="shared" si="157"/>
        <v>0.11305376342010731</v>
      </c>
      <c r="M203" s="86">
        <f t="shared" si="158"/>
        <v>6.5130392019604771E-2</v>
      </c>
      <c r="N203" s="86">
        <f t="shared" si="159"/>
        <v>4.9404642092530808E-2</v>
      </c>
      <c r="O203" s="86">
        <f t="shared" si="160"/>
        <v>5.11040614022953E-2</v>
      </c>
      <c r="P203" s="86">
        <f t="shared" si="161"/>
        <v>5.7572568405491742E-2</v>
      </c>
      <c r="Q203" s="86">
        <f t="shared" si="162"/>
        <v>4.1678833376483593E-2</v>
      </c>
      <c r="R203" s="86">
        <f t="shared" si="163"/>
        <v>6.8297414713927168E-2</v>
      </c>
      <c r="S203" s="86">
        <f t="shared" si="164"/>
        <v>6.3355219799460377E-2</v>
      </c>
      <c r="T203" s="86">
        <f t="shared" si="165"/>
        <v>5.1507810774575419E-2</v>
      </c>
      <c r="U203" s="86">
        <f t="shared" si="166"/>
        <v>5.357910782402725E-2</v>
      </c>
      <c r="V203" s="86">
        <f t="shared" si="167"/>
        <v>3.7952754784327088E-2</v>
      </c>
      <c r="W203" s="86">
        <f t="shared" si="168"/>
        <v>3.5406997242864224E-2</v>
      </c>
      <c r="X203" s="86">
        <f t="shared" si="169"/>
        <v>8.1245904875482985E-2</v>
      </c>
      <c r="Y203" s="86">
        <f t="shared" si="170"/>
        <v>0.10081468670129237</v>
      </c>
      <c r="Z203" s="86">
        <f t="shared" si="171"/>
        <v>4.2055954775636097E-2</v>
      </c>
      <c r="AA203" s="86">
        <f t="shared" si="172"/>
        <v>0.23149698118147669</v>
      </c>
      <c r="AB203" s="86">
        <f t="shared" si="172"/>
        <v>8.4898463787032807E-2</v>
      </c>
      <c r="AC203" s="86">
        <f t="shared" si="172"/>
        <v>8.8584860747211405E-2</v>
      </c>
      <c r="AD203" s="86">
        <f t="shared" si="172"/>
        <v>0.17917642523931779</v>
      </c>
      <c r="AE203" s="86">
        <f t="shared" si="521"/>
        <v>0.1024358280634938</v>
      </c>
      <c r="AF203" s="86">
        <f t="shared" si="521"/>
        <v>8.9894834377950886E-2</v>
      </c>
      <c r="AG203" s="86">
        <f t="shared" si="521"/>
        <v>0.1664099512158097</v>
      </c>
      <c r="AH203" s="86">
        <f t="shared" si="521"/>
        <v>0.19903145387340682</v>
      </c>
      <c r="AI203" s="86">
        <f t="shared" si="521"/>
        <v>9.2036796925688447E-2</v>
      </c>
      <c r="AJ203" s="86">
        <f t="shared" ref="AJ203" si="536">AJ71/AJ$126+AJ202</f>
        <v>8.4424083093474336E-2</v>
      </c>
      <c r="AK203" s="86">
        <f t="shared" ref="AK203:AL203" si="537">AK71/AK$126+AK202</f>
        <v>0.10277972276596727</v>
      </c>
      <c r="AL203" s="86">
        <f t="shared" si="537"/>
        <v>0.12084098812266468</v>
      </c>
      <c r="AM203" s="86">
        <f t="shared" ref="AM203:AN203" si="538">AM71/AM$126+AM202</f>
        <v>5.1350624199817875E-2</v>
      </c>
      <c r="AN203" s="86">
        <f t="shared" si="538"/>
        <v>0.16367590346396912</v>
      </c>
      <c r="AO203" s="86">
        <f t="shared" ref="AO203:AP203" si="539">AO71/AO$126+AO202</f>
        <v>5.4300030135512461E-2</v>
      </c>
      <c r="AP203" s="86">
        <f t="shared" si="539"/>
        <v>8.7464065022822224E-2</v>
      </c>
      <c r="AQ203" s="86">
        <f t="shared" ref="AQ203:AT203" si="540">AQ71/AQ$126+AQ202</f>
        <v>0.17069003773305036</v>
      </c>
      <c r="AR203" s="86">
        <f t="shared" ref="AR203:AS203" si="541">AR71/AR$126+AR202</f>
        <v>9.3392483716180488E-2</v>
      </c>
      <c r="AS203" s="86">
        <f t="shared" si="541"/>
        <v>0.11302274371106302</v>
      </c>
      <c r="AT203" s="86">
        <f t="shared" si="540"/>
        <v>7.9886097749368029E-2</v>
      </c>
      <c r="AU203" s="36"/>
      <c r="AV203" s="57">
        <f t="shared" si="490"/>
        <v>26</v>
      </c>
      <c r="AW203" s="63">
        <f t="shared" si="490"/>
        <v>1</v>
      </c>
      <c r="AX203" s="63">
        <f t="shared" si="515"/>
        <v>9.1481946808094433E-2</v>
      </c>
      <c r="AY203" s="64">
        <f t="shared" si="516"/>
        <v>3.5406997242864224E-2</v>
      </c>
      <c r="AZ203" s="64">
        <f t="shared" si="517"/>
        <v>0.23149698118147669</v>
      </c>
      <c r="BA203" s="65">
        <f t="shared" si="518"/>
        <v>1.6847756089494853E-5</v>
      </c>
      <c r="BB203" s="51">
        <f t="shared" si="528"/>
        <v>1.5451907737557661E-4</v>
      </c>
      <c r="BC203" s="51"/>
      <c r="BD203" s="50"/>
      <c r="BE203" s="88">
        <f t="shared" si="519"/>
        <v>9.1112168060060478E-2</v>
      </c>
      <c r="BF203" s="51">
        <f t="shared" si="520"/>
        <v>5.1065365012864364E-2</v>
      </c>
    </row>
    <row r="204" spans="1:58" x14ac:dyDescent="0.25">
      <c r="A204" s="60">
        <v>19588</v>
      </c>
      <c r="B204" s="86">
        <f t="shared" si="529"/>
        <v>0.17002933665682654</v>
      </c>
      <c r="C204" s="86">
        <f t="shared" si="179"/>
        <v>7.9064809361700128E-2</v>
      </c>
      <c r="D204" s="86">
        <f t="shared" si="180"/>
        <v>0.11991853708426584</v>
      </c>
      <c r="E204" s="86">
        <f t="shared" si="181"/>
        <v>0.13380831629601803</v>
      </c>
      <c r="F204" s="86">
        <f t="shared" si="182"/>
        <v>9.4227251090118855E-2</v>
      </c>
      <c r="G204" s="86">
        <f t="shared" si="183"/>
        <v>5.9373328424264162E-2</v>
      </c>
      <c r="H204" s="86">
        <f t="shared" si="153"/>
        <v>9.3622551870934656E-2</v>
      </c>
      <c r="I204" s="86">
        <f t="shared" si="154"/>
        <v>5.5439874959293797E-2</v>
      </c>
      <c r="J204" s="86">
        <f t="shared" si="155"/>
        <v>9.5886629556065361E-2</v>
      </c>
      <c r="K204" s="86">
        <f t="shared" si="156"/>
        <v>4.1620009311290861E-2</v>
      </c>
      <c r="L204" s="86">
        <f t="shared" si="157"/>
        <v>0.12209852186508241</v>
      </c>
      <c r="M204" s="86">
        <f t="shared" si="158"/>
        <v>6.7089987505052781E-2</v>
      </c>
      <c r="N204" s="86">
        <f t="shared" si="159"/>
        <v>5.0582472749484061E-2</v>
      </c>
      <c r="O204" s="86">
        <f t="shared" si="160"/>
        <v>5.4705269022615279E-2</v>
      </c>
      <c r="P204" s="86">
        <f t="shared" si="161"/>
        <v>6.9508321701559461E-2</v>
      </c>
      <c r="Q204" s="86">
        <f t="shared" si="162"/>
        <v>4.6838870289804768E-2</v>
      </c>
      <c r="R204" s="86">
        <f t="shared" si="163"/>
        <v>7.375016475905001E-2</v>
      </c>
      <c r="S204" s="86">
        <f t="shared" si="164"/>
        <v>6.5110281403564743E-2</v>
      </c>
      <c r="T204" s="86">
        <f t="shared" si="165"/>
        <v>5.9956491191315804E-2</v>
      </c>
      <c r="U204" s="86">
        <f t="shared" si="166"/>
        <v>6.3109054480766355E-2</v>
      </c>
      <c r="V204" s="86">
        <f t="shared" si="167"/>
        <v>4.4860687373314945E-2</v>
      </c>
      <c r="W204" s="86">
        <f t="shared" si="168"/>
        <v>3.821225333685413E-2</v>
      </c>
      <c r="X204" s="86">
        <f t="shared" si="169"/>
        <v>8.6630534215235588E-2</v>
      </c>
      <c r="Y204" s="86">
        <f t="shared" si="170"/>
        <v>0.11475944660294073</v>
      </c>
      <c r="Z204" s="86">
        <f t="shared" si="171"/>
        <v>4.2321299720753165E-2</v>
      </c>
      <c r="AA204" s="86">
        <f t="shared" si="172"/>
        <v>0.2439220808907849</v>
      </c>
      <c r="AB204" s="86">
        <f t="shared" si="172"/>
        <v>8.9128498863634706E-2</v>
      </c>
      <c r="AC204" s="86">
        <f t="shared" si="172"/>
        <v>9.6719210026032051E-2</v>
      </c>
      <c r="AD204" s="86">
        <f t="shared" si="172"/>
        <v>0.20040312133824731</v>
      </c>
      <c r="AE204" s="86">
        <f t="shared" si="521"/>
        <v>0.14605861853928898</v>
      </c>
      <c r="AF204" s="86">
        <f t="shared" si="521"/>
        <v>9.0442552802671397E-2</v>
      </c>
      <c r="AG204" s="86">
        <f t="shared" si="521"/>
        <v>0.20018973669515744</v>
      </c>
      <c r="AH204" s="86">
        <f t="shared" si="521"/>
        <v>0.20065350613434335</v>
      </c>
      <c r="AI204" s="86">
        <f t="shared" si="521"/>
        <v>9.8801114067107898E-2</v>
      </c>
      <c r="AJ204" s="86">
        <f t="shared" ref="AJ204" si="542">AJ72/AJ$126+AJ203</f>
        <v>8.6154835558292189E-2</v>
      </c>
      <c r="AK204" s="86">
        <f t="shared" ref="AK204:AL204" si="543">AK72/AK$126+AK203</f>
        <v>0.11155017511920819</v>
      </c>
      <c r="AL204" s="86">
        <f t="shared" si="543"/>
        <v>0.13629739358021481</v>
      </c>
      <c r="AM204" s="86">
        <f t="shared" ref="AM204:AN204" si="544">AM72/AM$126+AM203</f>
        <v>6.1949685422556085E-2</v>
      </c>
      <c r="AN204" s="86">
        <f t="shared" si="544"/>
        <v>0.16734028936241618</v>
      </c>
      <c r="AO204" s="86">
        <f t="shared" ref="AO204:AP204" si="545">AO72/AO$126+AO203</f>
        <v>5.7402889000398888E-2</v>
      </c>
      <c r="AP204" s="86">
        <f t="shared" si="545"/>
        <v>9.4426378656479709E-2</v>
      </c>
      <c r="AQ204" s="86">
        <f t="shared" ref="AQ204:AT204" si="546">AQ72/AQ$126+AQ203</f>
        <v>0.17475408625050393</v>
      </c>
      <c r="AR204" s="86">
        <f t="shared" ref="AR204:AS204" si="547">AR72/AR$126+AR203</f>
        <v>0.10663964452698624</v>
      </c>
      <c r="AS204" s="86">
        <f t="shared" si="547"/>
        <v>0.14133654451303718</v>
      </c>
      <c r="AT204" s="86">
        <f t="shared" si="546"/>
        <v>8.2505553724027486E-2</v>
      </c>
      <c r="AU204" s="36"/>
      <c r="AV204" s="57">
        <f t="shared" si="490"/>
        <v>26</v>
      </c>
      <c r="AW204" s="63">
        <f t="shared" si="490"/>
        <v>1</v>
      </c>
      <c r="AX204" s="63">
        <f t="shared" si="515"/>
        <v>0.1006488936866569</v>
      </c>
      <c r="AY204" s="64">
        <f t="shared" si="516"/>
        <v>3.821225333685413E-2</v>
      </c>
      <c r="AZ204" s="64">
        <f t="shared" si="517"/>
        <v>0.2439220808907849</v>
      </c>
      <c r="BA204" s="65">
        <f t="shared" si="518"/>
        <v>1.8535985193531713E-5</v>
      </c>
      <c r="BB204" s="51">
        <f t="shared" si="528"/>
        <v>1.7305506256910832E-4</v>
      </c>
      <c r="BC204" s="51"/>
      <c r="BD204" s="50"/>
      <c r="BE204" s="88">
        <f t="shared" si="519"/>
        <v>0.10069301106170553</v>
      </c>
      <c r="BF204" s="51">
        <f t="shared" si="520"/>
        <v>5.5292953771958094E-2</v>
      </c>
    </row>
    <row r="205" spans="1:58" x14ac:dyDescent="0.25">
      <c r="A205" s="60">
        <v>19589</v>
      </c>
      <c r="B205" s="86">
        <f t="shared" si="529"/>
        <v>0.19157238277451383</v>
      </c>
      <c r="C205" s="86">
        <f t="shared" si="179"/>
        <v>9.9147524850189309E-2</v>
      </c>
      <c r="D205" s="86">
        <f t="shared" si="180"/>
        <v>0.1276319068327722</v>
      </c>
      <c r="E205" s="86">
        <f t="shared" si="181"/>
        <v>0.13688873100498028</v>
      </c>
      <c r="F205" s="86">
        <f t="shared" si="182"/>
        <v>0.1237676363563735</v>
      </c>
      <c r="G205" s="86">
        <f t="shared" si="183"/>
        <v>7.0806362568817921E-2</v>
      </c>
      <c r="H205" s="86">
        <f t="shared" si="153"/>
        <v>0.10168438021389298</v>
      </c>
      <c r="I205" s="86">
        <f t="shared" si="154"/>
        <v>7.5670728211178012E-2</v>
      </c>
      <c r="J205" s="86">
        <f t="shared" si="155"/>
        <v>9.6574745915032137E-2</v>
      </c>
      <c r="K205" s="86">
        <f t="shared" si="156"/>
        <v>5.5762880199787077E-2</v>
      </c>
      <c r="L205" s="86">
        <f t="shared" si="157"/>
        <v>0.13609143686457892</v>
      </c>
      <c r="M205" s="86">
        <f t="shared" si="158"/>
        <v>6.8069785247776779E-2</v>
      </c>
      <c r="N205" s="86">
        <f t="shared" si="159"/>
        <v>5.2938134063390568E-2</v>
      </c>
      <c r="O205" s="86">
        <f t="shared" si="160"/>
        <v>0.10327012607378758</v>
      </c>
      <c r="P205" s="86">
        <f t="shared" si="161"/>
        <v>8.0449428889621533E-2</v>
      </c>
      <c r="Q205" s="86">
        <f t="shared" si="162"/>
        <v>5.3104629398837623E-2</v>
      </c>
      <c r="R205" s="86">
        <f t="shared" si="163"/>
        <v>7.6779470339673805E-2</v>
      </c>
      <c r="S205" s="86">
        <f t="shared" si="164"/>
        <v>7.1779515499161339E-2</v>
      </c>
      <c r="T205" s="86">
        <f t="shared" si="165"/>
        <v>7.2798485424761195E-2</v>
      </c>
      <c r="U205" s="86">
        <f t="shared" si="166"/>
        <v>7.8084684941356369E-2</v>
      </c>
      <c r="V205" s="86">
        <f t="shared" si="167"/>
        <v>5.9860769566545728E-2</v>
      </c>
      <c r="W205" s="86">
        <f t="shared" si="168"/>
        <v>6.2711489891032618E-2</v>
      </c>
      <c r="X205" s="86">
        <f t="shared" si="169"/>
        <v>9.022028710840399E-2</v>
      </c>
      <c r="Y205" s="86">
        <f t="shared" si="170"/>
        <v>0.13473437294854512</v>
      </c>
      <c r="Z205" s="86">
        <f t="shared" si="171"/>
        <v>4.6301473897509181E-2</v>
      </c>
      <c r="AA205" s="86">
        <f t="shared" si="172"/>
        <v>0.25634718060009315</v>
      </c>
      <c r="AB205" s="86">
        <f t="shared" si="172"/>
        <v>0.10738443972054815</v>
      </c>
      <c r="AC205" s="86">
        <f t="shared" si="172"/>
        <v>0.10144848286255569</v>
      </c>
      <c r="AD205" s="86">
        <f t="shared" si="172"/>
        <v>0.20343550649523723</v>
      </c>
      <c r="AE205" s="86">
        <f t="shared" si="521"/>
        <v>0.19390296938370949</v>
      </c>
      <c r="AF205" s="86">
        <f t="shared" si="521"/>
        <v>0.11508988191509414</v>
      </c>
      <c r="AG205" s="86">
        <f t="shared" si="521"/>
        <v>0.21835433832084444</v>
      </c>
      <c r="AH205" s="86">
        <f t="shared" si="521"/>
        <v>0.21200787196089912</v>
      </c>
      <c r="AI205" s="86">
        <f t="shared" si="521"/>
        <v>0.10414136444191273</v>
      </c>
      <c r="AJ205" s="86">
        <f t="shared" ref="AJ205" si="548">AJ73/AJ$126+AJ204</f>
        <v>8.6663880400885671E-2</v>
      </c>
      <c r="AK205" s="86">
        <f t="shared" ref="AK205:AL205" si="549">AK73/AK$126+AK204</f>
        <v>0.14583725098559985</v>
      </c>
      <c r="AL205" s="86">
        <f t="shared" si="549"/>
        <v>0.14112752028569922</v>
      </c>
      <c r="AM205" s="86">
        <f t="shared" ref="AM205:AN205" si="550">AM73/AM$126+AM204</f>
        <v>6.8711155512923561E-2</v>
      </c>
      <c r="AN205" s="86">
        <f t="shared" si="550"/>
        <v>0.17527979214238484</v>
      </c>
      <c r="AO205" s="86">
        <f t="shared" ref="AO205:AP205" si="551">AO73/AO$126+AO204</f>
        <v>0.10032576996466111</v>
      </c>
      <c r="AP205" s="86">
        <f t="shared" si="551"/>
        <v>9.5296667860686898E-2</v>
      </c>
      <c r="AQ205" s="86">
        <f t="shared" ref="AQ205:AT205" si="552">AQ73/AQ$126+AQ204</f>
        <v>0.18112109559451453</v>
      </c>
      <c r="AR205" s="86">
        <f t="shared" ref="AR205:AS205" si="553">AR73/AR$126+AR204</f>
        <v>0.11839649974657633</v>
      </c>
      <c r="AS205" s="86">
        <f t="shared" si="553"/>
        <v>0.16340465396163467</v>
      </c>
      <c r="AT205" s="86">
        <f t="shared" si="552"/>
        <v>8.3608482555463048E-2</v>
      </c>
      <c r="AU205" s="36"/>
      <c r="AV205" s="57">
        <f t="shared" si="490"/>
        <v>25</v>
      </c>
      <c r="AW205" s="63">
        <f t="shared" si="490"/>
        <v>0.96153846153846156</v>
      </c>
      <c r="AX205" s="63">
        <f t="shared" si="515"/>
        <v>0.11419080386209875</v>
      </c>
      <c r="AY205" s="64">
        <f t="shared" si="516"/>
        <v>4.6301473897509181E-2</v>
      </c>
      <c r="AZ205" s="64">
        <f t="shared" si="517"/>
        <v>0.25634718060009315</v>
      </c>
      <c r="BA205" s="65">
        <f t="shared" si="518"/>
        <v>2.1029928617148334E-5</v>
      </c>
      <c r="BB205" s="51">
        <f t="shared" si="528"/>
        <v>1.9408499118625665E-4</v>
      </c>
      <c r="BC205" s="51"/>
      <c r="BD205" s="50"/>
      <c r="BE205" s="88">
        <f t="shared" si="519"/>
        <v>0.12454049045165325</v>
      </c>
      <c r="BF205" s="51">
        <f t="shared" si="520"/>
        <v>7.0259047104609701E-2</v>
      </c>
    </row>
    <row r="206" spans="1:58" x14ac:dyDescent="0.25">
      <c r="A206" s="60">
        <v>19590</v>
      </c>
      <c r="B206" s="86">
        <f t="shared" si="529"/>
        <v>0.20849906186698242</v>
      </c>
      <c r="C206" s="86">
        <f t="shared" si="179"/>
        <v>0.1127606407182256</v>
      </c>
      <c r="D206" s="86">
        <f t="shared" si="180"/>
        <v>0.13369241163517007</v>
      </c>
      <c r="E206" s="86">
        <f t="shared" si="181"/>
        <v>0.14802128667316683</v>
      </c>
      <c r="F206" s="86">
        <f t="shared" si="182"/>
        <v>0.1503111709434429</v>
      </c>
      <c r="G206" s="86">
        <f t="shared" si="183"/>
        <v>7.12146852168377E-2</v>
      </c>
      <c r="H206" s="86">
        <f t="shared" si="153"/>
        <v>0.10832353296691748</v>
      </c>
      <c r="I206" s="86">
        <f t="shared" si="154"/>
        <v>8.1709788883382262E-2</v>
      </c>
      <c r="J206" s="86">
        <f t="shared" si="155"/>
        <v>9.6918804094515532E-2</v>
      </c>
      <c r="K206" s="86">
        <f t="shared" si="156"/>
        <v>5.7703777075176869E-2</v>
      </c>
      <c r="L206" s="86">
        <f t="shared" si="157"/>
        <v>0.14459299930256289</v>
      </c>
      <c r="M206" s="86">
        <f t="shared" si="158"/>
        <v>8.0317257031826822E-2</v>
      </c>
      <c r="N206" s="86">
        <f t="shared" si="159"/>
        <v>6.8053627494290642E-2</v>
      </c>
      <c r="O206" s="86">
        <f t="shared" si="160"/>
        <v>0.11499977375140123</v>
      </c>
      <c r="P206" s="86">
        <f t="shared" si="161"/>
        <v>9.1887859131686428E-2</v>
      </c>
      <c r="Q206" s="86">
        <f t="shared" si="162"/>
        <v>5.6053221920735433E-2</v>
      </c>
      <c r="R206" s="86">
        <f t="shared" si="163"/>
        <v>8.3141012058983776E-2</v>
      </c>
      <c r="S206" s="86">
        <f t="shared" si="164"/>
        <v>8.8979119219384145E-2</v>
      </c>
      <c r="T206" s="86">
        <f t="shared" si="165"/>
        <v>8.3612796358188884E-2</v>
      </c>
      <c r="U206" s="86">
        <f t="shared" si="166"/>
        <v>8.2622754777898794E-2</v>
      </c>
      <c r="V206" s="86">
        <f t="shared" si="167"/>
        <v>7.1308200714011324E-2</v>
      </c>
      <c r="W206" s="86">
        <f t="shared" si="168"/>
        <v>6.8509019151945086E-2</v>
      </c>
      <c r="X206" s="86">
        <f t="shared" si="169"/>
        <v>9.4408332150433788E-2</v>
      </c>
      <c r="Y206" s="86">
        <f t="shared" si="170"/>
        <v>0.13624191455953413</v>
      </c>
      <c r="Z206" s="86">
        <f t="shared" si="171"/>
        <v>4.8424233458445723E-2</v>
      </c>
      <c r="AA206" s="86">
        <f t="shared" si="172"/>
        <v>0.27380148733459753</v>
      </c>
      <c r="AB206" s="86">
        <f t="shared" si="172"/>
        <v>0.1256403805774616</v>
      </c>
      <c r="AC206" s="86">
        <f t="shared" si="172"/>
        <v>0.10579941387215742</v>
      </c>
      <c r="AD206" s="86">
        <f t="shared" si="172"/>
        <v>0.20884106264465407</v>
      </c>
      <c r="AE206" s="86">
        <f t="shared" si="521"/>
        <v>0.22603373441158012</v>
      </c>
      <c r="AF206" s="86">
        <f t="shared" si="521"/>
        <v>0.13590318205447335</v>
      </c>
      <c r="AG206" s="86">
        <f t="shared" si="521"/>
        <v>0.21962904720685755</v>
      </c>
      <c r="AH206" s="86">
        <f t="shared" si="521"/>
        <v>0.23633865587494721</v>
      </c>
      <c r="AI206" s="86">
        <f t="shared" si="521"/>
        <v>0.14864345089861963</v>
      </c>
      <c r="AJ206" s="86">
        <f t="shared" ref="AJ206" si="554">AJ74/AJ$126+AJ205</f>
        <v>9.3179654386082306E-2</v>
      </c>
      <c r="AK206" s="86">
        <f t="shared" ref="AK206:AL206" si="555">AK74/AK$126+AK205</f>
        <v>0.15738927075184275</v>
      </c>
      <c r="AL206" s="86">
        <f t="shared" si="555"/>
        <v>0.14762623621671461</v>
      </c>
      <c r="AM206" s="86">
        <f t="shared" ref="AM206:AN206" si="556">AM74/AM$126+AM205</f>
        <v>6.8711155512923561E-2</v>
      </c>
      <c r="AN206" s="86">
        <f t="shared" si="556"/>
        <v>0.17833344705775739</v>
      </c>
      <c r="AO206" s="86">
        <f t="shared" ref="AO206:AP206" si="557">AO74/AO$126+AO205</f>
        <v>0.10136005625295659</v>
      </c>
      <c r="AP206" s="86">
        <f t="shared" si="557"/>
        <v>0.10389077375223287</v>
      </c>
      <c r="AQ206" s="86">
        <f t="shared" ref="AQ206:AT206" si="558">AQ74/AQ$126+AQ205</f>
        <v>0.18938466091333681</v>
      </c>
      <c r="AR206" s="86">
        <f t="shared" ref="AR206:AS206" si="559">AR74/AR$126+AR205</f>
        <v>0.13081571300670672</v>
      </c>
      <c r="AS206" s="86">
        <f t="shared" si="559"/>
        <v>0.18401543542777762</v>
      </c>
      <c r="AT206" s="86">
        <f t="shared" si="558"/>
        <v>9.9325218403419763E-2</v>
      </c>
      <c r="AU206" s="36"/>
      <c r="AV206" s="57">
        <f t="shared" si="490"/>
        <v>25</v>
      </c>
      <c r="AW206" s="63">
        <f t="shared" si="490"/>
        <v>0.96153846153846156</v>
      </c>
      <c r="AX206" s="63">
        <f t="shared" si="515"/>
        <v>0.12482154039360549</v>
      </c>
      <c r="AY206" s="64">
        <f t="shared" si="516"/>
        <v>4.8424233458445723E-2</v>
      </c>
      <c r="AZ206" s="64">
        <f t="shared" si="517"/>
        <v>0.27380148733459753</v>
      </c>
      <c r="BA206" s="65">
        <f t="shared" si="518"/>
        <v>2.2987736276294702E-5</v>
      </c>
      <c r="BB206" s="51">
        <f t="shared" si="528"/>
        <v>2.1707272746255136E-4</v>
      </c>
      <c r="BC206" s="51"/>
      <c r="BD206" s="50"/>
      <c r="BE206" s="88">
        <f t="shared" si="519"/>
        <v>0.13587252916864867</v>
      </c>
      <c r="BF206" s="51">
        <f t="shared" si="520"/>
        <v>7.8496742668829E-2</v>
      </c>
    </row>
    <row r="207" spans="1:58" x14ac:dyDescent="0.25">
      <c r="A207" s="60">
        <v>19591</v>
      </c>
      <c r="B207" s="86">
        <f t="shared" si="529"/>
        <v>0.22962243825510437</v>
      </c>
      <c r="C207" s="86">
        <f t="shared" si="179"/>
        <v>0.11842154038612188</v>
      </c>
      <c r="D207" s="86">
        <f t="shared" si="180"/>
        <v>0.14250769134774877</v>
      </c>
      <c r="E207" s="86">
        <f t="shared" si="181"/>
        <v>0.161216595579314</v>
      </c>
      <c r="F207" s="86">
        <f t="shared" si="182"/>
        <v>0.16529542433936917</v>
      </c>
      <c r="G207" s="86">
        <f t="shared" si="183"/>
        <v>8.8976720405698012E-2</v>
      </c>
      <c r="H207" s="86">
        <f t="shared" si="153"/>
        <v>0.11069465895014051</v>
      </c>
      <c r="I207" s="86">
        <f t="shared" si="154"/>
        <v>8.8956661690027347E-2</v>
      </c>
      <c r="J207" s="86">
        <f t="shared" si="155"/>
        <v>0.1082530384038542</v>
      </c>
      <c r="K207" s="86">
        <f t="shared" si="156"/>
        <v>5.798104805737541E-2</v>
      </c>
      <c r="L207" s="86">
        <f t="shared" si="157"/>
        <v>0.15532889261255273</v>
      </c>
      <c r="M207" s="86">
        <f t="shared" si="158"/>
        <v>8.0807155903188821E-2</v>
      </c>
      <c r="N207" s="86">
        <f t="shared" si="159"/>
        <v>8.9647189538433592E-2</v>
      </c>
      <c r="O207" s="86">
        <f t="shared" si="160"/>
        <v>0.12024724771243891</v>
      </c>
      <c r="P207" s="86">
        <f t="shared" si="161"/>
        <v>0.1028289663197485</v>
      </c>
      <c r="Q207" s="86">
        <f t="shared" si="162"/>
        <v>5.9001814442633249E-2</v>
      </c>
      <c r="R207" s="86">
        <f t="shared" si="163"/>
        <v>8.7079109313794714E-2</v>
      </c>
      <c r="S207" s="86">
        <f t="shared" si="164"/>
        <v>9.8105439560726856E-2</v>
      </c>
      <c r="T207" s="86">
        <f t="shared" si="165"/>
        <v>0.10321373492502658</v>
      </c>
      <c r="U207" s="86">
        <f t="shared" si="166"/>
        <v>9.8505999205797293E-2</v>
      </c>
      <c r="V207" s="86">
        <f t="shared" si="167"/>
        <v>9.6176758034367621E-2</v>
      </c>
      <c r="W207" s="86">
        <f t="shared" si="168"/>
        <v>8.1787231330163968E-2</v>
      </c>
      <c r="X207" s="86">
        <f t="shared" si="169"/>
        <v>0.10148812257862702</v>
      </c>
      <c r="Y207" s="86">
        <f t="shared" si="170"/>
        <v>0.17317668402876493</v>
      </c>
      <c r="Z207" s="86">
        <f t="shared" si="171"/>
        <v>5.7180616647308953E-2</v>
      </c>
      <c r="AA207" s="86">
        <f t="shared" si="172"/>
        <v>0.28297239426289644</v>
      </c>
      <c r="AB207" s="86">
        <f t="shared" si="172"/>
        <v>0.13354386716795463</v>
      </c>
      <c r="AC207" s="86">
        <f t="shared" si="172"/>
        <v>0.11374459223751712</v>
      </c>
      <c r="AD207" s="86">
        <f t="shared" si="172"/>
        <v>0.23692358605503908</v>
      </c>
      <c r="AE207" s="86">
        <f t="shared" si="521"/>
        <v>0.24291997588608147</v>
      </c>
      <c r="AF207" s="86">
        <f t="shared" si="521"/>
        <v>0.14932228346012574</v>
      </c>
      <c r="AG207" s="86">
        <f t="shared" si="521"/>
        <v>0.2318091708714701</v>
      </c>
      <c r="AH207" s="86">
        <f t="shared" si="521"/>
        <v>0.2402315813011949</v>
      </c>
      <c r="AI207" s="86">
        <f t="shared" si="521"/>
        <v>0.16964843570618529</v>
      </c>
      <c r="AJ207" s="86">
        <f t="shared" ref="AJ207" si="560">AJ75/AJ$126+AJ206</f>
        <v>0.11211612253056001</v>
      </c>
      <c r="AK207" s="86">
        <f t="shared" ref="AK207:AL207" si="561">AK75/AK$126+AK206</f>
        <v>0.16005730480104874</v>
      </c>
      <c r="AL207" s="86">
        <f t="shared" si="561"/>
        <v>0.17783648324738077</v>
      </c>
      <c r="AM207" s="86">
        <f t="shared" ref="AM207:AN207" si="562">AM75/AM$126+AM206</f>
        <v>7.1635034470920303E-2</v>
      </c>
      <c r="AN207" s="86">
        <f t="shared" si="562"/>
        <v>0.18138710197312996</v>
      </c>
      <c r="AO207" s="86">
        <f t="shared" ref="AO207:AP207" si="563">AO75/AO$126+AO206</f>
        <v>0.13394007433426408</v>
      </c>
      <c r="AP207" s="86">
        <f t="shared" si="563"/>
        <v>0.10606649676275083</v>
      </c>
      <c r="AQ207" s="86">
        <f t="shared" ref="AQ207:AT207" si="564">AQ75/AQ$126+AQ206</f>
        <v>0.19195855830772407</v>
      </c>
      <c r="AR207" s="86">
        <f t="shared" ref="AR207:AS207" si="565">AR75/AR$126+AR206</f>
        <v>0.1480370220607542</v>
      </c>
      <c r="AS207" s="86">
        <f t="shared" si="565"/>
        <v>0.20649992429993358</v>
      </c>
      <c r="AT207" s="86">
        <f t="shared" si="564"/>
        <v>0.12028086620069539</v>
      </c>
      <c r="AU207" s="36"/>
      <c r="AV207" s="57">
        <f t="shared" si="490"/>
        <v>24</v>
      </c>
      <c r="AW207" s="63">
        <f t="shared" si="490"/>
        <v>0.92307692307692313</v>
      </c>
      <c r="AX207" s="63">
        <f t="shared" si="515"/>
        <v>0.1374984812334657</v>
      </c>
      <c r="AY207" s="64">
        <f t="shared" si="516"/>
        <v>5.7180616647308953E-2</v>
      </c>
      <c r="AZ207" s="64">
        <f t="shared" si="517"/>
        <v>0.28297239426289644</v>
      </c>
      <c r="BA207" s="65">
        <f t="shared" si="518"/>
        <v>2.5322382779598273E-5</v>
      </c>
      <c r="BB207" s="51">
        <f t="shared" si="528"/>
        <v>2.4239511024214962E-4</v>
      </c>
      <c r="BC207" s="51"/>
      <c r="BD207" s="50"/>
      <c r="BE207" s="88">
        <f t="shared" si="519"/>
        <v>0.14507193160070961</v>
      </c>
      <c r="BF207" s="51">
        <f t="shared" si="520"/>
        <v>8.8581151214780829E-2</v>
      </c>
    </row>
    <row r="208" spans="1:58" x14ac:dyDescent="0.25">
      <c r="A208" s="60">
        <v>19592</v>
      </c>
      <c r="B208" s="86">
        <f t="shared" si="529"/>
        <v>0.24333164942090538</v>
      </c>
      <c r="C208" s="86">
        <f t="shared" si="179"/>
        <v>0.13621293934236733</v>
      </c>
      <c r="D208" s="86">
        <f t="shared" si="180"/>
        <v>0.15820990833577955</v>
      </c>
      <c r="E208" s="86">
        <f t="shared" si="181"/>
        <v>0.16275680293379513</v>
      </c>
      <c r="F208" s="86">
        <f t="shared" si="182"/>
        <v>0.19141083740084067</v>
      </c>
      <c r="G208" s="86">
        <f t="shared" si="183"/>
        <v>0.1034721744104001</v>
      </c>
      <c r="H208" s="86">
        <f t="shared" si="153"/>
        <v>0.11496268571994198</v>
      </c>
      <c r="I208" s="86">
        <f t="shared" si="154"/>
        <v>0.10314845426970731</v>
      </c>
      <c r="J208" s="86">
        <f t="shared" si="155"/>
        <v>0.12001329725474751</v>
      </c>
      <c r="K208" s="86">
        <f t="shared" si="156"/>
        <v>5.8258319039573951E-2</v>
      </c>
      <c r="L208" s="86">
        <f t="shared" si="157"/>
        <v>0.16646832037426099</v>
      </c>
      <c r="M208" s="86">
        <f t="shared" si="158"/>
        <v>8.8155638973618847E-2</v>
      </c>
      <c r="N208" s="86">
        <f t="shared" si="159"/>
        <v>0.1035848523123804</v>
      </c>
      <c r="O208" s="86">
        <f t="shared" si="160"/>
        <v>0.13146243715857828</v>
      </c>
      <c r="P208" s="86">
        <f t="shared" si="161"/>
        <v>0.10631022769776825</v>
      </c>
      <c r="Q208" s="86">
        <f t="shared" si="162"/>
        <v>9.7702091292542037E-2</v>
      </c>
      <c r="R208" s="86">
        <f t="shared" si="163"/>
        <v>9.02598801734497E-2</v>
      </c>
      <c r="S208" s="86">
        <f t="shared" si="164"/>
        <v>0.12653743754721761</v>
      </c>
      <c r="T208" s="86">
        <f t="shared" si="165"/>
        <v>0.13565666772530965</v>
      </c>
      <c r="U208" s="86">
        <f t="shared" si="166"/>
        <v>9.8959806189451535E-2</v>
      </c>
      <c r="V208" s="86">
        <f t="shared" si="167"/>
        <v>0.10308469062335548</v>
      </c>
      <c r="W208" s="86">
        <f t="shared" si="168"/>
        <v>8.7397743518143778E-2</v>
      </c>
      <c r="X208" s="86">
        <f t="shared" si="169"/>
        <v>0.10647389048580536</v>
      </c>
      <c r="Y208" s="86">
        <f t="shared" si="170"/>
        <v>0.17807619426447921</v>
      </c>
      <c r="Z208" s="86">
        <f t="shared" si="171"/>
        <v>6.5406309945938046E-2</v>
      </c>
      <c r="AA208" s="86">
        <f t="shared" si="172"/>
        <v>0.29598916538693365</v>
      </c>
      <c r="AB208" s="86">
        <f t="shared" si="172"/>
        <v>0.13743995210693005</v>
      </c>
      <c r="AC208" s="86">
        <f t="shared" si="172"/>
        <v>0.12377065065094722</v>
      </c>
      <c r="AD208" s="86">
        <f t="shared" si="172"/>
        <v>0.239955971212029</v>
      </c>
      <c r="AE208" s="86">
        <f t="shared" si="521"/>
        <v>0.24549981833357473</v>
      </c>
      <c r="AF208" s="86">
        <f t="shared" si="521"/>
        <v>0.15452560849497055</v>
      </c>
      <c r="AG208" s="86">
        <f t="shared" si="521"/>
        <v>0.2420306682618632</v>
      </c>
      <c r="AH208" s="86">
        <f t="shared" si="521"/>
        <v>0.24801743215369029</v>
      </c>
      <c r="AI208" s="86">
        <f t="shared" si="521"/>
        <v>0.19706172096351673</v>
      </c>
      <c r="AJ208" s="86">
        <f t="shared" ref="AJ208" si="566">AJ76/AJ$126+AJ207</f>
        <v>0.12321330009909802</v>
      </c>
      <c r="AK208" s="86">
        <f t="shared" ref="AK208:AL208" si="567">AK76/AK$126+AK207</f>
        <v>0.16698283999260469</v>
      </c>
      <c r="AL208" s="86">
        <f t="shared" si="567"/>
        <v>0.18178840509732258</v>
      </c>
      <c r="AM208" s="86">
        <f t="shared" ref="AM208:AN208" si="568">AM76/AM$126+AM207</f>
        <v>8.9543793088650375E-2</v>
      </c>
      <c r="AN208" s="86">
        <f t="shared" si="568"/>
        <v>0.20581634129611043</v>
      </c>
      <c r="AO208" s="86">
        <f t="shared" ref="AO208:AP208" si="569">AO76/AO$126+AO207</f>
        <v>0.13445721747841183</v>
      </c>
      <c r="AP208" s="86">
        <f t="shared" si="569"/>
        <v>0.10900372282695009</v>
      </c>
      <c r="AQ208" s="86">
        <f t="shared" ref="AQ208:AT208" si="570">AQ76/AQ$126+AQ207</f>
        <v>0.19683541652866837</v>
      </c>
      <c r="AR208" s="86">
        <f t="shared" ref="AR208:AS208" si="571">AR76/AR$126+AR207</f>
        <v>0.14869938010129449</v>
      </c>
      <c r="AS208" s="86">
        <f t="shared" si="571"/>
        <v>0.22107320412447909</v>
      </c>
      <c r="AT208" s="86">
        <f t="shared" si="570"/>
        <v>0.13792772750366433</v>
      </c>
      <c r="AU208" s="36"/>
      <c r="AV208" s="57">
        <f t="shared" si="490"/>
        <v>24</v>
      </c>
      <c r="AW208" s="63">
        <f t="shared" si="490"/>
        <v>0.92307692307692313</v>
      </c>
      <c r="AX208" s="63">
        <f t="shared" si="515"/>
        <v>0.14837656871360147</v>
      </c>
      <c r="AY208" s="64">
        <f t="shared" si="516"/>
        <v>5.8258319039573951E-2</v>
      </c>
      <c r="AZ208" s="64">
        <f t="shared" si="517"/>
        <v>0.29598916538693365</v>
      </c>
      <c r="BA208" s="65">
        <f t="shared" si="518"/>
        <v>2.7325743781195359E-5</v>
      </c>
      <c r="BB208" s="51">
        <f t="shared" si="528"/>
        <v>2.6972085402334498E-4</v>
      </c>
      <c r="BC208" s="51"/>
      <c r="BD208" s="50"/>
      <c r="BE208" s="88">
        <f t="shared" si="519"/>
        <v>0.15911928725538269</v>
      </c>
      <c r="BF208" s="51">
        <f t="shared" si="520"/>
        <v>9.8708263210069633E-2</v>
      </c>
    </row>
    <row r="209" spans="1:58" x14ac:dyDescent="0.25">
      <c r="A209" s="60">
        <v>19593</v>
      </c>
      <c r="B209" s="86">
        <f t="shared" si="529"/>
        <v>0.26011843860351885</v>
      </c>
      <c r="C209" s="86">
        <f t="shared" si="179"/>
        <v>0.16101307122077008</v>
      </c>
      <c r="D209" s="86">
        <f t="shared" si="180"/>
        <v>0.16013825077290614</v>
      </c>
      <c r="E209" s="86">
        <f t="shared" si="181"/>
        <v>0.16429701028827626</v>
      </c>
      <c r="F209" s="86">
        <f t="shared" si="182"/>
        <v>0.21196067062953955</v>
      </c>
      <c r="G209" s="86">
        <f t="shared" si="183"/>
        <v>0.11551769252698353</v>
      </c>
      <c r="H209" s="86">
        <f t="shared" si="153"/>
        <v>0.13535436917566007</v>
      </c>
      <c r="I209" s="86">
        <f t="shared" si="154"/>
        <v>0.12156758931993025</v>
      </c>
      <c r="J209" s="86">
        <f t="shared" si="155"/>
        <v>0.13945190539807042</v>
      </c>
      <c r="K209" s="86">
        <f t="shared" si="156"/>
        <v>5.9090131986169574E-2</v>
      </c>
      <c r="L209" s="86">
        <f t="shared" si="157"/>
        <v>0.18488075278344884</v>
      </c>
      <c r="M209" s="86">
        <f t="shared" si="158"/>
        <v>9.648391978677287E-2</v>
      </c>
      <c r="N209" s="86">
        <f t="shared" si="159"/>
        <v>0.11516685377242072</v>
      </c>
      <c r="O209" s="86">
        <f t="shared" si="160"/>
        <v>0.1347549698400137</v>
      </c>
      <c r="P209" s="86">
        <f t="shared" si="161"/>
        <v>0.20428286933632411</v>
      </c>
      <c r="Q209" s="86">
        <f t="shared" si="162"/>
        <v>0.10212498007538875</v>
      </c>
      <c r="R209" s="86">
        <f t="shared" si="163"/>
        <v>9.6924352450822052E-2</v>
      </c>
      <c r="S209" s="86">
        <f t="shared" si="164"/>
        <v>0.12864351147214284</v>
      </c>
      <c r="T209" s="86">
        <f t="shared" si="165"/>
        <v>0.13802229824199697</v>
      </c>
      <c r="U209" s="86">
        <f t="shared" si="166"/>
        <v>0.1198349274375467</v>
      </c>
      <c r="V209" s="86">
        <f t="shared" si="167"/>
        <v>0.17571666755899928</v>
      </c>
      <c r="W209" s="86">
        <f t="shared" si="168"/>
        <v>9.394334107078689E-2</v>
      </c>
      <c r="X209" s="86">
        <f t="shared" si="169"/>
        <v>0.14745690268281131</v>
      </c>
      <c r="Y209" s="86">
        <f t="shared" si="170"/>
        <v>0.18636767312491878</v>
      </c>
      <c r="Z209" s="86">
        <f t="shared" si="171"/>
        <v>7.0978553793396459E-2</v>
      </c>
      <c r="AA209" s="86">
        <f t="shared" si="172"/>
        <v>0.34273120715052174</v>
      </c>
      <c r="AB209" s="86">
        <f t="shared" si="172"/>
        <v>0.14244920417132703</v>
      </c>
      <c r="AC209" s="86">
        <f t="shared" si="172"/>
        <v>0.13795846916051813</v>
      </c>
      <c r="AD209" s="86">
        <f t="shared" si="172"/>
        <v>0.25818172331648814</v>
      </c>
      <c r="AE209" s="86">
        <f t="shared" si="521"/>
        <v>0.24995590983379037</v>
      </c>
      <c r="AF209" s="86">
        <f t="shared" si="521"/>
        <v>0.15918121510509484</v>
      </c>
      <c r="AG209" s="86">
        <f t="shared" si="521"/>
        <v>0.25834898905511239</v>
      </c>
      <c r="AH209" s="86">
        <f t="shared" si="521"/>
        <v>0.25418123074524912</v>
      </c>
      <c r="AI209" s="86">
        <f t="shared" si="521"/>
        <v>0.21593060562116045</v>
      </c>
      <c r="AJ209" s="86">
        <f t="shared" ref="AJ209" si="572">AJ77/AJ$126+AJ208</f>
        <v>0.14764745254358538</v>
      </c>
      <c r="AK209" s="86">
        <f t="shared" ref="AK209:AL209" si="573">AK77/AK$126+AK208</f>
        <v>0.17158094122634265</v>
      </c>
      <c r="AL209" s="86">
        <f t="shared" si="573"/>
        <v>0.20901275561914384</v>
      </c>
      <c r="AM209" s="86">
        <f t="shared" ref="AM209:AN209" si="574">AM77/AM$126+AM208</f>
        <v>0.10343221813913493</v>
      </c>
      <c r="AN209" s="86">
        <f t="shared" si="574"/>
        <v>0.21497730604222809</v>
      </c>
      <c r="AO209" s="86">
        <f t="shared" ref="AO209:AP209" si="575">AO77/AO$126+AO208</f>
        <v>0.13445721747841183</v>
      </c>
      <c r="AP209" s="86">
        <f t="shared" si="575"/>
        <v>0.11650996721323707</v>
      </c>
      <c r="AQ209" s="86">
        <f t="shared" ref="AQ209:AT209" si="576">AQ77/AQ$126+AQ208</f>
        <v>0.20184774303352779</v>
      </c>
      <c r="AR209" s="86">
        <f t="shared" ref="AR209:AS209" si="577">AR77/AR$126+AR208</f>
        <v>0.15118322275332058</v>
      </c>
      <c r="AS209" s="86">
        <f t="shared" si="577"/>
        <v>0.22523699836006353</v>
      </c>
      <c r="AT209" s="86">
        <f t="shared" si="576"/>
        <v>0.15585032101449217</v>
      </c>
      <c r="AU209" s="36"/>
      <c r="AV209" s="57">
        <f t="shared" si="490"/>
        <v>24</v>
      </c>
      <c r="AW209" s="63">
        <f t="shared" si="490"/>
        <v>0.92307692307692313</v>
      </c>
      <c r="AX209" s="63">
        <f t="shared" si="515"/>
        <v>0.16388325335405257</v>
      </c>
      <c r="AY209" s="64">
        <f t="shared" si="516"/>
        <v>5.9090131986169574E-2</v>
      </c>
      <c r="AZ209" s="64">
        <f t="shared" si="517"/>
        <v>0.34273120715052174</v>
      </c>
      <c r="BA209" s="65">
        <f t="shared" si="518"/>
        <v>3.018152953668521E-5</v>
      </c>
      <c r="BB209" s="51">
        <f t="shared" si="528"/>
        <v>2.999023835600302E-4</v>
      </c>
      <c r="BC209" s="51"/>
      <c r="BD209" s="50"/>
      <c r="BE209" s="88">
        <f t="shared" si="519"/>
        <v>0.16841375878731082</v>
      </c>
      <c r="BF209" s="51">
        <f t="shared" si="520"/>
        <v>0.11255847903301434</v>
      </c>
    </row>
    <row r="210" spans="1:58" x14ac:dyDescent="0.25">
      <c r="A210" s="60">
        <v>19594</v>
      </c>
      <c r="B210" s="86">
        <f t="shared" si="529"/>
        <v>0.27984291589308968</v>
      </c>
      <c r="C210" s="86">
        <f t="shared" si="179"/>
        <v>0.1626304711258833</v>
      </c>
      <c r="D210" s="86">
        <f t="shared" si="180"/>
        <v>0.16096468324596039</v>
      </c>
      <c r="E210" s="86">
        <f t="shared" si="181"/>
        <v>0.18105537264783089</v>
      </c>
      <c r="F210" s="86">
        <f t="shared" si="182"/>
        <v>0.21923873656470375</v>
      </c>
      <c r="G210" s="86">
        <f t="shared" si="183"/>
        <v>0.12837985593960652</v>
      </c>
      <c r="H210" s="86">
        <f t="shared" si="153"/>
        <v>0.1448388731085522</v>
      </c>
      <c r="I210" s="86">
        <f t="shared" si="154"/>
        <v>0.12911641516018554</v>
      </c>
      <c r="J210" s="86">
        <f t="shared" si="155"/>
        <v>0.15670848694653031</v>
      </c>
      <c r="K210" s="86">
        <f t="shared" si="156"/>
        <v>7.5005681995980594E-2</v>
      </c>
      <c r="L210" s="86">
        <f t="shared" si="157"/>
        <v>0.20122634908539067</v>
      </c>
      <c r="M210" s="86">
        <f t="shared" si="158"/>
        <v>0.1033425039858409</v>
      </c>
      <c r="N210" s="86">
        <f t="shared" si="159"/>
        <v>0.15560570632781573</v>
      </c>
      <c r="O210" s="86">
        <f t="shared" si="160"/>
        <v>0.14864534208981933</v>
      </c>
      <c r="P210" s="86">
        <f t="shared" si="161"/>
        <v>0.20726680766034106</v>
      </c>
      <c r="Q210" s="86">
        <f t="shared" si="162"/>
        <v>0.11944796114153841</v>
      </c>
      <c r="R210" s="86">
        <f t="shared" si="163"/>
        <v>0.10889010949428606</v>
      </c>
      <c r="S210" s="86">
        <f t="shared" si="164"/>
        <v>0.19498484010728795</v>
      </c>
      <c r="T210" s="86">
        <f t="shared" si="165"/>
        <v>0.17587238650899389</v>
      </c>
      <c r="U210" s="86">
        <f t="shared" si="166"/>
        <v>0.13571817186544521</v>
      </c>
      <c r="V210" s="86">
        <f t="shared" si="167"/>
        <v>0.19071674975223007</v>
      </c>
      <c r="W210" s="86">
        <f t="shared" si="168"/>
        <v>0.10179805813395862</v>
      </c>
      <c r="X210" s="86">
        <f t="shared" si="169"/>
        <v>0.1906336527589757</v>
      </c>
      <c r="Y210" s="86">
        <f t="shared" si="170"/>
        <v>0.18975964174964405</v>
      </c>
      <c r="Z210" s="86">
        <f t="shared" si="171"/>
        <v>7.8142867311557285E-2</v>
      </c>
      <c r="AA210" s="86">
        <f t="shared" si="172"/>
        <v>0.35131044266409173</v>
      </c>
      <c r="AB210" s="86">
        <f t="shared" si="172"/>
        <v>0.1504640074743622</v>
      </c>
      <c r="AC210" s="86">
        <f>AC78/AC$126+AC209</f>
        <v>0.1411743746893542</v>
      </c>
      <c r="AD210" s="86">
        <f t="shared" si="172"/>
        <v>0.26806993578493354</v>
      </c>
      <c r="AE210" s="86">
        <f t="shared" si="521"/>
        <v>0.2684838692294238</v>
      </c>
      <c r="AF210" s="86">
        <f t="shared" si="521"/>
        <v>0.17342189414782799</v>
      </c>
      <c r="AG210" s="86">
        <f t="shared" si="521"/>
        <v>0.27400716354223648</v>
      </c>
      <c r="AH210" s="86">
        <f t="shared" si="521"/>
        <v>0.26715764883274146</v>
      </c>
      <c r="AI210" s="86">
        <f t="shared" si="521"/>
        <v>0.23479949027880417</v>
      </c>
      <c r="AJ210" s="86">
        <f t="shared" ref="AJ210" si="578">AJ78/AJ$126+AJ209</f>
        <v>0.16342784266398347</v>
      </c>
      <c r="AK210" s="86">
        <f t="shared" ref="AK210:AL210" si="579">AK78/AK$126+AK209</f>
        <v>0.18746411626377354</v>
      </c>
      <c r="AL210" s="86">
        <f t="shared" si="579"/>
        <v>0.22850890341219005</v>
      </c>
      <c r="AM210" s="86">
        <f t="shared" ref="AM210:AN210" si="580">AM78/AM$126+AM209</f>
        <v>0.10836626388075445</v>
      </c>
      <c r="AN210" s="86">
        <f t="shared" si="580"/>
        <v>0.2736074804173812</v>
      </c>
      <c r="AO210" s="86">
        <f t="shared" ref="AO210:AP210" si="581">AO78/AO$126+AO209</f>
        <v>0.23116298543403879</v>
      </c>
      <c r="AP210" s="86">
        <f t="shared" si="581"/>
        <v>0.11792418717007375</v>
      </c>
      <c r="AQ210" s="86">
        <f t="shared" ref="AQ210:AT210" si="582">AQ78/AQ$126+AQ209</f>
        <v>0.20821475237753839</v>
      </c>
      <c r="AR210" s="86">
        <f t="shared" ref="AR210:AS210" si="583">AR78/AR$126+AR209</f>
        <v>0.15565413952696752</v>
      </c>
      <c r="AS210" s="86">
        <f t="shared" si="583"/>
        <v>0.2316908794252194</v>
      </c>
      <c r="AT210" s="86">
        <f t="shared" si="582"/>
        <v>0.17928755868249779</v>
      </c>
      <c r="AU210" s="36"/>
      <c r="AV210" s="57">
        <f t="shared" si="490"/>
        <v>23</v>
      </c>
      <c r="AW210" s="63">
        <f t="shared" si="490"/>
        <v>0.88461538461538458</v>
      </c>
      <c r="AX210" s="63">
        <f t="shared" si="515"/>
        <v>0.18120067947776985</v>
      </c>
      <c r="AY210" s="64">
        <f t="shared" si="516"/>
        <v>7.5005681995980594E-2</v>
      </c>
      <c r="AZ210" s="64">
        <f t="shared" si="517"/>
        <v>0.35131044266409173</v>
      </c>
      <c r="BA210" s="65">
        <f t="shared" si="518"/>
        <v>3.3370790167990664E-5</v>
      </c>
      <c r="BB210" s="51">
        <f t="shared" si="528"/>
        <v>3.3327317372802088E-4</v>
      </c>
      <c r="BC210" s="51"/>
      <c r="BD210" s="50"/>
      <c r="BE210" s="88">
        <f t="shared" si="519"/>
        <v>0.1962331419029085</v>
      </c>
      <c r="BF210" s="51">
        <f t="shared" si="520"/>
        <v>0.1265934769799929</v>
      </c>
    </row>
    <row r="211" spans="1:58" x14ac:dyDescent="0.25">
      <c r="A211" s="60">
        <v>19595</v>
      </c>
      <c r="B211" s="86">
        <f t="shared" si="529"/>
        <v>0.31201759515976552</v>
      </c>
      <c r="C211" s="86">
        <f t="shared" si="179"/>
        <v>0.18621755307545113</v>
      </c>
      <c r="D211" s="86">
        <f t="shared" si="180"/>
        <v>0.16730066553937634</v>
      </c>
      <c r="E211" s="86">
        <f t="shared" si="181"/>
        <v>0.19400413054092996</v>
      </c>
      <c r="F211" s="86">
        <f t="shared" si="182"/>
        <v>0.23036989623024898</v>
      </c>
      <c r="G211" s="86">
        <f t="shared" si="183"/>
        <v>0.15492082806089205</v>
      </c>
      <c r="H211" s="86">
        <f t="shared" ref="H211:H255" si="584">H79/H$126+H210</f>
        <v>0.16191098018775807</v>
      </c>
      <c r="I211" s="86">
        <f t="shared" ref="I211:I255" si="585">I79/I$126+I210</f>
        <v>0.15357461088261273</v>
      </c>
      <c r="J211" s="86">
        <f t="shared" ref="J211:J255" si="586">J79/J$126+J210</f>
        <v>0.17004220606185685</v>
      </c>
      <c r="K211" s="86">
        <f t="shared" ref="K211:K255" si="587">K79/K$126+K210</f>
        <v>9.133718502364728E-2</v>
      </c>
      <c r="L211" s="86">
        <f t="shared" ref="L211:L255" si="588">L79/L$126+L210</f>
        <v>0.21385617320522968</v>
      </c>
      <c r="M211" s="86">
        <f t="shared" ref="M211:M255" si="589">M79/M$126+M210</f>
        <v>0.12097886335487296</v>
      </c>
      <c r="N211" s="86">
        <f t="shared" ref="N211:N255" si="590">N79/N$126+N210</f>
        <v>0.1640468260359807</v>
      </c>
      <c r="O211" s="86">
        <f t="shared" ref="O211:O255" si="591">O79/O$126+O210</f>
        <v>0.15224654971013932</v>
      </c>
      <c r="P211" s="86">
        <f t="shared" ref="P211:P255" si="592">P79/P$126+P210</f>
        <v>0.21472665347038339</v>
      </c>
      <c r="Q211" s="86">
        <f t="shared" ref="Q211:Q255" si="593">Q79/Q$126+Q210</f>
        <v>0.19168847792803484</v>
      </c>
      <c r="R211" s="86">
        <f t="shared" ref="R211:R255" si="594">R79/R$126+R210</f>
        <v>0.11903828318937579</v>
      </c>
      <c r="S211" s="86">
        <f t="shared" ref="S211:S255" si="595">S79/S$126+S210</f>
        <v>0.20165407420288456</v>
      </c>
      <c r="T211" s="86">
        <f t="shared" ref="T211:T255" si="596">T79/T$126+T210</f>
        <v>0.18634875022575198</v>
      </c>
      <c r="U211" s="86">
        <f t="shared" ref="U211:U255" si="597">U79/U$126+U210</f>
        <v>0.14343289058756734</v>
      </c>
      <c r="V211" s="86">
        <f t="shared" ref="V211:V255" si="598">V79/V$126+V210</f>
        <v>0.19663783482850539</v>
      </c>
      <c r="W211" s="86">
        <f t="shared" ref="W211:W255" si="599">W79/W$126+W210</f>
        <v>0.11040084348886099</v>
      </c>
      <c r="X211" s="86">
        <f t="shared" ref="X211:X255" si="600">X79/X$126+X210</f>
        <v>0.19641714353130257</v>
      </c>
      <c r="Y211" s="86">
        <f t="shared" ref="Y211:Y255" si="601">Y79/Y$126+Y210</f>
        <v>0.1916440687633803</v>
      </c>
      <c r="Z211" s="86">
        <f t="shared" ref="Z211:Z255" si="602">Z79/Z$126+Z210</f>
        <v>8.4245801049249835E-2</v>
      </c>
      <c r="AA211" s="86">
        <f t="shared" ref="AA211:AD255" si="603">AA79/AA$126+AA210</f>
        <v>0.35338129261564311</v>
      </c>
      <c r="AB211" s="86">
        <f t="shared" si="603"/>
        <v>0.16482386339230021</v>
      </c>
      <c r="AC211" s="86">
        <f t="shared" si="603"/>
        <v>0.14893038214125295</v>
      </c>
      <c r="AD211" s="86">
        <f t="shared" si="603"/>
        <v>0.3422974507147305</v>
      </c>
      <c r="AE211" s="86">
        <f t="shared" ref="AE211:AI211" si="604">AE79/AE$126+AE210</f>
        <v>0.27153277394009767</v>
      </c>
      <c r="AF211" s="86">
        <f t="shared" si="604"/>
        <v>0.19396133507484695</v>
      </c>
      <c r="AG211" s="86">
        <f t="shared" si="604"/>
        <v>0.29054540313555255</v>
      </c>
      <c r="AH211" s="86">
        <f t="shared" si="604"/>
        <v>0.27397026832867494</v>
      </c>
      <c r="AI211" s="86">
        <f t="shared" si="604"/>
        <v>0.24547999102841384</v>
      </c>
      <c r="AJ211" s="86">
        <f t="shared" ref="AJ211" si="605">AJ79/AJ$126+AJ210</f>
        <v>0.17340512157881582</v>
      </c>
      <c r="AK211" s="86">
        <f t="shared" ref="AK211:AL211" si="606">AK79/AK$126+AK210</f>
        <v>0.2034954952105385</v>
      </c>
      <c r="AL211" s="86">
        <f t="shared" si="606"/>
        <v>0.27075055696379013</v>
      </c>
      <c r="AM211" s="86">
        <f t="shared" ref="AM211:AN211" si="607">AM79/AM$126+AM210</f>
        <v>0.12262017380098859</v>
      </c>
      <c r="AN211" s="86">
        <f t="shared" si="607"/>
        <v>0.28948648597731852</v>
      </c>
      <c r="AO211" s="86">
        <f t="shared" ref="AO211:AP211" si="608">AO79/AO$126+AO210</f>
        <v>0.23892013259625486</v>
      </c>
      <c r="AP211" s="86">
        <f t="shared" si="608"/>
        <v>0.12281956394373916</v>
      </c>
      <c r="AQ211" s="86">
        <f t="shared" ref="AQ211:AT211" si="609">AQ79/AQ$126+AQ210</f>
        <v>0.22474188301518294</v>
      </c>
      <c r="AR211" s="86">
        <f t="shared" ref="AR211:AS211" si="610">AR79/AR$126+AR210</f>
        <v>0.16078741434115476</v>
      </c>
      <c r="AS211" s="86">
        <f t="shared" si="610"/>
        <v>0.23668743250792074</v>
      </c>
      <c r="AT211" s="86">
        <f t="shared" si="609"/>
        <v>0.19555071459731535</v>
      </c>
      <c r="AU211" s="36"/>
      <c r="AV211" s="57">
        <f t="shared" si="490"/>
        <v>23</v>
      </c>
      <c r="AW211" s="63">
        <f t="shared" si="490"/>
        <v>0.88461538461538458</v>
      </c>
      <c r="AX211" s="63">
        <f t="shared" si="515"/>
        <v>0.19629436931641311</v>
      </c>
      <c r="AY211" s="64">
        <f t="shared" si="516"/>
        <v>8.4245801049249835E-2</v>
      </c>
      <c r="AZ211" s="64">
        <f t="shared" si="517"/>
        <v>0.35338129261564311</v>
      </c>
      <c r="BA211" s="65">
        <f t="shared" si="518"/>
        <v>3.6150516810946717E-5</v>
      </c>
      <c r="BB211" s="51">
        <f t="shared" si="528"/>
        <v>3.694236905389676E-4</v>
      </c>
      <c r="BC211" s="51"/>
      <c r="BD211" s="50"/>
      <c r="BE211" s="88">
        <f t="shared" si="519"/>
        <v>0.20409449400335361</v>
      </c>
      <c r="BF211" s="51">
        <f t="shared" si="520"/>
        <v>0.15048381788562493</v>
      </c>
    </row>
    <row r="212" spans="1:58" x14ac:dyDescent="0.25">
      <c r="A212" s="60">
        <v>19596</v>
      </c>
      <c r="B212" s="86">
        <f t="shared" si="529"/>
        <v>0.33845678812238172</v>
      </c>
      <c r="C212" s="86">
        <f t="shared" ref="C212:C255" si="611">C80/C$126+C211</f>
        <v>0.2129046515098193</v>
      </c>
      <c r="D212" s="86">
        <f t="shared" ref="D212:D255" si="612">D80/D$126+D211</f>
        <v>0.17804428768908162</v>
      </c>
      <c r="E212" s="86">
        <f t="shared" ref="E212:E255" si="613">E80/E$126+E211</f>
        <v>0.20826822501479511</v>
      </c>
      <c r="F212" s="86">
        <f t="shared" ref="F212:F255" si="614">F80/F$126+F211</f>
        <v>0.23764796216541317</v>
      </c>
      <c r="G212" s="86">
        <f t="shared" ref="G212:G255" si="615">G80/G$126+G211</f>
        <v>0.15634995732896126</v>
      </c>
      <c r="H212" s="86">
        <f t="shared" si="584"/>
        <v>0.17329238490722865</v>
      </c>
      <c r="I212" s="86">
        <f t="shared" si="585"/>
        <v>0.16172734279008846</v>
      </c>
      <c r="J212" s="86">
        <f t="shared" si="586"/>
        <v>0.18473036617116326</v>
      </c>
      <c r="K212" s="86">
        <f t="shared" si="587"/>
        <v>0.10683488484610673</v>
      </c>
      <c r="L212" s="86">
        <f t="shared" si="588"/>
        <v>0.22776893657034109</v>
      </c>
      <c r="M212" s="86">
        <f t="shared" si="589"/>
        <v>0.13126673965347499</v>
      </c>
      <c r="N212" s="86">
        <f t="shared" si="590"/>
        <v>0.1799475399048496</v>
      </c>
      <c r="O212" s="86">
        <f t="shared" si="591"/>
        <v>0.16881210476361122</v>
      </c>
      <c r="P212" s="86">
        <f t="shared" si="592"/>
        <v>0.24108477533253292</v>
      </c>
      <c r="Q212" s="86">
        <f t="shared" si="593"/>
        <v>0.20938003305942171</v>
      </c>
      <c r="R212" s="86">
        <f t="shared" si="594"/>
        <v>0.13024671383768385</v>
      </c>
      <c r="S212" s="86">
        <f t="shared" si="595"/>
        <v>0.20200508652370544</v>
      </c>
      <c r="T212" s="86">
        <f t="shared" si="596"/>
        <v>0.21575015807600853</v>
      </c>
      <c r="U212" s="86">
        <f t="shared" si="597"/>
        <v>0.14933238137507249</v>
      </c>
      <c r="V212" s="86">
        <f t="shared" si="598"/>
        <v>0.21380898154970379</v>
      </c>
      <c r="W212" s="86">
        <f t="shared" si="599"/>
        <v>0.1206867825001573</v>
      </c>
      <c r="X212" s="86">
        <f t="shared" si="600"/>
        <v>0.21287017762499108</v>
      </c>
      <c r="Y212" s="86">
        <f t="shared" si="601"/>
        <v>0.20181997463755613</v>
      </c>
      <c r="Z212" s="86">
        <f t="shared" si="602"/>
        <v>9.9635807866039747E-2</v>
      </c>
      <c r="AA212" s="86">
        <f t="shared" si="603"/>
        <v>0.36284803525130649</v>
      </c>
      <c r="AB212" s="86">
        <f t="shared" si="603"/>
        <v>0.19565859276647718</v>
      </c>
      <c r="AC212" s="86">
        <f t="shared" si="603"/>
        <v>0.15498385137200321</v>
      </c>
      <c r="AD212" s="86">
        <f t="shared" si="603"/>
        <v>0.34427509320841959</v>
      </c>
      <c r="AE212" s="86">
        <f t="shared" ref="AE212:AI212" si="616">AE80/AE$126+AE211</f>
        <v>0.28443198617756399</v>
      </c>
      <c r="AF212" s="86">
        <f t="shared" si="616"/>
        <v>0.20190325223329428</v>
      </c>
      <c r="AG212" s="86">
        <f t="shared" si="616"/>
        <v>0.2911827575785591</v>
      </c>
      <c r="AH212" s="86">
        <f t="shared" si="616"/>
        <v>0.28013406692023379</v>
      </c>
      <c r="AI212" s="86">
        <f t="shared" si="616"/>
        <v>0.25722854185298444</v>
      </c>
      <c r="AJ212" s="86">
        <f t="shared" ref="AJ212" si="617">AJ80/AJ$126+AJ211</f>
        <v>0.19987545339367713</v>
      </c>
      <c r="AK212" s="86">
        <f t="shared" ref="AK212:AL212" si="618">AK80/AK$126+AK211</f>
        <v>0.21079001383443144</v>
      </c>
      <c r="AL212" s="86">
        <f t="shared" si="618"/>
        <v>0.28603132145023175</v>
      </c>
      <c r="AM212" s="86">
        <f t="shared" ref="AM212:AN212" si="619">AM80/AM$126+AM211</f>
        <v>0.12919890145648127</v>
      </c>
      <c r="AN212" s="86">
        <f t="shared" si="619"/>
        <v>0.28948648597731852</v>
      </c>
      <c r="AO212" s="86">
        <f t="shared" ref="AO212:AP212" si="620">AO80/AO$126+AO211</f>
        <v>0.23892013259625486</v>
      </c>
      <c r="AP212" s="86">
        <f t="shared" si="620"/>
        <v>0.13163124213633692</v>
      </c>
      <c r="AQ212" s="86">
        <f t="shared" ref="AQ212:AT212" si="621">AQ80/AQ$126+AQ211</f>
        <v>0.23029608265570284</v>
      </c>
      <c r="AR212" s="86">
        <f t="shared" ref="AR212:AS212" si="622">AR80/AR$126+AR211</f>
        <v>0.16774217376682776</v>
      </c>
      <c r="AS212" s="86">
        <f t="shared" si="622"/>
        <v>0.24933620824844177</v>
      </c>
      <c r="AT212" s="86">
        <f t="shared" si="621"/>
        <v>0.20819949034314497</v>
      </c>
      <c r="AU212" s="36"/>
      <c r="AV212" s="57">
        <f t="shared" si="490"/>
        <v>23</v>
      </c>
      <c r="AW212" s="63">
        <f t="shared" si="490"/>
        <v>0.88461538461538458</v>
      </c>
      <c r="AX212" s="63">
        <f t="shared" si="515"/>
        <v>0.20837392726755288</v>
      </c>
      <c r="AY212" s="64">
        <f t="shared" si="516"/>
        <v>9.9635807866039747E-2</v>
      </c>
      <c r="AZ212" s="64">
        <f t="shared" si="517"/>
        <v>0.36284803525130649</v>
      </c>
      <c r="BA212" s="65">
        <f t="shared" si="518"/>
        <v>3.837514640323819E-5</v>
      </c>
      <c r="BB212" s="51">
        <f t="shared" si="528"/>
        <v>4.0779883694220577E-4</v>
      </c>
      <c r="BC212" s="51"/>
      <c r="BD212" s="50"/>
      <c r="BE212" s="88">
        <f t="shared" si="519"/>
        <v>0.21815391377487509</v>
      </c>
      <c r="BF212" s="51">
        <f t="shared" si="520"/>
        <v>0.15494644213818351</v>
      </c>
    </row>
    <row r="213" spans="1:58" x14ac:dyDescent="0.25">
      <c r="A213" s="60">
        <v>19597</v>
      </c>
      <c r="B213" s="86">
        <f t="shared" si="529"/>
        <v>0.3506272102797765</v>
      </c>
      <c r="C213" s="86">
        <f t="shared" si="611"/>
        <v>0.23743521673736984</v>
      </c>
      <c r="D213" s="86">
        <f t="shared" si="612"/>
        <v>0.19787866704238369</v>
      </c>
      <c r="E213" s="86">
        <f t="shared" si="613"/>
        <v>0.22589373519490247</v>
      </c>
      <c r="F213" s="86">
        <f t="shared" si="614"/>
        <v>0.25348845861253522</v>
      </c>
      <c r="G213" s="86">
        <f t="shared" si="615"/>
        <v>0.16410808764133702</v>
      </c>
      <c r="H213" s="86">
        <f t="shared" si="584"/>
        <v>0.17424083530051787</v>
      </c>
      <c r="I213" s="86">
        <f t="shared" si="585"/>
        <v>0.16988007469756419</v>
      </c>
      <c r="J213" s="86">
        <f t="shared" si="586"/>
        <v>0.20287987548704978</v>
      </c>
      <c r="K213" s="86">
        <f t="shared" si="587"/>
        <v>0.10766669779270235</v>
      </c>
      <c r="L213" s="86">
        <f t="shared" si="588"/>
        <v>0.24496032245067628</v>
      </c>
      <c r="M213" s="86">
        <f t="shared" si="589"/>
        <v>0.137635424981181</v>
      </c>
      <c r="N213" s="86">
        <f t="shared" si="590"/>
        <v>0.24139103917591093</v>
      </c>
      <c r="O213" s="86">
        <f t="shared" si="591"/>
        <v>0.18825862591333911</v>
      </c>
      <c r="P213" s="86">
        <f t="shared" si="592"/>
        <v>0.24357139060254704</v>
      </c>
      <c r="Q213" s="86">
        <f t="shared" si="593"/>
        <v>0.22228012534272465</v>
      </c>
      <c r="R213" s="86">
        <f t="shared" si="594"/>
        <v>0.17508043643091609</v>
      </c>
      <c r="S213" s="86">
        <f t="shared" si="595"/>
        <v>0.23078809683101709</v>
      </c>
      <c r="T213" s="86">
        <f t="shared" si="596"/>
        <v>0.23264751890948931</v>
      </c>
      <c r="U213" s="86">
        <f t="shared" si="597"/>
        <v>0.17837602832894403</v>
      </c>
      <c r="V213" s="86">
        <f t="shared" si="598"/>
        <v>0.2234800871742868</v>
      </c>
      <c r="W213" s="86">
        <f t="shared" si="599"/>
        <v>0.13639621662650075</v>
      </c>
      <c r="X213" s="86">
        <f t="shared" si="600"/>
        <v>0.22583317418365476</v>
      </c>
      <c r="Y213" s="86">
        <f t="shared" si="601"/>
        <v>0.2052119432622814</v>
      </c>
      <c r="Z213" s="86">
        <f t="shared" si="602"/>
        <v>0.10149322248185921</v>
      </c>
      <c r="AA213" s="86">
        <f t="shared" si="603"/>
        <v>0.37320228500906333</v>
      </c>
      <c r="AB213" s="86">
        <f t="shared" si="603"/>
        <v>0.20523183004510254</v>
      </c>
      <c r="AC213" s="86">
        <f t="shared" si="603"/>
        <v>0.17371177180463679</v>
      </c>
      <c r="AD213" s="86">
        <f t="shared" si="603"/>
        <v>0.35060354918822467</v>
      </c>
      <c r="AE213" s="86">
        <f t="shared" ref="AE213:AI213" si="623">AE81/AE$126+AE212</f>
        <v>0.31914259365292791</v>
      </c>
      <c r="AF213" s="86">
        <f t="shared" si="623"/>
        <v>0.21148832466590312</v>
      </c>
      <c r="AG213" s="86">
        <f t="shared" si="623"/>
        <v>0.29309482090757877</v>
      </c>
      <c r="AH213" s="86">
        <f t="shared" si="623"/>
        <v>0.29603017907741186</v>
      </c>
      <c r="AI213" s="86">
        <f t="shared" si="623"/>
        <v>0.27609742651062819</v>
      </c>
      <c r="AJ213" s="86">
        <f t="shared" ref="AJ213" si="624">AJ81/AJ$126+AJ212</f>
        <v>0.20130077895293888</v>
      </c>
      <c r="AK213" s="86">
        <f t="shared" ref="AK213:AL213" si="625">AK81/AK$126+AK212</f>
        <v>0.23951395487481916</v>
      </c>
      <c r="AL213" s="86">
        <f t="shared" si="625"/>
        <v>0.37876975419553255</v>
      </c>
      <c r="AM213" s="86">
        <f t="shared" ref="AM213:AN213" si="626">AM81/AM$126+AM212</f>
        <v>0.14564572059521297</v>
      </c>
      <c r="AN213" s="86">
        <f t="shared" si="626"/>
        <v>0.29009721696039303</v>
      </c>
      <c r="AO213" s="86">
        <f t="shared" ref="AO213:AP213" si="627">AO81/AO$126+AO212</f>
        <v>0.23943727574040261</v>
      </c>
      <c r="AP213" s="86">
        <f t="shared" si="627"/>
        <v>0.16905367791724593</v>
      </c>
      <c r="AQ213" s="86">
        <f t="shared" ref="AQ213:AT213" si="628">AQ81/AQ$126+AQ212</f>
        <v>0.24370744276329964</v>
      </c>
      <c r="AR213" s="86">
        <f t="shared" ref="AR213:AS213" si="629">AR81/AR$126+AR212</f>
        <v>0.18082374506749843</v>
      </c>
      <c r="AS213" s="86">
        <f t="shared" si="629"/>
        <v>0.25724741729605222</v>
      </c>
      <c r="AT213" s="86">
        <f t="shared" si="628"/>
        <v>0.22991110577614263</v>
      </c>
      <c r="AU213" s="36"/>
      <c r="AV213" s="57">
        <f t="shared" si="490"/>
        <v>23</v>
      </c>
      <c r="AW213" s="63">
        <f t="shared" si="490"/>
        <v>0.88461538461538458</v>
      </c>
      <c r="AX213" s="63">
        <f t="shared" si="515"/>
        <v>0.22545807516627739</v>
      </c>
      <c r="AY213" s="64">
        <f t="shared" si="516"/>
        <v>0.10149322248185921</v>
      </c>
      <c r="AZ213" s="64">
        <f t="shared" si="517"/>
        <v>0.37876975419553255</v>
      </c>
      <c r="BA213" s="65">
        <f t="shared" si="518"/>
        <v>4.1521445392680973E-5</v>
      </c>
      <c r="BB213" s="51">
        <f t="shared" si="528"/>
        <v>4.4932028233488671E-4</v>
      </c>
      <c r="BC213" s="51"/>
      <c r="BD213" s="50"/>
      <c r="BE213" s="88">
        <f t="shared" si="519"/>
        <v>0.24182710946123814</v>
      </c>
      <c r="BF213" s="51">
        <f t="shared" si="520"/>
        <v>0.17336868317992715</v>
      </c>
    </row>
    <row r="214" spans="1:58" x14ac:dyDescent="0.25">
      <c r="A214" s="60">
        <v>19598</v>
      </c>
      <c r="B214" s="86">
        <f t="shared" si="529"/>
        <v>0.37482816468471092</v>
      </c>
      <c r="C214" s="86">
        <f t="shared" si="611"/>
        <v>0.27180496472102583</v>
      </c>
      <c r="D214" s="86">
        <f t="shared" si="612"/>
        <v>0.2064184692639443</v>
      </c>
      <c r="E214" s="86">
        <f t="shared" si="613"/>
        <v>0.24836163263892705</v>
      </c>
      <c r="F214" s="86">
        <f t="shared" si="614"/>
        <v>0.266332104380472</v>
      </c>
      <c r="G214" s="86">
        <f t="shared" si="615"/>
        <v>0.21739419320791797</v>
      </c>
      <c r="H214" s="86">
        <f t="shared" si="584"/>
        <v>0.19842632032939284</v>
      </c>
      <c r="I214" s="86">
        <f t="shared" si="585"/>
        <v>0.17984452480670118</v>
      </c>
      <c r="J214" s="86">
        <f t="shared" si="586"/>
        <v>0.22601573423988669</v>
      </c>
      <c r="K214" s="86">
        <f t="shared" si="587"/>
        <v>0.11016213663248922</v>
      </c>
      <c r="L214" s="86">
        <f t="shared" si="588"/>
        <v>0.26687482540407903</v>
      </c>
      <c r="M214" s="86">
        <f t="shared" si="589"/>
        <v>0.14008491933799103</v>
      </c>
      <c r="N214" s="86">
        <f t="shared" si="590"/>
        <v>0.28457816326419683</v>
      </c>
      <c r="O214" s="86">
        <f t="shared" si="591"/>
        <v>0.209145630111195</v>
      </c>
      <c r="P214" s="86">
        <f t="shared" si="592"/>
        <v>0.24705265198056678</v>
      </c>
      <c r="Q214" s="86">
        <f t="shared" si="593"/>
        <v>0.23702308795221372</v>
      </c>
      <c r="R214" s="86">
        <f t="shared" si="594"/>
        <v>0.20613081863231003</v>
      </c>
      <c r="S214" s="86">
        <f t="shared" si="595"/>
        <v>0.25570997160929909</v>
      </c>
      <c r="T214" s="86">
        <f t="shared" si="596"/>
        <v>0.25157256304298781</v>
      </c>
      <c r="U214" s="86">
        <f t="shared" si="597"/>
        <v>0.17928364229625252</v>
      </c>
      <c r="V214" s="86">
        <f t="shared" si="598"/>
        <v>0.2292038027480196</v>
      </c>
      <c r="W214" s="86">
        <f t="shared" si="599"/>
        <v>0.18576872388072305</v>
      </c>
      <c r="X214" s="86">
        <f t="shared" si="600"/>
        <v>0.24398136936578391</v>
      </c>
      <c r="Y214" s="86">
        <f t="shared" si="601"/>
        <v>0.20898079728975394</v>
      </c>
      <c r="Z214" s="86">
        <f t="shared" si="602"/>
        <v>0.1317425462252049</v>
      </c>
      <c r="AA214" s="86">
        <f t="shared" si="603"/>
        <v>0.38947324891410978</v>
      </c>
      <c r="AB214" s="86">
        <f t="shared" si="603"/>
        <v>0.21313531663559557</v>
      </c>
      <c r="AC214" s="86">
        <f t="shared" si="603"/>
        <v>0.1871429066603639</v>
      </c>
      <c r="AD214" s="86">
        <f t="shared" si="603"/>
        <v>0.39305694138608371</v>
      </c>
      <c r="AE214" s="86">
        <f t="shared" ref="AE214:AI214" si="630">AE82/AE$126+AE213</f>
        <v>0.34336426186695151</v>
      </c>
      <c r="AF214" s="86">
        <f t="shared" si="630"/>
        <v>0.22545514449627602</v>
      </c>
      <c r="AG214" s="86">
        <f t="shared" si="630"/>
        <v>0.31380884030529199</v>
      </c>
      <c r="AH214" s="86">
        <f t="shared" si="630"/>
        <v>0.30543808219084378</v>
      </c>
      <c r="AI214" s="86">
        <f t="shared" si="630"/>
        <v>0.29318622771000363</v>
      </c>
      <c r="AJ214" s="86">
        <f t="shared" ref="AJ214" si="631">AJ82/AJ$126+AJ213</f>
        <v>0.24212617532893652</v>
      </c>
      <c r="AK214" s="86">
        <f t="shared" ref="AK214:AL214" si="632">AK82/AK$126+AK213</f>
        <v>0.24062090517183016</v>
      </c>
      <c r="AL214" s="86">
        <f t="shared" si="632"/>
        <v>0.39931974781522989</v>
      </c>
      <c r="AM214" s="86">
        <f t="shared" ref="AM214:AN214" si="633">AM82/AM$126+AM213</f>
        <v>0.15386913016457882</v>
      </c>
      <c r="AN214" s="86">
        <f t="shared" si="633"/>
        <v>0.29009721696039303</v>
      </c>
      <c r="AO214" s="86">
        <f t="shared" ref="AO214:AP214" si="634">AO82/AO$126+AO213</f>
        <v>0.30873445705619945</v>
      </c>
      <c r="AP214" s="86">
        <f t="shared" si="634"/>
        <v>0.19200755567821048</v>
      </c>
      <c r="AQ214" s="86">
        <f t="shared" ref="AQ214:AT214" si="635">AQ82/AQ$126+AQ213</f>
        <v>0.25075179352688587</v>
      </c>
      <c r="AR214" s="86">
        <f t="shared" ref="AR214:AS214" si="636">AR82/AR$126+AR213</f>
        <v>0.19638915902019519</v>
      </c>
      <c r="AS214" s="86">
        <f t="shared" si="636"/>
        <v>0.26161940124341587</v>
      </c>
      <c r="AT214" s="86">
        <f t="shared" si="635"/>
        <v>0.23652867876475597</v>
      </c>
      <c r="AU214" s="36"/>
      <c r="AV214" s="57">
        <f t="shared" si="490"/>
        <v>23</v>
      </c>
      <c r="AW214" s="63">
        <f t="shared" si="490"/>
        <v>0.88461538461538458</v>
      </c>
      <c r="AX214" s="63">
        <f t="shared" si="515"/>
        <v>0.2447299321987155</v>
      </c>
      <c r="AY214" s="64">
        <f t="shared" si="516"/>
        <v>0.11016213663248922</v>
      </c>
      <c r="AZ214" s="64">
        <f t="shared" si="517"/>
        <v>0.39931974781522989</v>
      </c>
      <c r="BA214" s="65">
        <f t="shared" si="518"/>
        <v>4.5070643436697729E-5</v>
      </c>
      <c r="BB214" s="51">
        <f t="shared" si="528"/>
        <v>4.9439092577158443E-4</v>
      </c>
      <c r="BC214" s="51"/>
      <c r="BD214" s="50"/>
      <c r="BE214" s="88">
        <f t="shared" si="519"/>
        <v>0.2664406485851934</v>
      </c>
      <c r="BF214" s="51">
        <f t="shared" si="520"/>
        <v>0.19470996122485451</v>
      </c>
    </row>
    <row r="215" spans="1:58" x14ac:dyDescent="0.25">
      <c r="A215" s="60">
        <v>19599</v>
      </c>
      <c r="B215" s="86">
        <f t="shared" si="529"/>
        <v>0.39441275206442661</v>
      </c>
      <c r="C215" s="86">
        <f t="shared" si="611"/>
        <v>0.28784418044673193</v>
      </c>
      <c r="D215" s="86">
        <f t="shared" si="612"/>
        <v>0.21716209141364959</v>
      </c>
      <c r="E215" s="86">
        <f t="shared" si="613"/>
        <v>0.26872297481350249</v>
      </c>
      <c r="F215" s="86">
        <f t="shared" si="614"/>
        <v>0.27575077794362568</v>
      </c>
      <c r="G215" s="86">
        <f t="shared" si="615"/>
        <v>0.26088055522202425</v>
      </c>
      <c r="H215" s="86">
        <f t="shared" si="584"/>
        <v>0.2543848935334565</v>
      </c>
      <c r="I215" s="86">
        <f t="shared" si="585"/>
        <v>0.24838786343621932</v>
      </c>
      <c r="J215" s="86">
        <f t="shared" si="586"/>
        <v>0.24698241070563878</v>
      </c>
      <c r="K215" s="86">
        <f t="shared" si="587"/>
        <v>0.11210303350787901</v>
      </c>
      <c r="L215" s="86">
        <f t="shared" si="588"/>
        <v>0.28673465849926882</v>
      </c>
      <c r="M215" s="86">
        <f t="shared" si="589"/>
        <v>0.14057481820935303</v>
      </c>
      <c r="N215" s="86">
        <f t="shared" si="590"/>
        <v>0.324231795381623</v>
      </c>
      <c r="O215" s="86">
        <f t="shared" si="591"/>
        <v>0.22344756894618006</v>
      </c>
      <c r="P215" s="86">
        <f t="shared" si="592"/>
        <v>0.25749643611462603</v>
      </c>
      <c r="Q215" s="86">
        <f t="shared" si="593"/>
        <v>0.24107740266982322</v>
      </c>
      <c r="R215" s="86">
        <f t="shared" si="594"/>
        <v>0.230819659114394</v>
      </c>
      <c r="S215" s="86">
        <f t="shared" si="595"/>
        <v>0.26378325498817917</v>
      </c>
      <c r="T215" s="86">
        <f t="shared" si="596"/>
        <v>0.25968329624305858</v>
      </c>
      <c r="U215" s="86">
        <f t="shared" si="597"/>
        <v>0.19925114957703921</v>
      </c>
      <c r="V215" s="86">
        <f t="shared" si="598"/>
        <v>0.25008411673316711</v>
      </c>
      <c r="W215" s="86">
        <f t="shared" si="599"/>
        <v>0.19194028728750084</v>
      </c>
      <c r="X215" s="86">
        <f t="shared" si="600"/>
        <v>0.26811248603652704</v>
      </c>
      <c r="Y215" s="86">
        <f t="shared" si="601"/>
        <v>0.23121703605184185</v>
      </c>
      <c r="Z215" s="86">
        <f t="shared" si="602"/>
        <v>0.16013445535273113</v>
      </c>
      <c r="AA215" s="86">
        <f t="shared" si="603"/>
        <v>0.39834832013504423</v>
      </c>
      <c r="AB215" s="86">
        <f t="shared" si="603"/>
        <v>0.22816307282878651</v>
      </c>
      <c r="AC215" s="86">
        <f t="shared" si="603"/>
        <v>0.18884544488151242</v>
      </c>
      <c r="AD215" s="86">
        <f t="shared" si="603"/>
        <v>0.41230599499132414</v>
      </c>
      <c r="AE215" s="86">
        <f t="shared" ref="AE215:AI215" si="637">AE83/AE$126+AE214</f>
        <v>0.36025050334145287</v>
      </c>
      <c r="AF215" s="86">
        <f t="shared" si="637"/>
        <v>0.23887424590192841</v>
      </c>
      <c r="AG215" s="86">
        <f t="shared" si="637"/>
        <v>0.33611624581052163</v>
      </c>
      <c r="AH215" s="86">
        <f t="shared" si="637"/>
        <v>0.32100978389583457</v>
      </c>
      <c r="AI215" s="86">
        <f t="shared" si="637"/>
        <v>0.30956299552607175</v>
      </c>
      <c r="AJ215" s="86">
        <f t="shared" ref="AJ215" si="638">AJ83/AJ$126+AJ214</f>
        <v>0.26432053046601256</v>
      </c>
      <c r="AK215" s="86">
        <f t="shared" ref="AK215:AL215" si="639">AK83/AK$126+AK214</f>
        <v>0.25538024246530999</v>
      </c>
      <c r="AL215" s="86">
        <f t="shared" si="639"/>
        <v>0.39993449121410973</v>
      </c>
      <c r="AM215" s="86">
        <f t="shared" ref="AM215:AN215" si="640">AM83/AM$126+AM214</f>
        <v>0.16391996408269263</v>
      </c>
      <c r="AN215" s="86">
        <f t="shared" si="640"/>
        <v>0.29192940990961658</v>
      </c>
      <c r="AO215" s="86">
        <f t="shared" ref="AO215:AP215" si="641">AO83/AO$126+AO214</f>
        <v>0.33148875539869993</v>
      </c>
      <c r="AP215" s="86">
        <f t="shared" si="641"/>
        <v>0.21256813812760525</v>
      </c>
      <c r="AQ215" s="86">
        <f t="shared" ref="AQ215:AT215" si="642">AQ83/AQ$126+AQ214</f>
        <v>0.27567795776726783</v>
      </c>
      <c r="AR215" s="86">
        <f t="shared" ref="AR215:AS215" si="643">AR83/AR$126+AR214</f>
        <v>0.20350950795600328</v>
      </c>
      <c r="AS215" s="86">
        <f t="shared" si="643"/>
        <v>0.27494354279728606</v>
      </c>
      <c r="AT215" s="86">
        <f t="shared" si="642"/>
        <v>0.26203390799170329</v>
      </c>
      <c r="AU215" s="36"/>
      <c r="AV215" s="57">
        <f t="shared" si="490"/>
        <v>22</v>
      </c>
      <c r="AW215" s="63">
        <f t="shared" si="490"/>
        <v>0.84615384615384615</v>
      </c>
      <c r="AX215" s="63">
        <f t="shared" si="515"/>
        <v>0.26276451132847223</v>
      </c>
      <c r="AY215" s="64">
        <f t="shared" si="516"/>
        <v>0.11210303350787901</v>
      </c>
      <c r="AZ215" s="64">
        <f t="shared" si="517"/>
        <v>0.41230599499132414</v>
      </c>
      <c r="BA215" s="65">
        <f t="shared" si="518"/>
        <v>4.8391978420880107E-5</v>
      </c>
      <c r="BB215" s="51">
        <f t="shared" si="528"/>
        <v>5.4278290419246451E-4</v>
      </c>
      <c r="BC215" s="51"/>
      <c r="BD215" s="50"/>
      <c r="BE215" s="88">
        <f t="shared" si="519"/>
        <v>0.27794755405475435</v>
      </c>
      <c r="BF215" s="51">
        <f t="shared" si="520"/>
        <v>0.22219047343967396</v>
      </c>
    </row>
    <row r="216" spans="1:58" x14ac:dyDescent="0.25">
      <c r="A216" s="60">
        <v>19600</v>
      </c>
      <c r="B216" s="86">
        <f t="shared" si="529"/>
        <v>0.50856291850619817</v>
      </c>
      <c r="C216" s="86">
        <f t="shared" si="611"/>
        <v>0.29997467973508113</v>
      </c>
      <c r="D216" s="86">
        <f t="shared" si="612"/>
        <v>0.23727194825796974</v>
      </c>
      <c r="E216" s="86">
        <f t="shared" si="613"/>
        <v>0.29575098588321852</v>
      </c>
      <c r="F216" s="86">
        <f t="shared" si="614"/>
        <v>0.28688193760917091</v>
      </c>
      <c r="G216" s="86">
        <f t="shared" si="615"/>
        <v>0.29579214162771522</v>
      </c>
      <c r="H216" s="86">
        <f t="shared" si="584"/>
        <v>0.28194284033090827</v>
      </c>
      <c r="I216" s="86">
        <f t="shared" si="585"/>
        <v>0.27616746056548797</v>
      </c>
      <c r="J216" s="86">
        <f t="shared" si="586"/>
        <v>0.27481395337970144</v>
      </c>
      <c r="K216" s="86">
        <f t="shared" si="587"/>
        <v>0.11321211743667317</v>
      </c>
      <c r="L216" s="86">
        <f t="shared" si="588"/>
        <v>0.3130969574174034</v>
      </c>
      <c r="M216" s="86">
        <f t="shared" si="589"/>
        <v>0.15674148096429907</v>
      </c>
      <c r="N216" s="86">
        <f t="shared" si="590"/>
        <v>0.3495551545061179</v>
      </c>
      <c r="O216" s="86">
        <f t="shared" si="591"/>
        <v>0.22807769302944861</v>
      </c>
      <c r="P216" s="86">
        <f t="shared" si="592"/>
        <v>0.30175818792087716</v>
      </c>
      <c r="Q216" s="86">
        <f t="shared" si="593"/>
        <v>0.25434606901836337</v>
      </c>
      <c r="R216" s="86">
        <f t="shared" si="594"/>
        <v>0.27641070810278218</v>
      </c>
      <c r="S216" s="86">
        <f t="shared" si="595"/>
        <v>0.29099383817867219</v>
      </c>
      <c r="T216" s="86">
        <f t="shared" si="596"/>
        <v>0.28704541397653116</v>
      </c>
      <c r="U216" s="86">
        <f t="shared" si="597"/>
        <v>0.20424302639723588</v>
      </c>
      <c r="V216" s="86">
        <f t="shared" si="598"/>
        <v>0.27780102029966947</v>
      </c>
      <c r="W216" s="86">
        <f t="shared" si="599"/>
        <v>0.19642869703788468</v>
      </c>
      <c r="X216" s="86">
        <f t="shared" si="600"/>
        <v>0.30530631462407742</v>
      </c>
      <c r="Y216" s="86">
        <f t="shared" si="601"/>
        <v>0.24704622296722648</v>
      </c>
      <c r="Z216" s="86">
        <f t="shared" si="602"/>
        <v>0.17632049700487223</v>
      </c>
      <c r="AA216" s="86">
        <f t="shared" si="603"/>
        <v>0.3986441558424087</v>
      </c>
      <c r="AB216" s="86">
        <f t="shared" si="603"/>
        <v>0.27391424168361228</v>
      </c>
      <c r="AC216" s="86">
        <f t="shared" si="603"/>
        <v>0.18998047036227808</v>
      </c>
      <c r="AD216" s="86">
        <f t="shared" si="603"/>
        <v>0.41771155114074099</v>
      </c>
      <c r="AE216" s="86">
        <f t="shared" ref="AE216:AI216" si="644">AE84/AE$126+AE215</f>
        <v>0.36283034578894613</v>
      </c>
      <c r="AF216" s="86">
        <f t="shared" si="644"/>
        <v>0.25338878415702182</v>
      </c>
      <c r="AG216" s="86">
        <f t="shared" si="644"/>
        <v>0.34631391689862662</v>
      </c>
      <c r="AH216" s="86">
        <f t="shared" si="644"/>
        <v>0.3427452841923842</v>
      </c>
      <c r="AI216" s="86">
        <f t="shared" si="644"/>
        <v>0.32771984680040817</v>
      </c>
      <c r="AJ216" s="86">
        <f t="shared" ref="AJ216" si="645">AJ84/AJ$126+AJ215</f>
        <v>0.28641307663456989</v>
      </c>
      <c r="AK216" s="86">
        <f t="shared" ref="AK216:AL216" si="646">AK84/AK$126+AK215</f>
        <v>0.29068911860586566</v>
      </c>
      <c r="AL216" s="86">
        <f t="shared" si="646"/>
        <v>0.40757487345733051</v>
      </c>
      <c r="AM216" s="86">
        <f t="shared" ref="AM216:AN216" si="647">AM84/AM$126+AM215</f>
        <v>0.17506725261005524</v>
      </c>
      <c r="AN216" s="86">
        <f t="shared" si="647"/>
        <v>0.3188015731648951</v>
      </c>
      <c r="AO216" s="86">
        <f t="shared" ref="AO216:AP216" si="648">AO84/AO$126+AO215</f>
        <v>0.33872875941676828</v>
      </c>
      <c r="AP216" s="86">
        <f t="shared" si="648"/>
        <v>0.23813288350119136</v>
      </c>
      <c r="AQ216" s="86">
        <f t="shared" ref="AQ216:AT216" si="649">AQ84/AQ$126+AQ215</f>
        <v>0.30683566306774529</v>
      </c>
      <c r="AR216" s="86">
        <f t="shared" ref="AR216:AS216" si="650">AR84/AR$126+AR215</f>
        <v>0.26858618543908652</v>
      </c>
      <c r="AS216" s="86">
        <f t="shared" si="650"/>
        <v>0.2822301827095588</v>
      </c>
      <c r="AT216" s="86">
        <f t="shared" si="649"/>
        <v>0.29195085254439285</v>
      </c>
      <c r="AU216" s="36"/>
      <c r="AV216" s="57">
        <f t="shared" ref="AV216:AW235" si="651">AV84</f>
        <v>18</v>
      </c>
      <c r="AW216" s="63">
        <f t="shared" si="651"/>
        <v>0.69230769230769229</v>
      </c>
      <c r="AX216" s="63">
        <f t="shared" si="515"/>
        <v>0.28564002850656606</v>
      </c>
      <c r="AY216" s="64">
        <f t="shared" si="516"/>
        <v>0.11321211743667317</v>
      </c>
      <c r="AZ216" s="64">
        <f t="shared" si="517"/>
        <v>0.50856291850619817</v>
      </c>
      <c r="BA216" s="65">
        <f t="shared" si="518"/>
        <v>5.2604843879964042E-5</v>
      </c>
      <c r="BB216" s="51">
        <f t="shared" si="528"/>
        <v>5.953877480724285E-4</v>
      </c>
      <c r="BC216" s="51"/>
      <c r="BD216" s="50"/>
      <c r="BE216" s="88">
        <f t="shared" si="519"/>
        <v>0.30033138137224036</v>
      </c>
      <c r="BF216" s="51">
        <f t="shared" si="520"/>
        <v>0.23543309721226552</v>
      </c>
    </row>
    <row r="217" spans="1:58" x14ac:dyDescent="0.25">
      <c r="A217" s="60">
        <v>19601</v>
      </c>
      <c r="B217" s="86">
        <f t="shared" si="529"/>
        <v>0.58732093775462635</v>
      </c>
      <c r="C217" s="86">
        <f t="shared" si="611"/>
        <v>0.32881831137626694</v>
      </c>
      <c r="D217" s="86">
        <f t="shared" si="612"/>
        <v>0.2584837150663622</v>
      </c>
      <c r="E217" s="86">
        <f t="shared" si="613"/>
        <v>0.32814972431499156</v>
      </c>
      <c r="F217" s="86">
        <f t="shared" si="614"/>
        <v>0.30229431253069505</v>
      </c>
      <c r="G217" s="86">
        <f t="shared" si="615"/>
        <v>0.33458279318959405</v>
      </c>
      <c r="H217" s="86">
        <f t="shared" si="584"/>
        <v>0.31497681784735154</v>
      </c>
      <c r="I217" s="86">
        <f t="shared" si="585"/>
        <v>0.30946713247965835</v>
      </c>
      <c r="J217" s="86">
        <f t="shared" si="586"/>
        <v>0.30817589292232117</v>
      </c>
      <c r="K217" s="86">
        <f t="shared" si="587"/>
        <v>0.11653936922305567</v>
      </c>
      <c r="L217" s="86">
        <f t="shared" si="588"/>
        <v>0.34469770025267471</v>
      </c>
      <c r="M217" s="86">
        <f t="shared" si="589"/>
        <v>0.16653945839153911</v>
      </c>
      <c r="N217" s="86">
        <f t="shared" si="590"/>
        <v>0.35603322311936081</v>
      </c>
      <c r="O217" s="86">
        <f t="shared" si="591"/>
        <v>0.27695122501950548</v>
      </c>
      <c r="P217" s="86">
        <f t="shared" si="592"/>
        <v>0.31966181786497871</v>
      </c>
      <c r="Q217" s="86">
        <f t="shared" si="593"/>
        <v>0.30447214189062621</v>
      </c>
      <c r="R217" s="86">
        <f t="shared" si="594"/>
        <v>0.32624278490404368</v>
      </c>
      <c r="S217" s="86">
        <f t="shared" si="595"/>
        <v>0.32361142757758982</v>
      </c>
      <c r="T217" s="86">
        <f t="shared" si="596"/>
        <v>0.3198446492985636</v>
      </c>
      <c r="U217" s="86">
        <f t="shared" si="597"/>
        <v>0.23192525240014469</v>
      </c>
      <c r="V217" s="86">
        <f t="shared" si="598"/>
        <v>0.31102554083314182</v>
      </c>
      <c r="W217" s="86">
        <f t="shared" si="599"/>
        <v>0.21363426774768943</v>
      </c>
      <c r="X217" s="86">
        <f t="shared" si="600"/>
        <v>0.33552006814157814</v>
      </c>
      <c r="Y217" s="86">
        <f t="shared" si="601"/>
        <v>0.29378001290788586</v>
      </c>
      <c r="Z217" s="86">
        <f t="shared" si="602"/>
        <v>0.19542533305330109</v>
      </c>
      <c r="AA217" s="86">
        <f t="shared" si="603"/>
        <v>0.40278585574551146</v>
      </c>
      <c r="AB217" s="86">
        <f t="shared" si="603"/>
        <v>0.30608477160829511</v>
      </c>
      <c r="AC217" s="86">
        <f t="shared" si="603"/>
        <v>0.20927590353529449</v>
      </c>
      <c r="AD217" s="86">
        <f t="shared" si="603"/>
        <v>0.43260979125986543</v>
      </c>
      <c r="AE217" s="86">
        <f t="shared" ref="AE217:AI217" si="652">AE85/AE$126+AE216</f>
        <v>0.36517565710484912</v>
      </c>
      <c r="AF217" s="86">
        <f t="shared" si="652"/>
        <v>0.27447594350876126</v>
      </c>
      <c r="AG217" s="86">
        <f t="shared" si="652"/>
        <v>0.36097306908777754</v>
      </c>
      <c r="AH217" s="86">
        <f t="shared" si="652"/>
        <v>0.35734375454081307</v>
      </c>
      <c r="AI217" s="86">
        <f t="shared" si="652"/>
        <v>0.33341611386686665</v>
      </c>
      <c r="AJ217" s="86">
        <f t="shared" ref="AJ217" si="653">AJ85/AJ$126+AJ216</f>
        <v>0.3316162586568715</v>
      </c>
      <c r="AK217" s="86">
        <f t="shared" ref="AK217:AL217" si="654">AK85/AK$126+AK216</f>
        <v>0.32065737004472683</v>
      </c>
      <c r="AL217" s="86">
        <f t="shared" si="654"/>
        <v>0.41582999909943114</v>
      </c>
      <c r="AM217" s="86">
        <f t="shared" ref="AM217:AN217" si="655">AM85/AM$126+AM216</f>
        <v>0.18895567766053978</v>
      </c>
      <c r="AN217" s="86">
        <f t="shared" si="655"/>
        <v>0.34750592936939717</v>
      </c>
      <c r="AO217" s="86">
        <f t="shared" ref="AO217:AP217" si="656">AO85/AO$126+AO216</f>
        <v>0.3418316182816547</v>
      </c>
      <c r="AP217" s="86">
        <f t="shared" si="656"/>
        <v>0.27914526224945502</v>
      </c>
      <c r="AQ217" s="86">
        <f t="shared" ref="AQ217:AT217" si="657">AQ85/AQ$126+AQ216</f>
        <v>0.34788255309402644</v>
      </c>
      <c r="AR217" s="86">
        <f t="shared" ref="AR217:AS217" si="658">AR85/AR$126+AR216</f>
        <v>0.28100539869921692</v>
      </c>
      <c r="AS217" s="86">
        <f t="shared" si="658"/>
        <v>0.29368061685741598</v>
      </c>
      <c r="AT217" s="86">
        <f t="shared" si="657"/>
        <v>0.32022829197496772</v>
      </c>
      <c r="AU217" s="36"/>
      <c r="AV217" s="57">
        <f t="shared" si="651"/>
        <v>18</v>
      </c>
      <c r="AW217" s="63">
        <f t="shared" si="651"/>
        <v>0.69230769230769229</v>
      </c>
      <c r="AX217" s="63">
        <f t="shared" si="515"/>
        <v>0.31152563880785067</v>
      </c>
      <c r="AY217" s="64">
        <f t="shared" si="516"/>
        <v>0.11653936922305567</v>
      </c>
      <c r="AZ217" s="64">
        <f t="shared" si="517"/>
        <v>0.58732093775462635</v>
      </c>
      <c r="BA217" s="65">
        <f t="shared" si="518"/>
        <v>5.7372062591417725E-5</v>
      </c>
      <c r="BB217" s="51">
        <f t="shared" si="528"/>
        <v>6.5275981066384621E-4</v>
      </c>
      <c r="BC217" s="51"/>
      <c r="BD217" s="50"/>
      <c r="BE217" s="88">
        <f t="shared" si="519"/>
        <v>0.32997120773893235</v>
      </c>
      <c r="BF217" s="51">
        <f t="shared" si="520"/>
        <v>0.27325772302887685</v>
      </c>
    </row>
    <row r="218" spans="1:58" x14ac:dyDescent="0.25">
      <c r="A218" s="60">
        <v>19602</v>
      </c>
      <c r="B218" s="86">
        <f t="shared" si="529"/>
        <v>0.63712174566304636</v>
      </c>
      <c r="C218" s="86">
        <f t="shared" si="611"/>
        <v>0.35658367641404393</v>
      </c>
      <c r="D218" s="86">
        <f t="shared" si="612"/>
        <v>0.27418593205439301</v>
      </c>
      <c r="E218" s="86">
        <f t="shared" si="613"/>
        <v>0.35493361141539637</v>
      </c>
      <c r="F218" s="86">
        <f t="shared" si="614"/>
        <v>0.3378283991553202</v>
      </c>
      <c r="G218" s="86">
        <f t="shared" si="615"/>
        <v>0.39052299596830353</v>
      </c>
      <c r="H218" s="86">
        <f t="shared" si="584"/>
        <v>0.34228585415837359</v>
      </c>
      <c r="I218" s="86">
        <f t="shared" si="585"/>
        <v>0.33699581711946641</v>
      </c>
      <c r="J218" s="86">
        <f t="shared" si="586"/>
        <v>0.33575605392318825</v>
      </c>
      <c r="K218" s="86">
        <f t="shared" si="587"/>
        <v>0.12153024690262942</v>
      </c>
      <c r="L218" s="86">
        <f t="shared" si="588"/>
        <v>0.37082188808844663</v>
      </c>
      <c r="M218" s="86">
        <f t="shared" si="589"/>
        <v>0.16947885161971113</v>
      </c>
      <c r="N218" s="86">
        <f t="shared" si="590"/>
        <v>0.37762678516350379</v>
      </c>
      <c r="O218" s="86">
        <f t="shared" si="591"/>
        <v>0.3442423616963417</v>
      </c>
      <c r="P218" s="86">
        <f t="shared" si="592"/>
        <v>0.33806277086308312</v>
      </c>
      <c r="Q218" s="86">
        <f t="shared" si="593"/>
        <v>0.32068940076106417</v>
      </c>
      <c r="R218" s="86">
        <f t="shared" si="594"/>
        <v>0.33820854194750771</v>
      </c>
      <c r="S218" s="86">
        <f t="shared" si="595"/>
        <v>0.35057623775898972</v>
      </c>
      <c r="T218" s="86">
        <f t="shared" si="596"/>
        <v>0.34695962532381946</v>
      </c>
      <c r="U218" s="86">
        <f t="shared" si="597"/>
        <v>0.25824605745209078</v>
      </c>
      <c r="V218" s="86">
        <f t="shared" si="598"/>
        <v>0.33849209817419196</v>
      </c>
      <c r="W218" s="86">
        <f t="shared" si="599"/>
        <v>0.21756162627927528</v>
      </c>
      <c r="X218" s="86">
        <f t="shared" si="600"/>
        <v>0.34997879507239532</v>
      </c>
      <c r="Y218" s="86">
        <f t="shared" si="601"/>
        <v>0.31790067868371003</v>
      </c>
      <c r="Z218" s="86">
        <f t="shared" si="602"/>
        <v>0.20789654547380326</v>
      </c>
      <c r="AA218" s="86">
        <f t="shared" si="603"/>
        <v>0.41609846257691313</v>
      </c>
      <c r="AB218" s="86">
        <f t="shared" si="603"/>
        <v>0.3337482968267621</v>
      </c>
      <c r="AC218" s="86">
        <f t="shared" si="603"/>
        <v>0.24029993334288952</v>
      </c>
      <c r="AD218" s="86">
        <f t="shared" si="603"/>
        <v>0.45185884486510586</v>
      </c>
      <c r="AE218" s="86">
        <f t="shared" ref="AE218:AI218" si="659">AE86/AE$126+AE217</f>
        <v>0.38323455423730196</v>
      </c>
      <c r="AF218" s="86">
        <f t="shared" si="659"/>
        <v>0.28515645279081109</v>
      </c>
      <c r="AG218" s="86">
        <f t="shared" si="659"/>
        <v>0.3851925379220269</v>
      </c>
      <c r="AH218" s="86">
        <f t="shared" si="659"/>
        <v>0.39205567292485499</v>
      </c>
      <c r="AI218" s="86">
        <f t="shared" si="659"/>
        <v>0.35406508198277864</v>
      </c>
      <c r="AJ218" s="86">
        <f t="shared" ref="AJ218" si="660">AJ86/AJ$126+AJ217</f>
        <v>0.34617494115504521</v>
      </c>
      <c r="AK218" s="86">
        <f t="shared" ref="AK218:AL218" si="661">AK86/AK$126+AK217</f>
        <v>0.34617493988148962</v>
      </c>
      <c r="AL218" s="86">
        <f t="shared" si="661"/>
        <v>0.43365755766694636</v>
      </c>
      <c r="AM218" s="86">
        <f t="shared" ref="AM218:AN218" si="662">AM86/AM$126+AM217</f>
        <v>0.22842804359349586</v>
      </c>
      <c r="AN218" s="86">
        <f t="shared" si="662"/>
        <v>0.36827078279393055</v>
      </c>
      <c r="AO218" s="86">
        <f t="shared" ref="AO218:AP218" si="663">AO86/AO$126+AO217</f>
        <v>0.34390019085824564</v>
      </c>
      <c r="AP218" s="86">
        <f t="shared" si="663"/>
        <v>0.36639175497122545</v>
      </c>
      <c r="AQ218" s="86">
        <f t="shared" ref="AQ218:AT218" si="664">AQ86/AQ$126+AQ217</f>
        <v>0.3709121613595967</v>
      </c>
      <c r="AR218" s="86">
        <f t="shared" ref="AR218:AS218" si="665">AR86/AR$126+AR217</f>
        <v>0.32637692447622657</v>
      </c>
      <c r="AS218" s="86">
        <f t="shared" si="665"/>
        <v>0.34406252710798763</v>
      </c>
      <c r="AT218" s="86">
        <f t="shared" si="664"/>
        <v>0.34879981411526267</v>
      </c>
      <c r="AU218" s="36"/>
      <c r="AV218" s="57">
        <f t="shared" si="651"/>
        <v>18</v>
      </c>
      <c r="AW218" s="63">
        <f t="shared" si="651"/>
        <v>0.69230769230769229</v>
      </c>
      <c r="AX218" s="63">
        <f t="shared" si="515"/>
        <v>0.33776324605735536</v>
      </c>
      <c r="AY218" s="64">
        <f t="shared" si="516"/>
        <v>0.12153024690262942</v>
      </c>
      <c r="AZ218" s="64">
        <f t="shared" si="517"/>
        <v>0.63712174566304636</v>
      </c>
      <c r="BA218" s="65">
        <f t="shared" si="518"/>
        <v>6.2204106756797293E-5</v>
      </c>
      <c r="BB218" s="51">
        <f t="shared" si="528"/>
        <v>7.1496391742064346E-4</v>
      </c>
      <c r="BC218" s="51"/>
      <c r="BD218" s="50"/>
      <c r="BE218" s="88">
        <f t="shared" si="519"/>
        <v>0.35943131874892453</v>
      </c>
      <c r="BF218" s="51">
        <f t="shared" si="520"/>
        <v>0.31138870701972998</v>
      </c>
    </row>
    <row r="219" spans="1:58" x14ac:dyDescent="0.25">
      <c r="A219" s="60">
        <v>19603</v>
      </c>
      <c r="B219" s="86">
        <f t="shared" si="529"/>
        <v>0.65250963574710874</v>
      </c>
      <c r="C219" s="86">
        <f t="shared" si="611"/>
        <v>0.37046635893293239</v>
      </c>
      <c r="D219" s="86">
        <f t="shared" si="612"/>
        <v>0.33065881771310024</v>
      </c>
      <c r="E219" s="86">
        <f t="shared" si="613"/>
        <v>0.38420860761554254</v>
      </c>
      <c r="F219" s="86">
        <f t="shared" si="614"/>
        <v>0.40119038494380843</v>
      </c>
      <c r="G219" s="86">
        <f t="shared" si="615"/>
        <v>0.41624732279354948</v>
      </c>
      <c r="H219" s="86">
        <f t="shared" si="584"/>
        <v>0.37213484251563056</v>
      </c>
      <c r="I219" s="86">
        <f t="shared" si="585"/>
        <v>0.36708488280254792</v>
      </c>
      <c r="J219" s="86">
        <f t="shared" si="586"/>
        <v>0.36590138366888847</v>
      </c>
      <c r="K219" s="86">
        <f t="shared" si="587"/>
        <v>0.14010740270993172</v>
      </c>
      <c r="L219" s="86">
        <f t="shared" si="588"/>
        <v>0.39937582788074677</v>
      </c>
      <c r="M219" s="86">
        <f t="shared" si="589"/>
        <v>0.17241824484788315</v>
      </c>
      <c r="N219" s="86">
        <f t="shared" si="590"/>
        <v>0.40412797494495195</v>
      </c>
      <c r="O219" s="86">
        <f t="shared" si="591"/>
        <v>0.39609975142894943</v>
      </c>
      <c r="P219" s="86">
        <f t="shared" si="592"/>
        <v>0.37585932296729757</v>
      </c>
      <c r="Q219" s="86">
        <f t="shared" si="593"/>
        <v>0.37376406615522478</v>
      </c>
      <c r="R219" s="86">
        <f t="shared" si="594"/>
        <v>0.36824257062607002</v>
      </c>
      <c r="S219" s="86">
        <f t="shared" si="595"/>
        <v>0.38004898428865169</v>
      </c>
      <c r="T219" s="86">
        <f t="shared" si="596"/>
        <v>0.37659650428473157</v>
      </c>
      <c r="U219" s="86">
        <f t="shared" si="597"/>
        <v>0.35672217290506147</v>
      </c>
      <c r="V219" s="86">
        <f t="shared" si="598"/>
        <v>0.36851325823833525</v>
      </c>
      <c r="W219" s="86">
        <f t="shared" si="599"/>
        <v>0.22691247992590829</v>
      </c>
      <c r="X219" s="86">
        <f t="shared" si="600"/>
        <v>0.36802727489638093</v>
      </c>
      <c r="Y219" s="86">
        <f t="shared" si="601"/>
        <v>0.32355395972491879</v>
      </c>
      <c r="Z219" s="86">
        <f t="shared" si="602"/>
        <v>0.24743294229624632</v>
      </c>
      <c r="AA219" s="86">
        <f t="shared" si="603"/>
        <v>0.44094866199552957</v>
      </c>
      <c r="AB219" s="86">
        <f t="shared" si="603"/>
        <v>0.36398474432160777</v>
      </c>
      <c r="AC219" s="86">
        <f t="shared" si="603"/>
        <v>0.26356795569858577</v>
      </c>
      <c r="AD219" s="86">
        <f t="shared" si="603"/>
        <v>0.45700071534869746</v>
      </c>
      <c r="AE219" s="86">
        <f t="shared" ref="AE219:AI219" si="666">AE87/AE$126+AE218</f>
        <v>0.42615375131832622</v>
      </c>
      <c r="AF219" s="86">
        <f t="shared" si="666"/>
        <v>0.30679133056727104</v>
      </c>
      <c r="AG219" s="86">
        <f t="shared" si="666"/>
        <v>0.39953301288967452</v>
      </c>
      <c r="AH219" s="86">
        <f t="shared" si="666"/>
        <v>0.39594859835110269</v>
      </c>
      <c r="AI219" s="86">
        <f t="shared" si="666"/>
        <v>0.39037878453145147</v>
      </c>
      <c r="AJ219" s="86">
        <f t="shared" ref="AJ219" si="667">AJ87/AJ$126+AJ218</f>
        <v>0.37386900107570092</v>
      </c>
      <c r="AK219" s="86">
        <f t="shared" ref="AK219:AL219" si="668">AK87/AK$126+AK218</f>
        <v>0.37386899992490941</v>
      </c>
      <c r="AL219" s="86">
        <f t="shared" si="668"/>
        <v>0.4370825566035626</v>
      </c>
      <c r="AM219" s="86">
        <f t="shared" ref="AM219:AN219" si="669">AM87/AM$126+AM218</f>
        <v>0.26150442430583409</v>
      </c>
      <c r="AN219" s="86">
        <f t="shared" si="669"/>
        <v>0.3743780926246757</v>
      </c>
      <c r="AO219" s="86">
        <f t="shared" ref="AO219:AP219" si="670">AO87/AO$126+AO218</f>
        <v>0.34648590657898432</v>
      </c>
      <c r="AP219" s="86">
        <f t="shared" si="670"/>
        <v>0.38651719281851665</v>
      </c>
      <c r="AQ219" s="86">
        <f t="shared" ref="AQ219:AT219" si="671">AQ87/AQ$126+AQ218</f>
        <v>0.40125705695658342</v>
      </c>
      <c r="AR219" s="86">
        <f t="shared" ref="AR219:AS219" si="672">AR87/AR$126+AR218</f>
        <v>0.34127998038838303</v>
      </c>
      <c r="AS219" s="86">
        <f t="shared" si="672"/>
        <v>0.36966986165683191</v>
      </c>
      <c r="AT219" s="86">
        <f t="shared" si="671"/>
        <v>0.37451968119206253</v>
      </c>
      <c r="AU219" s="36"/>
      <c r="AV219" s="57">
        <f t="shared" si="651"/>
        <v>17</v>
      </c>
      <c r="AW219" s="63">
        <f t="shared" si="651"/>
        <v>0.65384615384615385</v>
      </c>
      <c r="AX219" s="63">
        <f t="shared" si="515"/>
        <v>0.36495433964450413</v>
      </c>
      <c r="AY219" s="64">
        <f t="shared" si="516"/>
        <v>0.14010740270993172</v>
      </c>
      <c r="AZ219" s="64">
        <f t="shared" si="517"/>
        <v>0.65250963574710874</v>
      </c>
      <c r="BA219" s="65">
        <f t="shared" si="518"/>
        <v>6.7211749560069779E-5</v>
      </c>
      <c r="BB219" s="51">
        <f t="shared" si="528"/>
        <v>7.8217566698071325E-4</v>
      </c>
      <c r="BC219" s="51"/>
      <c r="BD219" s="50"/>
      <c r="BE219" s="88">
        <f t="shared" si="519"/>
        <v>0.39973873929335912</v>
      </c>
      <c r="BF219" s="51">
        <f t="shared" si="520"/>
        <v>0.36406554151612308</v>
      </c>
    </row>
    <row r="220" spans="1:58" x14ac:dyDescent="0.25">
      <c r="A220" s="60">
        <v>19604</v>
      </c>
      <c r="B220" s="86">
        <f t="shared" si="529"/>
        <v>0.66999587447899778</v>
      </c>
      <c r="C220" s="86">
        <f t="shared" si="611"/>
        <v>0.39634475741474395</v>
      </c>
      <c r="D220" s="86">
        <f t="shared" si="612"/>
        <v>0.39815080301253086</v>
      </c>
      <c r="E220" s="86">
        <f t="shared" si="613"/>
        <v>0.4159743347856022</v>
      </c>
      <c r="F220" s="86">
        <f t="shared" si="614"/>
        <v>0.44057756529881464</v>
      </c>
      <c r="G220" s="86">
        <f t="shared" si="615"/>
        <v>0.45340468376334919</v>
      </c>
      <c r="H220" s="86">
        <f t="shared" si="584"/>
        <v>0.40452339737521248</v>
      </c>
      <c r="I220" s="86">
        <f t="shared" si="585"/>
        <v>0.39973394088403286</v>
      </c>
      <c r="J220" s="86">
        <f t="shared" si="586"/>
        <v>0.39861149278807229</v>
      </c>
      <c r="K220" s="86">
        <f t="shared" si="587"/>
        <v>0.14787099021149089</v>
      </c>
      <c r="L220" s="86">
        <f t="shared" si="588"/>
        <v>0.43035915081367837</v>
      </c>
      <c r="M220" s="86">
        <f t="shared" si="589"/>
        <v>0.17633743581877917</v>
      </c>
      <c r="N220" s="86">
        <f t="shared" si="590"/>
        <v>0.41237278954362472</v>
      </c>
      <c r="O220" s="86">
        <f t="shared" si="591"/>
        <v>0.42552676226927844</v>
      </c>
      <c r="P220" s="86">
        <f t="shared" si="592"/>
        <v>0.40805574971771719</v>
      </c>
      <c r="Q220" s="86">
        <f t="shared" si="593"/>
        <v>0.40606857716343014</v>
      </c>
      <c r="R220" s="86">
        <f t="shared" si="594"/>
        <v>0.40083190912784117</v>
      </c>
      <c r="S220" s="86">
        <f t="shared" si="595"/>
        <v>0.41202928648233333</v>
      </c>
      <c r="T220" s="86">
        <f t="shared" si="596"/>
        <v>0.40875490337703974</v>
      </c>
      <c r="U220" s="86">
        <f t="shared" si="597"/>
        <v>0.39892622238490605</v>
      </c>
      <c r="V220" s="86">
        <f t="shared" si="598"/>
        <v>0.40108863325774563</v>
      </c>
      <c r="W220" s="86">
        <f t="shared" si="599"/>
        <v>0.34286306514415765</v>
      </c>
      <c r="X220" s="86">
        <f t="shared" si="600"/>
        <v>0.39235782228341121</v>
      </c>
      <c r="Y220" s="86">
        <f t="shared" si="601"/>
        <v>0.38008677013700676</v>
      </c>
      <c r="Z220" s="86">
        <f t="shared" si="602"/>
        <v>0.25672001537534367</v>
      </c>
      <c r="AA220" s="86">
        <f t="shared" si="603"/>
        <v>0.44775288326491264</v>
      </c>
      <c r="AB220" s="86">
        <f t="shared" si="603"/>
        <v>0.3967937235473824</v>
      </c>
      <c r="AC220" s="86">
        <f t="shared" si="603"/>
        <v>0.30556389848691562</v>
      </c>
      <c r="AD220" s="86">
        <f t="shared" si="603"/>
        <v>0.46649339931840506</v>
      </c>
      <c r="AE220" s="86">
        <f t="shared" ref="AE220:AI220" si="673">AE88/AE$126+AE219</f>
        <v>0.46367873237277368</v>
      </c>
      <c r="AF220" s="86">
        <f t="shared" si="673"/>
        <v>0.38812751663826611</v>
      </c>
      <c r="AG220" s="86">
        <f t="shared" si="673"/>
        <v>0.40686258898424998</v>
      </c>
      <c r="AH220" s="86">
        <f t="shared" si="673"/>
        <v>0.40016593422953767</v>
      </c>
      <c r="AI220" s="86">
        <f t="shared" si="673"/>
        <v>0.39856716843948553</v>
      </c>
      <c r="AJ220" s="86">
        <f t="shared" ref="AJ220" si="674">AJ88/AJ$126+AJ219</f>
        <v>0.40514957533643536</v>
      </c>
      <c r="AK220" s="86">
        <f t="shared" ref="AK220:AL220" si="675">AK88/AK$126+AK219</f>
        <v>0.40514957431443538</v>
      </c>
      <c r="AL220" s="86">
        <f t="shared" si="675"/>
        <v>0.44445947739012059</v>
      </c>
      <c r="AM220" s="86">
        <f t="shared" ref="AM220:AN220" si="676">AM88/AM$126+AM219</f>
        <v>0.33752527721374953</v>
      </c>
      <c r="AN220" s="86">
        <f t="shared" si="676"/>
        <v>0.40552591491372425</v>
      </c>
      <c r="AO220" s="86">
        <f t="shared" ref="AO220:AP220" si="677">AO88/AO$126+AO219</f>
        <v>0.35010590858801849</v>
      </c>
      <c r="AP220" s="86">
        <f t="shared" si="677"/>
        <v>0.408600781375274</v>
      </c>
      <c r="AQ220" s="86">
        <f t="shared" ref="AQ220:AT220" si="678">AQ88/AQ$126+AQ219</f>
        <v>0.41656497303899193</v>
      </c>
      <c r="AR220" s="86">
        <f t="shared" ref="AR220:AS220" si="679">AR88/AR$126+AR219</f>
        <v>0.35899805797283574</v>
      </c>
      <c r="AS220" s="86">
        <f t="shared" si="679"/>
        <v>0.39964918015303985</v>
      </c>
      <c r="AT220" s="86">
        <f t="shared" si="678"/>
        <v>0.40423264705650119</v>
      </c>
      <c r="AU220" s="36"/>
      <c r="AV220" s="57">
        <f t="shared" si="651"/>
        <v>15</v>
      </c>
      <c r="AW220" s="63">
        <f t="shared" si="651"/>
        <v>0.57692307692307687</v>
      </c>
      <c r="AX220" s="63">
        <f t="shared" si="515"/>
        <v>0.39527853656764889</v>
      </c>
      <c r="AY220" s="64">
        <f t="shared" si="516"/>
        <v>0.14787099021149089</v>
      </c>
      <c r="AZ220" s="64">
        <f t="shared" si="517"/>
        <v>0.66999587447899778</v>
      </c>
      <c r="BA220" s="65">
        <f t="shared" si="518"/>
        <v>7.2796399769172558E-5</v>
      </c>
      <c r="BB220" s="51">
        <f t="shared" si="528"/>
        <v>8.5497206674988585E-4</v>
      </c>
      <c r="BC220" s="51"/>
      <c r="BD220" s="50"/>
      <c r="BE220" s="88">
        <f t="shared" si="519"/>
        <v>0.42649323997815841</v>
      </c>
      <c r="BF220" s="51">
        <f t="shared" si="520"/>
        <v>0.39851935483296402</v>
      </c>
    </row>
    <row r="221" spans="1:58" x14ac:dyDescent="0.25">
      <c r="A221" s="60">
        <v>19605</v>
      </c>
      <c r="B221" s="86">
        <f t="shared" si="529"/>
        <v>0.70203066383581847</v>
      </c>
      <c r="C221" s="86">
        <f t="shared" si="611"/>
        <v>0.42688850488975555</v>
      </c>
      <c r="D221" s="86">
        <f t="shared" si="612"/>
        <v>0.43148357942571902</v>
      </c>
      <c r="E221" s="86">
        <f t="shared" si="613"/>
        <v>0.44552486491275528</v>
      </c>
      <c r="F221" s="86">
        <f t="shared" si="614"/>
        <v>0.45299308954115358</v>
      </c>
      <c r="G221" s="86">
        <f t="shared" si="615"/>
        <v>0.4891329154650797</v>
      </c>
      <c r="H221" s="86">
        <f t="shared" si="584"/>
        <v>0.43465332202685686</v>
      </c>
      <c r="I221" s="86">
        <f t="shared" si="585"/>
        <v>0.43010620245014053</v>
      </c>
      <c r="J221" s="86">
        <f t="shared" si="586"/>
        <v>0.42904054797179364</v>
      </c>
      <c r="K221" s="86">
        <f t="shared" si="587"/>
        <v>0.16617087503659464</v>
      </c>
      <c r="L221" s="86">
        <f t="shared" si="588"/>
        <v>0.45918183801125079</v>
      </c>
      <c r="M221" s="86">
        <f t="shared" si="589"/>
        <v>0.18074652566103719</v>
      </c>
      <c r="N221" s="86">
        <f t="shared" si="590"/>
        <v>0.44210555065261264</v>
      </c>
      <c r="O221" s="86">
        <f t="shared" si="591"/>
        <v>0.42789327013406014</v>
      </c>
      <c r="P221" s="86">
        <f t="shared" si="592"/>
        <v>0.43800694439919907</v>
      </c>
      <c r="Q221" s="86">
        <f t="shared" si="593"/>
        <v>0.43612031879918067</v>
      </c>
      <c r="R221" s="86">
        <f t="shared" si="594"/>
        <v>0.43114861568593787</v>
      </c>
      <c r="S221" s="86">
        <f t="shared" si="595"/>
        <v>0.44177942814892618</v>
      </c>
      <c r="T221" s="86">
        <f t="shared" si="596"/>
        <v>0.43867072227624471</v>
      </c>
      <c r="U221" s="86">
        <f t="shared" si="597"/>
        <v>0.4316003252080115</v>
      </c>
      <c r="V221" s="86">
        <f t="shared" si="598"/>
        <v>0.43139235008329624</v>
      </c>
      <c r="W221" s="86">
        <f t="shared" si="599"/>
        <v>0.41804392846308708</v>
      </c>
      <c r="X221" s="86">
        <f t="shared" si="600"/>
        <v>0.42087641471247128</v>
      </c>
      <c r="Y221" s="86">
        <f t="shared" si="601"/>
        <v>0.42493613306392986</v>
      </c>
      <c r="Z221" s="86">
        <f t="shared" si="602"/>
        <v>0.30633952011223531</v>
      </c>
      <c r="AA221" s="86">
        <f t="shared" si="603"/>
        <v>0.47851979683081869</v>
      </c>
      <c r="AB221" s="86">
        <f t="shared" si="603"/>
        <v>0.42731475409995801</v>
      </c>
      <c r="AC221" s="86">
        <f t="shared" si="603"/>
        <v>0.3381012956021982</v>
      </c>
      <c r="AD221" s="86">
        <f t="shared" si="603"/>
        <v>0.49233459456927575</v>
      </c>
      <c r="AE221" s="86">
        <f t="shared" ref="AE221:AI221" si="680">AE89/AE$126+AE220</f>
        <v>0.47376357103115646</v>
      </c>
      <c r="AF221" s="86">
        <f t="shared" si="680"/>
        <v>0.4253723695192605</v>
      </c>
      <c r="AG221" s="86">
        <f t="shared" si="680"/>
        <v>0.44637856445065677</v>
      </c>
      <c r="AH221" s="86">
        <f t="shared" si="680"/>
        <v>0.43020653598790703</v>
      </c>
      <c r="AI221" s="86">
        <f t="shared" si="680"/>
        <v>0.42868783880757333</v>
      </c>
      <c r="AJ221" s="86">
        <f t="shared" ref="AJ221" si="681">AJ89/AJ$126+AJ220</f>
        <v>0.43490548518865668</v>
      </c>
      <c r="AK221" s="86">
        <f t="shared" ref="AK221:AL221" si="682">AK89/AK$126+AK220</f>
        <v>0.43490548428057318</v>
      </c>
      <c r="AL221" s="86">
        <f t="shared" si="682"/>
        <v>0.45306588497443828</v>
      </c>
      <c r="AM221" s="86">
        <f t="shared" ref="AM221:AN221" si="683">AM89/AM$126+AM220</f>
        <v>0.38156620401857555</v>
      </c>
      <c r="AN221" s="86">
        <f t="shared" si="683"/>
        <v>0.4344926338559188</v>
      </c>
      <c r="AO221" s="86">
        <f t="shared" ref="AO221:AP221" si="684">AO89/AO$126+AO220</f>
        <v>0.48818312807546449</v>
      </c>
      <c r="AP221" s="86">
        <f t="shared" si="684"/>
        <v>0.45113616623090025</v>
      </c>
      <c r="AQ221" s="86">
        <f t="shared" ref="AQ221:AT221" si="685">AQ89/AQ$126+AQ220</f>
        <v>0.43566600107102377</v>
      </c>
      <c r="AR221" s="86">
        <f t="shared" ref="AR221:AS221" si="686">AR89/AR$126+AR220</f>
        <v>0.43566600116537402</v>
      </c>
      <c r="AS221" s="86">
        <f t="shared" si="686"/>
        <v>0.43566600029084523</v>
      </c>
      <c r="AT221" s="86">
        <f t="shared" si="685"/>
        <v>0.4356659998801613</v>
      </c>
      <c r="AU221" s="36"/>
      <c r="AV221" s="57">
        <f t="shared" si="651"/>
        <v>13</v>
      </c>
      <c r="AW221" s="63">
        <f t="shared" si="651"/>
        <v>0.5</v>
      </c>
      <c r="AX221" s="63">
        <f t="shared" si="515"/>
        <v>0.4288547724643974</v>
      </c>
      <c r="AY221" s="64">
        <f t="shared" si="516"/>
        <v>0.16617087503659464</v>
      </c>
      <c r="AZ221" s="64">
        <f t="shared" si="517"/>
        <v>0.70203066383581847</v>
      </c>
      <c r="BA221" s="65">
        <f t="shared" si="518"/>
        <v>7.8979961144166254E-5</v>
      </c>
      <c r="BB221" s="51">
        <f t="shared" si="528"/>
        <v>9.3395202789405213E-4</v>
      </c>
      <c r="BC221" s="51"/>
      <c r="BD221" s="50"/>
      <c r="BE221" s="88">
        <f t="shared" si="519"/>
        <v>0.44701850983843494</v>
      </c>
      <c r="BF221" s="51">
        <f t="shared" si="520"/>
        <v>0.42881109240424692</v>
      </c>
    </row>
    <row r="222" spans="1:58" x14ac:dyDescent="0.25">
      <c r="A222" s="60">
        <v>19606</v>
      </c>
      <c r="B222" s="86">
        <f t="shared" si="529"/>
        <v>0.71266229698480699</v>
      </c>
      <c r="C222" s="86">
        <f t="shared" si="611"/>
        <v>0.46149531067285682</v>
      </c>
      <c r="D222" s="86">
        <f t="shared" si="612"/>
        <v>0.46581291589589591</v>
      </c>
      <c r="E222" s="86">
        <f t="shared" si="613"/>
        <v>0.47900633138226328</v>
      </c>
      <c r="F222" s="86">
        <f t="shared" si="614"/>
        <v>0.46069927700191565</v>
      </c>
      <c r="G222" s="86">
        <f t="shared" si="615"/>
        <v>0.51546972626235532</v>
      </c>
      <c r="H222" s="86">
        <f t="shared" si="584"/>
        <v>0.46879125652735815</v>
      </c>
      <c r="I222" s="86">
        <f t="shared" si="585"/>
        <v>0.46451871054517718</v>
      </c>
      <c r="J222" s="86">
        <f t="shared" si="586"/>
        <v>0.46351740461270496</v>
      </c>
      <c r="K222" s="86">
        <f t="shared" si="587"/>
        <v>0.18419348887949985</v>
      </c>
      <c r="L222" s="86">
        <f t="shared" si="588"/>
        <v>0.49183864081251183</v>
      </c>
      <c r="M222" s="86">
        <f t="shared" si="589"/>
        <v>0.24982226652307943</v>
      </c>
      <c r="N222" s="86">
        <f t="shared" si="590"/>
        <v>0.47579348923832598</v>
      </c>
      <c r="O222" s="86">
        <f t="shared" si="591"/>
        <v>0.46243940408561685</v>
      </c>
      <c r="P222" s="86">
        <f t="shared" si="592"/>
        <v>0.4719423735148745</v>
      </c>
      <c r="Q222" s="86">
        <f t="shared" si="593"/>
        <v>0.4701696700497584</v>
      </c>
      <c r="R222" s="86">
        <f t="shared" si="594"/>
        <v>0.46549817861223042</v>
      </c>
      <c r="S222" s="86">
        <f t="shared" si="595"/>
        <v>0.47548705932873231</v>
      </c>
      <c r="T222" s="86">
        <f t="shared" si="596"/>
        <v>0.47256606977403837</v>
      </c>
      <c r="U222" s="86">
        <f t="shared" si="597"/>
        <v>0.4379536229791709</v>
      </c>
      <c r="V222" s="86">
        <f t="shared" si="598"/>
        <v>0.46572719532822759</v>
      </c>
      <c r="W222" s="86">
        <f t="shared" si="599"/>
        <v>0.45170700159096594</v>
      </c>
      <c r="X222" s="86">
        <f t="shared" si="600"/>
        <v>0.44809870748566499</v>
      </c>
      <c r="Y222" s="86">
        <f t="shared" si="601"/>
        <v>0.50031321361338044</v>
      </c>
      <c r="Z222" s="86">
        <f t="shared" si="602"/>
        <v>0.42176457123815969</v>
      </c>
      <c r="AA222" s="86">
        <f t="shared" si="603"/>
        <v>0.50011580346842588</v>
      </c>
      <c r="AB222" s="86">
        <f t="shared" si="603"/>
        <v>0.46189582107842475</v>
      </c>
      <c r="AC222" s="86">
        <f t="shared" si="603"/>
        <v>0.36420688165980863</v>
      </c>
      <c r="AD222" s="86">
        <f t="shared" si="603"/>
        <v>0.51843947548597169</v>
      </c>
      <c r="AE222" s="86">
        <f t="shared" ref="AE222:AI222" si="687">AE90/AE$126+AE221</f>
        <v>0.47892325592614299</v>
      </c>
      <c r="AF222" s="86">
        <f t="shared" si="687"/>
        <v>0.44070848541143465</v>
      </c>
      <c r="AG222" s="86">
        <f t="shared" si="687"/>
        <v>0.47505951438595201</v>
      </c>
      <c r="AH222" s="86">
        <f t="shared" si="687"/>
        <v>0.46237175882481257</v>
      </c>
      <c r="AI222" s="86">
        <f t="shared" si="687"/>
        <v>0.46093879310710478</v>
      </c>
      <c r="AJ222" s="86">
        <f t="shared" ref="AJ222" si="688">AJ90/AJ$126+AJ221</f>
        <v>0.46676588122639817</v>
      </c>
      <c r="AK222" s="86">
        <f t="shared" ref="AK222:AL222" si="689">AK90/AK$126+AK221</f>
        <v>0.46676588043082623</v>
      </c>
      <c r="AL222" s="86">
        <f t="shared" si="689"/>
        <v>0.46676588072090319</v>
      </c>
      <c r="AM222" s="86">
        <f t="shared" ref="AM222:AN222" si="690">AM90/AM$126+AM221</f>
        <v>0.41482532716578857</v>
      </c>
      <c r="AN222" s="86">
        <f t="shared" si="690"/>
        <v>0.46538684392527496</v>
      </c>
      <c r="AO222" s="86">
        <f t="shared" ref="AO222:AP222" si="691">AO90/AO$126+AO221</f>
        <v>0.4928374163727941</v>
      </c>
      <c r="AP222" s="86">
        <f t="shared" si="691"/>
        <v>0.46364657354137856</v>
      </c>
      <c r="AQ222" s="86">
        <f t="shared" ref="AQ222:AT222" si="692">AQ90/AQ$126+AQ221</f>
        <v>0.46555627484827072</v>
      </c>
      <c r="AR222" s="86">
        <f t="shared" ref="AR222:AS222" si="693">AR90/AR$126+AR221</f>
        <v>0.4655562749309452</v>
      </c>
      <c r="AS222" s="86">
        <f t="shared" si="693"/>
        <v>0.46555627416728873</v>
      </c>
      <c r="AT222" s="86">
        <f t="shared" si="692"/>
        <v>0.46555627382472309</v>
      </c>
      <c r="AU222" s="36"/>
      <c r="AV222" s="57">
        <f t="shared" si="651"/>
        <v>11</v>
      </c>
      <c r="AW222" s="63">
        <f t="shared" si="651"/>
        <v>0.42307692307692307</v>
      </c>
      <c r="AX222" s="63">
        <f t="shared" si="515"/>
        <v>0.45998148607649425</v>
      </c>
      <c r="AY222" s="64">
        <f t="shared" si="516"/>
        <v>0.18419348887949985</v>
      </c>
      <c r="AZ222" s="64">
        <f t="shared" si="517"/>
        <v>0.71266229698480699</v>
      </c>
      <c r="BA222" s="65">
        <f t="shared" si="518"/>
        <v>8.4712406693278309E-5</v>
      </c>
      <c r="BB222" s="51">
        <f t="shared" si="528"/>
        <v>1.0186644345873304E-3</v>
      </c>
      <c r="BC222" s="51"/>
      <c r="BD222" s="50"/>
      <c r="BE222" s="88">
        <f t="shared" si="519"/>
        <v>0.47643605766711344</v>
      </c>
      <c r="BF222" s="51">
        <f t="shared" si="520"/>
        <v>0.46133610393866858</v>
      </c>
    </row>
    <row r="223" spans="1:58" x14ac:dyDescent="0.25">
      <c r="A223" s="60">
        <v>19607</v>
      </c>
      <c r="B223" s="86">
        <f t="shared" si="529"/>
        <v>0.73588402202075565</v>
      </c>
      <c r="C223" s="86">
        <f t="shared" si="611"/>
        <v>0.48542233536971169</v>
      </c>
      <c r="D223" s="86">
        <f t="shared" si="612"/>
        <v>0.48954809927849402</v>
      </c>
      <c r="E223" s="86">
        <f t="shared" si="613"/>
        <v>0.502155300406949</v>
      </c>
      <c r="F223" s="86">
        <f t="shared" si="614"/>
        <v>0.46968982903947143</v>
      </c>
      <c r="G223" s="86">
        <f t="shared" si="615"/>
        <v>0.54609392486383856</v>
      </c>
      <c r="H223" s="86">
        <f t="shared" si="584"/>
        <v>0.49239410525647903</v>
      </c>
      <c r="I223" s="86">
        <f t="shared" si="585"/>
        <v>0.48831139849894212</v>
      </c>
      <c r="J223" s="86">
        <f t="shared" si="586"/>
        <v>0.48735458292704936</v>
      </c>
      <c r="K223" s="86">
        <f t="shared" si="587"/>
        <v>0.18835255361247796</v>
      </c>
      <c r="L223" s="86">
        <f t="shared" si="588"/>
        <v>0.51441744025711222</v>
      </c>
      <c r="M223" s="86">
        <f t="shared" si="589"/>
        <v>0.25031216539444145</v>
      </c>
      <c r="N223" s="86">
        <f t="shared" si="590"/>
        <v>0.49908521236289022</v>
      </c>
      <c r="O223" s="86">
        <f t="shared" si="591"/>
        <v>0.48632448048991317</v>
      </c>
      <c r="P223" s="86">
        <f t="shared" si="592"/>
        <v>0.49540521072779603</v>
      </c>
      <c r="Q223" s="86">
        <f t="shared" si="593"/>
        <v>0.49371127262901521</v>
      </c>
      <c r="R223" s="86">
        <f t="shared" si="594"/>
        <v>0.48924734649595786</v>
      </c>
      <c r="S223" s="86">
        <f t="shared" si="595"/>
        <v>0.49879239784412777</v>
      </c>
      <c r="T223" s="86">
        <f t="shared" si="596"/>
        <v>0.49600119469631559</v>
      </c>
      <c r="U223" s="86">
        <f t="shared" si="597"/>
        <v>0.47607340960612732</v>
      </c>
      <c r="V223" s="86">
        <f t="shared" si="598"/>
        <v>0.48946618745846265</v>
      </c>
      <c r="W223" s="86">
        <f t="shared" si="599"/>
        <v>0.47695430643687509</v>
      </c>
      <c r="X223" s="86">
        <f t="shared" si="600"/>
        <v>0.47242925487269527</v>
      </c>
      <c r="Y223" s="86">
        <f t="shared" si="601"/>
        <v>0.53536355606887498</v>
      </c>
      <c r="Z223" s="86">
        <f t="shared" si="602"/>
        <v>0.46713855685317823</v>
      </c>
      <c r="AA223" s="86">
        <f t="shared" si="603"/>
        <v>0.50869503898199586</v>
      </c>
      <c r="AB223" s="86">
        <f t="shared" si="603"/>
        <v>0.48580505006333241</v>
      </c>
      <c r="AC223" s="86">
        <f t="shared" si="603"/>
        <v>0.40204106435199771</v>
      </c>
      <c r="AD223" s="86">
        <f t="shared" si="603"/>
        <v>0.52753663095694148</v>
      </c>
      <c r="AE223" s="86">
        <f t="shared" ref="AE223:AI223" si="694">AE91/AE$126+AE222</f>
        <v>0.50214183795358236</v>
      </c>
      <c r="AF223" s="86">
        <f t="shared" si="694"/>
        <v>0.44454251438447817</v>
      </c>
      <c r="AG223" s="86">
        <f t="shared" si="694"/>
        <v>0.48430115380954714</v>
      </c>
      <c r="AH223" s="86">
        <f t="shared" si="694"/>
        <v>0.48506739429189244</v>
      </c>
      <c r="AI223" s="86">
        <f t="shared" si="694"/>
        <v>0.48369492030654276</v>
      </c>
      <c r="AJ223" s="86">
        <f t="shared" ref="AJ223" si="695">AJ91/AJ$126+AJ222</f>
        <v>0.48924643225547126</v>
      </c>
      <c r="AK223" s="86">
        <f t="shared" ref="AK223:AL223" si="696">AK91/AK$126+AK222</f>
        <v>0.48924643153471131</v>
      </c>
      <c r="AL223" s="86">
        <f t="shared" si="696"/>
        <v>0.48924643179192678</v>
      </c>
      <c r="AM223" s="86">
        <f t="shared" ref="AM223:AN223" si="697">AM91/AM$126+AM222</f>
        <v>0.47878517937196741</v>
      </c>
      <c r="AN223" s="86">
        <f t="shared" si="697"/>
        <v>0.48896868701186541</v>
      </c>
      <c r="AO223" s="86">
        <f t="shared" ref="AO223:AP223" si="698">AO91/AO$126+AO222</f>
        <v>0.4938717026610896</v>
      </c>
      <c r="AP223" s="86">
        <f t="shared" si="698"/>
        <v>0.49291004803284522</v>
      </c>
      <c r="AQ223" s="86">
        <f t="shared" ref="AQ223:AT223" si="699">AQ91/AQ$126+AQ222</f>
        <v>0.48917753600889113</v>
      </c>
      <c r="AR223" s="86">
        <f t="shared" ref="AR223:AS223" si="700">AR91/AR$126+AR222</f>
        <v>0.48917753608297598</v>
      </c>
      <c r="AS223" s="86">
        <f t="shared" si="700"/>
        <v>0.48917753540056458</v>
      </c>
      <c r="AT223" s="86">
        <f t="shared" si="699"/>
        <v>0.48917753510621759</v>
      </c>
      <c r="AU223" s="36"/>
      <c r="AV223" s="57">
        <f t="shared" si="651"/>
        <v>11</v>
      </c>
      <c r="AW223" s="63">
        <f t="shared" si="651"/>
        <v>0.42307692307692307</v>
      </c>
      <c r="AX223" s="63">
        <f t="shared" si="515"/>
        <v>0.48286086230726194</v>
      </c>
      <c r="AY223" s="64">
        <f t="shared" si="516"/>
        <v>0.18835255361247796</v>
      </c>
      <c r="AZ223" s="64">
        <f t="shared" si="517"/>
        <v>0.73588402202075565</v>
      </c>
      <c r="BA223" s="65">
        <f t="shared" si="518"/>
        <v>8.8925982854095792E-5</v>
      </c>
      <c r="BB223" s="51">
        <f t="shared" si="528"/>
        <v>1.1075904174414261E-3</v>
      </c>
      <c r="BC223" s="51"/>
      <c r="BD223" s="50"/>
      <c r="BE223" s="88">
        <f t="shared" si="519"/>
        <v>0.49969922997170196</v>
      </c>
      <c r="BF223" s="51">
        <f t="shared" si="520"/>
        <v>0.48355255021699484</v>
      </c>
    </row>
    <row r="224" spans="1:58" x14ac:dyDescent="0.25">
      <c r="A224" s="60">
        <v>19608</v>
      </c>
      <c r="B224" s="86">
        <f t="shared" si="529"/>
        <v>0.75490904976105089</v>
      </c>
      <c r="C224" s="86">
        <f t="shared" si="611"/>
        <v>0.50522847483940669</v>
      </c>
      <c r="D224" s="86">
        <f t="shared" si="612"/>
        <v>0.50919543773240372</v>
      </c>
      <c r="E224" s="86">
        <f t="shared" si="613"/>
        <v>0.52131738657929105</v>
      </c>
      <c r="F224" s="86">
        <f t="shared" si="614"/>
        <v>0.48724281158898508</v>
      </c>
      <c r="G224" s="86">
        <f t="shared" si="615"/>
        <v>0.57814725273339107</v>
      </c>
      <c r="H224" s="86">
        <f t="shared" si="584"/>
        <v>0.51193190068802263</v>
      </c>
      <c r="I224" s="86">
        <f t="shared" si="585"/>
        <v>0.50800633767098746</v>
      </c>
      <c r="J224" s="86">
        <f t="shared" si="586"/>
        <v>0.50708635000845204</v>
      </c>
      <c r="K224" s="86">
        <f t="shared" si="587"/>
        <v>0.21275240004594961</v>
      </c>
      <c r="L224" s="86">
        <f t="shared" si="588"/>
        <v>0.53310755557845546</v>
      </c>
      <c r="M224" s="86">
        <f t="shared" si="589"/>
        <v>0.27062489106629667</v>
      </c>
      <c r="N224" s="86">
        <f t="shared" si="590"/>
        <v>0.51836546649137538</v>
      </c>
      <c r="O224" s="86">
        <f t="shared" si="591"/>
        <v>0.50609589630530305</v>
      </c>
      <c r="P224" s="86">
        <f t="shared" si="592"/>
        <v>0.51482710843888446</v>
      </c>
      <c r="Q224" s="86">
        <f t="shared" si="593"/>
        <v>0.51319837016543512</v>
      </c>
      <c r="R224" s="86">
        <f t="shared" si="594"/>
        <v>0.50890626093905367</v>
      </c>
      <c r="S224" s="86">
        <f t="shared" si="595"/>
        <v>0.51808392242238399</v>
      </c>
      <c r="T224" s="86">
        <f t="shared" si="596"/>
        <v>0.51540015292787378</v>
      </c>
      <c r="U224" s="86">
        <f t="shared" si="597"/>
        <v>0.51918507305328043</v>
      </c>
      <c r="V224" s="86">
        <f t="shared" si="598"/>
        <v>0.50911667868992927</v>
      </c>
      <c r="W224" s="86">
        <f t="shared" si="599"/>
        <v>0.49116760397975728</v>
      </c>
      <c r="X224" s="86">
        <f t="shared" si="600"/>
        <v>0.49137517291997296</v>
      </c>
      <c r="Y224" s="86">
        <f t="shared" si="601"/>
        <v>0.54214749331832557</v>
      </c>
      <c r="Z224" s="86">
        <f t="shared" si="602"/>
        <v>0.49261167158441671</v>
      </c>
      <c r="AA224" s="86">
        <f t="shared" si="603"/>
        <v>0.51490758883665</v>
      </c>
      <c r="AB224" s="86">
        <f t="shared" si="603"/>
        <v>0.5055964587324433</v>
      </c>
      <c r="AC224" s="86">
        <f t="shared" si="603"/>
        <v>0.43041670137113952</v>
      </c>
      <c r="AD224" s="86">
        <f t="shared" si="603"/>
        <v>0.53439245826839699</v>
      </c>
      <c r="AE224" s="86">
        <f t="shared" ref="AE224:AI224" si="701">AE92/AE$126+AE223</f>
        <v>0.52981651148123732</v>
      </c>
      <c r="AF224" s="86">
        <f t="shared" si="701"/>
        <v>0.50588697795317483</v>
      </c>
      <c r="AG224" s="86">
        <f t="shared" si="701"/>
        <v>0.50508341308725779</v>
      </c>
      <c r="AH224" s="86">
        <f t="shared" si="701"/>
        <v>0.50581877454243684</v>
      </c>
      <c r="AI224" s="86">
        <f t="shared" si="701"/>
        <v>0.50450161017631134</v>
      </c>
      <c r="AJ224" s="86">
        <f t="shared" ref="AJ224" si="702">AJ92/AJ$126+AJ223</f>
        <v>0.51008870823819152</v>
      </c>
      <c r="AK224" s="86">
        <f t="shared" ref="AK224:AL224" si="703">AK92/AK$126+AK223</f>
        <v>0.51008870758296321</v>
      </c>
      <c r="AL224" s="86">
        <f t="shared" si="703"/>
        <v>0.51008870781212989</v>
      </c>
      <c r="AM224" s="86">
        <f t="shared" ref="AM224:AN224" si="704">AM92/AM$126+AM223</f>
        <v>0.48079534615559016</v>
      </c>
      <c r="AN224" s="86">
        <f t="shared" si="704"/>
        <v>0.50931096220039973</v>
      </c>
      <c r="AO224" s="86">
        <f t="shared" ref="AO224:AP224" si="705">AO92/AO$126+AO223</f>
        <v>0.52076314615677199</v>
      </c>
      <c r="AP224" s="86">
        <f t="shared" si="705"/>
        <v>0.51205641052540329</v>
      </c>
      <c r="AQ224" s="86">
        <f t="shared" ref="AQ224:AT224" si="706">AQ92/AQ$126+AQ223</f>
        <v>0.50952744570753206</v>
      </c>
      <c r="AR224" s="86">
        <f t="shared" ref="AR224:AS224" si="707">AR92/AR$126+AR223</f>
        <v>0.50952744577467168</v>
      </c>
      <c r="AS224" s="86">
        <f t="shared" si="707"/>
        <v>0.5095274451577273</v>
      </c>
      <c r="AT224" s="86">
        <f t="shared" si="706"/>
        <v>0.50952744490102009</v>
      </c>
      <c r="AU224" s="36"/>
      <c r="AV224" s="57">
        <f t="shared" si="651"/>
        <v>11</v>
      </c>
      <c r="AW224" s="63">
        <f t="shared" si="651"/>
        <v>0.42307692307692307</v>
      </c>
      <c r="AX224" s="63">
        <f t="shared" si="515"/>
        <v>0.50372784409311422</v>
      </c>
      <c r="AY224" s="64">
        <f t="shared" si="516"/>
        <v>0.21275240004594961</v>
      </c>
      <c r="AZ224" s="64">
        <f t="shared" si="517"/>
        <v>0.75490904976105089</v>
      </c>
      <c r="BA224" s="65">
        <f t="shared" si="518"/>
        <v>9.2768946758104711E-5</v>
      </c>
      <c r="BB224" s="51">
        <f t="shared" si="528"/>
        <v>1.2003593641995308E-3</v>
      </c>
      <c r="BC224" s="51"/>
      <c r="BD224" s="50"/>
      <c r="BE224" s="88">
        <f t="shared" si="519"/>
        <v>0.51961153575848251</v>
      </c>
      <c r="BF224" s="51">
        <f t="shared" si="520"/>
        <v>0.50592241201212373</v>
      </c>
    </row>
    <row r="225" spans="1:58" x14ac:dyDescent="0.25">
      <c r="A225" s="60">
        <v>19609</v>
      </c>
      <c r="B225" s="86">
        <f t="shared" si="529"/>
        <v>0.76819859119728651</v>
      </c>
      <c r="C225" s="86">
        <f t="shared" si="611"/>
        <v>0.52897991609212569</v>
      </c>
      <c r="D225" s="86">
        <f t="shared" si="612"/>
        <v>0.53275644545801482</v>
      </c>
      <c r="E225" s="86">
        <f t="shared" si="613"/>
        <v>0.5442964817586381</v>
      </c>
      <c r="F225" s="86">
        <f t="shared" si="614"/>
        <v>0.49452087752414925</v>
      </c>
      <c r="G225" s="86">
        <f t="shared" si="615"/>
        <v>0.6010133210224986</v>
      </c>
      <c r="H225" s="86">
        <f t="shared" si="584"/>
        <v>0.53536154487042475</v>
      </c>
      <c r="I225" s="86">
        <f t="shared" si="585"/>
        <v>0.53162442798275023</v>
      </c>
      <c r="J225" s="86">
        <f t="shared" si="586"/>
        <v>0.53074860419873193</v>
      </c>
      <c r="K225" s="86">
        <f t="shared" si="587"/>
        <v>0.22190234245850149</v>
      </c>
      <c r="L225" s="86">
        <f t="shared" si="588"/>
        <v>0.55552066524921961</v>
      </c>
      <c r="M225" s="86">
        <f t="shared" si="589"/>
        <v>0.2711147899376587</v>
      </c>
      <c r="N225" s="86">
        <f t="shared" si="590"/>
        <v>0.54148626819886581</v>
      </c>
      <c r="O225" s="86">
        <f t="shared" si="591"/>
        <v>0.52980569709410341</v>
      </c>
      <c r="P225" s="86">
        <f t="shared" si="592"/>
        <v>0.53811776854994997</v>
      </c>
      <c r="Q225" s="86">
        <f t="shared" si="593"/>
        <v>0.53656721763973836</v>
      </c>
      <c r="R225" s="86">
        <f t="shared" si="594"/>
        <v>0.5324811505434538</v>
      </c>
      <c r="S225" s="86">
        <f t="shared" si="595"/>
        <v>0.54121823960709503</v>
      </c>
      <c r="T225" s="86">
        <f t="shared" si="596"/>
        <v>0.53866330410917507</v>
      </c>
      <c r="U225" s="86">
        <f t="shared" si="597"/>
        <v>0.54226652964763666</v>
      </c>
      <c r="V225" s="86">
        <f t="shared" si="598"/>
        <v>0.53268146721361131</v>
      </c>
      <c r="W225" s="86">
        <f t="shared" si="599"/>
        <v>0.49977038933465967</v>
      </c>
      <c r="X225" s="86">
        <f t="shared" si="600"/>
        <v>0.53505049978685515</v>
      </c>
      <c r="Y225" s="86">
        <f t="shared" si="601"/>
        <v>0.54553946194305081</v>
      </c>
      <c r="Z225" s="86">
        <f t="shared" si="602"/>
        <v>0.53320944818732807</v>
      </c>
      <c r="AA225" s="86">
        <f t="shared" si="603"/>
        <v>0.55809960211186427</v>
      </c>
      <c r="AB225" s="86">
        <f t="shared" si="603"/>
        <v>0.52933023487691455</v>
      </c>
      <c r="AC225" s="86">
        <f t="shared" si="603"/>
        <v>0.46408912396718777</v>
      </c>
      <c r="AD225" s="86">
        <f t="shared" si="603"/>
        <v>0.53597457226334821</v>
      </c>
      <c r="AE225" s="86">
        <f t="shared" ref="AE225:AI225" si="708">AE93/AE$126+AE224</f>
        <v>0.54271572371870358</v>
      </c>
      <c r="AF225" s="86">
        <f t="shared" si="708"/>
        <v>0.52833666676681645</v>
      </c>
      <c r="AG225" s="86">
        <f t="shared" si="708"/>
        <v>0.52756961140229852</v>
      </c>
      <c r="AH225" s="86">
        <f t="shared" si="708"/>
        <v>0.52827156207318593</v>
      </c>
      <c r="AI225" s="86">
        <f t="shared" si="708"/>
        <v>0.52701424216703907</v>
      </c>
      <c r="AJ225" s="86">
        <f t="shared" ref="AJ225" si="709">AJ93/AJ$126+AJ224</f>
        <v>0.53232871272511351</v>
      </c>
      <c r="AK225" s="86">
        <f t="shared" ref="AK225:AL225" si="710">AK93/AK$126+AK224</f>
        <v>0.53232871213557642</v>
      </c>
      <c r="AL225" s="86">
        <f t="shared" si="710"/>
        <v>0.53232871233739587</v>
      </c>
      <c r="AM225" s="86">
        <f t="shared" ref="AM225:AN225" si="711">AM93/AM$126+AM224</f>
        <v>0.53232871279028282</v>
      </c>
      <c r="AN225" s="86">
        <f t="shared" si="711"/>
        <v>0.53232871709169338</v>
      </c>
      <c r="AO225" s="86">
        <f t="shared" ref="AO225:AP225" si="712">AO93/AO$126+AO224</f>
        <v>0.55179173480563626</v>
      </c>
      <c r="AP225" s="86">
        <f t="shared" si="712"/>
        <v>0.53250820682427213</v>
      </c>
      <c r="AQ225" s="86">
        <f t="shared" ref="AQ225:AT225" si="713">AQ93/AQ$126+AQ224</f>
        <v>0.53250820787347342</v>
      </c>
      <c r="AR225" s="86">
        <f t="shared" ref="AR225:AS225" si="714">AR93/AR$126+AR224</f>
        <v>0.53250820793332487</v>
      </c>
      <c r="AS225" s="86">
        <f t="shared" si="714"/>
        <v>0.53250820738481897</v>
      </c>
      <c r="AT225" s="86">
        <f t="shared" si="713"/>
        <v>0.53250820716600633</v>
      </c>
      <c r="AU225" s="36"/>
      <c r="AV225" s="57">
        <f t="shared" si="651"/>
        <v>10</v>
      </c>
      <c r="AW225" s="63">
        <f t="shared" si="651"/>
        <v>0.38461538461538464</v>
      </c>
      <c r="AX225" s="63">
        <f t="shared" si="515"/>
        <v>0.52622829173378838</v>
      </c>
      <c r="AY225" s="64">
        <f t="shared" si="516"/>
        <v>0.22190234245850149</v>
      </c>
      <c r="AZ225" s="64">
        <f t="shared" si="517"/>
        <v>0.76819859119728651</v>
      </c>
      <c r="BA225" s="65">
        <f t="shared" si="518"/>
        <v>9.69127376040707E-5</v>
      </c>
      <c r="BB225" s="51">
        <f t="shared" si="528"/>
        <v>1.2972721018036015E-3</v>
      </c>
      <c r="BC225" s="51"/>
      <c r="BD225" s="50"/>
      <c r="BE225" s="88">
        <f t="shared" si="519"/>
        <v>0.54267252006983691</v>
      </c>
      <c r="BF225" s="51">
        <f t="shared" si="520"/>
        <v>0.52964054089370782</v>
      </c>
    </row>
    <row r="226" spans="1:58" x14ac:dyDescent="0.25">
      <c r="A226" s="60">
        <v>19610</v>
      </c>
      <c r="B226" s="86">
        <f t="shared" si="529"/>
        <v>0.78162802254337727</v>
      </c>
      <c r="C226" s="86">
        <f t="shared" si="611"/>
        <v>0.55940965066336668</v>
      </c>
      <c r="D226" s="86">
        <f t="shared" si="612"/>
        <v>0.56294220150091079</v>
      </c>
      <c r="E226" s="86">
        <f t="shared" si="613"/>
        <v>0.57373670644104979</v>
      </c>
      <c r="F226" s="86">
        <f t="shared" si="614"/>
        <v>0.56130783551742058</v>
      </c>
      <c r="G226" s="86">
        <f t="shared" si="615"/>
        <v>0.61469212973116116</v>
      </c>
      <c r="H226" s="86">
        <f t="shared" si="584"/>
        <v>0.56537900132660912</v>
      </c>
      <c r="I226" s="86">
        <f t="shared" si="585"/>
        <v>0.56188331676454117</v>
      </c>
      <c r="J226" s="86">
        <f t="shared" si="586"/>
        <v>0.56106407460480046</v>
      </c>
      <c r="K226" s="86">
        <f t="shared" si="587"/>
        <v>0.25545213130452504</v>
      </c>
      <c r="L226" s="86">
        <f t="shared" si="588"/>
        <v>0.58423576388251208</v>
      </c>
      <c r="M226" s="86">
        <f t="shared" si="589"/>
        <v>0.27405418316583069</v>
      </c>
      <c r="N226" s="86">
        <f t="shared" si="590"/>
        <v>0.5711080436335203</v>
      </c>
      <c r="O226" s="86">
        <f t="shared" si="591"/>
        <v>0.56018208297613559</v>
      </c>
      <c r="P226" s="86">
        <f t="shared" si="592"/>
        <v>0.56795716219498504</v>
      </c>
      <c r="Q226" s="86">
        <f t="shared" si="593"/>
        <v>0.56650678292007028</v>
      </c>
      <c r="R226" s="86">
        <f t="shared" si="594"/>
        <v>0.56268469169223767</v>
      </c>
      <c r="S226" s="86">
        <f t="shared" si="595"/>
        <v>0.57085733072331279</v>
      </c>
      <c r="T226" s="86">
        <f t="shared" si="596"/>
        <v>0.56846745402241627</v>
      </c>
      <c r="U226" s="86">
        <f t="shared" si="597"/>
        <v>0.57183789713737998</v>
      </c>
      <c r="V226" s="86">
        <f t="shared" si="598"/>
        <v>0.56287206711824622</v>
      </c>
      <c r="W226" s="86">
        <f t="shared" si="599"/>
        <v>0.56242110876710083</v>
      </c>
      <c r="X226" s="86">
        <f t="shared" si="600"/>
        <v>0.56508805094144765</v>
      </c>
      <c r="Y226" s="86">
        <f t="shared" si="601"/>
        <v>0.57116766932986396</v>
      </c>
      <c r="Z226" s="86">
        <f t="shared" si="602"/>
        <v>0.56398946182090792</v>
      </c>
      <c r="AA226" s="86">
        <f t="shared" si="603"/>
        <v>0.58147062299365826</v>
      </c>
      <c r="AB226" s="86">
        <f t="shared" si="603"/>
        <v>0.55973733737952414</v>
      </c>
      <c r="AC226" s="86">
        <f t="shared" si="603"/>
        <v>0.53691992564965174</v>
      </c>
      <c r="AD226" s="86">
        <f t="shared" si="603"/>
        <v>0.56762852036101086</v>
      </c>
      <c r="AE226" s="86">
        <f t="shared" ref="AE226:AI226" si="715">AE94/AE$126+AE225</f>
        <v>0.5739098175746089</v>
      </c>
      <c r="AF226" s="86">
        <f t="shared" si="715"/>
        <v>0.56051164186571056</v>
      </c>
      <c r="AG226" s="86">
        <f t="shared" si="715"/>
        <v>0.55979691202493487</v>
      </c>
      <c r="AH226" s="86">
        <f t="shared" si="715"/>
        <v>0.56045097827180324</v>
      </c>
      <c r="AI226" s="86">
        <f t="shared" si="715"/>
        <v>0.55927942766339245</v>
      </c>
      <c r="AJ226" s="86">
        <f t="shared" ref="AJ226" si="716">AJ94/AJ$126+AJ225</f>
        <v>0.56420316744376087</v>
      </c>
      <c r="AK226" s="86">
        <f t="shared" ref="AK226:AL226" si="717">AK94/AK$126+AK225</f>
        <v>0.56420316694002393</v>
      </c>
      <c r="AL226" s="86">
        <f t="shared" si="717"/>
        <v>0.56420316710748875</v>
      </c>
      <c r="AM226" s="86">
        <f t="shared" ref="AM226:AN226" si="718">AM94/AM$126+AM225</f>
        <v>0.56420316748206467</v>
      </c>
      <c r="AN226" s="86">
        <f t="shared" si="718"/>
        <v>0.56420317116636387</v>
      </c>
      <c r="AO226" s="86">
        <f t="shared" ref="AO226:AP226" si="719">AO94/AO$126+AO225</f>
        <v>0.56420317026518196</v>
      </c>
      <c r="AP226" s="86">
        <f t="shared" si="719"/>
        <v>0.56420316756094346</v>
      </c>
      <c r="AQ226" s="86">
        <f t="shared" ref="AQ226:AT226" si="720">AQ94/AQ$126+AQ225</f>
        <v>0.5642031684614931</v>
      </c>
      <c r="AR226" s="86">
        <f t="shared" ref="AR226:AS226" si="721">AR94/AR$126+AR225</f>
        <v>0.56420316851228614</v>
      </c>
      <c r="AS226" s="86">
        <f t="shared" si="721"/>
        <v>0.56420316804841042</v>
      </c>
      <c r="AT226" s="86">
        <f t="shared" si="720"/>
        <v>0.56420316787398239</v>
      </c>
      <c r="AU226" s="36"/>
      <c r="AV226" s="57">
        <f t="shared" si="651"/>
        <v>9</v>
      </c>
      <c r="AW226" s="63">
        <f t="shared" si="651"/>
        <v>0.34615384615384615</v>
      </c>
      <c r="AX226" s="63">
        <f t="shared" si="515"/>
        <v>0.55748588567488944</v>
      </c>
      <c r="AY226" s="64">
        <f t="shared" si="516"/>
        <v>0.25545213130452504</v>
      </c>
      <c r="AZ226" s="64">
        <f t="shared" si="517"/>
        <v>0.78162802254337727</v>
      </c>
      <c r="BA226" s="65">
        <f t="shared" si="518"/>
        <v>1.0266928670516117E-4</v>
      </c>
      <c r="BB226" s="51">
        <f t="shared" si="528"/>
        <v>1.3999413885087627E-3</v>
      </c>
      <c r="BC226" s="51"/>
      <c r="BD226" s="50"/>
      <c r="BE226" s="88">
        <f t="shared" si="519"/>
        <v>0.57221765899811394</v>
      </c>
      <c r="BF226" s="51">
        <f t="shared" si="520"/>
        <v>0.56088767627906744</v>
      </c>
    </row>
    <row r="227" spans="1:58" x14ac:dyDescent="0.25">
      <c r="A227" s="60">
        <v>19611</v>
      </c>
      <c r="B227" s="86">
        <f t="shared" si="529"/>
        <v>0.79491756397961288</v>
      </c>
      <c r="C227" s="86">
        <f t="shared" si="611"/>
        <v>0.58331491171844174</v>
      </c>
      <c r="D227" s="86">
        <f t="shared" si="612"/>
        <v>0.58665579573752724</v>
      </c>
      <c r="E227" s="86">
        <f t="shared" si="613"/>
        <v>0.59686461953270353</v>
      </c>
      <c r="F227" s="86">
        <f t="shared" si="614"/>
        <v>0.61268241858916783</v>
      </c>
      <c r="G227" s="86">
        <f t="shared" si="615"/>
        <v>0.63000422903190278</v>
      </c>
      <c r="H227" s="86">
        <f t="shared" si="584"/>
        <v>0.58896038127978767</v>
      </c>
      <c r="I227" s="86">
        <f t="shared" si="585"/>
        <v>0.58565436326764142</v>
      </c>
      <c r="J227" s="86">
        <f t="shared" si="586"/>
        <v>0.58487957100328891</v>
      </c>
      <c r="K227" s="86">
        <f t="shared" si="587"/>
        <v>0.28622921032856319</v>
      </c>
      <c r="L227" s="86">
        <f t="shared" si="588"/>
        <v>0.60679402601551757</v>
      </c>
      <c r="M227" s="86">
        <f t="shared" si="589"/>
        <v>0.28973094704941477</v>
      </c>
      <c r="N227" s="86">
        <f t="shared" si="590"/>
        <v>0.59437858097668983</v>
      </c>
      <c r="O227" s="86">
        <f t="shared" si="591"/>
        <v>0.5840454338944131</v>
      </c>
      <c r="P227" s="86">
        <f t="shared" si="592"/>
        <v>0.59139865798406266</v>
      </c>
      <c r="Q227" s="86">
        <f t="shared" si="593"/>
        <v>0.59002697243179292</v>
      </c>
      <c r="R227" s="86">
        <f t="shared" si="594"/>
        <v>0.58641225771045435</v>
      </c>
      <c r="S227" s="86">
        <f t="shared" si="595"/>
        <v>0.594141471073519</v>
      </c>
      <c r="T227" s="86">
        <f t="shared" si="596"/>
        <v>0.59188126272787633</v>
      </c>
      <c r="U227" s="86">
        <f t="shared" si="597"/>
        <v>0.59506883455975568</v>
      </c>
      <c r="V227" s="86">
        <f t="shared" si="598"/>
        <v>0.58658946663908451</v>
      </c>
      <c r="W227" s="86">
        <f t="shared" si="599"/>
        <v>0.60468696724988202</v>
      </c>
      <c r="X227" s="86">
        <f t="shared" si="600"/>
        <v>0.58868521706634602</v>
      </c>
      <c r="Y227" s="86">
        <f t="shared" si="601"/>
        <v>0.57569029416283102</v>
      </c>
      <c r="Z227" s="86">
        <f t="shared" si="602"/>
        <v>0.58764623446857878</v>
      </c>
      <c r="AA227" s="86">
        <f t="shared" si="603"/>
        <v>0.59922076543552716</v>
      </c>
      <c r="AB227" s="86">
        <f t="shared" si="603"/>
        <v>0.58362481894073992</v>
      </c>
      <c r="AC227" s="86">
        <f t="shared" si="603"/>
        <v>0.58478016675527089</v>
      </c>
      <c r="AD227" s="86">
        <f t="shared" si="603"/>
        <v>0.59208514489056507</v>
      </c>
      <c r="AE227" s="86">
        <f t="shared" ref="AE227:AI227" si="722">AE95/AE$126+AE226</f>
        <v>0.59801114732486327</v>
      </c>
      <c r="AF227" s="86">
        <f t="shared" si="722"/>
        <v>0.58537082478772828</v>
      </c>
      <c r="AG227" s="86">
        <f t="shared" si="722"/>
        <v>0.58469652292920349</v>
      </c>
      <c r="AH227" s="86">
        <f t="shared" si="722"/>
        <v>0.58531359250251158</v>
      </c>
      <c r="AI227" s="86">
        <f t="shared" si="722"/>
        <v>0.58420830937941348</v>
      </c>
      <c r="AJ227" s="86">
        <f t="shared" ref="AJ227" si="723">AJ95/AJ$126+AJ226</f>
        <v>0.58883016084908191</v>
      </c>
      <c r="AK227" s="86">
        <f t="shared" ref="AK227:AL227" si="724">AK95/AK$126+AK226</f>
        <v>0.58883016040680924</v>
      </c>
      <c r="AL227" s="86">
        <f t="shared" si="724"/>
        <v>0.58883016055041759</v>
      </c>
      <c r="AM227" s="86">
        <f t="shared" ref="AM227:AN227" si="725">AM95/AM$126+AM226</f>
        <v>0.58883016087092943</v>
      </c>
      <c r="AN227" s="86">
        <f t="shared" si="725"/>
        <v>0.5888301641116428</v>
      </c>
      <c r="AO227" s="86">
        <f t="shared" ref="AO227:AP227" si="726">AO95/AO$126+AO226</f>
        <v>0.58883016325373161</v>
      </c>
      <c r="AP227" s="86">
        <f t="shared" si="726"/>
        <v>0.58883016093926777</v>
      </c>
      <c r="AQ227" s="86">
        <f t="shared" ref="AQ227:AT227" si="727">AQ95/AQ$126+AQ226</f>
        <v>0.58883016173206859</v>
      </c>
      <c r="AR227" s="86">
        <f t="shared" ref="AR227:AS227" si="728">AR95/AR$126+AR226</f>
        <v>0.58883016177639536</v>
      </c>
      <c r="AS227" s="86">
        <f t="shared" si="728"/>
        <v>0.58883016137269095</v>
      </c>
      <c r="AT227" s="86">
        <f t="shared" si="727"/>
        <v>0.58883016122838983</v>
      </c>
      <c r="AU227" s="36"/>
      <c r="AV227" s="57">
        <f t="shared" si="651"/>
        <v>8</v>
      </c>
      <c r="AW227" s="63">
        <f t="shared" si="651"/>
        <v>0.30769230769230771</v>
      </c>
      <c r="AX227" s="63">
        <f t="shared" si="515"/>
        <v>0.58203961685591343</v>
      </c>
      <c r="AY227" s="64">
        <f t="shared" si="516"/>
        <v>0.28622921032856319</v>
      </c>
      <c r="AZ227" s="64">
        <f t="shared" si="517"/>
        <v>0.79491756397961288</v>
      </c>
      <c r="BA227" s="65">
        <f t="shared" si="518"/>
        <v>1.0719122014075695E-4</v>
      </c>
      <c r="BB227" s="51">
        <f t="shared" si="528"/>
        <v>1.5071326086495197E-3</v>
      </c>
      <c r="BC227" s="51"/>
      <c r="BD227" s="50"/>
      <c r="BE227" s="88">
        <f t="shared" si="519"/>
        <v>0.59885050082926639</v>
      </c>
      <c r="BF227" s="51">
        <f t="shared" si="520"/>
        <v>0.58471274358151371</v>
      </c>
    </row>
    <row r="228" spans="1:58" x14ac:dyDescent="0.25">
      <c r="A228" s="60">
        <v>19612</v>
      </c>
      <c r="B228" s="86">
        <f t="shared" si="529"/>
        <v>0.80652842649758716</v>
      </c>
      <c r="C228" s="86">
        <f t="shared" si="611"/>
        <v>0.59672278727602113</v>
      </c>
      <c r="D228" s="86">
        <f t="shared" si="612"/>
        <v>0.59995617006997448</v>
      </c>
      <c r="E228" s="86">
        <f t="shared" si="613"/>
        <v>0.60983649965264564</v>
      </c>
      <c r="F228" s="86">
        <f t="shared" si="614"/>
        <v>0.6379415885994435</v>
      </c>
      <c r="G228" s="86">
        <f t="shared" si="615"/>
        <v>0.64674545760071367</v>
      </c>
      <c r="H228" s="86">
        <f t="shared" si="584"/>
        <v>0.60218659985822587</v>
      </c>
      <c r="I228" s="86">
        <f t="shared" si="585"/>
        <v>0.5989869611695644</v>
      </c>
      <c r="J228" s="86">
        <f t="shared" si="586"/>
        <v>0.59823709976328598</v>
      </c>
      <c r="K228" s="86">
        <f t="shared" si="587"/>
        <v>0.29205190095473255</v>
      </c>
      <c r="L228" s="86">
        <f t="shared" si="588"/>
        <v>0.6194464028621216</v>
      </c>
      <c r="M228" s="86">
        <f t="shared" si="589"/>
        <v>0.29316023914894879</v>
      </c>
      <c r="N228" s="86">
        <f t="shared" si="590"/>
        <v>0.60743045554674524</v>
      </c>
      <c r="O228" s="86">
        <f t="shared" si="591"/>
        <v>0.5974298030825147</v>
      </c>
      <c r="P228" s="86">
        <f t="shared" si="592"/>
        <v>0.6045464189601707</v>
      </c>
      <c r="Q228" s="86">
        <f t="shared" si="593"/>
        <v>0.60321887078995895</v>
      </c>
      <c r="R228" s="86">
        <f t="shared" si="594"/>
        <v>0.59972046847308602</v>
      </c>
      <c r="S228" s="86">
        <f t="shared" si="595"/>
        <v>0.60720097523714067</v>
      </c>
      <c r="T228" s="86">
        <f t="shared" si="596"/>
        <v>0.60501349469676935</v>
      </c>
      <c r="U228" s="86">
        <f t="shared" si="597"/>
        <v>0.60809849850391051</v>
      </c>
      <c r="V228" s="86">
        <f t="shared" si="598"/>
        <v>0.59989197526229354</v>
      </c>
      <c r="W228" s="86">
        <f t="shared" si="599"/>
        <v>0.61703009406343756</v>
      </c>
      <c r="X228" s="86">
        <f t="shared" si="600"/>
        <v>0.60192028972189904</v>
      </c>
      <c r="Y228" s="86">
        <f t="shared" si="601"/>
        <v>0.59453456430019369</v>
      </c>
      <c r="Z228" s="86">
        <f t="shared" si="602"/>
        <v>0.60091473896316661</v>
      </c>
      <c r="AA228" s="86">
        <f t="shared" si="603"/>
        <v>0.61164586514483543</v>
      </c>
      <c r="AB228" s="86">
        <f t="shared" si="603"/>
        <v>0.59702272241776688</v>
      </c>
      <c r="AC228" s="86">
        <f t="shared" si="603"/>
        <v>0.59814089400325676</v>
      </c>
      <c r="AD228" s="86">
        <f t="shared" si="603"/>
        <v>0.60521081639352992</v>
      </c>
      <c r="AE228" s="86">
        <f t="shared" ref="AE228:AI228" si="729">AE96/AE$126+AE227</f>
        <v>0.61094613500927064</v>
      </c>
      <c r="AF228" s="86">
        <f t="shared" si="729"/>
        <v>0.59871254611266789</v>
      </c>
      <c r="AG228" s="86">
        <f t="shared" si="729"/>
        <v>0.59805994161970533</v>
      </c>
      <c r="AH228" s="86">
        <f t="shared" si="729"/>
        <v>0.59865715538447228</v>
      </c>
      <c r="AI228" s="86">
        <f t="shared" si="729"/>
        <v>0.59758743748211729</v>
      </c>
      <c r="AJ228" s="86">
        <f t="shared" ref="AJ228" si="730">AJ96/AJ$126+AJ227</f>
        <v>0.60204726794154417</v>
      </c>
      <c r="AK228" s="86">
        <f t="shared" ref="AK228:AL228" si="731">AK96/AK$126+AK227</f>
        <v>0.60204726753089233</v>
      </c>
      <c r="AL228" s="86">
        <f t="shared" si="731"/>
        <v>0.60204726766244077</v>
      </c>
      <c r="AM228" s="86">
        <f t="shared" ref="AM228:AN228" si="732">AM96/AM$126+AM227</f>
        <v>0.60204726795570684</v>
      </c>
      <c r="AN228" s="86">
        <f t="shared" si="732"/>
        <v>0.60204727096779465</v>
      </c>
      <c r="AO228" s="86">
        <f t="shared" ref="AO228:AP228" si="733">AO96/AO$126+AO227</f>
        <v>0.60204727013678117</v>
      </c>
      <c r="AP228" s="86">
        <f t="shared" si="733"/>
        <v>0.60204726801868524</v>
      </c>
      <c r="AQ228" s="86">
        <f t="shared" ref="AQ228:AT228" si="734">AQ96/AQ$126+AQ227</f>
        <v>0.60204726875587533</v>
      </c>
      <c r="AR228" s="86">
        <f t="shared" ref="AR228:AS228" si="735">AR96/AR$126+AR227</f>
        <v>0.6020472687968923</v>
      </c>
      <c r="AS228" s="86">
        <f t="shared" si="735"/>
        <v>0.6020472684239182</v>
      </c>
      <c r="AT228" s="86">
        <f t="shared" si="734"/>
        <v>0.60204726829458988</v>
      </c>
      <c r="AU228" s="36"/>
      <c r="AV228" s="57">
        <f t="shared" si="651"/>
        <v>8</v>
      </c>
      <c r="AW228" s="63">
        <f t="shared" si="651"/>
        <v>0.30769230769230771</v>
      </c>
      <c r="AX228" s="63">
        <f t="shared" si="515"/>
        <v>0.595272316646829</v>
      </c>
      <c r="AY228" s="64">
        <f t="shared" si="516"/>
        <v>0.29205190095473255</v>
      </c>
      <c r="AZ228" s="64">
        <f t="shared" si="517"/>
        <v>0.80652842649758716</v>
      </c>
      <c r="BA228" s="65">
        <f t="shared" si="518"/>
        <v>1.0962821789016567E-4</v>
      </c>
      <c r="BB228" s="51">
        <f t="shared" si="528"/>
        <v>1.6167608265396853E-3</v>
      </c>
      <c r="BC228" s="51"/>
      <c r="BD228" s="50"/>
      <c r="BE228" s="88">
        <f t="shared" si="519"/>
        <v>0.61175848029454083</v>
      </c>
      <c r="BF228" s="51">
        <f t="shared" si="520"/>
        <v>0.59807564042713168</v>
      </c>
    </row>
    <row r="229" spans="1:58" x14ac:dyDescent="0.25">
      <c r="A229" s="60">
        <v>19613</v>
      </c>
      <c r="B229" s="86">
        <f t="shared" si="529"/>
        <v>0.81436226144947343</v>
      </c>
      <c r="C229" s="86">
        <f t="shared" si="611"/>
        <v>0.62092236755122143</v>
      </c>
      <c r="D229" s="86">
        <f t="shared" si="612"/>
        <v>0.62396172374368231</v>
      </c>
      <c r="E229" s="86">
        <f t="shared" si="613"/>
        <v>0.63324916133344444</v>
      </c>
      <c r="F229" s="86">
        <f t="shared" si="614"/>
        <v>0.66405700166091497</v>
      </c>
      <c r="G229" s="86">
        <f t="shared" si="615"/>
        <v>0.6596076210133367</v>
      </c>
      <c r="H229" s="86">
        <f t="shared" si="584"/>
        <v>0.62605831143943591</v>
      </c>
      <c r="I229" s="86">
        <f t="shared" si="585"/>
        <v>0.62305067445656048</v>
      </c>
      <c r="J229" s="86">
        <f t="shared" si="586"/>
        <v>0.62234581020935786</v>
      </c>
      <c r="K229" s="86">
        <f t="shared" si="587"/>
        <v>0.35554695587819857</v>
      </c>
      <c r="L229" s="86">
        <f t="shared" si="588"/>
        <v>0.6422824000993288</v>
      </c>
      <c r="M229" s="86">
        <f t="shared" si="589"/>
        <v>0.30589760980436081</v>
      </c>
      <c r="N229" s="86">
        <f t="shared" si="590"/>
        <v>0.63098749745410099</v>
      </c>
      <c r="O229" s="86">
        <f t="shared" si="591"/>
        <v>0.62158695722728741</v>
      </c>
      <c r="P229" s="86">
        <f t="shared" si="592"/>
        <v>0.62827652413696322</v>
      </c>
      <c r="Q229" s="86">
        <f t="shared" si="593"/>
        <v>0.62702863855875057</v>
      </c>
      <c r="R229" s="86">
        <f t="shared" si="594"/>
        <v>0.62374016594748882</v>
      </c>
      <c r="S229" s="86">
        <f t="shared" si="595"/>
        <v>0.63077178763042352</v>
      </c>
      <c r="T229" s="86">
        <f t="shared" si="596"/>
        <v>0.62871557190931071</v>
      </c>
      <c r="U229" s="86">
        <f t="shared" si="597"/>
        <v>0.63161545294000321</v>
      </c>
      <c r="V229" s="86">
        <f t="shared" si="598"/>
        <v>0.62390138107041193</v>
      </c>
      <c r="W229" s="86">
        <f t="shared" si="599"/>
        <v>0.62656796478300325</v>
      </c>
      <c r="X229" s="86">
        <f t="shared" si="600"/>
        <v>0.62580798183218145</v>
      </c>
      <c r="Y229" s="86">
        <f t="shared" si="601"/>
        <v>0.67594181129360031</v>
      </c>
      <c r="Z229" s="86">
        <f t="shared" si="602"/>
        <v>0.62486277146583724</v>
      </c>
      <c r="AA229" s="86">
        <f t="shared" si="603"/>
        <v>0.62288762202468573</v>
      </c>
      <c r="AB229" s="86">
        <f t="shared" si="603"/>
        <v>0.62120430431037787</v>
      </c>
      <c r="AC229" s="86">
        <f t="shared" si="603"/>
        <v>0.62225537735423186</v>
      </c>
      <c r="AD229" s="86">
        <f t="shared" si="603"/>
        <v>0.62890105277832709</v>
      </c>
      <c r="AE229" s="86">
        <f t="shared" ref="AE229:AI229" si="736">AE97/AE$126+AE228</f>
        <v>0.63429221035617889</v>
      </c>
      <c r="AF229" s="86">
        <f t="shared" si="736"/>
        <v>0.62279272609832115</v>
      </c>
      <c r="AG229" s="86">
        <f t="shared" si="736"/>
        <v>0.62217928269314604</v>
      </c>
      <c r="AH229" s="86">
        <f t="shared" si="736"/>
        <v>0.62274065916156973</v>
      </c>
      <c r="AI229" s="86">
        <f t="shared" si="736"/>
        <v>0.62173513214630238</v>
      </c>
      <c r="AJ229" s="86">
        <f t="shared" ref="AJ229" si="737">AJ97/AJ$126+AJ228</f>
        <v>0.62590253441305665</v>
      </c>
      <c r="AK229" s="86">
        <f t="shared" ref="AK229:AL229" si="738">AK97/AK$126+AK228</f>
        <v>0.62590253405516116</v>
      </c>
      <c r="AL229" s="86">
        <f t="shared" si="738"/>
        <v>0.6259025341671971</v>
      </c>
      <c r="AM229" s="86">
        <f t="shared" ref="AM229:AN229" si="739">AM97/AM$126+AM228</f>
        <v>0.62590253441659049</v>
      </c>
      <c r="AN229" s="86">
        <f t="shared" si="739"/>
        <v>0.62590253704608156</v>
      </c>
      <c r="AO229" s="86">
        <f t="shared" ref="AO229:AP229" si="740">AO97/AO$126+AO228</f>
        <v>0.62590253627279213</v>
      </c>
      <c r="AP229" s="86">
        <f t="shared" si="740"/>
        <v>0.6259025344708008</v>
      </c>
      <c r="AQ229" s="86">
        <f t="shared" ref="AQ229:AT229" si="741">AQ97/AQ$126+AQ228</f>
        <v>0.62590253511473692</v>
      </c>
      <c r="AR229" s="86">
        <f t="shared" ref="AR229:AS229" si="742">AR97/AR$126+AR228</f>
        <v>0.62590253515027983</v>
      </c>
      <c r="AS229" s="86">
        <f t="shared" si="742"/>
        <v>0.62590253482793501</v>
      </c>
      <c r="AT229" s="86">
        <f t="shared" si="741"/>
        <v>0.62590253472206758</v>
      </c>
      <c r="AU229" s="36"/>
      <c r="AV229" s="57">
        <f t="shared" si="651"/>
        <v>8</v>
      </c>
      <c r="AW229" s="63">
        <f t="shared" si="651"/>
        <v>0.30769230769230771</v>
      </c>
      <c r="AX229" s="63">
        <f t="shared" si="515"/>
        <v>0.61989028125485601</v>
      </c>
      <c r="AY229" s="64">
        <f t="shared" si="516"/>
        <v>0.30589760980436081</v>
      </c>
      <c r="AZ229" s="64">
        <f t="shared" si="517"/>
        <v>0.81436226144947343</v>
      </c>
      <c r="BA229" s="65">
        <f t="shared" si="518"/>
        <v>1.141619808631587E-4</v>
      </c>
      <c r="BB229" s="51">
        <f t="shared" si="528"/>
        <v>1.730922807402844E-3</v>
      </c>
      <c r="BC229" s="51"/>
      <c r="BD229" s="50"/>
      <c r="BE229" s="88">
        <f t="shared" si="519"/>
        <v>0.63505580908662129</v>
      </c>
      <c r="BF229" s="51">
        <f t="shared" si="520"/>
        <v>0.62219403961294373</v>
      </c>
    </row>
    <row r="230" spans="1:58" x14ac:dyDescent="0.25">
      <c r="A230" s="60">
        <v>19614</v>
      </c>
      <c r="B230" s="86">
        <f t="shared" si="529"/>
        <v>0.82415455513933134</v>
      </c>
      <c r="C230" s="86">
        <f t="shared" si="611"/>
        <v>0.64921543265459036</v>
      </c>
      <c r="D230" s="86">
        <f t="shared" si="612"/>
        <v>0.65202794163715661</v>
      </c>
      <c r="E230" s="86">
        <f t="shared" si="613"/>
        <v>0.66062219647128551</v>
      </c>
      <c r="F230" s="86">
        <f t="shared" si="614"/>
        <v>0.69573799455515906</v>
      </c>
      <c r="G230" s="86">
        <f t="shared" si="615"/>
        <v>0.67716549487818711</v>
      </c>
      <c r="H230" s="86">
        <f t="shared" si="584"/>
        <v>0.65396804715481316</v>
      </c>
      <c r="I230" s="86">
        <f t="shared" si="585"/>
        <v>0.65118488996464086</v>
      </c>
      <c r="J230" s="86">
        <f t="shared" si="586"/>
        <v>0.65053263438084941</v>
      </c>
      <c r="K230" s="86">
        <f t="shared" si="587"/>
        <v>0.39214672552840607</v>
      </c>
      <c r="L230" s="86">
        <f t="shared" si="588"/>
        <v>0.66898122500620649</v>
      </c>
      <c r="M230" s="86">
        <f t="shared" si="589"/>
        <v>0.38967031680726311</v>
      </c>
      <c r="N230" s="86">
        <f t="shared" si="590"/>
        <v>0.65852933548429182</v>
      </c>
      <c r="O230" s="86">
        <f t="shared" si="591"/>
        <v>0.64983041960036192</v>
      </c>
      <c r="P230" s="86">
        <f t="shared" si="592"/>
        <v>0.65602069998877011</v>
      </c>
      <c r="Q230" s="86">
        <f t="shared" si="593"/>
        <v>0.65486595234426592</v>
      </c>
      <c r="R230" s="86">
        <f t="shared" si="594"/>
        <v>0.6518229201400273</v>
      </c>
      <c r="S230" s="86">
        <f t="shared" si="595"/>
        <v>0.65832972549651358</v>
      </c>
      <c r="T230" s="86">
        <f t="shared" si="596"/>
        <v>0.65642697872141642</v>
      </c>
      <c r="U230" s="86">
        <f t="shared" si="597"/>
        <v>0.65911042249541862</v>
      </c>
      <c r="V230" s="86">
        <f t="shared" si="598"/>
        <v>0.65197210270817607</v>
      </c>
      <c r="W230" s="86">
        <f t="shared" si="599"/>
        <v>0.65443966168111611</v>
      </c>
      <c r="X230" s="86">
        <f t="shared" si="600"/>
        <v>0.6537364012678647</v>
      </c>
      <c r="Y230" s="86">
        <f t="shared" si="601"/>
        <v>0.7091077267353586</v>
      </c>
      <c r="Z230" s="86">
        <f t="shared" si="602"/>
        <v>0.65286173818510718</v>
      </c>
      <c r="AA230" s="86">
        <f t="shared" si="603"/>
        <v>0.65103400717836235</v>
      </c>
      <c r="AB230" s="86">
        <f t="shared" si="603"/>
        <v>0.64947632652281539</v>
      </c>
      <c r="AC230" s="86">
        <f t="shared" si="603"/>
        <v>0.65044895097939692</v>
      </c>
      <c r="AD230" s="86">
        <f t="shared" si="603"/>
        <v>0.65659861584304735</v>
      </c>
      <c r="AE230" s="86">
        <f t="shared" ref="AE230:AI230" si="743">AE98/AE$126+AE229</f>
        <v>0.6615873957545807</v>
      </c>
      <c r="AF230" s="86">
        <f t="shared" si="743"/>
        <v>0.65094619377666341</v>
      </c>
      <c r="AG230" s="86">
        <f t="shared" si="743"/>
        <v>0.65037853574750615</v>
      </c>
      <c r="AH230" s="86">
        <f t="shared" si="743"/>
        <v>0.65089801287637128</v>
      </c>
      <c r="AI230" s="86">
        <f t="shared" si="743"/>
        <v>0.6499675349716395</v>
      </c>
      <c r="AJ230" s="86">
        <f t="shared" ref="AJ230" si="744">AJ98/AJ$126+AJ229</f>
        <v>0.65379304326016863</v>
      </c>
      <c r="AK230" s="86">
        <f t="shared" ref="AK230:AL230" si="745">AK98/AK$126+AK229</f>
        <v>0.65379304295826468</v>
      </c>
      <c r="AL230" s="86">
        <f t="shared" si="745"/>
        <v>0.65379304305031816</v>
      </c>
      <c r="AM230" s="86">
        <f t="shared" ref="AM230:AN230" si="746">AM98/AM$126+AM229</f>
        <v>0.65379304325499077</v>
      </c>
      <c r="AN230" s="86">
        <f t="shared" si="746"/>
        <v>0.65379304547709138</v>
      </c>
      <c r="AO230" s="86">
        <f t="shared" ref="AO230:AP230" si="747">AO98/AO$126+AO229</f>
        <v>0.65379304477989664</v>
      </c>
      <c r="AP230" s="86">
        <f t="shared" si="747"/>
        <v>0.65379304330009769</v>
      </c>
      <c r="AQ230" s="86">
        <f t="shared" ref="AQ230:AT230" si="748">AQ98/AQ$126+AQ229</f>
        <v>0.65379304384454417</v>
      </c>
      <c r="AR230" s="86">
        <f t="shared" ref="AR230:AS230" si="749">AR98/AR$126+AR229</f>
        <v>0.65379304387433457</v>
      </c>
      <c r="AS230" s="86">
        <f t="shared" si="749"/>
        <v>0.65379304360496093</v>
      </c>
      <c r="AT230" s="86">
        <f t="shared" si="748"/>
        <v>0.65379304352215395</v>
      </c>
      <c r="AU230" s="36"/>
      <c r="AV230" s="57">
        <f t="shared" si="651"/>
        <v>6</v>
      </c>
      <c r="AW230" s="63">
        <f t="shared" si="651"/>
        <v>0.23076923076923078</v>
      </c>
      <c r="AX230" s="63">
        <f t="shared" si="515"/>
        <v>0.64878934652452835</v>
      </c>
      <c r="AY230" s="64">
        <f t="shared" si="516"/>
        <v>0.38967031680726311</v>
      </c>
      <c r="AZ230" s="64">
        <f t="shared" si="517"/>
        <v>0.82415455513933134</v>
      </c>
      <c r="BA230" s="65">
        <f t="shared" si="518"/>
        <v>1.1948417196059119E-4</v>
      </c>
      <c r="BB230" s="51">
        <f t="shared" si="528"/>
        <v>1.8504069793634352E-3</v>
      </c>
      <c r="BC230" s="51"/>
      <c r="BD230" s="50"/>
      <c r="BE230" s="88">
        <f t="shared" si="519"/>
        <v>0.66229400217826973</v>
      </c>
      <c r="BF230" s="51">
        <f t="shared" si="520"/>
        <v>0.65039219142475191</v>
      </c>
    </row>
    <row r="231" spans="1:58" x14ac:dyDescent="0.25">
      <c r="A231" s="60">
        <v>19615</v>
      </c>
      <c r="B231" s="86">
        <f t="shared" si="529"/>
        <v>0.83716431675585679</v>
      </c>
      <c r="C231" s="86">
        <f t="shared" si="611"/>
        <v>0.69609717821514316</v>
      </c>
      <c r="D231" s="86">
        <f t="shared" si="612"/>
        <v>0.6985338002748952</v>
      </c>
      <c r="E231" s="86">
        <f t="shared" si="613"/>
        <v>0.70597944793567446</v>
      </c>
      <c r="F231" s="86">
        <f t="shared" si="614"/>
        <v>0.7085816403230959</v>
      </c>
      <c r="G231" s="86">
        <f t="shared" si="615"/>
        <v>0.69554001403907706</v>
      </c>
      <c r="H231" s="86">
        <f t="shared" si="584"/>
        <v>0.70021461406787222</v>
      </c>
      <c r="I231" s="86">
        <f t="shared" si="585"/>
        <v>0.69780342097859616</v>
      </c>
      <c r="J231" s="86">
        <f t="shared" si="586"/>
        <v>0.69723833820646375</v>
      </c>
      <c r="K231" s="86">
        <f t="shared" si="587"/>
        <v>0.4323510179471946</v>
      </c>
      <c r="L231" s="86">
        <f t="shared" si="588"/>
        <v>0.71322130686442398</v>
      </c>
      <c r="M231" s="86">
        <f t="shared" si="589"/>
        <v>0.71153387529209833</v>
      </c>
      <c r="N231" s="86">
        <f t="shared" si="590"/>
        <v>0.70416629415499443</v>
      </c>
      <c r="O231" s="86">
        <f t="shared" si="591"/>
        <v>0.69662997319659803</v>
      </c>
      <c r="P231" s="86">
        <f t="shared" si="592"/>
        <v>0.70199293340726843</v>
      </c>
      <c r="Q231" s="86">
        <f t="shared" si="593"/>
        <v>0.70099251576882993</v>
      </c>
      <c r="R231" s="86">
        <f t="shared" si="594"/>
        <v>0.69835617950469231</v>
      </c>
      <c r="S231" s="86">
        <f t="shared" si="595"/>
        <v>0.70399336167296644</v>
      </c>
      <c r="T231" s="86">
        <f t="shared" si="596"/>
        <v>0.70234491368277041</v>
      </c>
      <c r="U231" s="86">
        <f t="shared" si="597"/>
        <v>0.70466971987649518</v>
      </c>
      <c r="V231" s="86">
        <f t="shared" si="598"/>
        <v>0.69848542407139946</v>
      </c>
      <c r="W231" s="86">
        <f t="shared" si="599"/>
        <v>0.70062319808878992</v>
      </c>
      <c r="X231" s="86">
        <f t="shared" si="600"/>
        <v>0.70001392719431665</v>
      </c>
      <c r="Y231" s="86">
        <f t="shared" si="601"/>
        <v>0.7143841223738201</v>
      </c>
      <c r="Z231" s="86">
        <f t="shared" si="602"/>
        <v>0.6992561613012066</v>
      </c>
      <c r="AA231" s="86">
        <f t="shared" si="603"/>
        <v>0.69767270335237053</v>
      </c>
      <c r="AB231" s="86">
        <f t="shared" si="603"/>
        <v>0.69632320393456149</v>
      </c>
      <c r="AC231" s="86">
        <f t="shared" si="603"/>
        <v>0.69716583875023519</v>
      </c>
      <c r="AD231" s="86">
        <f t="shared" si="603"/>
        <v>0.70249361168795732</v>
      </c>
      <c r="AE231" s="86">
        <f t="shared" ref="AE231:AI231" si="750">AE99/AE$126+AE230</f>
        <v>0.7068156498639967</v>
      </c>
      <c r="AF231" s="86">
        <f t="shared" si="750"/>
        <v>0.69759662583047022</v>
      </c>
      <c r="AG231" s="86">
        <f t="shared" si="750"/>
        <v>0.69710483436042436</v>
      </c>
      <c r="AH231" s="86">
        <f t="shared" si="750"/>
        <v>0.69755488413709399</v>
      </c>
      <c r="AI231" s="86">
        <f t="shared" si="750"/>
        <v>0.69674876297396793</v>
      </c>
      <c r="AJ231" s="86">
        <f t="shared" ref="AJ231" si="751">AJ99/AJ$126+AJ230</f>
        <v>0.70000775119687475</v>
      </c>
      <c r="AK231" s="86">
        <f t="shared" ref="AK231:AL231" si="752">AK99/AK$126+AK230</f>
        <v>0.70000775097303225</v>
      </c>
      <c r="AL231" s="86">
        <f t="shared" si="752"/>
        <v>0.70000775103872381</v>
      </c>
      <c r="AM231" s="86">
        <f t="shared" ref="AM231:AN231" si="753">AM99/AM$126+AM230</f>
        <v>0.70000775118469749</v>
      </c>
      <c r="AN231" s="86">
        <f t="shared" si="753"/>
        <v>0.70000775283623173</v>
      </c>
      <c r="AO231" s="86">
        <f t="shared" ref="AO231:AP231" si="754">AO99/AO$126+AO230</f>
        <v>0.70000775227418743</v>
      </c>
      <c r="AP231" s="86">
        <f t="shared" si="754"/>
        <v>0.70000775121751224</v>
      </c>
      <c r="AQ231" s="86">
        <f t="shared" ref="AQ231:AT231" si="755">AQ99/AQ$126+AQ230</f>
        <v>0.70000775162232942</v>
      </c>
      <c r="AR231" s="86">
        <f t="shared" ref="AR231:AS231" si="756">AR99/AR$126+AR230</f>
        <v>0.70000775164421747</v>
      </c>
      <c r="AS231" s="86">
        <f t="shared" si="756"/>
        <v>0.7000077514471319</v>
      </c>
      <c r="AT231" s="86">
        <f t="shared" si="755"/>
        <v>0.70000775139260896</v>
      </c>
      <c r="AU231" s="36"/>
      <c r="AV231" s="57">
        <f t="shared" si="651"/>
        <v>6</v>
      </c>
      <c r="AW231" s="63">
        <f t="shared" si="651"/>
        <v>0.23076923076923078</v>
      </c>
      <c r="AX231" s="63">
        <f t="shared" si="515"/>
        <v>0.69799397948695918</v>
      </c>
      <c r="AY231" s="64">
        <f t="shared" si="516"/>
        <v>0.4323510179471946</v>
      </c>
      <c r="AZ231" s="64">
        <f t="shared" si="517"/>
        <v>0.83716431675585679</v>
      </c>
      <c r="BA231" s="65">
        <f t="shared" si="518"/>
        <v>1.2854593423772281E-4</v>
      </c>
      <c r="BB231" s="51">
        <f t="shared" si="528"/>
        <v>1.9789529136011578E-3</v>
      </c>
      <c r="BC231" s="51"/>
      <c r="BD231" s="50"/>
      <c r="BE231" s="88">
        <f t="shared" si="519"/>
        <v>0.70649988641315875</v>
      </c>
      <c r="BF231" s="51">
        <f t="shared" si="520"/>
        <v>0.69711666520449056</v>
      </c>
    </row>
    <row r="232" spans="1:58" x14ac:dyDescent="0.25">
      <c r="A232" s="60">
        <v>19616</v>
      </c>
      <c r="B232" s="86">
        <f t="shared" si="529"/>
        <v>0.85101341783151285</v>
      </c>
      <c r="C232" s="86">
        <f t="shared" si="611"/>
        <v>0.71118866043746465</v>
      </c>
      <c r="D232" s="86">
        <f t="shared" si="612"/>
        <v>0.71350428250576703</v>
      </c>
      <c r="E232" s="86">
        <f t="shared" si="613"/>
        <v>0.72058018743359908</v>
      </c>
      <c r="F232" s="86">
        <f t="shared" si="614"/>
        <v>0.72998771660299056</v>
      </c>
      <c r="G232" s="86">
        <f t="shared" si="615"/>
        <v>0.70840217745170009</v>
      </c>
      <c r="H232" s="86">
        <f t="shared" si="584"/>
        <v>0.71510162891921991</v>
      </c>
      <c r="I232" s="86">
        <f t="shared" si="585"/>
        <v>0.71281017304429839</v>
      </c>
      <c r="J232" s="86">
        <f t="shared" si="586"/>
        <v>0.7122731516622639</v>
      </c>
      <c r="K232" s="86">
        <f t="shared" si="587"/>
        <v>0.45508723848747501</v>
      </c>
      <c r="L232" s="86">
        <f t="shared" si="588"/>
        <v>0.72746242354911517</v>
      </c>
      <c r="M232" s="86">
        <f t="shared" si="589"/>
        <v>0.72585878799077508</v>
      </c>
      <c r="N232" s="86">
        <f t="shared" si="590"/>
        <v>0.71885707288430245</v>
      </c>
      <c r="O232" s="86">
        <f t="shared" si="591"/>
        <v>0.71169499739063324</v>
      </c>
      <c r="P232" s="86">
        <f t="shared" si="592"/>
        <v>0.71679163885390318</v>
      </c>
      <c r="Q232" s="86">
        <f t="shared" si="593"/>
        <v>0.71584090086190677</v>
      </c>
      <c r="R232" s="86">
        <f t="shared" si="594"/>
        <v>0.71333548217516496</v>
      </c>
      <c r="S232" s="86">
        <f t="shared" si="595"/>
        <v>0.71869272803290374</v>
      </c>
      <c r="T232" s="86">
        <f t="shared" si="596"/>
        <v>0.71712614016858034</v>
      </c>
      <c r="U232" s="86">
        <f t="shared" si="597"/>
        <v>0.71933549902553873</v>
      </c>
      <c r="V232" s="86">
        <f t="shared" si="598"/>
        <v>0.71345830859372072</v>
      </c>
      <c r="W232" s="86">
        <f t="shared" si="599"/>
        <v>0.71548992308708637</v>
      </c>
      <c r="X232" s="86">
        <f t="shared" si="600"/>
        <v>0.71491090791664536</v>
      </c>
      <c r="Y232" s="86">
        <f t="shared" si="601"/>
        <v>0.71739920559579817</v>
      </c>
      <c r="Z232" s="86">
        <f t="shared" si="602"/>
        <v>0.71419077184809843</v>
      </c>
      <c r="AA232" s="86">
        <f t="shared" si="603"/>
        <v>0.71268594669050933</v>
      </c>
      <c r="AB232" s="86">
        <f t="shared" si="603"/>
        <v>0.71140346191833204</v>
      </c>
      <c r="AC232" s="86">
        <f t="shared" si="603"/>
        <v>0.71220425238457064</v>
      </c>
      <c r="AD232" s="86">
        <f t="shared" si="603"/>
        <v>0.71726745395488611</v>
      </c>
      <c r="AE232" s="86">
        <f t="shared" ref="AE232:AI232" si="757">AE100/AE$126+AE231</f>
        <v>0.72137486443476262</v>
      </c>
      <c r="AF232" s="86">
        <f t="shared" si="757"/>
        <v>0.71261364702065266</v>
      </c>
      <c r="AG232" s="86">
        <f t="shared" si="757"/>
        <v>0.71214627739492797</v>
      </c>
      <c r="AH232" s="86">
        <f t="shared" si="757"/>
        <v>0.71257397814483647</v>
      </c>
      <c r="AI232" s="86">
        <f t="shared" si="757"/>
        <v>0.7118078880758284</v>
      </c>
      <c r="AJ232" s="86">
        <f t="shared" ref="AJ232" si="758">AJ100/AJ$126+AJ231</f>
        <v>0.71488451047953061</v>
      </c>
      <c r="AK232" s="86">
        <f t="shared" ref="AK232:AL232" si="759">AK100/AK$126+AK231</f>
        <v>0.71488451027932109</v>
      </c>
      <c r="AL232" s="86">
        <f t="shared" si="759"/>
        <v>0.71488451033719314</v>
      </c>
      <c r="AM232" s="86">
        <f t="shared" ref="AM232:AN232" si="760">AM100/AM$126+AM231</f>
        <v>0.71488451046578361</v>
      </c>
      <c r="AN232" s="86">
        <f t="shared" si="760"/>
        <v>0.71488451194430569</v>
      </c>
      <c r="AO232" s="86">
        <f t="shared" ref="AO232:AP232" si="761">AO100/AO$126+AO231</f>
        <v>0.71488451142625387</v>
      </c>
      <c r="AP232" s="86">
        <f t="shared" si="761"/>
        <v>0.7148845104949193</v>
      </c>
      <c r="AQ232" s="86">
        <f t="shared" ref="AQ232:AT232" si="762">AQ100/AQ$126+AQ231</f>
        <v>0.71488451085736981</v>
      </c>
      <c r="AR232" s="86">
        <f t="shared" ref="AR232:AS232" si="763">AR100/AR$126+AR231</f>
        <v>0.7148845108768781</v>
      </c>
      <c r="AS232" s="86">
        <f t="shared" si="763"/>
        <v>0.71488451070150949</v>
      </c>
      <c r="AT232" s="86">
        <f t="shared" si="762"/>
        <v>0.71488451065512937</v>
      </c>
      <c r="AU232" s="36"/>
      <c r="AV232" s="57">
        <f t="shared" si="651"/>
        <v>5</v>
      </c>
      <c r="AW232" s="63">
        <f t="shared" si="651"/>
        <v>0.19230769230769232</v>
      </c>
      <c r="AX232" s="63">
        <f t="shared" ref="AX232:AX255" si="764">AVERAGE(B232:AT232)</f>
        <v>0.71284890690862146</v>
      </c>
      <c r="AY232" s="64">
        <f t="shared" ref="AY232:AY255" si="765">MIN(B232:AT232)</f>
        <v>0.45508723848747501</v>
      </c>
      <c r="AZ232" s="64">
        <f t="shared" ref="AZ232:AZ255" si="766">MAX(B232:AT232)</f>
        <v>0.85101341783151285</v>
      </c>
      <c r="BA232" s="65">
        <f t="shared" ref="BA232:BA255" si="767">SUM(B232:AT232)/SUM($B$4:$AT$123)</f>
        <v>1.3128168924359649E-4</v>
      </c>
      <c r="BB232" s="51">
        <f t="shared" si="528"/>
        <v>2.1102346028447545E-3</v>
      </c>
      <c r="BC232" s="51"/>
      <c r="BD232" s="50"/>
      <c r="BE232" s="88">
        <f t="shared" ref="BE232:BE255" si="768">PERCENTILE(B232:U232,0.8)</f>
        <v>0.72163590754503426</v>
      </c>
      <c r="BF232" s="51">
        <f t="shared" ref="BF232:BF255" si="769">PERCENTILE(B232:U232,0.2)</f>
        <v>0.71215752080793782</v>
      </c>
    </row>
    <row r="233" spans="1:58" x14ac:dyDescent="0.25">
      <c r="A233" s="60">
        <v>19617</v>
      </c>
      <c r="B233" s="86">
        <f t="shared" si="529"/>
        <v>0.85982648215238489</v>
      </c>
      <c r="C233" s="86">
        <f t="shared" si="611"/>
        <v>0.72283208877460858</v>
      </c>
      <c r="D233" s="86">
        <f t="shared" si="612"/>
        <v>0.72505435654486683</v>
      </c>
      <c r="E233" s="86">
        <f t="shared" si="613"/>
        <v>0.73184499638412759</v>
      </c>
      <c r="F233" s="86">
        <f t="shared" si="614"/>
        <v>0.74111887626853579</v>
      </c>
      <c r="G233" s="86">
        <f t="shared" si="615"/>
        <v>0.72146850218833292</v>
      </c>
      <c r="H233" s="86">
        <f t="shared" si="584"/>
        <v>0.72658730594036991</v>
      </c>
      <c r="I233" s="86">
        <f t="shared" si="585"/>
        <v>0.72438823010168718</v>
      </c>
      <c r="J233" s="86">
        <f t="shared" si="586"/>
        <v>0.72387285873268536</v>
      </c>
      <c r="K233" s="86">
        <f t="shared" si="587"/>
        <v>0.47172349741938752</v>
      </c>
      <c r="L233" s="86">
        <f t="shared" si="588"/>
        <v>0.73844977516383925</v>
      </c>
      <c r="M233" s="86">
        <f t="shared" si="589"/>
        <v>0.73691079017222494</v>
      </c>
      <c r="N233" s="86">
        <f t="shared" si="590"/>
        <v>0.73019134918874817</v>
      </c>
      <c r="O233" s="86">
        <f t="shared" si="591"/>
        <v>0.72331801274567564</v>
      </c>
      <c r="P233" s="86">
        <f t="shared" si="592"/>
        <v>0.7282091831223787</v>
      </c>
      <c r="Q233" s="86">
        <f t="shared" si="593"/>
        <v>0.72729677412912663</v>
      </c>
      <c r="R233" s="86">
        <f t="shared" si="594"/>
        <v>0.72489236138785962</v>
      </c>
      <c r="S233" s="86">
        <f t="shared" si="595"/>
        <v>0.73003362989343723</v>
      </c>
      <c r="T233" s="86">
        <f t="shared" si="596"/>
        <v>0.72853019901364335</v>
      </c>
      <c r="U233" s="86">
        <f t="shared" si="597"/>
        <v>0.73065048757433482</v>
      </c>
      <c r="V233" s="86">
        <f t="shared" si="598"/>
        <v>0.72501023605635562</v>
      </c>
      <c r="W233" s="86">
        <f t="shared" si="599"/>
        <v>0.72695994601625824</v>
      </c>
      <c r="X233" s="86">
        <f t="shared" si="600"/>
        <v>0.72640427383820361</v>
      </c>
      <c r="Y233" s="86">
        <f t="shared" si="601"/>
        <v>0.7249369136507432</v>
      </c>
      <c r="Z233" s="86">
        <f t="shared" si="602"/>
        <v>0.72571317005151892</v>
      </c>
      <c r="AA233" s="86">
        <f t="shared" si="603"/>
        <v>0.72426901191498783</v>
      </c>
      <c r="AB233" s="86">
        <f t="shared" si="603"/>
        <v>0.72303823049670124</v>
      </c>
      <c r="AC233" s="86">
        <f t="shared" si="603"/>
        <v>0.72380673707997012</v>
      </c>
      <c r="AD233" s="86">
        <f t="shared" si="603"/>
        <v>0.72866581570620725</v>
      </c>
      <c r="AE233" s="86">
        <f t="shared" ref="AE233:AI233" si="770">AE101/AE$126+AE232</f>
        <v>0.73260763594376332</v>
      </c>
      <c r="AF233" s="86">
        <f t="shared" si="770"/>
        <v>0.72419962695141804</v>
      </c>
      <c r="AG233" s="86">
        <f t="shared" si="770"/>
        <v>0.72375109934301518</v>
      </c>
      <c r="AH233" s="86">
        <f t="shared" si="770"/>
        <v>0.72416155730406351</v>
      </c>
      <c r="AI233" s="86">
        <f t="shared" si="770"/>
        <v>0.72342635215221118</v>
      </c>
      <c r="AJ233" s="86">
        <f t="shared" ref="AJ233" si="771">AJ101/AJ$126+AJ232</f>
        <v>0.72636227509395501</v>
      </c>
      <c r="AK233" s="86">
        <f t="shared" ref="AK233:AL233" si="772">AK101/AK$126+AK232</f>
        <v>0.72636227491110206</v>
      </c>
      <c r="AL233" s="86">
        <f t="shared" si="772"/>
        <v>0.72636227496332328</v>
      </c>
      <c r="AM233" s="86">
        <f t="shared" ref="AM233:AN233" si="773">AM101/AM$126+AM232</f>
        <v>0.72636227507936535</v>
      </c>
      <c r="AN233" s="86">
        <f t="shared" si="773"/>
        <v>0.72636227643066964</v>
      </c>
      <c r="AO233" s="86">
        <f t="shared" ref="AO233:AP233" si="774">AO101/AO$126+AO232</f>
        <v>0.7263622759466527</v>
      </c>
      <c r="AP233" s="86">
        <f t="shared" si="774"/>
        <v>0.72636227510582296</v>
      </c>
      <c r="AQ233" s="86">
        <f t="shared" ref="AQ233:AT233" si="775">AQ101/AQ$126+AQ232</f>
        <v>0.7263622754371073</v>
      </c>
      <c r="AR233" s="86">
        <f t="shared" ref="AR233:AS233" si="776">AR101/AR$126+AR232</f>
        <v>0.72636227545487497</v>
      </c>
      <c r="AS233" s="86">
        <f t="shared" si="776"/>
        <v>0.72636227529536024</v>
      </c>
      <c r="AT233" s="86">
        <f t="shared" si="775"/>
        <v>0.72636227525471975</v>
      </c>
      <c r="AU233" s="36"/>
      <c r="AV233" s="57">
        <f t="shared" si="651"/>
        <v>5</v>
      </c>
      <c r="AW233" s="63">
        <f t="shared" si="651"/>
        <v>0.19230769230769232</v>
      </c>
      <c r="AX233" s="63">
        <f t="shared" si="764"/>
        <v>0.72431411983059191</v>
      </c>
      <c r="AY233" s="64">
        <f t="shared" si="765"/>
        <v>0.47172349741938752</v>
      </c>
      <c r="AZ233" s="64">
        <f t="shared" si="766"/>
        <v>0.85982648215238489</v>
      </c>
      <c r="BA233" s="65">
        <f t="shared" si="767"/>
        <v>1.3339317809536624E-4</v>
      </c>
      <c r="BB233" s="51">
        <f t="shared" ref="BB233:BB255" si="777">BA233+BB232</f>
        <v>2.2436277809401205E-3</v>
      </c>
      <c r="BC233" s="51"/>
      <c r="BD233" s="50"/>
      <c r="BE233" s="88">
        <f t="shared" si="768"/>
        <v>0.73285815514174713</v>
      </c>
      <c r="BF233" s="51">
        <f t="shared" si="769"/>
        <v>0.72376188953528342</v>
      </c>
    </row>
    <row r="234" spans="1:58" x14ac:dyDescent="0.25">
      <c r="A234" s="60">
        <v>19618</v>
      </c>
      <c r="B234" s="86">
        <f t="shared" si="529"/>
        <v>0.86542207854658937</v>
      </c>
      <c r="C234" s="86">
        <f t="shared" si="611"/>
        <v>0.74567691894218358</v>
      </c>
      <c r="D234" s="86">
        <f t="shared" si="612"/>
        <v>0.74771602218201227</v>
      </c>
      <c r="E234" s="86">
        <f t="shared" si="613"/>
        <v>0.75394696153546148</v>
      </c>
      <c r="F234" s="86">
        <f t="shared" si="614"/>
        <v>0.76423743865082205</v>
      </c>
      <c r="G234" s="86">
        <f t="shared" si="615"/>
        <v>0.75801337918610301</v>
      </c>
      <c r="H234" s="86">
        <f t="shared" si="584"/>
        <v>0.74912262228466542</v>
      </c>
      <c r="I234" s="86">
        <f t="shared" si="585"/>
        <v>0.74710479943934227</v>
      </c>
      <c r="J234" s="86">
        <f t="shared" si="586"/>
        <v>0.74663190618444331</v>
      </c>
      <c r="K234" s="86">
        <f t="shared" si="587"/>
        <v>0.50610509921200664</v>
      </c>
      <c r="L234" s="86">
        <f t="shared" si="588"/>
        <v>0.76000735892505855</v>
      </c>
      <c r="M234" s="86">
        <f t="shared" si="589"/>
        <v>0.75859522069701513</v>
      </c>
      <c r="N234" s="86">
        <f t="shared" si="590"/>
        <v>0.75242961181655754</v>
      </c>
      <c r="O234" s="86">
        <f t="shared" si="591"/>
        <v>0.74612279189969755</v>
      </c>
      <c r="P234" s="86">
        <f t="shared" si="592"/>
        <v>0.75061082052633799</v>
      </c>
      <c r="Q234" s="86">
        <f t="shared" si="593"/>
        <v>0.7497736144236592</v>
      </c>
      <c r="R234" s="86">
        <f t="shared" si="594"/>
        <v>0.74756737902366854</v>
      </c>
      <c r="S234" s="86">
        <f t="shared" si="595"/>
        <v>0.75228489210372274</v>
      </c>
      <c r="T234" s="86">
        <f t="shared" si="596"/>
        <v>0.7509053775262432</v>
      </c>
      <c r="U234" s="86">
        <f t="shared" si="597"/>
        <v>0.75285090692383361</v>
      </c>
      <c r="V234" s="86">
        <f t="shared" si="598"/>
        <v>0.74767553817848564</v>
      </c>
      <c r="W234" s="86">
        <f t="shared" si="599"/>
        <v>0.74946454846272292</v>
      </c>
      <c r="X234" s="86">
        <f t="shared" si="600"/>
        <v>0.74895467608544541</v>
      </c>
      <c r="Y234" s="86">
        <f t="shared" si="601"/>
        <v>0.74760825916941576</v>
      </c>
      <c r="Z234" s="86">
        <f t="shared" si="602"/>
        <v>0.74832053469266724</v>
      </c>
      <c r="AA234" s="86">
        <f t="shared" si="603"/>
        <v>0.74699540745949766</v>
      </c>
      <c r="AB234" s="86">
        <f t="shared" si="603"/>
        <v>0.74586606990884097</v>
      </c>
      <c r="AC234" s="86">
        <f t="shared" si="603"/>
        <v>0.74657123434730432</v>
      </c>
      <c r="AD234" s="86">
        <f t="shared" si="603"/>
        <v>0.7510298163223017</v>
      </c>
      <c r="AE234" s="86">
        <f t="shared" ref="AE234:AI234" si="778">AE102/AE$126+AE233</f>
        <v>0.75464674247794905</v>
      </c>
      <c r="AF234" s="86">
        <f t="shared" si="778"/>
        <v>0.74693174127701611</v>
      </c>
      <c r="AG234" s="86">
        <f t="shared" si="778"/>
        <v>0.74652018238669693</v>
      </c>
      <c r="AH234" s="86">
        <f t="shared" si="778"/>
        <v>0.74689680938075131</v>
      </c>
      <c r="AI234" s="86">
        <f t="shared" si="778"/>
        <v>0.74622220156107022</v>
      </c>
      <c r="AJ234" s="86">
        <f t="shared" ref="AJ234" si="779">AJ102/AJ$126+AJ233</f>
        <v>0.7488820670175339</v>
      </c>
      <c r="AK234" s="86">
        <f t="shared" ref="AK234:AL234" si="780">AK102/AK$126+AK233</f>
        <v>0.74888206686545822</v>
      </c>
      <c r="AL234" s="86">
        <f t="shared" si="780"/>
        <v>0.74888206690795811</v>
      </c>
      <c r="AM234" s="86">
        <f t="shared" ref="AM234:AN234" si="781">AM102/AM$126+AM233</f>
        <v>0.74888206700244364</v>
      </c>
      <c r="AN234" s="86">
        <f t="shared" si="781"/>
        <v>0.74888206812767621</v>
      </c>
      <c r="AO234" s="86">
        <f t="shared" ref="AO234:AP234" si="782">AO102/AO$126+AO233</f>
        <v>0.74888206770947163</v>
      </c>
      <c r="AP234" s="86">
        <f t="shared" si="782"/>
        <v>0.74888206702422799</v>
      </c>
      <c r="AQ234" s="86">
        <f t="shared" ref="AQ234:AT234" si="783">AQ102/AQ$126+AQ233</f>
        <v>0.74888206730009532</v>
      </c>
      <c r="AR234" s="86">
        <f t="shared" ref="AR234:AS234" si="784">AR102/AR$126+AR233</f>
        <v>0.7488820673148</v>
      </c>
      <c r="AS234" s="86">
        <f t="shared" si="784"/>
        <v>0.74888206718308803</v>
      </c>
      <c r="AT234" s="86">
        <f t="shared" si="783"/>
        <v>0.74888206715183459</v>
      </c>
      <c r="AU234" s="36"/>
      <c r="AV234" s="57">
        <f t="shared" si="651"/>
        <v>4</v>
      </c>
      <c r="AW234" s="63">
        <f t="shared" si="651"/>
        <v>0.15384615384615385</v>
      </c>
      <c r="AX234" s="63">
        <f t="shared" si="764"/>
        <v>0.74703403780764843</v>
      </c>
      <c r="AY234" s="64">
        <f t="shared" si="765"/>
        <v>0.50610509921200664</v>
      </c>
      <c r="AZ234" s="64">
        <f t="shared" si="766"/>
        <v>0.86542207854658937</v>
      </c>
      <c r="BA234" s="65">
        <f t="shared" si="767"/>
        <v>1.3757738765590117E-4</v>
      </c>
      <c r="BB234" s="51">
        <f t="shared" si="777"/>
        <v>2.3812051685960216E-3</v>
      </c>
      <c r="BC234" s="51"/>
      <c r="BD234" s="50"/>
      <c r="BE234" s="88">
        <f t="shared" si="768"/>
        <v>0.75812974748828543</v>
      </c>
      <c r="BF234" s="51">
        <f t="shared" si="769"/>
        <v>0.74701022078836243</v>
      </c>
    </row>
    <row r="235" spans="1:58" x14ac:dyDescent="0.25">
      <c r="A235" s="60">
        <v>19619</v>
      </c>
      <c r="B235" s="86">
        <f t="shared" si="529"/>
        <v>0.87367558322804095</v>
      </c>
      <c r="C235" s="86">
        <f t="shared" si="611"/>
        <v>0.76811894354052501</v>
      </c>
      <c r="D235" s="86">
        <f t="shared" si="612"/>
        <v>0.76997811185119092</v>
      </c>
      <c r="E235" s="86">
        <f t="shared" si="613"/>
        <v>0.77565921949347316</v>
      </c>
      <c r="F235" s="86">
        <f t="shared" si="614"/>
        <v>0.77194362611158418</v>
      </c>
      <c r="G235" s="86">
        <f t="shared" si="615"/>
        <v>0.79639570809996207</v>
      </c>
      <c r="H235" s="86">
        <f t="shared" si="584"/>
        <v>0.77126059048237283</v>
      </c>
      <c r="I235" s="86">
        <f t="shared" si="585"/>
        <v>0.76942082473379236</v>
      </c>
      <c r="J235" s="86">
        <f t="shared" si="586"/>
        <v>0.76898966060913643</v>
      </c>
      <c r="K235" s="86">
        <f t="shared" si="587"/>
        <v>0.54076397198682435</v>
      </c>
      <c r="L235" s="86">
        <f t="shared" si="588"/>
        <v>0.78118483415810558</v>
      </c>
      <c r="M235" s="86">
        <f t="shared" si="589"/>
        <v>0.77989730609950869</v>
      </c>
      <c r="N235" s="86">
        <f t="shared" si="590"/>
        <v>0.77427576402060039</v>
      </c>
      <c r="O235" s="86">
        <f t="shared" si="591"/>
        <v>0.76852547167355256</v>
      </c>
      <c r="P235" s="86">
        <f t="shared" si="592"/>
        <v>0.77261746684296029</v>
      </c>
      <c r="Q235" s="86">
        <f t="shared" si="593"/>
        <v>0.77185413763529864</v>
      </c>
      <c r="R235" s="86">
        <f t="shared" si="594"/>
        <v>0.76984258526577831</v>
      </c>
      <c r="S235" s="86">
        <f t="shared" si="595"/>
        <v>0.77414381467846005</v>
      </c>
      <c r="T235" s="86">
        <f t="shared" si="596"/>
        <v>0.77288603148108082</v>
      </c>
      <c r="U235" s="86">
        <f t="shared" si="597"/>
        <v>0.77465988311131584</v>
      </c>
      <c r="V235" s="86">
        <f t="shared" si="598"/>
        <v>0.76994120021320533</v>
      </c>
      <c r="W235" s="86">
        <f t="shared" si="599"/>
        <v>0.77157234431721411</v>
      </c>
      <c r="X235" s="86">
        <f t="shared" si="600"/>
        <v>0.77110746418755893</v>
      </c>
      <c r="Y235" s="86">
        <f t="shared" si="601"/>
        <v>0.76987985804190873</v>
      </c>
      <c r="Z235" s="86">
        <f t="shared" si="602"/>
        <v>0.77052928081397054</v>
      </c>
      <c r="AA235" s="86">
        <f t="shared" si="603"/>
        <v>0.76932108570247693</v>
      </c>
      <c r="AB235" s="86">
        <f t="shared" si="603"/>
        <v>0.76829140334184998</v>
      </c>
      <c r="AC235" s="86">
        <f t="shared" si="603"/>
        <v>0.76893434250682113</v>
      </c>
      <c r="AD235" s="86">
        <f t="shared" si="603"/>
        <v>0.77299948947941399</v>
      </c>
      <c r="AE235" s="86">
        <f t="shared" ref="AE235:AI235" si="785">AE103/AE$126+AE234</f>
        <v>0.77629725016443707</v>
      </c>
      <c r="AF235" s="86">
        <f t="shared" si="785"/>
        <v>0.76926303748549907</v>
      </c>
      <c r="AG235" s="86">
        <f t="shared" si="785"/>
        <v>0.76888779546698371</v>
      </c>
      <c r="AH235" s="86">
        <f t="shared" si="785"/>
        <v>0.76923118802132473</v>
      </c>
      <c r="AI235" s="86">
        <f t="shared" si="785"/>
        <v>0.76861610906759026</v>
      </c>
      <c r="AJ235" s="86">
        <f t="shared" ref="AJ235" si="786">AJ103/AJ$126+AJ234</f>
        <v>0.77100478453248145</v>
      </c>
      <c r="AK235" s="86">
        <f t="shared" ref="AK235:AL235" si="787">AK103/AK$126+AK234</f>
        <v>0.77100478440756848</v>
      </c>
      <c r="AL235" s="86">
        <f t="shared" si="787"/>
        <v>0.77100478444174259</v>
      </c>
      <c r="AM235" s="86">
        <f t="shared" ref="AM235:AN235" si="788">AM103/AM$126+AM234</f>
        <v>0.77100478451778043</v>
      </c>
      <c r="AN235" s="86">
        <f t="shared" si="788"/>
        <v>0.77100478544309192</v>
      </c>
      <c r="AO235" s="86">
        <f t="shared" ref="AO235:AP235" si="789">AO103/AO$126+AO234</f>
        <v>0.7710047850874836</v>
      </c>
      <c r="AP235" s="86">
        <f t="shared" si="789"/>
        <v>0.77100478453550325</v>
      </c>
      <c r="AQ235" s="86">
        <f t="shared" ref="AQ235:AT235" si="790">AQ103/AQ$126+AQ234</f>
        <v>0.77100478476234435</v>
      </c>
      <c r="AR235" s="86">
        <f t="shared" ref="AR235:AS235" si="791">AR103/AR$126+AR234</f>
        <v>0.77100478477436563</v>
      </c>
      <c r="AS235" s="86">
        <f t="shared" si="791"/>
        <v>0.77100478466692923</v>
      </c>
      <c r="AT235" s="86">
        <f t="shared" si="790"/>
        <v>0.77100478464328204</v>
      </c>
      <c r="AU235" s="36"/>
      <c r="AV235" s="57">
        <f t="shared" si="651"/>
        <v>4</v>
      </c>
      <c r="AW235" s="63">
        <f t="shared" si="651"/>
        <v>0.15384615384615385</v>
      </c>
      <c r="AX235" s="63">
        <f t="shared" si="764"/>
        <v>0.76915595590503072</v>
      </c>
      <c r="AY235" s="64">
        <f t="shared" si="765"/>
        <v>0.54076397198682435</v>
      </c>
      <c r="AZ235" s="64">
        <f t="shared" si="766"/>
        <v>0.87367558322804095</v>
      </c>
      <c r="BA235" s="65">
        <f t="shared" si="767"/>
        <v>1.4165146667739726E-4</v>
      </c>
      <c r="BB235" s="51">
        <f t="shared" si="777"/>
        <v>2.5228566352734189E-3</v>
      </c>
      <c r="BC235" s="51"/>
      <c r="BD235" s="50"/>
      <c r="BE235" s="88">
        <f t="shared" si="768"/>
        <v>0.77650683681468025</v>
      </c>
      <c r="BF235" s="51">
        <f t="shared" si="769"/>
        <v>0.76933459190886122</v>
      </c>
    </row>
    <row r="236" spans="1:58" x14ac:dyDescent="0.25">
      <c r="A236" s="60">
        <v>19620</v>
      </c>
      <c r="B236" s="86">
        <f t="shared" si="529"/>
        <v>0.88164930808978237</v>
      </c>
      <c r="C236" s="86">
        <f t="shared" si="611"/>
        <v>0.79148166658449937</v>
      </c>
      <c r="D236" s="86">
        <f t="shared" si="612"/>
        <v>0.79315351802016154</v>
      </c>
      <c r="E236" s="86">
        <f t="shared" si="613"/>
        <v>0.79826223675323082</v>
      </c>
      <c r="F236" s="86">
        <f t="shared" si="614"/>
        <v>0.77622484136756309</v>
      </c>
      <c r="G236" s="86">
        <f t="shared" si="615"/>
        <v>0.82232419624921793</v>
      </c>
      <c r="H236" s="86">
        <f t="shared" si="584"/>
        <v>0.79430678301704039</v>
      </c>
      <c r="I236" s="86">
        <f t="shared" si="585"/>
        <v>0.79265237927172583</v>
      </c>
      <c r="J236" s="86">
        <f t="shared" si="586"/>
        <v>0.79226465624219067</v>
      </c>
      <c r="K236" s="86">
        <f t="shared" si="587"/>
        <v>0.59954542021291513</v>
      </c>
      <c r="L236" s="86">
        <f t="shared" si="588"/>
        <v>0.80323112888970116</v>
      </c>
      <c r="M236" s="86">
        <f t="shared" si="589"/>
        <v>0.80207332321120794</v>
      </c>
      <c r="N236" s="86">
        <f t="shared" si="590"/>
        <v>0.7970181686232457</v>
      </c>
      <c r="O236" s="86">
        <f t="shared" si="591"/>
        <v>0.7918472357462889</v>
      </c>
      <c r="P236" s="86">
        <f t="shared" si="592"/>
        <v>0.79552694993202022</v>
      </c>
      <c r="Q236" s="86">
        <f t="shared" si="593"/>
        <v>0.79484052846634556</v>
      </c>
      <c r="R236" s="86">
        <f t="shared" si="594"/>
        <v>0.79303164612341337</v>
      </c>
      <c r="S236" s="86">
        <f t="shared" si="595"/>
        <v>0.79689951356443844</v>
      </c>
      <c r="T236" s="86">
        <f t="shared" si="596"/>
        <v>0.79576845585505307</v>
      </c>
      <c r="U236" s="86">
        <f t="shared" si="597"/>
        <v>0.79736358652739281</v>
      </c>
      <c r="V236" s="86">
        <f t="shared" si="598"/>
        <v>0.79312032530622334</v>
      </c>
      <c r="W236" s="86">
        <f t="shared" si="599"/>
        <v>0.79458712666865006</v>
      </c>
      <c r="X236" s="86">
        <f t="shared" si="600"/>
        <v>0.79416908462242364</v>
      </c>
      <c r="Y236" s="86">
        <f t="shared" si="601"/>
        <v>0.79306516353512091</v>
      </c>
      <c r="Z236" s="86">
        <f t="shared" si="602"/>
        <v>0.79364915498161759</v>
      </c>
      <c r="AA236" s="86">
        <f t="shared" si="603"/>
        <v>0.79256268920703266</v>
      </c>
      <c r="AB236" s="86">
        <f t="shared" si="603"/>
        <v>0.79163675045999704</v>
      </c>
      <c r="AC236" s="86">
        <f t="shared" si="603"/>
        <v>0.79221491152665358</v>
      </c>
      <c r="AD236" s="86">
        <f t="shared" si="603"/>
        <v>0.79587048256888704</v>
      </c>
      <c r="AE236" s="86">
        <f t="shared" ref="AE236:AI236" si="792">AE104/AE$126+AE235</f>
        <v>0.79883598381553067</v>
      </c>
      <c r="AF236" s="86">
        <f t="shared" si="792"/>
        <v>0.79251048945590952</v>
      </c>
      <c r="AG236" s="86">
        <f t="shared" si="792"/>
        <v>0.79217305422742246</v>
      </c>
      <c r="AH236" s="86">
        <f t="shared" si="792"/>
        <v>0.79248184888988049</v>
      </c>
      <c r="AI236" s="86">
        <f t="shared" si="792"/>
        <v>0.79192874101259303</v>
      </c>
      <c r="AJ236" s="86">
        <f t="shared" ref="AJ236" si="793">AJ104/AJ$126+AJ235</f>
        <v>0.79403510072327588</v>
      </c>
      <c r="AK236" s="86">
        <f t="shared" ref="AK236:AL236" si="794">AK104/AK$126+AK235</f>
        <v>0.79403510062341032</v>
      </c>
      <c r="AL236" s="86">
        <f t="shared" si="794"/>
        <v>0.79403510065014338</v>
      </c>
      <c r="AM236" s="86">
        <f t="shared" ref="AM236:AN236" si="795">AM104/AM$126+AM235</f>
        <v>0.79403510070969607</v>
      </c>
      <c r="AN236" s="86">
        <f t="shared" si="795"/>
        <v>0.79403510145029499</v>
      </c>
      <c r="AO236" s="86">
        <f t="shared" ref="AO236:AP236" si="796">AO104/AO$126+AO235</f>
        <v>0.79403510115649745</v>
      </c>
      <c r="AP236" s="86">
        <f t="shared" si="796"/>
        <v>0.79403510072373085</v>
      </c>
      <c r="AQ236" s="86">
        <f t="shared" ref="AQ236:AT236" si="797">AQ104/AQ$126+AQ235</f>
        <v>0.7940351009052653</v>
      </c>
      <c r="AR236" s="86">
        <f t="shared" ref="AR236:AS236" si="798">AR104/AR$126+AR235</f>
        <v>0.79403510091483054</v>
      </c>
      <c r="AS236" s="86">
        <f t="shared" si="798"/>
        <v>0.7940351008295361</v>
      </c>
      <c r="AT236" s="86">
        <f t="shared" si="797"/>
        <v>0.79403510081226436</v>
      </c>
      <c r="AU236" s="36"/>
      <c r="AV236" s="57">
        <f t="shared" ref="AV236:AW255" si="799">AV104</f>
        <v>4</v>
      </c>
      <c r="AW236" s="63">
        <f t="shared" si="799"/>
        <v>0.15384615384615385</v>
      </c>
      <c r="AX236" s="63">
        <f t="shared" si="764"/>
        <v>0.79228127685609606</v>
      </c>
      <c r="AY236" s="64">
        <f t="shared" si="765"/>
        <v>0.59954542021291513</v>
      </c>
      <c r="AZ236" s="64">
        <f t="shared" si="766"/>
        <v>0.88164930808978237</v>
      </c>
      <c r="BA236" s="65">
        <f t="shared" si="767"/>
        <v>1.4591033720288068E-4</v>
      </c>
      <c r="BB236" s="51">
        <f t="shared" si="777"/>
        <v>2.6687669724762995E-3</v>
      </c>
      <c r="BC236" s="51"/>
      <c r="BD236" s="50"/>
      <c r="BE236" s="88">
        <f t="shared" si="768"/>
        <v>0.79902445404482625</v>
      </c>
      <c r="BF236" s="51">
        <f t="shared" si="769"/>
        <v>0.79218117214301031</v>
      </c>
    </row>
    <row r="237" spans="1:58" x14ac:dyDescent="0.25">
      <c r="A237" s="60">
        <v>19621</v>
      </c>
      <c r="B237" s="86">
        <f t="shared" si="529"/>
        <v>0.88948314304166864</v>
      </c>
      <c r="C237" s="86">
        <f t="shared" si="611"/>
        <v>0.8046591630796428</v>
      </c>
      <c r="D237" s="86">
        <f t="shared" si="612"/>
        <v>0.80622536041585469</v>
      </c>
      <c r="E237" s="86">
        <f t="shared" si="613"/>
        <v>0.8110112292470536</v>
      </c>
      <c r="F237" s="86">
        <f t="shared" si="614"/>
        <v>0.79078097323789143</v>
      </c>
      <c r="G237" s="86">
        <f t="shared" si="615"/>
        <v>0.83906542481802882</v>
      </c>
      <c r="H237" s="86">
        <f t="shared" si="584"/>
        <v>0.80730574383086295</v>
      </c>
      <c r="I237" s="86">
        <f t="shared" si="585"/>
        <v>0.80575589156029637</v>
      </c>
      <c r="J237" s="86">
        <f t="shared" si="586"/>
        <v>0.80539267102055956</v>
      </c>
      <c r="K237" s="86">
        <f t="shared" si="587"/>
        <v>0.61534986619823195</v>
      </c>
      <c r="L237" s="86">
        <f t="shared" si="588"/>
        <v>0.81566610793814687</v>
      </c>
      <c r="M237" s="86">
        <f t="shared" si="589"/>
        <v>0.81458147079379239</v>
      </c>
      <c r="N237" s="86">
        <f t="shared" si="590"/>
        <v>0.80984578107144489</v>
      </c>
      <c r="O237" s="86">
        <f t="shared" si="591"/>
        <v>0.80500162976751721</v>
      </c>
      <c r="P237" s="86">
        <f t="shared" si="592"/>
        <v>0.80844880123093721</v>
      </c>
      <c r="Q237" s="86">
        <f t="shared" si="593"/>
        <v>0.80780575876259053</v>
      </c>
      <c r="R237" s="86">
        <f t="shared" si="594"/>
        <v>0.8061111903016539</v>
      </c>
      <c r="S237" s="86">
        <f t="shared" si="595"/>
        <v>0.80973462451237344</v>
      </c>
      <c r="T237" s="86">
        <f t="shared" si="596"/>
        <v>0.8086750449723239</v>
      </c>
      <c r="U237" s="86">
        <f t="shared" si="597"/>
        <v>0.81016936998119704</v>
      </c>
      <c r="V237" s="86">
        <f t="shared" si="598"/>
        <v>0.80619426532167615</v>
      </c>
      <c r="W237" s="86">
        <f t="shared" si="599"/>
        <v>0.80756837090125899</v>
      </c>
      <c r="X237" s="86">
        <f t="shared" si="600"/>
        <v>0.80717674737993195</v>
      </c>
      <c r="Y237" s="86">
        <f t="shared" si="601"/>
        <v>0.80614258953981088</v>
      </c>
      <c r="Z237" s="86">
        <f t="shared" si="602"/>
        <v>0.80668967514012813</v>
      </c>
      <c r="AA237" s="86">
        <f t="shared" si="603"/>
        <v>0.80567186950877145</v>
      </c>
      <c r="AB237" s="86">
        <f t="shared" si="603"/>
        <v>0.80480444624994818</v>
      </c>
      <c r="AC237" s="86">
        <f t="shared" si="603"/>
        <v>0.80534606991835334</v>
      </c>
      <c r="AD237" s="86">
        <f t="shared" si="603"/>
        <v>0.80877062399352528</v>
      </c>
      <c r="AE237" s="86">
        <f t="shared" ref="AE237:AI237" si="800">AE105/AE$126+AE236</f>
        <v>0.81154871782304039</v>
      </c>
      <c r="AF237" s="86">
        <f t="shared" si="800"/>
        <v>0.80562296852892723</v>
      </c>
      <c r="AG237" s="86">
        <f t="shared" si="800"/>
        <v>0.80530685781853795</v>
      </c>
      <c r="AH237" s="86">
        <f t="shared" si="800"/>
        <v>0.80559613791026052</v>
      </c>
      <c r="AI237" s="86">
        <f t="shared" si="800"/>
        <v>0.8050779841624901</v>
      </c>
      <c r="AJ237" s="86">
        <f t="shared" ref="AJ237" si="801">AJ105/AJ$126+AJ236</f>
        <v>0.80702510665602811</v>
      </c>
      <c r="AK237" s="86">
        <f t="shared" ref="AK237:AL237" si="802">AK105/AK$126+AK236</f>
        <v>0.80702510656928028</v>
      </c>
      <c r="AL237" s="86">
        <f t="shared" si="802"/>
        <v>0.80702510659218907</v>
      </c>
      <c r="AM237" s="86">
        <f t="shared" ref="AM237:AN237" si="803">AM105/AM$126+AM236</f>
        <v>0.80702510664326788</v>
      </c>
      <c r="AN237" s="86">
        <f t="shared" si="803"/>
        <v>0.80702510728702082</v>
      </c>
      <c r="AO237" s="86">
        <f t="shared" ref="AO237:AP237" si="804">AO105/AO$126+AO236</f>
        <v>0.80702510702683172</v>
      </c>
      <c r="AP237" s="86">
        <f t="shared" si="804"/>
        <v>0.80702510665538851</v>
      </c>
      <c r="AQ237" s="86">
        <f t="shared" ref="AQ237:AT237" si="805">AQ105/AQ$126+AQ236</f>
        <v>0.80702510681316686</v>
      </c>
      <c r="AR237" s="86">
        <f t="shared" ref="AR237:AS237" si="806">AR105/AR$126+AR236</f>
        <v>0.80702510682145145</v>
      </c>
      <c r="AS237" s="86">
        <f t="shared" si="806"/>
        <v>0.80702510674767858</v>
      </c>
      <c r="AT237" s="86">
        <f t="shared" si="805"/>
        <v>0.8070251067335481</v>
      </c>
      <c r="AU237" s="36"/>
      <c r="AV237" s="57">
        <f t="shared" si="799"/>
        <v>4</v>
      </c>
      <c r="AW237" s="63">
        <f t="shared" si="799"/>
        <v>0.15384615384615385</v>
      </c>
      <c r="AX237" s="63">
        <f t="shared" si="764"/>
        <v>0.80533028321165712</v>
      </c>
      <c r="AY237" s="64">
        <f t="shared" si="765"/>
        <v>0.61534986619823195</v>
      </c>
      <c r="AZ237" s="64">
        <f t="shared" si="766"/>
        <v>0.88948314304166864</v>
      </c>
      <c r="BA237" s="65">
        <f t="shared" si="767"/>
        <v>1.4831350508418892E-4</v>
      </c>
      <c r="BB237" s="51">
        <f t="shared" si="777"/>
        <v>2.8170804775604886E-3</v>
      </c>
      <c r="BC237" s="51"/>
      <c r="BD237" s="50"/>
      <c r="BE237" s="88">
        <f t="shared" si="768"/>
        <v>0.81172527755640134</v>
      </c>
      <c r="BF237" s="51">
        <f t="shared" si="769"/>
        <v>0.80531446276995111</v>
      </c>
    </row>
    <row r="238" spans="1:58" x14ac:dyDescent="0.25">
      <c r="A238" s="60">
        <v>19622</v>
      </c>
      <c r="B238" s="86">
        <f t="shared" si="529"/>
        <v>0.89493884952601799</v>
      </c>
      <c r="C238" s="86">
        <f t="shared" si="611"/>
        <v>0.82272787006474557</v>
      </c>
      <c r="D238" s="86">
        <f t="shared" si="612"/>
        <v>0.82414919671435394</v>
      </c>
      <c r="E238" s="86">
        <f t="shared" si="613"/>
        <v>0.82849238052747765</v>
      </c>
      <c r="F238" s="86">
        <f t="shared" si="614"/>
        <v>0.80747771273620927</v>
      </c>
      <c r="G238" s="86">
        <f t="shared" si="615"/>
        <v>0.85886907324698802</v>
      </c>
      <c r="H238" s="86">
        <f t="shared" si="584"/>
        <v>0.82512964643200581</v>
      </c>
      <c r="I238" s="86">
        <f t="shared" si="585"/>
        <v>0.8237231529521345</v>
      </c>
      <c r="J238" s="86">
        <f t="shared" si="586"/>
        <v>0.82339352971314961</v>
      </c>
      <c r="K238" s="86">
        <f t="shared" si="587"/>
        <v>0.65389053272382924</v>
      </c>
      <c r="L238" s="86">
        <f t="shared" si="588"/>
        <v>0.83271669056473741</v>
      </c>
      <c r="M238" s="86">
        <f t="shared" si="589"/>
        <v>0.83173238057988186</v>
      </c>
      <c r="N238" s="86">
        <f t="shared" si="590"/>
        <v>0.82743473438512005</v>
      </c>
      <c r="O238" s="86">
        <f t="shared" si="591"/>
        <v>0.82303865912454488</v>
      </c>
      <c r="P238" s="86">
        <f t="shared" si="592"/>
        <v>0.82616697288139007</v>
      </c>
      <c r="Q238" s="86">
        <f t="shared" si="593"/>
        <v>0.82558341078492126</v>
      </c>
      <c r="R238" s="86">
        <f t="shared" si="594"/>
        <v>0.82404558712287312</v>
      </c>
      <c r="S238" s="86">
        <f t="shared" si="595"/>
        <v>0.8273338596116957</v>
      </c>
      <c r="T238" s="86">
        <f t="shared" si="596"/>
        <v>0.82637228943920138</v>
      </c>
      <c r="U238" s="86">
        <f t="shared" si="597"/>
        <v>0.82772839183523406</v>
      </c>
      <c r="V238" s="86">
        <f t="shared" si="598"/>
        <v>0.82412097783234017</v>
      </c>
      <c r="W238" s="86">
        <f t="shared" si="599"/>
        <v>0.82536798089738506</v>
      </c>
      <c r="X238" s="86">
        <f t="shared" si="600"/>
        <v>0.82501258190364901</v>
      </c>
      <c r="Y238" s="86">
        <f t="shared" si="601"/>
        <v>0.82407408196574838</v>
      </c>
      <c r="Z238" s="86">
        <f t="shared" si="602"/>
        <v>0.82457056304337406</v>
      </c>
      <c r="AA238" s="86">
        <f t="shared" si="603"/>
        <v>0.82364690276123731</v>
      </c>
      <c r="AB238" s="86">
        <f t="shared" si="603"/>
        <v>0.82285971471651842</v>
      </c>
      <c r="AC238" s="86">
        <f t="shared" si="603"/>
        <v>0.82335123907370067</v>
      </c>
      <c r="AD238" s="86">
        <f t="shared" si="603"/>
        <v>0.8264590275234861</v>
      </c>
      <c r="AE238" s="86">
        <f t="shared" ref="AE238:AI238" si="807">AE106/AE$126+AE237</f>
        <v>0.82898015223097055</v>
      </c>
      <c r="AF238" s="86">
        <f t="shared" si="807"/>
        <v>0.82360252499827946</v>
      </c>
      <c r="AG238" s="86">
        <f t="shared" si="807"/>
        <v>0.82331565401774154</v>
      </c>
      <c r="AH238" s="86">
        <f t="shared" si="807"/>
        <v>0.82357817614597162</v>
      </c>
      <c r="AI238" s="86">
        <f t="shared" si="807"/>
        <v>0.82310795076828225</v>
      </c>
      <c r="AJ238" s="86">
        <f t="shared" ref="AJ238" si="808">AJ106/AJ$126+AJ237</f>
        <v>0.82483673051640571</v>
      </c>
      <c r="AK238" s="86">
        <f t="shared" ref="AK238:AL238" si="809">AK106/AK$126+AK237</f>
        <v>0.82483673044578998</v>
      </c>
      <c r="AL238" s="86">
        <f t="shared" si="809"/>
        <v>0.82483673046411288</v>
      </c>
      <c r="AM238" s="86">
        <f t="shared" ref="AM238:AN238" si="810">AM106/AM$126+AM237</f>
        <v>0.82483673050502349</v>
      </c>
      <c r="AN238" s="86">
        <f t="shared" si="810"/>
        <v>0.82483673102950472</v>
      </c>
      <c r="AO238" s="86">
        <f t="shared" ref="AO238:AP238" si="811">AO106/AO$126+AO237</f>
        <v>0.82483673081259823</v>
      </c>
      <c r="AP238" s="86">
        <f t="shared" si="811"/>
        <v>0.82483673051481754</v>
      </c>
      <c r="AQ238" s="86">
        <f t="shared" ref="AQ238:AT238" si="812">AQ106/AQ$126+AQ237</f>
        <v>0.82483673064333929</v>
      </c>
      <c r="AR238" s="86">
        <f t="shared" ref="AR238:AS238" si="813">AR106/AR$126+AR237</f>
        <v>0.82483673065005803</v>
      </c>
      <c r="AS238" s="86">
        <f t="shared" si="813"/>
        <v>0.82483673059033447</v>
      </c>
      <c r="AT238" s="86">
        <f t="shared" si="812"/>
        <v>0.82483673057974582</v>
      </c>
      <c r="AU238" s="36"/>
      <c r="AV238" s="57">
        <f t="shared" si="799"/>
        <v>4</v>
      </c>
      <c r="AW238" s="63">
        <f t="shared" si="799"/>
        <v>0.15384615384615385</v>
      </c>
      <c r="AX238" s="63">
        <f t="shared" si="764"/>
        <v>0.82333769967993176</v>
      </c>
      <c r="AY238" s="64">
        <f t="shared" si="765"/>
        <v>0.65389053272382924</v>
      </c>
      <c r="AZ238" s="64">
        <f t="shared" si="766"/>
        <v>0.89493884952601799</v>
      </c>
      <c r="BA238" s="65">
        <f t="shared" si="767"/>
        <v>1.5162983766176146E-4</v>
      </c>
      <c r="BB238" s="51">
        <f t="shared" si="777"/>
        <v>2.9687103152222501E-3</v>
      </c>
      <c r="BC238" s="51"/>
      <c r="BD238" s="50"/>
      <c r="BE238" s="88">
        <f t="shared" si="768"/>
        <v>0.82914038053795847</v>
      </c>
      <c r="BF238" s="51">
        <f t="shared" si="769"/>
        <v>0.82332255559542866</v>
      </c>
    </row>
    <row r="239" spans="1:58" x14ac:dyDescent="0.25">
      <c r="A239" s="60">
        <v>19623</v>
      </c>
      <c r="B239" s="86">
        <f t="shared" si="529"/>
        <v>0.90081422573993275</v>
      </c>
      <c r="C239" s="86">
        <f t="shared" si="611"/>
        <v>0.83717132692236018</v>
      </c>
      <c r="D239" s="86">
        <f t="shared" si="612"/>
        <v>0.83847684929700017</v>
      </c>
      <c r="E239" s="86">
        <f t="shared" si="613"/>
        <v>0.84246616706078481</v>
      </c>
      <c r="F239" s="86">
        <f t="shared" si="614"/>
        <v>0.82674318138811453</v>
      </c>
      <c r="G239" s="86">
        <f t="shared" si="615"/>
        <v>0.86826049415144291</v>
      </c>
      <c r="H239" s="86">
        <f t="shared" si="584"/>
        <v>0.83937741570884483</v>
      </c>
      <c r="I239" s="86">
        <f t="shared" si="585"/>
        <v>0.83808551795019548</v>
      </c>
      <c r="J239" s="86">
        <f t="shared" si="586"/>
        <v>0.83778275115247403</v>
      </c>
      <c r="K239" s="86">
        <f t="shared" si="587"/>
        <v>0.68660850862325717</v>
      </c>
      <c r="L239" s="86">
        <f t="shared" si="588"/>
        <v>0.84634629642288162</v>
      </c>
      <c r="M239" s="86">
        <f t="shared" si="589"/>
        <v>0.84544218426243478</v>
      </c>
      <c r="N239" s="86">
        <f t="shared" si="590"/>
        <v>0.84149469388116394</v>
      </c>
      <c r="O239" s="86">
        <f t="shared" si="591"/>
        <v>0.83745679405651074</v>
      </c>
      <c r="P239" s="86">
        <f t="shared" si="592"/>
        <v>0.84033022474218211</v>
      </c>
      <c r="Q239" s="86">
        <f t="shared" si="593"/>
        <v>0.83979420905762725</v>
      </c>
      <c r="R239" s="86">
        <f t="shared" si="594"/>
        <v>0.83838168139723901</v>
      </c>
      <c r="S239" s="86">
        <f t="shared" si="595"/>
        <v>0.8414020379873578</v>
      </c>
      <c r="T239" s="86">
        <f t="shared" si="596"/>
        <v>0.8405188128825567</v>
      </c>
      <c r="U239" s="86">
        <f t="shared" si="597"/>
        <v>0.8417644252281673</v>
      </c>
      <c r="V239" s="86">
        <f t="shared" si="598"/>
        <v>0.83845092955273282</v>
      </c>
      <c r="W239" s="86">
        <f t="shared" si="599"/>
        <v>0.8395963315631223</v>
      </c>
      <c r="X239" s="86">
        <f t="shared" si="600"/>
        <v>0.83926988911851719</v>
      </c>
      <c r="Y239" s="86">
        <f t="shared" si="601"/>
        <v>0.83840785457377509</v>
      </c>
      <c r="Z239" s="86">
        <f t="shared" si="602"/>
        <v>0.83886388426544134</v>
      </c>
      <c r="AA239" s="86">
        <f t="shared" si="603"/>
        <v>0.83801548029748463</v>
      </c>
      <c r="AB239" s="86">
        <f t="shared" si="603"/>
        <v>0.83729242932082748</v>
      </c>
      <c r="AC239" s="86">
        <f t="shared" si="603"/>
        <v>0.8377439061414057</v>
      </c>
      <c r="AD239" s="86">
        <f t="shared" si="603"/>
        <v>0.84059848385099234</v>
      </c>
      <c r="AE239" s="86">
        <f t="shared" ref="AE239:AI239" si="814">AE107/AE$126+AE238</f>
        <v>0.84291419693554348</v>
      </c>
      <c r="AF239" s="86">
        <f t="shared" si="814"/>
        <v>0.83797471823367975</v>
      </c>
      <c r="AG239" s="86">
        <f t="shared" si="814"/>
        <v>0.8377112204115843</v>
      </c>
      <c r="AH239" s="86">
        <f t="shared" si="814"/>
        <v>0.83795235321659911</v>
      </c>
      <c r="AI239" s="86">
        <f t="shared" si="814"/>
        <v>0.83752044000756853</v>
      </c>
      <c r="AJ239" s="86">
        <f t="shared" ref="AJ239" si="815">AJ107/AJ$126+AJ238</f>
        <v>0.83907468462432677</v>
      </c>
      <c r="AK239" s="86">
        <f t="shared" ref="AK239:AL239" si="816">AK107/AK$126+AK238</f>
        <v>0.83907468456544354</v>
      </c>
      <c r="AL239" s="86">
        <f t="shared" si="816"/>
        <v>0.83907468458049994</v>
      </c>
      <c r="AM239" s="86">
        <f t="shared" ref="AM239:AN239" si="817">AM107/AM$126+AM238</f>
        <v>0.83907468461416146</v>
      </c>
      <c r="AN239" s="86">
        <f t="shared" si="817"/>
        <v>0.83907468505180105</v>
      </c>
      <c r="AO239" s="86">
        <f t="shared" ref="AO239:AP239" si="818">AO107/AO$126+AO238</f>
        <v>0.83907468486749581</v>
      </c>
      <c r="AP239" s="86">
        <f t="shared" si="818"/>
        <v>0.83907468462227941</v>
      </c>
      <c r="AQ239" s="86">
        <f t="shared" ref="AQ239:AT239" si="819">AQ107/AQ$126+AQ238</f>
        <v>0.83907468472950109</v>
      </c>
      <c r="AR239" s="86">
        <f t="shared" ref="AR239:AS239" si="820">AR107/AR$126+AR238</f>
        <v>0.8390746847350864</v>
      </c>
      <c r="AS239" s="86">
        <f t="shared" si="820"/>
        <v>0.8390746846855105</v>
      </c>
      <c r="AT239" s="86">
        <f t="shared" si="819"/>
        <v>0.83907468467730817</v>
      </c>
      <c r="AU239" s="36"/>
      <c r="AV239" s="57">
        <f t="shared" si="799"/>
        <v>4</v>
      </c>
      <c r="AW239" s="63">
        <f t="shared" si="799"/>
        <v>0.15384615384615385</v>
      </c>
      <c r="AX239" s="63">
        <f t="shared" si="764"/>
        <v>0.83779669882567165</v>
      </c>
      <c r="AY239" s="64">
        <f t="shared" si="765"/>
        <v>0.68660850862325717</v>
      </c>
      <c r="AZ239" s="64">
        <f t="shared" si="766"/>
        <v>0.90081422573993275</v>
      </c>
      <c r="BA239" s="65">
        <f t="shared" si="767"/>
        <v>1.5429267660873594E-4</v>
      </c>
      <c r="BB239" s="51">
        <f t="shared" si="777"/>
        <v>3.123002991830986E-3</v>
      </c>
      <c r="BC239" s="51"/>
      <c r="BD239" s="50"/>
      <c r="BE239" s="88">
        <f t="shared" si="768"/>
        <v>0.84306137050111485</v>
      </c>
      <c r="BF239" s="51">
        <f t="shared" si="769"/>
        <v>0.83771755973328133</v>
      </c>
    </row>
    <row r="240" spans="1:58" x14ac:dyDescent="0.25">
      <c r="A240" s="60">
        <v>19624</v>
      </c>
      <c r="B240" s="86">
        <f t="shared" si="529"/>
        <v>0.90724916159326796</v>
      </c>
      <c r="C240" s="86">
        <f t="shared" si="611"/>
        <v>0.85961335152268747</v>
      </c>
      <c r="D240" s="86">
        <f t="shared" si="612"/>
        <v>0.86073893896805964</v>
      </c>
      <c r="E240" s="86">
        <f t="shared" si="613"/>
        <v>0.86417842502203568</v>
      </c>
      <c r="F240" s="86">
        <f t="shared" si="614"/>
        <v>0.84643677156561759</v>
      </c>
      <c r="G240" s="86">
        <f t="shared" si="615"/>
        <v>0.87683526975985826</v>
      </c>
      <c r="H240" s="86">
        <f t="shared" si="584"/>
        <v>0.86151538390881321</v>
      </c>
      <c r="I240" s="86">
        <f t="shared" si="585"/>
        <v>0.86040154324687124</v>
      </c>
      <c r="J240" s="86">
        <f t="shared" si="586"/>
        <v>0.86014050558149779</v>
      </c>
      <c r="K240" s="86">
        <f t="shared" si="587"/>
        <v>0.75758988006608385</v>
      </c>
      <c r="L240" s="86">
        <f t="shared" si="588"/>
        <v>0.86752377166256944</v>
      </c>
      <c r="M240" s="86">
        <f t="shared" si="589"/>
        <v>0.86674426966623452</v>
      </c>
      <c r="N240" s="86">
        <f t="shared" si="590"/>
        <v>0.86334084608689698</v>
      </c>
      <c r="O240" s="86">
        <f t="shared" si="591"/>
        <v>0.85985947383197892</v>
      </c>
      <c r="P240" s="86">
        <f t="shared" si="592"/>
        <v>0.8623368710604471</v>
      </c>
      <c r="Q240" s="86">
        <f t="shared" si="593"/>
        <v>0.86187473227089084</v>
      </c>
      <c r="R240" s="86">
        <f t="shared" si="594"/>
        <v>0.86065688764096082</v>
      </c>
      <c r="S240" s="86">
        <f t="shared" si="595"/>
        <v>0.86326096056377932</v>
      </c>
      <c r="T240" s="86">
        <f t="shared" si="596"/>
        <v>0.86249946683904988</v>
      </c>
      <c r="U240" s="86">
        <f t="shared" si="597"/>
        <v>0.8635734014169909</v>
      </c>
      <c r="V240" s="86">
        <f t="shared" si="598"/>
        <v>0.86071659158906977</v>
      </c>
      <c r="W240" s="86">
        <f t="shared" si="599"/>
        <v>0.86170412741880842</v>
      </c>
      <c r="X240" s="86">
        <f t="shared" si="600"/>
        <v>0.86142267722185439</v>
      </c>
      <c r="Y240" s="86">
        <f t="shared" si="601"/>
        <v>0.86067945344731422</v>
      </c>
      <c r="Z240" s="86">
        <f t="shared" si="602"/>
        <v>0.86107263038791393</v>
      </c>
      <c r="AA240" s="86">
        <f t="shared" si="603"/>
        <v>0.86034115854157556</v>
      </c>
      <c r="AB240" s="86">
        <f t="shared" si="603"/>
        <v>0.85971776277501943</v>
      </c>
      <c r="AC240" s="86">
        <f t="shared" si="603"/>
        <v>0.860107014343649</v>
      </c>
      <c r="AD240" s="86">
        <f t="shared" si="603"/>
        <v>0.86256815703550238</v>
      </c>
      <c r="AE240" s="86">
        <f t="shared" ref="AE240:AI240" si="821">AE108/AE$126+AE239</f>
        <v>0.86456470465035662</v>
      </c>
      <c r="AF240" s="86">
        <f t="shared" si="821"/>
        <v>0.86030601451156408</v>
      </c>
      <c r="AG240" s="86">
        <f t="shared" si="821"/>
        <v>0.86007883354621706</v>
      </c>
      <c r="AH240" s="86">
        <f t="shared" si="821"/>
        <v>0.86028673195465555</v>
      </c>
      <c r="AI240" s="86">
        <f t="shared" si="821"/>
        <v>0.85991434761377106</v>
      </c>
      <c r="AJ240" s="86">
        <f t="shared" ref="AJ240" si="822">AJ108/AJ$126+AJ239</f>
        <v>0.86119740216987439</v>
      </c>
      <c r="AK240" s="86">
        <f t="shared" ref="AK240:AL240" si="823">AK108/AK$126+AK239</f>
        <v>0.8611974021264942</v>
      </c>
      <c r="AL240" s="86">
        <f t="shared" si="823"/>
        <v>0.86119740213736395</v>
      </c>
      <c r="AM240" s="86">
        <f t="shared" ref="AM240:AN240" si="824">AM108/AM$126+AM239</f>
        <v>0.86119740216171714</v>
      </c>
      <c r="AN240" s="86">
        <f t="shared" si="824"/>
        <v>0.86119740248442544</v>
      </c>
      <c r="AO240" s="86">
        <f t="shared" ref="AO240:AP240" si="825">AO108/AO$126+AO239</f>
        <v>0.86119740234526687</v>
      </c>
      <c r="AP240" s="86">
        <f t="shared" si="825"/>
        <v>0.86119740216764951</v>
      </c>
      <c r="AQ240" s="86">
        <f t="shared" ref="AQ240:AT240" si="826">AQ108/AQ$126+AQ239</f>
        <v>0.86119740224668861</v>
      </c>
      <c r="AR240" s="86">
        <f t="shared" ref="AR240:AS240" si="827">AR108/AR$126+AR239</f>
        <v>0.86119740225078623</v>
      </c>
      <c r="AS240" s="86">
        <f t="shared" si="827"/>
        <v>0.86119740221448737</v>
      </c>
      <c r="AT240" s="86">
        <f t="shared" si="826"/>
        <v>0.86119740220907681</v>
      </c>
      <c r="AU240" s="36"/>
      <c r="AV240" s="57">
        <f t="shared" si="799"/>
        <v>4</v>
      </c>
      <c r="AW240" s="63">
        <f t="shared" si="799"/>
        <v>0.15384615384615385</v>
      </c>
      <c r="AX240" s="63">
        <f t="shared" si="764"/>
        <v>0.86028936759612662</v>
      </c>
      <c r="AY240" s="64">
        <f t="shared" si="765"/>
        <v>0.75758988006608385</v>
      </c>
      <c r="AZ240" s="64">
        <f t="shared" si="766"/>
        <v>0.90724916159326796</v>
      </c>
      <c r="BA240" s="65">
        <f t="shared" si="767"/>
        <v>1.584350348604833E-4</v>
      </c>
      <c r="BB240" s="51">
        <f t="shared" si="777"/>
        <v>3.2814380266914692E-3</v>
      </c>
      <c r="BC240" s="51"/>
      <c r="BD240" s="50"/>
      <c r="BE240" s="88">
        <f t="shared" si="768"/>
        <v>0.86469159395087547</v>
      </c>
      <c r="BF240" s="51">
        <f t="shared" si="769"/>
        <v>0.86008429923159402</v>
      </c>
    </row>
    <row r="241" spans="1:58" x14ac:dyDescent="0.25">
      <c r="A241" s="60">
        <v>19625</v>
      </c>
      <c r="B241" s="86">
        <f t="shared" si="529"/>
        <v>0.91018684970022534</v>
      </c>
      <c r="C241" s="86">
        <f t="shared" si="611"/>
        <v>0.87353891550540341</v>
      </c>
      <c r="D241" s="86">
        <f t="shared" si="612"/>
        <v>0.87455285102030256</v>
      </c>
      <c r="E241" s="86">
        <f t="shared" si="613"/>
        <v>0.87765115944935346</v>
      </c>
      <c r="F241" s="86">
        <f t="shared" si="614"/>
        <v>0.8524304729239881</v>
      </c>
      <c r="G241" s="86">
        <f t="shared" si="615"/>
        <v>0.88234762550812529</v>
      </c>
      <c r="H241" s="86">
        <f t="shared" si="584"/>
        <v>0.87525227699698516</v>
      </c>
      <c r="I241" s="86">
        <f t="shared" si="585"/>
        <v>0.87424892304633228</v>
      </c>
      <c r="J241" s="86">
        <f t="shared" si="586"/>
        <v>0.87401377884277398</v>
      </c>
      <c r="K241" s="86">
        <f t="shared" si="587"/>
        <v>0.80749865686182132</v>
      </c>
      <c r="L241" s="86">
        <f t="shared" si="588"/>
        <v>0.88066466655530773</v>
      </c>
      <c r="M241" s="86">
        <f t="shared" si="589"/>
        <v>0.87996248676286937</v>
      </c>
      <c r="N241" s="86">
        <f t="shared" si="590"/>
        <v>0.87689666360938245</v>
      </c>
      <c r="O241" s="86">
        <f t="shared" si="591"/>
        <v>0.87376062384645004</v>
      </c>
      <c r="P241" s="86">
        <f t="shared" si="592"/>
        <v>0.87599227723737971</v>
      </c>
      <c r="Q241" s="86">
        <f t="shared" si="593"/>
        <v>0.87557598000830972</v>
      </c>
      <c r="R241" s="86">
        <f t="shared" si="594"/>
        <v>0.87447893869471838</v>
      </c>
      <c r="S241" s="86">
        <f t="shared" si="595"/>
        <v>0.87682470226501996</v>
      </c>
      <c r="T241" s="86">
        <f t="shared" si="596"/>
        <v>0.87613874442228257</v>
      </c>
      <c r="U241" s="86">
        <f t="shared" si="597"/>
        <v>0.87710615074436105</v>
      </c>
      <c r="V241" s="86">
        <f t="shared" si="598"/>
        <v>0.87453272033979546</v>
      </c>
      <c r="W241" s="86">
        <f t="shared" si="599"/>
        <v>0.87542229818048001</v>
      </c>
      <c r="X241" s="86">
        <f t="shared" si="600"/>
        <v>0.87516876625002615</v>
      </c>
      <c r="Y241" s="86">
        <f t="shared" si="601"/>
        <v>0.87449926608159523</v>
      </c>
      <c r="Z241" s="86">
        <f t="shared" si="602"/>
        <v>0.8748534420843681</v>
      </c>
      <c r="AA241" s="86">
        <f t="shared" si="603"/>
        <v>0.87419452811861953</v>
      </c>
      <c r="AB241" s="86">
        <f t="shared" si="603"/>
        <v>0.87363296968936266</v>
      </c>
      <c r="AC241" s="86">
        <f t="shared" si="603"/>
        <v>0.87398360969284028</v>
      </c>
      <c r="AD241" s="86">
        <f t="shared" si="603"/>
        <v>0.87620062091105622</v>
      </c>
      <c r="AE241" s="86">
        <f t="shared" ref="AE241:AI241" si="828">AE109/AE$126+AE240</f>
        <v>0.87799912226017585</v>
      </c>
      <c r="AF241" s="86">
        <f t="shared" si="828"/>
        <v>0.87416287015623884</v>
      </c>
      <c r="AG241" s="86">
        <f t="shared" si="828"/>
        <v>0.87395822426504965</v>
      </c>
      <c r="AH241" s="86">
        <f t="shared" si="828"/>
        <v>0.87414550030810612</v>
      </c>
      <c r="AI241" s="86">
        <f t="shared" si="828"/>
        <v>0.87381005439328785</v>
      </c>
      <c r="AJ241" s="86">
        <f t="shared" ref="AJ241" si="829">AJ109/AJ$126+AJ240</f>
        <v>0.87492483203398519</v>
      </c>
      <c r="AK241" s="86">
        <f t="shared" ref="AK241:AL241" si="830">AK109/AK$126+AK240</f>
        <v>0.87492483199919391</v>
      </c>
      <c r="AL241" s="86">
        <f t="shared" si="830"/>
        <v>0.87492483200779081</v>
      </c>
      <c r="AM241" s="86">
        <f t="shared" ref="AM241:AN241" si="831">AM109/AM$126+AM240</f>
        <v>0.87492483202708271</v>
      </c>
      <c r="AN241" s="86">
        <f t="shared" si="831"/>
        <v>0.87492483228605344</v>
      </c>
      <c r="AO241" s="86">
        <f t="shared" ref="AO241:AP241" si="832">AO109/AO$126+AO240</f>
        <v>0.87492483217263683</v>
      </c>
      <c r="AP241" s="86">
        <f t="shared" si="832"/>
        <v>0.87492483203181459</v>
      </c>
      <c r="AQ241" s="86">
        <f t="shared" ref="AQ241:AT241" si="833">AQ109/AQ$126+AQ240</f>
        <v>0.87492483209522787</v>
      </c>
      <c r="AR241" s="86">
        <f t="shared" ref="AR241:AS241" si="834">AR109/AR$126+AR240</f>
        <v>0.87492483209850491</v>
      </c>
      <c r="AS241" s="86">
        <f t="shared" si="834"/>
        <v>0.87492483206951455</v>
      </c>
      <c r="AT241" s="86">
        <f t="shared" si="833"/>
        <v>0.87492483206552008</v>
      </c>
      <c r="AU241" s="36"/>
      <c r="AV241" s="57">
        <f t="shared" si="799"/>
        <v>4</v>
      </c>
      <c r="AW241" s="63">
        <f t="shared" si="799"/>
        <v>0.15384615384615385</v>
      </c>
      <c r="AX241" s="63">
        <f t="shared" si="764"/>
        <v>0.87421910865821628</v>
      </c>
      <c r="AY241" s="64">
        <f t="shared" si="765"/>
        <v>0.80749865686182132</v>
      </c>
      <c r="AZ241" s="64">
        <f t="shared" si="766"/>
        <v>0.91018684970022534</v>
      </c>
      <c r="BA241" s="65">
        <f t="shared" si="767"/>
        <v>1.6100040308877664E-4</v>
      </c>
      <c r="BB241" s="51">
        <f t="shared" si="777"/>
        <v>3.4424384297802456E-3</v>
      </c>
      <c r="BC241" s="51"/>
      <c r="BD241" s="50"/>
      <c r="BE241" s="88">
        <f t="shared" si="768"/>
        <v>0.87811342491205668</v>
      </c>
      <c r="BF241" s="51">
        <f t="shared" si="769"/>
        <v>0.87396314784350915</v>
      </c>
    </row>
    <row r="242" spans="1:58" x14ac:dyDescent="0.25">
      <c r="A242" s="60">
        <v>19626</v>
      </c>
      <c r="B242" s="86">
        <f t="shared" si="529"/>
        <v>0.91452343690573379</v>
      </c>
      <c r="C242" s="86">
        <f t="shared" si="611"/>
        <v>0.88447220954146943</v>
      </c>
      <c r="D242" s="86">
        <f t="shared" si="612"/>
        <v>0.8853984844497943</v>
      </c>
      <c r="E242" s="86">
        <f t="shared" si="613"/>
        <v>0.88822892614861293</v>
      </c>
      <c r="F242" s="86">
        <f t="shared" si="614"/>
        <v>0.87083969852469756</v>
      </c>
      <c r="G242" s="86">
        <f t="shared" si="615"/>
        <v>0.90603033909327235</v>
      </c>
      <c r="H242" s="86">
        <f t="shared" si="584"/>
        <v>0.88603744099189941</v>
      </c>
      <c r="I242" s="86">
        <f t="shared" si="585"/>
        <v>0.88512083280630682</v>
      </c>
      <c r="J242" s="86">
        <f t="shared" si="586"/>
        <v>0.88490601818033032</v>
      </c>
      <c r="K242" s="86">
        <f t="shared" si="587"/>
        <v>0.81812778229711436</v>
      </c>
      <c r="L242" s="86">
        <f t="shared" si="588"/>
        <v>0.890981898082992</v>
      </c>
      <c r="M242" s="86">
        <f t="shared" si="589"/>
        <v>0.89034042580570105</v>
      </c>
      <c r="N242" s="86">
        <f t="shared" si="590"/>
        <v>0.88753966083782132</v>
      </c>
      <c r="O242" s="86">
        <f t="shared" si="591"/>
        <v>0.88467474989090722</v>
      </c>
      <c r="P242" s="86">
        <f t="shared" si="592"/>
        <v>0.88671346390526029</v>
      </c>
      <c r="Q242" s="86">
        <f t="shared" si="593"/>
        <v>0.88633315798400958</v>
      </c>
      <c r="R242" s="86">
        <f t="shared" si="594"/>
        <v>0.88533096224936214</v>
      </c>
      <c r="S242" s="86">
        <f t="shared" si="595"/>
        <v>0.88747392095612332</v>
      </c>
      <c r="T242" s="86">
        <f t="shared" si="596"/>
        <v>0.88684726814470072</v>
      </c>
      <c r="U242" s="86">
        <f t="shared" si="597"/>
        <v>0.88773103657992769</v>
      </c>
      <c r="V242" s="86">
        <f t="shared" si="598"/>
        <v>0.88538009415239294</v>
      </c>
      <c r="W242" s="86">
        <f t="shared" si="599"/>
        <v>0.88619276282809445</v>
      </c>
      <c r="X242" s="86">
        <f t="shared" si="600"/>
        <v>0.88596115019778887</v>
      </c>
      <c r="Y242" s="86">
        <f t="shared" si="601"/>
        <v>0.88534953219943358</v>
      </c>
      <c r="Z242" s="86">
        <f t="shared" si="602"/>
        <v>0.88567308763119323</v>
      </c>
      <c r="AA242" s="86">
        <f t="shared" si="603"/>
        <v>0.88507114059648329</v>
      </c>
      <c r="AB242" s="86">
        <f t="shared" si="603"/>
        <v>0.88455813214389001</v>
      </c>
      <c r="AC242" s="86">
        <f t="shared" si="603"/>
        <v>0.88487845728298564</v>
      </c>
      <c r="AD242" s="86">
        <f t="shared" si="603"/>
        <v>0.88690379502952765</v>
      </c>
      <c r="AE242" s="86">
        <f t="shared" ref="AE242:AI242" si="835">AE110/AE$126+AE241</f>
        <v>0.88854680550890097</v>
      </c>
      <c r="AF242" s="86">
        <f t="shared" si="835"/>
        <v>0.88504221963272434</v>
      </c>
      <c r="AG242" s="86">
        <f t="shared" si="835"/>
        <v>0.88485526656774649</v>
      </c>
      <c r="AH242" s="86">
        <f t="shared" si="835"/>
        <v>0.88502635149977549</v>
      </c>
      <c r="AI242" s="86">
        <f t="shared" si="835"/>
        <v>0.88471990682867874</v>
      </c>
      <c r="AJ242" s="86">
        <f t="shared" ref="AJ242" si="836">AJ110/AJ$126+AJ241</f>
        <v>0.88596842547309451</v>
      </c>
      <c r="AK242" s="86">
        <f t="shared" ref="AK242:AL242" si="837">AK110/AK$126+AK241</f>
        <v>0.88596842544455556</v>
      </c>
      <c r="AL242" s="86">
        <f t="shared" si="837"/>
        <v>0.88596842545152554</v>
      </c>
      <c r="AM242" s="86">
        <f t="shared" ref="AM242:AN242" si="838">AM110/AM$126+AM241</f>
        <v>0.88596842546718912</v>
      </c>
      <c r="AN242" s="86">
        <f t="shared" si="838"/>
        <v>0.88596842567972534</v>
      </c>
      <c r="AO242" s="86">
        <f t="shared" ref="AO242:AP242" si="839">AO110/AO$126+AO241</f>
        <v>0.88596842558547373</v>
      </c>
      <c r="AP242" s="86">
        <f t="shared" si="839"/>
        <v>0.88596842547105314</v>
      </c>
      <c r="AQ242" s="86">
        <f t="shared" ref="AQ242:AT242" si="840">AQ110/AQ$126+AQ241</f>
        <v>0.88596842552308519</v>
      </c>
      <c r="AR242" s="86">
        <f t="shared" ref="AR242:AS242" si="841">AR110/AR$126+AR241</f>
        <v>0.88596842552576693</v>
      </c>
      <c r="AS242" s="86">
        <f t="shared" si="841"/>
        <v>0.88596842550206889</v>
      </c>
      <c r="AT242" s="86">
        <f t="shared" si="840"/>
        <v>0.88596842549902743</v>
      </c>
      <c r="AU242" s="36"/>
      <c r="AV242" s="57">
        <f t="shared" si="799"/>
        <v>4</v>
      </c>
      <c r="AW242" s="63">
        <f t="shared" si="799"/>
        <v>0.15384615384615385</v>
      </c>
      <c r="AX242" s="63">
        <f t="shared" si="764"/>
        <v>0.88536584657996087</v>
      </c>
      <c r="AY242" s="64">
        <f t="shared" si="765"/>
        <v>0.81812778229711436</v>
      </c>
      <c r="AZ242" s="64">
        <f t="shared" si="766"/>
        <v>0.91452343690573379</v>
      </c>
      <c r="BA242" s="65">
        <f t="shared" si="767"/>
        <v>1.6305324005007378E-4</v>
      </c>
      <c r="BB242" s="51">
        <f t="shared" si="777"/>
        <v>3.6054916698303194E-3</v>
      </c>
      <c r="BC242" s="51"/>
      <c r="BD242" s="50"/>
      <c r="BE242" s="88">
        <f t="shared" si="768"/>
        <v>0.88865122608003055</v>
      </c>
      <c r="BF242" s="51">
        <f t="shared" si="769"/>
        <v>0.88485976452244575</v>
      </c>
    </row>
    <row r="243" spans="1:58" x14ac:dyDescent="0.25">
      <c r="A243" s="60">
        <v>19627</v>
      </c>
      <c r="B243" s="86">
        <f t="shared" si="529"/>
        <v>0.91760101492254631</v>
      </c>
      <c r="C243" s="86">
        <f t="shared" si="611"/>
        <v>0.89592339645306629</v>
      </c>
      <c r="D243" s="86">
        <f t="shared" si="612"/>
        <v>0.8967578584102881</v>
      </c>
      <c r="E243" s="86">
        <f t="shared" si="613"/>
        <v>0.8993077449548964</v>
      </c>
      <c r="F243" s="86">
        <f t="shared" si="614"/>
        <v>0.87383654920388276</v>
      </c>
      <c r="G243" s="86">
        <f t="shared" si="615"/>
        <v>0.91358430808163826</v>
      </c>
      <c r="H243" s="86">
        <f t="shared" si="584"/>
        <v>0.8973334811762016</v>
      </c>
      <c r="I243" s="86">
        <f t="shared" si="585"/>
        <v>0.89650772776559084</v>
      </c>
      <c r="J243" s="86">
        <f t="shared" si="586"/>
        <v>0.8963142056973199</v>
      </c>
      <c r="K243" s="86">
        <f t="shared" si="587"/>
        <v>0.8550048229295204</v>
      </c>
      <c r="L243" s="86">
        <f t="shared" si="588"/>
        <v>0.90178784057820882</v>
      </c>
      <c r="M243" s="86">
        <f t="shared" si="589"/>
        <v>0.9012099514348656</v>
      </c>
      <c r="N243" s="86">
        <f t="shared" si="590"/>
        <v>0.89868680004035673</v>
      </c>
      <c r="O243" s="86">
        <f t="shared" si="591"/>
        <v>0.89610586085337263</v>
      </c>
      <c r="P243" s="86">
        <f t="shared" si="592"/>
        <v>0.89794249625752331</v>
      </c>
      <c r="Q243" s="86">
        <f t="shared" si="593"/>
        <v>0.89759988649551359</v>
      </c>
      <c r="R243" s="86">
        <f t="shared" si="594"/>
        <v>0.89669702902512749</v>
      </c>
      <c r="S243" s="86">
        <f t="shared" si="595"/>
        <v>0.89862757632218471</v>
      </c>
      <c r="T243" s="86">
        <f t="shared" si="596"/>
        <v>0.89806303772776896</v>
      </c>
      <c r="U243" s="86">
        <f t="shared" si="597"/>
        <v>0.89885920648148399</v>
      </c>
      <c r="V243" s="86">
        <f t="shared" si="598"/>
        <v>0.89674129093517263</v>
      </c>
      <c r="W243" s="86">
        <f t="shared" si="599"/>
        <v>0.89747340738015446</v>
      </c>
      <c r="X243" s="86">
        <f t="shared" si="600"/>
        <v>0.89726475233263714</v>
      </c>
      <c r="Y243" s="86">
        <f t="shared" si="601"/>
        <v>0.89671375829134981</v>
      </c>
      <c r="Z243" s="86">
        <f t="shared" si="602"/>
        <v>0.89700524270400339</v>
      </c>
      <c r="AA243" s="86">
        <f t="shared" si="603"/>
        <v>0.89646296103390377</v>
      </c>
      <c r="AB243" s="86">
        <f t="shared" si="603"/>
        <v>0.89600080229490164</v>
      </c>
      <c r="AC243" s="86">
        <f t="shared" si="603"/>
        <v>0.89628937660317942</v>
      </c>
      <c r="AD243" s="86">
        <f t="shared" si="603"/>
        <v>0.89811396160768109</v>
      </c>
      <c r="AE243" s="86">
        <f t="shared" ref="AE243:AI243" si="842">AE111/AE$126+AE242</f>
        <v>0.8995941158603673</v>
      </c>
      <c r="AF243" s="86">
        <f t="shared" si="842"/>
        <v>0.89643690671966036</v>
      </c>
      <c r="AG243" s="86">
        <f t="shared" si="842"/>
        <v>0.89626848456151775</v>
      </c>
      <c r="AH243" s="86">
        <f t="shared" si="842"/>
        <v>0.8964226114376227</v>
      </c>
      <c r="AI243" s="86">
        <f t="shared" si="842"/>
        <v>0.89614654175349584</v>
      </c>
      <c r="AJ243" s="86">
        <f t="shared" ref="AJ243" si="843">AJ111/AJ$126+AJ242</f>
        <v>0.8972566839185051</v>
      </c>
      <c r="AK243" s="86">
        <f t="shared" ref="AK243:AL243" si="844">AK111/AK$126+AK242</f>
        <v>0.89725668389568036</v>
      </c>
      <c r="AL243" s="86">
        <f t="shared" si="844"/>
        <v>0.89725668390118885</v>
      </c>
      <c r="AM243" s="86">
        <f t="shared" ref="AM243:AN243" si="845">AM111/AM$126+AM242</f>
        <v>0.89725668391358748</v>
      </c>
      <c r="AN243" s="86">
        <f t="shared" si="845"/>
        <v>0.89725668408365189</v>
      </c>
      <c r="AO243" s="86">
        <f t="shared" ref="AO243:AP243" si="846">AO111/AO$126+AO242</f>
        <v>0.89725668400730341</v>
      </c>
      <c r="AP243" s="86">
        <f t="shared" si="846"/>
        <v>0.89725668391666391</v>
      </c>
      <c r="AQ243" s="86">
        <f t="shared" ref="AQ243:AT243" si="847">AQ111/AQ$126+AQ242</f>
        <v>0.89725668395828861</v>
      </c>
      <c r="AR243" s="86">
        <f t="shared" ref="AR243:AS243" si="848">AR111/AR$126+AR242</f>
        <v>0.89725668396042824</v>
      </c>
      <c r="AS243" s="86">
        <f t="shared" si="848"/>
        <v>0.89725668394154146</v>
      </c>
      <c r="AT243" s="86">
        <f t="shared" si="847"/>
        <v>0.8972566839392988</v>
      </c>
      <c r="AU243" s="36"/>
      <c r="AV243" s="57">
        <f t="shared" si="799"/>
        <v>4</v>
      </c>
      <c r="AW243" s="63">
        <f t="shared" si="799"/>
        <v>0.15384615384615385</v>
      </c>
      <c r="AX243" s="63">
        <f t="shared" si="764"/>
        <v>0.89676685626140318</v>
      </c>
      <c r="AY243" s="64">
        <f t="shared" si="765"/>
        <v>0.8550048229295204</v>
      </c>
      <c r="AZ243" s="64">
        <f t="shared" si="766"/>
        <v>0.91760101492254631</v>
      </c>
      <c r="BA243" s="65">
        <f t="shared" si="767"/>
        <v>1.6515290492373293E-4</v>
      </c>
      <c r="BB243" s="51">
        <f t="shared" si="777"/>
        <v>3.7706445747540522E-3</v>
      </c>
      <c r="BC243" s="51"/>
      <c r="BD243" s="50"/>
      <c r="BE243" s="88">
        <f t="shared" si="768"/>
        <v>0.8996881862508902</v>
      </c>
      <c r="BF243" s="51">
        <f t="shared" si="769"/>
        <v>0.89627253672853047</v>
      </c>
    </row>
    <row r="244" spans="1:58" x14ac:dyDescent="0.25">
      <c r="A244" s="60">
        <v>19628</v>
      </c>
      <c r="B244" s="86">
        <f t="shared" si="529"/>
        <v>0.9198392534802281</v>
      </c>
      <c r="C244" s="86">
        <f t="shared" si="611"/>
        <v>0.90668405953089426</v>
      </c>
      <c r="D244" s="86">
        <f t="shared" si="612"/>
        <v>0.90743224499637043</v>
      </c>
      <c r="E244" s="86">
        <f t="shared" si="613"/>
        <v>0.90971849428559126</v>
      </c>
      <c r="F244" s="86">
        <f t="shared" si="614"/>
        <v>0.90637378514932265</v>
      </c>
      <c r="G244" s="86">
        <f t="shared" si="615"/>
        <v>0.92134243839401408</v>
      </c>
      <c r="H244" s="86">
        <f t="shared" si="584"/>
        <v>0.90794835310829636</v>
      </c>
      <c r="I244" s="86">
        <f t="shared" si="585"/>
        <v>0.90720797579276724</v>
      </c>
      <c r="J244" s="86">
        <f t="shared" si="586"/>
        <v>0.90703446230899099</v>
      </c>
      <c r="K244" s="86">
        <f t="shared" si="587"/>
        <v>0.87080926891483723</v>
      </c>
      <c r="L244" s="86">
        <f t="shared" si="588"/>
        <v>0.91194216845095699</v>
      </c>
      <c r="M244" s="86">
        <f t="shared" si="589"/>
        <v>0.9114240282824323</v>
      </c>
      <c r="N244" s="86">
        <f t="shared" si="590"/>
        <v>0.90916174994432852</v>
      </c>
      <c r="O244" s="86">
        <f t="shared" si="591"/>
        <v>0.9068476585920483</v>
      </c>
      <c r="P244" s="86">
        <f t="shared" si="592"/>
        <v>0.90849440103083501</v>
      </c>
      <c r="Q244" s="86">
        <f t="shared" si="593"/>
        <v>0.90818721429283467</v>
      </c>
      <c r="R244" s="86">
        <f t="shared" si="594"/>
        <v>0.90737770483961844</v>
      </c>
      <c r="S244" s="86">
        <f t="shared" si="595"/>
        <v>0.90910864945519942</v>
      </c>
      <c r="T244" s="86">
        <f t="shared" si="596"/>
        <v>0.90860247949686401</v>
      </c>
      <c r="U244" s="86">
        <f t="shared" si="597"/>
        <v>0.90931633096190467</v>
      </c>
      <c r="V244" s="86">
        <f t="shared" si="598"/>
        <v>0.90741739042459757</v>
      </c>
      <c r="W244" s="86">
        <f t="shared" si="599"/>
        <v>0.90807381205978432</v>
      </c>
      <c r="X244" s="86">
        <f t="shared" si="600"/>
        <v>0.90788673021820576</v>
      </c>
      <c r="Y244" s="86">
        <f t="shared" si="601"/>
        <v>0.90739270441797237</v>
      </c>
      <c r="Z244" s="86">
        <f t="shared" si="602"/>
        <v>0.90765405174232727</v>
      </c>
      <c r="AA244" s="86">
        <f t="shared" si="603"/>
        <v>0.90716783752540109</v>
      </c>
      <c r="AB244" s="86">
        <f t="shared" si="603"/>
        <v>0.90675346218664288</v>
      </c>
      <c r="AC244" s="86">
        <f t="shared" si="603"/>
        <v>0.90701220028773533</v>
      </c>
      <c r="AD244" s="86">
        <f t="shared" si="603"/>
        <v>0.90864813824263968</v>
      </c>
      <c r="AE244" s="86">
        <f t="shared" ref="AE244:AI244" si="849">AE112/AE$126+AE243</f>
        <v>0.9099752567446604</v>
      </c>
      <c r="AF244" s="86">
        <f t="shared" si="849"/>
        <v>0.90714447700046696</v>
      </c>
      <c r="AG244" s="86">
        <f t="shared" si="849"/>
        <v>0.9069934683070342</v>
      </c>
      <c r="AH244" s="86">
        <f t="shared" si="849"/>
        <v>0.9071316597256962</v>
      </c>
      <c r="AI244" s="86">
        <f t="shared" si="849"/>
        <v>0.90688413337114182</v>
      </c>
      <c r="AJ244" s="86">
        <f t="shared" ref="AJ244" si="850">AJ112/AJ$126+AJ243</f>
        <v>0.90786424336369276</v>
      </c>
      <c r="AK244" s="86">
        <f t="shared" ref="AK244:AL244" si="851">AK112/AK$126+AK243</f>
        <v>0.90786424334564853</v>
      </c>
      <c r="AL244" s="86">
        <f t="shared" si="851"/>
        <v>0.9078642433499543</v>
      </c>
      <c r="AM244" s="86">
        <f t="shared" ref="AM244:AN244" si="852">AM112/AM$126+AM243</f>
        <v>0.90786424335966109</v>
      </c>
      <c r="AN244" s="86">
        <f t="shared" si="852"/>
        <v>0.90786424349416717</v>
      </c>
      <c r="AO244" s="86">
        <f t="shared" ref="AO244:AP244" si="853">AO112/AO$126+AO243</f>
        <v>0.90786424343309635</v>
      </c>
      <c r="AP244" s="86">
        <f t="shared" si="853"/>
        <v>0.90786424336208282</v>
      </c>
      <c r="AQ244" s="86">
        <f t="shared" ref="AQ244:AT244" si="854">AQ112/AQ$126+AQ243</f>
        <v>0.90786424339499672</v>
      </c>
      <c r="AR244" s="86">
        <f t="shared" ref="AR244:AS244" si="855">AR112/AR$126+AR243</f>
        <v>0.90786424339668437</v>
      </c>
      <c r="AS244" s="86">
        <f t="shared" si="855"/>
        <v>0.9078642433818026</v>
      </c>
      <c r="AT244" s="86">
        <f t="shared" si="854"/>
        <v>0.90786424338017147</v>
      </c>
      <c r="AU244" s="36"/>
      <c r="AV244" s="57">
        <f t="shared" si="799"/>
        <v>4</v>
      </c>
      <c r="AW244" s="63">
        <f t="shared" si="799"/>
        <v>0.15384615384615385</v>
      </c>
      <c r="AX244" s="63">
        <f t="shared" si="764"/>
        <v>0.90772210490721328</v>
      </c>
      <c r="AY244" s="64">
        <f t="shared" si="765"/>
        <v>0.87080926891483723</v>
      </c>
      <c r="AZ244" s="64">
        <f t="shared" si="766"/>
        <v>0.92134243839401408</v>
      </c>
      <c r="BA244" s="65">
        <f t="shared" si="767"/>
        <v>1.6717047629736758E-4</v>
      </c>
      <c r="BB244" s="51">
        <f t="shared" si="777"/>
        <v>3.9378150510514199E-3</v>
      </c>
      <c r="BC244" s="51"/>
      <c r="BD244" s="50"/>
      <c r="BE244" s="88">
        <f t="shared" si="768"/>
        <v>0.91005960108495942</v>
      </c>
      <c r="BF244" s="51">
        <f t="shared" si="769"/>
        <v>0.90699710156560243</v>
      </c>
    </row>
    <row r="245" spans="1:58" x14ac:dyDescent="0.25">
      <c r="A245" s="60">
        <v>19629</v>
      </c>
      <c r="B245" s="86">
        <f t="shared" si="529"/>
        <v>0.92179771221819973</v>
      </c>
      <c r="C245" s="86">
        <f t="shared" si="611"/>
        <v>0.9134742105639525</v>
      </c>
      <c r="D245" s="86">
        <f t="shared" si="612"/>
        <v>0.9141679541790213</v>
      </c>
      <c r="E245" s="86">
        <f t="shared" si="613"/>
        <v>0.9162878441306499</v>
      </c>
      <c r="F245" s="86">
        <f t="shared" si="614"/>
        <v>0.90979875735410576</v>
      </c>
      <c r="G245" s="86">
        <f t="shared" si="615"/>
        <v>0.92583398752223167</v>
      </c>
      <c r="H245" s="86">
        <f t="shared" si="584"/>
        <v>0.91464650758951038</v>
      </c>
      <c r="I245" s="86">
        <f t="shared" si="585"/>
        <v>0.91396000395964738</v>
      </c>
      <c r="J245" s="86">
        <f t="shared" si="586"/>
        <v>0.913799116213729</v>
      </c>
      <c r="K245" s="86">
        <f t="shared" si="587"/>
        <v>0.89132732159752925</v>
      </c>
      <c r="L245" s="86">
        <f t="shared" si="588"/>
        <v>0.91834971224241824</v>
      </c>
      <c r="M245" s="86">
        <f t="shared" si="589"/>
        <v>0.917869274635425</v>
      </c>
      <c r="N245" s="86">
        <f t="shared" si="590"/>
        <v>0.91577161138105057</v>
      </c>
      <c r="O245" s="86">
        <f t="shared" si="591"/>
        <v>0.91362590529344889</v>
      </c>
      <c r="P245" s="86">
        <f t="shared" si="592"/>
        <v>0.91515282222468153</v>
      </c>
      <c r="Q245" s="86">
        <f t="shared" si="593"/>
        <v>0.91486798798311486</v>
      </c>
      <c r="R245" s="86">
        <f t="shared" si="594"/>
        <v>0.91411738262629527</v>
      </c>
      <c r="S245" s="86">
        <f t="shared" si="595"/>
        <v>0.9157223747476857</v>
      </c>
      <c r="T245" s="86">
        <f t="shared" si="596"/>
        <v>0.91525303633511201</v>
      </c>
      <c r="U245" s="86">
        <f t="shared" si="597"/>
        <v>0.91591494427039455</v>
      </c>
      <c r="V245" s="86">
        <f t="shared" si="598"/>
        <v>0.91415418047674357</v>
      </c>
      <c r="W245" s="86">
        <f t="shared" si="599"/>
        <v>0.91476283747258602</v>
      </c>
      <c r="X245" s="86">
        <f t="shared" si="600"/>
        <v>0.91458936867005114</v>
      </c>
      <c r="Y245" s="86">
        <f t="shared" si="601"/>
        <v>0.91413129074384802</v>
      </c>
      <c r="Z245" s="86">
        <f t="shared" si="602"/>
        <v>0.91437362108200715</v>
      </c>
      <c r="AA245" s="86">
        <f t="shared" si="603"/>
        <v>0.91392278632751023</v>
      </c>
      <c r="AB245" s="86">
        <f t="shared" si="603"/>
        <v>0.91353856308129566</v>
      </c>
      <c r="AC245" s="86">
        <f t="shared" si="603"/>
        <v>0.91377847405725032</v>
      </c>
      <c r="AD245" s="86">
        <f t="shared" si="603"/>
        <v>0.9152953726972276</v>
      </c>
      <c r="AE245" s="86">
        <f t="shared" ref="AE245:AI245" si="856">AE113/AE$126+AE244</f>
        <v>0.91652592318547577</v>
      </c>
      <c r="AF245" s="86">
        <f t="shared" si="856"/>
        <v>0.91390112562805081</v>
      </c>
      <c r="AG245" s="86">
        <f t="shared" si="856"/>
        <v>0.91376110511001774</v>
      </c>
      <c r="AH245" s="86">
        <f t="shared" si="856"/>
        <v>0.91388924100022917</v>
      </c>
      <c r="AI245" s="86">
        <f t="shared" si="856"/>
        <v>0.91365972594459188</v>
      </c>
      <c r="AJ245" s="86">
        <f t="shared" ref="AJ245" si="857">AJ113/AJ$126+AJ244</f>
        <v>0.91455778354891937</v>
      </c>
      <c r="AK245" s="86">
        <f t="shared" ref="AK245:AL245" si="858">AK113/AK$126+AK244</f>
        <v>0.91455778353365924</v>
      </c>
      <c r="AL245" s="86">
        <f t="shared" si="858"/>
        <v>0.91455778353727213</v>
      </c>
      <c r="AM245" s="86">
        <f t="shared" ref="AM245:AN245" si="859">AM113/AM$126+AM244</f>
        <v>0.91455778354542638</v>
      </c>
      <c r="AN245" s="86">
        <f t="shared" si="859"/>
        <v>0.91455778365921381</v>
      </c>
      <c r="AO245" s="86">
        <f t="shared" ref="AO245:AP245" si="860">AO113/AO$126+AO244</f>
        <v>0.91455778360715434</v>
      </c>
      <c r="AP245" s="86">
        <f t="shared" si="860"/>
        <v>0.91455778354746842</v>
      </c>
      <c r="AQ245" s="86">
        <f t="shared" ref="AQ245:AT245" si="861">AQ113/AQ$126+AQ244</f>
        <v>0.91455778357530781</v>
      </c>
      <c r="AR245" s="86">
        <f t="shared" ref="AR245:AS245" si="862">AR113/AR$126+AR244</f>
        <v>0.91455778357673279</v>
      </c>
      <c r="AS245" s="86">
        <f t="shared" si="862"/>
        <v>0.91455778356417583</v>
      </c>
      <c r="AT245" s="86">
        <f t="shared" si="861"/>
        <v>0.91455778356287909</v>
      </c>
      <c r="AU245" s="36"/>
      <c r="AV245" s="57">
        <f t="shared" si="799"/>
        <v>4</v>
      </c>
      <c r="AW245" s="63">
        <f t="shared" si="799"/>
        <v>0.15384615384615385</v>
      </c>
      <c r="AX245" s="63">
        <f t="shared" si="764"/>
        <v>0.91449239337340626</v>
      </c>
      <c r="AY245" s="64">
        <f t="shared" si="765"/>
        <v>0.89132732159752925</v>
      </c>
      <c r="AZ245" s="64">
        <f t="shared" si="766"/>
        <v>0.92583398752223167</v>
      </c>
      <c r="BA245" s="65">
        <f t="shared" si="767"/>
        <v>1.6841732524094347E-4</v>
      </c>
      <c r="BB245" s="51">
        <f t="shared" si="777"/>
        <v>4.1062323762923632E-3</v>
      </c>
      <c r="BC245" s="51"/>
      <c r="BD245" s="50"/>
      <c r="BE245" s="88">
        <f t="shared" si="768"/>
        <v>0.91660413023160492</v>
      </c>
      <c r="BF245" s="51">
        <f t="shared" si="769"/>
        <v>0.91376447402967298</v>
      </c>
    </row>
    <row r="246" spans="1:58" x14ac:dyDescent="0.25">
      <c r="A246" s="60">
        <v>19630</v>
      </c>
      <c r="B246" s="86">
        <f t="shared" si="529"/>
        <v>0.92389606086602638</v>
      </c>
      <c r="C246" s="86">
        <f t="shared" si="611"/>
        <v>0.92245102040438387</v>
      </c>
      <c r="D246" s="86">
        <f t="shared" si="612"/>
        <v>0.92307279004772258</v>
      </c>
      <c r="E246" s="86">
        <f t="shared" si="613"/>
        <v>0.92497274731580625</v>
      </c>
      <c r="F246" s="86">
        <f t="shared" si="614"/>
        <v>0.91878930939166148</v>
      </c>
      <c r="G246" s="86">
        <f t="shared" si="615"/>
        <v>0.92971305267841953</v>
      </c>
      <c r="H246" s="86">
        <f t="shared" si="584"/>
        <v>0.9235016948698852</v>
      </c>
      <c r="I246" s="86">
        <f t="shared" si="585"/>
        <v>0.92288641407869776</v>
      </c>
      <c r="J246" s="86">
        <f t="shared" si="586"/>
        <v>0.92274221798629918</v>
      </c>
      <c r="K246" s="86">
        <f t="shared" si="587"/>
        <v>0.91933169079958199</v>
      </c>
      <c r="L246" s="86">
        <f t="shared" si="588"/>
        <v>0.92682070233989666</v>
      </c>
      <c r="M246" s="86">
        <f t="shared" si="589"/>
        <v>0.92639010879709371</v>
      </c>
      <c r="N246" s="86">
        <f t="shared" si="590"/>
        <v>0.92451007226359672</v>
      </c>
      <c r="O246" s="86">
        <f t="shared" si="591"/>
        <v>0.92258697720387162</v>
      </c>
      <c r="P246" s="86">
        <f t="shared" si="592"/>
        <v>0.92395548075223644</v>
      </c>
      <c r="Q246" s="86">
        <f t="shared" si="593"/>
        <v>0.92370019726866592</v>
      </c>
      <c r="R246" s="86">
        <f t="shared" si="594"/>
        <v>0.92302746512403044</v>
      </c>
      <c r="S246" s="86">
        <f t="shared" si="595"/>
        <v>0.92446594377852676</v>
      </c>
      <c r="T246" s="86">
        <f t="shared" si="596"/>
        <v>0.92404529791797552</v>
      </c>
      <c r="U246" s="86">
        <f t="shared" si="597"/>
        <v>0.92463853474610758</v>
      </c>
      <c r="V246" s="86">
        <f t="shared" si="598"/>
        <v>0.92306044529153797</v>
      </c>
      <c r="W246" s="86">
        <f t="shared" si="599"/>
        <v>0.92360595581500982</v>
      </c>
      <c r="X246" s="86">
        <f t="shared" si="600"/>
        <v>0.9234504839115496</v>
      </c>
      <c r="Y246" s="86">
        <f t="shared" si="601"/>
        <v>0.9230399302933795</v>
      </c>
      <c r="Z246" s="86">
        <f t="shared" si="602"/>
        <v>0.92325711953114853</v>
      </c>
      <c r="AA246" s="86">
        <f t="shared" si="603"/>
        <v>0.92285305762528447</v>
      </c>
      <c r="AB246" s="86">
        <f t="shared" si="603"/>
        <v>0.92250869646822997</v>
      </c>
      <c r="AC246" s="86">
        <f t="shared" si="603"/>
        <v>0.92272371734695269</v>
      </c>
      <c r="AD246" s="86">
        <f t="shared" si="603"/>
        <v>0.92408324197701874</v>
      </c>
      <c r="AE246" s="86">
        <f t="shared" ref="AE246:AI246" si="863">AE114/AE$126+AE245</f>
        <v>0.92518612627759389</v>
      </c>
      <c r="AF246" s="86">
        <f t="shared" si="863"/>
        <v>0.92283364415477964</v>
      </c>
      <c r="AG246" s="86">
        <f t="shared" si="863"/>
        <v>0.92270815037678999</v>
      </c>
      <c r="AH246" s="86">
        <f t="shared" si="863"/>
        <v>0.92282299251898103</v>
      </c>
      <c r="AI246" s="86">
        <f t="shared" si="863"/>
        <v>0.92261728901113826</v>
      </c>
      <c r="AJ246" s="86">
        <f t="shared" ref="AJ246" si="864">AJ114/AJ$126+AJ245</f>
        <v>0.92340687057451709</v>
      </c>
      <c r="AK246" s="86">
        <f t="shared" ref="AK246:AL246" si="865">AK114/AK$126+AK245</f>
        <v>0.92340687056253612</v>
      </c>
      <c r="AL246" s="86">
        <f t="shared" si="865"/>
        <v>0.92340687056534454</v>
      </c>
      <c r="AM246" s="86">
        <f t="shared" ref="AM246:AN246" si="866">AM114/AM$126+AM245</f>
        <v>0.92340687057169268</v>
      </c>
      <c r="AN246" s="86">
        <f t="shared" si="866"/>
        <v>0.92340687066106253</v>
      </c>
      <c r="AO246" s="86">
        <f t="shared" ref="AO246:AP246" si="867">AO114/AO$126+AO245</f>
        <v>0.9234068706197871</v>
      </c>
      <c r="AP246" s="86">
        <f t="shared" si="867"/>
        <v>0.92340687057329007</v>
      </c>
      <c r="AQ246" s="86">
        <f t="shared" ref="AQ246:AT246" si="868">AQ114/AQ$126+AQ245</f>
        <v>0.92340687059515059</v>
      </c>
      <c r="AR246" s="86">
        <f t="shared" ref="AR246:AS246" si="869">AR114/AR$126+AR245</f>
        <v>0.92340687059626714</v>
      </c>
      <c r="AS246" s="86">
        <f t="shared" si="869"/>
        <v>0.92340687058643678</v>
      </c>
      <c r="AT246" s="86">
        <f t="shared" si="868"/>
        <v>0.92340687058550053</v>
      </c>
      <c r="AU246" s="36"/>
      <c r="AV246" s="57">
        <f t="shared" si="799"/>
        <v>4</v>
      </c>
      <c r="AW246" s="63">
        <f t="shared" si="799"/>
        <v>0.15384615384615385</v>
      </c>
      <c r="AX246" s="63">
        <f t="shared" si="764"/>
        <v>0.92350498234936584</v>
      </c>
      <c r="AY246" s="64">
        <f t="shared" si="765"/>
        <v>0.91878930939166148</v>
      </c>
      <c r="AZ246" s="64">
        <f t="shared" si="766"/>
        <v>0.92971305267841953</v>
      </c>
      <c r="BA246" s="65">
        <f t="shared" si="767"/>
        <v>1.7007712704993167E-4</v>
      </c>
      <c r="BB246" s="51">
        <f t="shared" si="777"/>
        <v>4.2763095033422948E-3</v>
      </c>
      <c r="BC246" s="51"/>
      <c r="BD246" s="50"/>
      <c r="BE246" s="88">
        <f t="shared" si="768"/>
        <v>0.92470537726004731</v>
      </c>
      <c r="BF246" s="51">
        <f t="shared" si="769"/>
        <v>0.92271116982981372</v>
      </c>
    </row>
    <row r="247" spans="1:58" x14ac:dyDescent="0.25">
      <c r="A247" s="60">
        <v>19631</v>
      </c>
      <c r="B247" s="86">
        <f t="shared" si="529"/>
        <v>0.93488132171917948</v>
      </c>
      <c r="C247" s="86">
        <f t="shared" si="611"/>
        <v>0.93364486633303045</v>
      </c>
      <c r="D247" s="86">
        <f t="shared" si="612"/>
        <v>0.93417688632553353</v>
      </c>
      <c r="E247" s="86">
        <f t="shared" si="613"/>
        <v>0.93580259331799009</v>
      </c>
      <c r="F247" s="86">
        <f t="shared" si="614"/>
        <v>0.92692361837802151</v>
      </c>
      <c r="G247" s="86">
        <f t="shared" si="615"/>
        <v>0.93236714989054803</v>
      </c>
      <c r="H247" s="86">
        <f t="shared" si="584"/>
        <v>0.93454388066318705</v>
      </c>
      <c r="I247" s="86">
        <f t="shared" si="585"/>
        <v>0.93401741288000861</v>
      </c>
      <c r="J247" s="86">
        <f t="shared" si="586"/>
        <v>0.93389403084110933</v>
      </c>
      <c r="K247" s="86">
        <f t="shared" si="587"/>
        <v>0.94262245330425953</v>
      </c>
      <c r="L247" s="86">
        <f t="shared" si="588"/>
        <v>0.93738380434475821</v>
      </c>
      <c r="M247" s="86">
        <f t="shared" si="589"/>
        <v>0.93701536503969807</v>
      </c>
      <c r="N247" s="86">
        <f t="shared" si="590"/>
        <v>0.93540670330742093</v>
      </c>
      <c r="O247" s="86">
        <f t="shared" si="591"/>
        <v>0.93376119834896154</v>
      </c>
      <c r="P247" s="86">
        <f t="shared" si="592"/>
        <v>0.93493216457262995</v>
      </c>
      <c r="Q247" s="86">
        <f t="shared" si="593"/>
        <v>0.93471373010771874</v>
      </c>
      <c r="R247" s="86">
        <f t="shared" si="594"/>
        <v>0.9341381038122335</v>
      </c>
      <c r="S247" s="86">
        <f t="shared" si="595"/>
        <v>0.93536894455017972</v>
      </c>
      <c r="T247" s="86">
        <f t="shared" si="596"/>
        <v>0.93500901702233929</v>
      </c>
      <c r="U247" s="86">
        <f t="shared" si="597"/>
        <v>0.93551662278484227</v>
      </c>
      <c r="V247" s="86">
        <f t="shared" si="598"/>
        <v>0.93416632343009076</v>
      </c>
      <c r="W247" s="86">
        <f t="shared" si="599"/>
        <v>0.93463309196244193</v>
      </c>
      <c r="X247" s="86">
        <f t="shared" si="600"/>
        <v>0.93450006171959143</v>
      </c>
      <c r="Y247" s="86">
        <f t="shared" si="601"/>
        <v>0.93414876966456617</v>
      </c>
      <c r="Z247" s="86">
        <f t="shared" si="602"/>
        <v>0.93433460861112305</v>
      </c>
      <c r="AA247" s="86">
        <f t="shared" si="603"/>
        <v>0.93398887121832608</v>
      </c>
      <c r="AB247" s="86">
        <f t="shared" si="603"/>
        <v>0.93369421703984956</v>
      </c>
      <c r="AC247" s="86">
        <f t="shared" si="603"/>
        <v>0.93387820062208871</v>
      </c>
      <c r="AD247" s="86">
        <f t="shared" si="603"/>
        <v>0.93504148399757014</v>
      </c>
      <c r="AE247" s="86">
        <f t="shared" ref="AE247:AI247" si="870">AE115/AE$126+AE246</f>
        <v>0.93598517191762243</v>
      </c>
      <c r="AF247" s="86">
        <f t="shared" si="870"/>
        <v>0.93397225998636657</v>
      </c>
      <c r="AG247" s="86">
        <f t="shared" si="870"/>
        <v>0.93386488067095119</v>
      </c>
      <c r="AH247" s="86">
        <f t="shared" si="870"/>
        <v>0.93396314586098916</v>
      </c>
      <c r="AI247" s="86">
        <f t="shared" si="870"/>
        <v>0.93378713472751651</v>
      </c>
      <c r="AJ247" s="86">
        <f t="shared" ref="AJ247" si="871">AJ115/AJ$126+AJ246</f>
        <v>0.93444144951544417</v>
      </c>
      <c r="AK247" s="86">
        <f t="shared" ref="AK247:AL247" si="872">AK115/AK$126+AK246</f>
        <v>0.93444144950693719</v>
      </c>
      <c r="AL247" s="86">
        <f t="shared" si="872"/>
        <v>0.93444144950890795</v>
      </c>
      <c r="AM247" s="86">
        <f t="shared" ref="AM247:AN247" si="873">AM115/AM$126+AM246</f>
        <v>0.93444144951337127</v>
      </c>
      <c r="AN247" s="86">
        <f t="shared" si="873"/>
        <v>0.93444144957685515</v>
      </c>
      <c r="AO247" s="86">
        <f t="shared" ref="AO247:AP247" si="874">AO115/AO$126+AO246</f>
        <v>0.93444144954721786</v>
      </c>
      <c r="AP247" s="86">
        <f t="shared" si="874"/>
        <v>0.93444144951450059</v>
      </c>
      <c r="AQ247" s="86">
        <f t="shared" ref="AQ247:AT247" si="875">AQ115/AQ$126+AQ246</f>
        <v>0.93444144953002495</v>
      </c>
      <c r="AR247" s="86">
        <f t="shared" ref="AR247:AS247" si="876">AR115/AR$126+AR246</f>
        <v>0.93444144953081598</v>
      </c>
      <c r="AS247" s="86">
        <f t="shared" si="876"/>
        <v>0.93444144952385932</v>
      </c>
      <c r="AT247" s="86">
        <f t="shared" si="875"/>
        <v>0.93444144952326258</v>
      </c>
      <c r="AU247" s="36"/>
      <c r="AV247" s="57">
        <f t="shared" si="799"/>
        <v>3</v>
      </c>
      <c r="AW247" s="63">
        <f t="shared" si="799"/>
        <v>0.11538461538461539</v>
      </c>
      <c r="AX247" s="63">
        <f t="shared" si="764"/>
        <v>0.93455408963919873</v>
      </c>
      <c r="AY247" s="64">
        <f t="shared" si="765"/>
        <v>0.92692361837802151</v>
      </c>
      <c r="AZ247" s="64">
        <f t="shared" si="766"/>
        <v>0.94262245330425953</v>
      </c>
      <c r="BA247" s="65">
        <f t="shared" si="767"/>
        <v>1.7211198388366591E-4</v>
      </c>
      <c r="BB247" s="51">
        <f t="shared" si="777"/>
        <v>4.4484214872259602E-3</v>
      </c>
      <c r="BC247" s="51"/>
      <c r="BD247" s="50"/>
      <c r="BE247" s="88">
        <f t="shared" si="768"/>
        <v>0.93557381689147179</v>
      </c>
      <c r="BF247" s="51">
        <f t="shared" si="769"/>
        <v>0.93386746434267975</v>
      </c>
    </row>
    <row r="248" spans="1:58" x14ac:dyDescent="0.25">
      <c r="A248" s="60">
        <v>19632</v>
      </c>
      <c r="B248" s="86">
        <f t="shared" si="529"/>
        <v>0.93923754585039188</v>
      </c>
      <c r="C248" s="86">
        <f t="shared" si="611"/>
        <v>0.93808380523556611</v>
      </c>
      <c r="D248" s="86">
        <f t="shared" si="612"/>
        <v>0.93858023484929232</v>
      </c>
      <c r="E248" s="86">
        <f t="shared" si="613"/>
        <v>0.94009718742212289</v>
      </c>
      <c r="F248" s="86">
        <f t="shared" si="614"/>
        <v>0.93377356278758783</v>
      </c>
      <c r="G248" s="86">
        <f t="shared" si="615"/>
        <v>0.93670998955693452</v>
      </c>
      <c r="H248" s="86">
        <f t="shared" si="584"/>
        <v>0.93892267847757849</v>
      </c>
      <c r="I248" s="86">
        <f t="shared" si="585"/>
        <v>0.9384314296458518</v>
      </c>
      <c r="J248" s="86">
        <f t="shared" si="586"/>
        <v>0.93831630145577616</v>
      </c>
      <c r="K248" s="86">
        <f t="shared" si="587"/>
        <v>0.95094058277021576</v>
      </c>
      <c r="L248" s="86">
        <f t="shared" si="588"/>
        <v>0.94157262065689273</v>
      </c>
      <c r="M248" s="86">
        <f t="shared" si="589"/>
        <v>0.94122882872192104</v>
      </c>
      <c r="N248" s="86">
        <f t="shared" si="590"/>
        <v>0.93972778113495625</v>
      </c>
      <c r="O248" s="86">
        <f t="shared" si="591"/>
        <v>0.9381923550097564</v>
      </c>
      <c r="P248" s="86">
        <f t="shared" si="592"/>
        <v>0.93928498746673972</v>
      </c>
      <c r="Q248" s="86">
        <f t="shared" si="593"/>
        <v>0.93908116554371113</v>
      </c>
      <c r="R248" s="86">
        <f t="shared" si="594"/>
        <v>0.93854404674013159</v>
      </c>
      <c r="S248" s="86">
        <f t="shared" si="595"/>
        <v>0.93969254830427928</v>
      </c>
      <c r="T248" s="86">
        <f t="shared" si="596"/>
        <v>0.93935669873596217</v>
      </c>
      <c r="U248" s="86">
        <f t="shared" si="597"/>
        <v>0.93983034735174964</v>
      </c>
      <c r="V248" s="86">
        <f t="shared" si="598"/>
        <v>0.93857037855382375</v>
      </c>
      <c r="W248" s="86">
        <f t="shared" si="599"/>
        <v>0.93900592181383358</v>
      </c>
      <c r="X248" s="86">
        <f t="shared" si="600"/>
        <v>0.93888179085019452</v>
      </c>
      <c r="Y248" s="86">
        <f t="shared" si="601"/>
        <v>0.93855399907020787</v>
      </c>
      <c r="Z248" s="86">
        <f t="shared" si="602"/>
        <v>0.93872740600473559</v>
      </c>
      <c r="AA248" s="86">
        <f t="shared" si="603"/>
        <v>0.93840479729815474</v>
      </c>
      <c r="AB248" s="86">
        <f t="shared" si="603"/>
        <v>0.93812985450790565</v>
      </c>
      <c r="AC248" s="86">
        <f t="shared" si="603"/>
        <v>0.93830153019679896</v>
      </c>
      <c r="AD248" s="86">
        <f t="shared" si="603"/>
        <v>0.93938699376435386</v>
      </c>
      <c r="AE248" s="86">
        <f t="shared" ref="AE248:AI248" si="877">AE116/AE$126+AE247</f>
        <v>0.94026755208524215</v>
      </c>
      <c r="AF248" s="86">
        <f t="shared" si="877"/>
        <v>0.93838929729920395</v>
      </c>
      <c r="AG248" s="86">
        <f t="shared" si="877"/>
        <v>0.93828910130508536</v>
      </c>
      <c r="AH248" s="86">
        <f t="shared" si="877"/>
        <v>0.9383807928765141</v>
      </c>
      <c r="AI248" s="86">
        <f t="shared" si="877"/>
        <v>0.93821655630530876</v>
      </c>
      <c r="AJ248" s="86">
        <f t="shared" ref="AJ248" si="878">AJ116/AJ$126+AJ247</f>
        <v>0.93896475356338882</v>
      </c>
      <c r="AK248" s="86">
        <f t="shared" ref="AK248:AL248" si="879">AK116/AK$126+AK247</f>
        <v>0.93896475355620324</v>
      </c>
      <c r="AL248" s="86">
        <f t="shared" si="879"/>
        <v>0.93896475355785791</v>
      </c>
      <c r="AM248" s="86">
        <f t="shared" ref="AM248:AN248" si="880">AM116/AM$126+AM247</f>
        <v>0.93896475356160924</v>
      </c>
      <c r="AN248" s="86">
        <f t="shared" si="880"/>
        <v>0.93896475361524434</v>
      </c>
      <c r="AO248" s="86">
        <f t="shared" ref="AO248:AP248" si="881">AO116/AO$126+AO247</f>
        <v>0.93896475359007014</v>
      </c>
      <c r="AP248" s="86">
        <f t="shared" si="881"/>
        <v>0.93896475356256104</v>
      </c>
      <c r="AQ248" s="86">
        <f t="shared" ref="AQ248:AT248" si="882">AQ116/AQ$126+AQ247</f>
        <v>0.9389647535756751</v>
      </c>
      <c r="AR248" s="86">
        <f t="shared" ref="AR248:AS248" si="883">AR116/AR$126+AR247</f>
        <v>0.93896475357634246</v>
      </c>
      <c r="AS248" s="86">
        <f t="shared" si="883"/>
        <v>0.93896475357047637</v>
      </c>
      <c r="AT248" s="86">
        <f t="shared" si="882"/>
        <v>0.93896475357000142</v>
      </c>
      <c r="AU248" s="36"/>
      <c r="AV248" s="57">
        <f t="shared" si="799"/>
        <v>3</v>
      </c>
      <c r="AW248" s="63">
        <f t="shared" si="799"/>
        <v>0.11538461538461539</v>
      </c>
      <c r="AX248" s="63">
        <f t="shared" si="764"/>
        <v>0.93910495464329335</v>
      </c>
      <c r="AY248" s="64">
        <f t="shared" si="765"/>
        <v>0.93377356278758783</v>
      </c>
      <c r="AZ248" s="64">
        <f t="shared" si="766"/>
        <v>0.95094058277021576</v>
      </c>
      <c r="BA248" s="65">
        <f t="shared" si="767"/>
        <v>1.7295009310915106E-4</v>
      </c>
      <c r="BB248" s="51">
        <f t="shared" si="777"/>
        <v>4.6213715803351115E-3</v>
      </c>
      <c r="BC248" s="51"/>
      <c r="BD248" s="50"/>
      <c r="BE248" s="88">
        <f t="shared" si="768"/>
        <v>0.93988371536582427</v>
      </c>
      <c r="BF248" s="51">
        <f t="shared" si="769"/>
        <v>0.93829151216657225</v>
      </c>
    </row>
    <row r="249" spans="1:58" x14ac:dyDescent="0.25">
      <c r="A249" s="60">
        <v>19633</v>
      </c>
      <c r="B249" s="86">
        <f t="shared" si="529"/>
        <v>0.94993870513001621</v>
      </c>
      <c r="C249" s="86">
        <f t="shared" si="611"/>
        <v>0.94898815514913681</v>
      </c>
      <c r="D249" s="86">
        <f t="shared" si="612"/>
        <v>0.94939715622367638</v>
      </c>
      <c r="E249" s="86">
        <f t="shared" si="613"/>
        <v>0.95064695120052722</v>
      </c>
      <c r="F249" s="86">
        <f t="shared" si="614"/>
        <v>0.93805477804356674</v>
      </c>
      <c r="G249" s="86">
        <f t="shared" si="615"/>
        <v>0.95324705680173549</v>
      </c>
      <c r="H249" s="86">
        <f t="shared" si="584"/>
        <v>0.94967929050070266</v>
      </c>
      <c r="I249" s="86">
        <f t="shared" si="585"/>
        <v>0.94927455778884462</v>
      </c>
      <c r="J249" s="86">
        <f t="shared" si="586"/>
        <v>0.94917970535795038</v>
      </c>
      <c r="K249" s="86">
        <f t="shared" si="587"/>
        <v>0.95704054437858366</v>
      </c>
      <c r="L249" s="86">
        <f t="shared" si="588"/>
        <v>0.95186253898989814</v>
      </c>
      <c r="M249" s="86">
        <f t="shared" si="589"/>
        <v>0.95157929385505746</v>
      </c>
      <c r="N249" s="86">
        <f t="shared" si="590"/>
        <v>0.95034260275552163</v>
      </c>
      <c r="O249" s="86">
        <f t="shared" si="591"/>
        <v>0.94907758767724026</v>
      </c>
      <c r="P249" s="86">
        <f t="shared" si="592"/>
        <v>0.94997779153344097</v>
      </c>
      <c r="Q249" s="86">
        <f t="shared" si="593"/>
        <v>0.94980986563720826</v>
      </c>
      <c r="R249" s="86">
        <f t="shared" si="594"/>
        <v>0.94936734132461031</v>
      </c>
      <c r="S249" s="86">
        <f t="shared" si="595"/>
        <v>0.95031357491832813</v>
      </c>
      <c r="T249" s="86">
        <f t="shared" si="596"/>
        <v>0.95003687338101173</v>
      </c>
      <c r="U249" s="86">
        <f t="shared" si="597"/>
        <v>0.95042710552766829</v>
      </c>
      <c r="V249" s="86">
        <f t="shared" si="598"/>
        <v>0.94938903570631361</v>
      </c>
      <c r="W249" s="86">
        <f t="shared" si="599"/>
        <v>0.94974787340597167</v>
      </c>
      <c r="X249" s="86">
        <f t="shared" si="600"/>
        <v>0.9496456037151686</v>
      </c>
      <c r="Y249" s="86">
        <f t="shared" si="601"/>
        <v>0.94937554087167975</v>
      </c>
      <c r="Z249" s="86">
        <f t="shared" si="602"/>
        <v>0.94951840829839762</v>
      </c>
      <c r="AA249" s="86">
        <f t="shared" si="603"/>
        <v>0.94925261571229991</v>
      </c>
      <c r="AB249" s="86">
        <f t="shared" si="603"/>
        <v>0.94902609437676577</v>
      </c>
      <c r="AC249" s="86">
        <f t="shared" si="603"/>
        <v>0.9491675354585638</v>
      </c>
      <c r="AD249" s="86">
        <f t="shared" si="603"/>
        <v>0.95006183297576419</v>
      </c>
      <c r="AE249" s="86">
        <f t="shared" ref="AE249:AI249" si="884">AE117/AE$126+AE248</f>
        <v>0.9507873120639514</v>
      </c>
      <c r="AF249" s="86">
        <f t="shared" si="884"/>
        <v>0.94923984548421925</v>
      </c>
      <c r="AG249" s="86">
        <f t="shared" si="884"/>
        <v>0.94915729547464567</v>
      </c>
      <c r="AH249" s="86">
        <f t="shared" si="884"/>
        <v>0.94923283881112019</v>
      </c>
      <c r="AI249" s="86">
        <f t="shared" si="884"/>
        <v>0.94909752670819847</v>
      </c>
      <c r="AJ249" s="86">
        <f t="shared" ref="AJ249" si="885">AJ117/AJ$126+AJ248</f>
        <v>0.94971395546496906</v>
      </c>
      <c r="AK249" s="86">
        <f t="shared" ref="AK249:AL249" si="886">AK117/AK$126+AK248</f>
        <v>0.94971395546035153</v>
      </c>
      <c r="AL249" s="86">
        <f t="shared" si="886"/>
        <v>0.94971395546140258</v>
      </c>
      <c r="AM249" s="86">
        <f t="shared" ref="AM249:AN249" si="887">AM117/AM$126+AM248</f>
        <v>0.94971395546379012</v>
      </c>
      <c r="AN249" s="86">
        <f t="shared" si="887"/>
        <v>0.94971395549827065</v>
      </c>
      <c r="AO249" s="86">
        <f t="shared" ref="AO249:AP249" si="888">AO117/AO$126+AO248</f>
        <v>0.9497139554819215</v>
      </c>
      <c r="AP249" s="86">
        <f t="shared" si="888"/>
        <v>0.94971395546439918</v>
      </c>
      <c r="AQ249" s="86">
        <f t="shared" ref="AQ249:AT249" si="889">AQ117/AQ$126+AQ248</f>
        <v>0.94971395547282744</v>
      </c>
      <c r="AR249" s="86">
        <f t="shared" ref="AR249:AS249" si="890">AR117/AR$126+AR248</f>
        <v>0.94971395547325532</v>
      </c>
      <c r="AS249" s="86">
        <f t="shared" si="890"/>
        <v>0.94971395546949811</v>
      </c>
      <c r="AT249" s="86">
        <f t="shared" si="889"/>
        <v>0.94971395546922899</v>
      </c>
      <c r="AU249" s="36"/>
      <c r="AV249" s="57">
        <f t="shared" si="799"/>
        <v>3</v>
      </c>
      <c r="AW249" s="63">
        <f t="shared" si="799"/>
        <v>0.11538461538461539</v>
      </c>
      <c r="AX249" s="63">
        <f t="shared" si="764"/>
        <v>0.94972876323150468</v>
      </c>
      <c r="AY249" s="64">
        <f t="shared" si="765"/>
        <v>0.93805477804356674</v>
      </c>
      <c r="AZ249" s="64">
        <f t="shared" si="766"/>
        <v>0.95704054437858366</v>
      </c>
      <c r="BA249" s="65">
        <f t="shared" si="767"/>
        <v>1.7490662488488091E-4</v>
      </c>
      <c r="BB249" s="51">
        <f t="shared" si="777"/>
        <v>4.7962782052199922E-3</v>
      </c>
      <c r="BC249" s="51"/>
      <c r="BD249" s="50"/>
      <c r="BE249" s="88">
        <f t="shared" si="768"/>
        <v>0.95083341973143332</v>
      </c>
      <c r="BF249" s="51">
        <f t="shared" si="769"/>
        <v>0.94925558730266579</v>
      </c>
    </row>
    <row r="250" spans="1:58" x14ac:dyDescent="0.25">
      <c r="A250" s="60">
        <v>19634</v>
      </c>
      <c r="B250" s="86">
        <f t="shared" si="529"/>
        <v>0.96045046336062168</v>
      </c>
      <c r="C250" s="86">
        <f t="shared" si="611"/>
        <v>0.95969950771932389</v>
      </c>
      <c r="D250" s="86">
        <f t="shared" si="612"/>
        <v>0.96002262766244295</v>
      </c>
      <c r="E250" s="86">
        <f t="shared" si="613"/>
        <v>0.96100999349641225</v>
      </c>
      <c r="F250" s="86">
        <f t="shared" si="614"/>
        <v>0.96160146195145091</v>
      </c>
      <c r="G250" s="86">
        <f t="shared" si="615"/>
        <v>0.96059686446609149</v>
      </c>
      <c r="H250" s="86">
        <f t="shared" si="584"/>
        <v>0.96024552001037544</v>
      </c>
      <c r="I250" s="86">
        <f t="shared" si="585"/>
        <v>0.95992577215962571</v>
      </c>
      <c r="J250" s="86">
        <f t="shared" si="586"/>
        <v>0.95985083662503456</v>
      </c>
      <c r="K250" s="86">
        <f t="shared" si="587"/>
        <v>0.96258596402255447</v>
      </c>
      <c r="L250" s="86">
        <f t="shared" si="588"/>
        <v>0.96197033487499994</v>
      </c>
      <c r="M250" s="86">
        <f t="shared" si="589"/>
        <v>0.96174656491521548</v>
      </c>
      <c r="N250" s="86">
        <f t="shared" si="590"/>
        <v>0.96076955142724807</v>
      </c>
      <c r="O250" s="86">
        <f t="shared" si="591"/>
        <v>0.95977016135965365</v>
      </c>
      <c r="P250" s="86">
        <f t="shared" si="592"/>
        <v>0.96048134243101435</v>
      </c>
      <c r="Q250" s="86">
        <f t="shared" si="593"/>
        <v>0.96034867723366857</v>
      </c>
      <c r="R250" s="86">
        <f t="shared" si="594"/>
        <v>0.95999907317327327</v>
      </c>
      <c r="S250" s="86">
        <f t="shared" si="595"/>
        <v>0.96074661876064127</v>
      </c>
      <c r="T250" s="86">
        <f t="shared" si="596"/>
        <v>0.96052801838651891</v>
      </c>
      <c r="U250" s="86">
        <f t="shared" si="597"/>
        <v>0.96083631046170981</v>
      </c>
      <c r="V250" s="86">
        <f t="shared" si="598"/>
        <v>0.96001621220142852</v>
      </c>
      <c r="W250" s="86">
        <f t="shared" si="599"/>
        <v>0.96029970196124725</v>
      </c>
      <c r="X250" s="86">
        <f t="shared" si="600"/>
        <v>0.96021890661809783</v>
      </c>
      <c r="Y250" s="86">
        <f t="shared" si="601"/>
        <v>0.96000555096000872</v>
      </c>
      <c r="Z250" s="86">
        <f t="shared" si="602"/>
        <v>0.96011841940118481</v>
      </c>
      <c r="AA250" s="86">
        <f t="shared" si="603"/>
        <v>0.95990843734051445</v>
      </c>
      <c r="AB250" s="86">
        <f t="shared" si="603"/>
        <v>0.95972948044377482</v>
      </c>
      <c r="AC250" s="86">
        <f t="shared" si="603"/>
        <v>0.95984122204467703</v>
      </c>
      <c r="AD250" s="86">
        <f t="shared" si="603"/>
        <v>0.96054773698104268</v>
      </c>
      <c r="AE250" s="86">
        <f t="shared" ref="AE250:AI250" si="891">AE118/AE$126+AE249</f>
        <v>0.96112088160174192</v>
      </c>
      <c r="AF250" s="86">
        <f t="shared" si="891"/>
        <v>0.95989834857142642</v>
      </c>
      <c r="AG250" s="86">
        <f t="shared" si="891"/>
        <v>0.95983313222775124</v>
      </c>
      <c r="AH250" s="86">
        <f t="shared" si="891"/>
        <v>0.95989281314069985</v>
      </c>
      <c r="AI250" s="86">
        <f t="shared" si="891"/>
        <v>0.9597859135686686</v>
      </c>
      <c r="AJ250" s="86">
        <f t="shared" ref="AJ250" si="892">AJ118/AJ$126+AJ249</f>
        <v>0.96027290600695125</v>
      </c>
      <c r="AK250" s="86">
        <f t="shared" ref="AK250:AL250" si="893">AK118/AK$126+AK249</f>
        <v>0.96027290600431214</v>
      </c>
      <c r="AL250" s="86">
        <f t="shared" si="893"/>
        <v>0.96027290600490611</v>
      </c>
      <c r="AM250" s="86">
        <f t="shared" ref="AM250:AN250" si="894">AM118/AM$126+AM249</f>
        <v>0.96027290600625803</v>
      </c>
      <c r="AN250" s="86">
        <f t="shared" si="894"/>
        <v>0.96027290602597171</v>
      </c>
      <c r="AO250" s="86">
        <f t="shared" ref="AO250:AP250" si="895">AO118/AO$126+AO249</f>
        <v>0.96027290601653403</v>
      </c>
      <c r="AP250" s="86">
        <f t="shared" si="895"/>
        <v>0.96027290600660464</v>
      </c>
      <c r="AQ250" s="86">
        <f t="shared" ref="AQ250:AT250" si="896">AQ118/AQ$126+AQ249</f>
        <v>0.96027290601142201</v>
      </c>
      <c r="AR250" s="86">
        <f t="shared" ref="AR250:AS250" si="897">AR118/AR$126+AR249</f>
        <v>0.96027290601166604</v>
      </c>
      <c r="AS250" s="86">
        <f t="shared" si="897"/>
        <v>0.96027290600952553</v>
      </c>
      <c r="AT250" s="86">
        <f t="shared" si="896"/>
        <v>0.96027290600939164</v>
      </c>
      <c r="AU250" s="36"/>
      <c r="AV250" s="57">
        <f t="shared" si="799"/>
        <v>3</v>
      </c>
      <c r="AW250" s="63">
        <f t="shared" si="799"/>
        <v>0.11538461538461539</v>
      </c>
      <c r="AX250" s="63">
        <f t="shared" si="764"/>
        <v>0.96038676417052626</v>
      </c>
      <c r="AY250" s="64">
        <f t="shared" si="765"/>
        <v>0.95969950771932389</v>
      </c>
      <c r="AZ250" s="64">
        <f t="shared" si="766"/>
        <v>0.96258596402255447</v>
      </c>
      <c r="BA250" s="65">
        <f t="shared" si="767"/>
        <v>1.768694536886767E-4</v>
      </c>
      <c r="BB250" s="51">
        <f t="shared" si="777"/>
        <v>4.9731476589086688E-3</v>
      </c>
      <c r="BC250" s="51"/>
      <c r="BD250" s="50"/>
      <c r="BE250" s="88">
        <f t="shared" si="768"/>
        <v>0.96112828718741994</v>
      </c>
      <c r="BF250" s="51">
        <f t="shared" si="769"/>
        <v>0.95998441297054371</v>
      </c>
    </row>
    <row r="251" spans="1:58" x14ac:dyDescent="0.25">
      <c r="A251" s="60">
        <v>19635</v>
      </c>
      <c r="B251" s="86">
        <f t="shared" si="529"/>
        <v>0.962628575426278</v>
      </c>
      <c r="C251" s="86">
        <f t="shared" si="611"/>
        <v>0.96191897717066088</v>
      </c>
      <c r="D251" s="86">
        <f t="shared" si="612"/>
        <v>0.96222430192438879</v>
      </c>
      <c r="E251" s="86">
        <f t="shared" si="613"/>
        <v>0.96315729054857924</v>
      </c>
      <c r="F251" s="86">
        <f t="shared" si="614"/>
        <v>0.96245770500264671</v>
      </c>
      <c r="G251" s="86">
        <f t="shared" si="615"/>
        <v>0.96427176829826944</v>
      </c>
      <c r="H251" s="86">
        <f t="shared" si="584"/>
        <v>0.96243491891764732</v>
      </c>
      <c r="I251" s="86">
        <f t="shared" si="585"/>
        <v>0.96213278054262275</v>
      </c>
      <c r="J251" s="86">
        <f t="shared" si="586"/>
        <v>0.9620619719324971</v>
      </c>
      <c r="K251" s="86">
        <f t="shared" si="587"/>
        <v>0.9634177769691501</v>
      </c>
      <c r="L251" s="86">
        <f t="shared" si="588"/>
        <v>0.96406474303125411</v>
      </c>
      <c r="M251" s="86">
        <f t="shared" si="589"/>
        <v>0.96385329675637832</v>
      </c>
      <c r="N251" s="86">
        <f t="shared" si="590"/>
        <v>0.96293009034107746</v>
      </c>
      <c r="O251" s="86">
        <f t="shared" si="591"/>
        <v>0.96198573969011136</v>
      </c>
      <c r="P251" s="86">
        <f t="shared" si="592"/>
        <v>0.96265775387812991</v>
      </c>
      <c r="Q251" s="86">
        <f t="shared" si="593"/>
        <v>0.96253239495172505</v>
      </c>
      <c r="R251" s="86">
        <f t="shared" si="594"/>
        <v>0.96220204463728254</v>
      </c>
      <c r="S251" s="86">
        <f t="shared" si="595"/>
        <v>0.96290842063775284</v>
      </c>
      <c r="T251" s="86">
        <f t="shared" si="596"/>
        <v>0.96270185924339158</v>
      </c>
      <c r="U251" s="86">
        <f t="shared" si="597"/>
        <v>0.96299317274521656</v>
      </c>
      <c r="V251" s="86">
        <f t="shared" si="598"/>
        <v>0.96221823976335552</v>
      </c>
      <c r="W251" s="86">
        <f t="shared" si="599"/>
        <v>0.9624861168869927</v>
      </c>
      <c r="X251" s="86">
        <f t="shared" si="600"/>
        <v>0.96240977118344972</v>
      </c>
      <c r="Y251" s="86">
        <f t="shared" si="601"/>
        <v>0.96220816566287559</v>
      </c>
      <c r="Z251" s="86">
        <f t="shared" si="602"/>
        <v>0.96231481809804009</v>
      </c>
      <c r="AA251" s="86">
        <f t="shared" si="603"/>
        <v>0.96211640038047652</v>
      </c>
      <c r="AB251" s="86">
        <f t="shared" si="603"/>
        <v>0.96194729917830313</v>
      </c>
      <c r="AC251" s="86">
        <f t="shared" si="603"/>
        <v>0.96205288683273094</v>
      </c>
      <c r="AD251" s="86">
        <f t="shared" si="603"/>
        <v>0.96272049186494502</v>
      </c>
      <c r="AE251" s="86">
        <f t="shared" ref="AE251:AI251" si="898">AE119/AE$126+AE250</f>
        <v>0.96326207168607791</v>
      </c>
      <c r="AF251" s="86">
        <f t="shared" si="898"/>
        <v>0.96210686722913064</v>
      </c>
      <c r="AG251" s="86">
        <f t="shared" si="898"/>
        <v>0.96204524254594259</v>
      </c>
      <c r="AH251" s="86">
        <f t="shared" si="898"/>
        <v>0.96210163665049697</v>
      </c>
      <c r="AI251" s="86">
        <f t="shared" si="898"/>
        <v>0.96200062435964506</v>
      </c>
      <c r="AJ251" s="86">
        <f t="shared" ref="AJ251" si="899">AJ119/AJ$126+AJ250</f>
        <v>0.96246079665973405</v>
      </c>
      <c r="AK251" s="86">
        <f t="shared" ref="AK251:AL251" si="900">AK119/AK$126+AK250</f>
        <v>0.96246079665748163</v>
      </c>
      <c r="AL251" s="86">
        <f t="shared" si="900"/>
        <v>0.96246079665798667</v>
      </c>
      <c r="AM251" s="86">
        <f t="shared" ref="AM251:AN251" si="901">AM119/AM$126+AM250</f>
        <v>0.96246079665913686</v>
      </c>
      <c r="AN251" s="86">
        <f t="shared" si="901"/>
        <v>0.96246079667596418</v>
      </c>
      <c r="AO251" s="86">
        <f t="shared" ref="AO251:AP251" si="902">AO119/AO$126+AO250</f>
        <v>0.96246079666788276</v>
      </c>
      <c r="AP251" s="86">
        <f t="shared" si="902"/>
        <v>0.96246079665943229</v>
      </c>
      <c r="AQ251" s="86">
        <f t="shared" ref="AQ251:AT251" si="903">AQ119/AQ$126+AQ250</f>
        <v>0.96246079666354389</v>
      </c>
      <c r="AR251" s="86">
        <f t="shared" ref="AR251:AS251" si="904">AR119/AR$126+AR250</f>
        <v>0.96246079666375206</v>
      </c>
      <c r="AS251" s="86">
        <f t="shared" si="904"/>
        <v>0.96246079666192708</v>
      </c>
      <c r="AT251" s="86">
        <f t="shared" si="903"/>
        <v>0.9624607966618185</v>
      </c>
      <c r="AU251" s="36"/>
      <c r="AV251" s="57">
        <f t="shared" si="799"/>
        <v>3</v>
      </c>
      <c r="AW251" s="63">
        <f t="shared" si="799"/>
        <v>0.11538461538461539</v>
      </c>
      <c r="AX251" s="63">
        <f t="shared" si="764"/>
        <v>0.96254655507235976</v>
      </c>
      <c r="AY251" s="64">
        <f t="shared" si="765"/>
        <v>0.96191897717066088</v>
      </c>
      <c r="AZ251" s="64">
        <f t="shared" si="766"/>
        <v>0.96427176829826944</v>
      </c>
      <c r="BA251" s="65">
        <f t="shared" si="767"/>
        <v>1.7726721118715597E-4</v>
      </c>
      <c r="BB251" s="51">
        <f t="shared" si="777"/>
        <v>5.1504148700958251E-3</v>
      </c>
      <c r="BC251" s="51"/>
      <c r="BD251" s="50"/>
      <c r="BE251" s="88">
        <f t="shared" si="768"/>
        <v>0.96320938783269339</v>
      </c>
      <c r="BF251" s="51">
        <f t="shared" si="769"/>
        <v>0.96218819181835058</v>
      </c>
    </row>
    <row r="252" spans="1:58" x14ac:dyDescent="0.25">
      <c r="A252" s="60">
        <v>19636</v>
      </c>
      <c r="B252" s="86">
        <f t="shared" si="529"/>
        <v>0.96981218737326591</v>
      </c>
      <c r="C252" s="86">
        <f t="shared" si="611"/>
        <v>0.9692389895422302</v>
      </c>
      <c r="D252" s="86">
        <f t="shared" si="612"/>
        <v>0.96948562414092276</v>
      </c>
      <c r="E252" s="86">
        <f t="shared" si="613"/>
        <v>0.97023927177535718</v>
      </c>
      <c r="F252" s="86">
        <f t="shared" si="614"/>
        <v>0.96967416199637957</v>
      </c>
      <c r="G252" s="86">
        <f t="shared" si="615"/>
        <v>0.96978412404653647</v>
      </c>
      <c r="H252" s="86">
        <f t="shared" si="584"/>
        <v>0.96965575589694197</v>
      </c>
      <c r="I252" s="86">
        <f t="shared" si="585"/>
        <v>0.96941169517663439</v>
      </c>
      <c r="J252" s="86">
        <f t="shared" si="586"/>
        <v>0.96935449753938818</v>
      </c>
      <c r="K252" s="86">
        <f t="shared" si="587"/>
        <v>0.9722904483995034</v>
      </c>
      <c r="L252" s="86">
        <f t="shared" si="588"/>
        <v>0.97097229186346845</v>
      </c>
      <c r="M252" s="86">
        <f t="shared" si="589"/>
        <v>0.97080149022364326</v>
      </c>
      <c r="N252" s="86">
        <f t="shared" si="590"/>
        <v>0.97005574443427234</v>
      </c>
      <c r="O252" s="86">
        <f t="shared" si="591"/>
        <v>0.96929291879202362</v>
      </c>
      <c r="P252" s="86">
        <f t="shared" si="592"/>
        <v>0.96983575703200831</v>
      </c>
      <c r="Q252" s="86">
        <f t="shared" si="593"/>
        <v>0.96973449485263152</v>
      </c>
      <c r="R252" s="86">
        <f t="shared" si="594"/>
        <v>0.96946764514598283</v>
      </c>
      <c r="S252" s="86">
        <f t="shared" si="595"/>
        <v>0.97003824009973183</v>
      </c>
      <c r="T252" s="86">
        <f t="shared" si="596"/>
        <v>0.9698713843570943</v>
      </c>
      <c r="U252" s="86">
        <f t="shared" si="597"/>
        <v>0.97010670097782015</v>
      </c>
      <c r="V252" s="86">
        <f t="shared" si="598"/>
        <v>0.96948072719750034</v>
      </c>
      <c r="W252" s="86">
        <f t="shared" si="599"/>
        <v>0.96969711242537449</v>
      </c>
      <c r="X252" s="86">
        <f t="shared" si="600"/>
        <v>0.96963544203883112</v>
      </c>
      <c r="Y252" s="86">
        <f t="shared" si="601"/>
        <v>0.96947258954193916</v>
      </c>
      <c r="Z252" s="86">
        <f t="shared" si="602"/>
        <v>0.96955874102333151</v>
      </c>
      <c r="AA252" s="86">
        <f t="shared" si="603"/>
        <v>0.96939846356260173</v>
      </c>
      <c r="AB252" s="86">
        <f t="shared" si="603"/>
        <v>0.96926186733910502</v>
      </c>
      <c r="AC252" s="86">
        <f t="shared" si="603"/>
        <v>0.96934715871780164</v>
      </c>
      <c r="AD252" s="86">
        <f t="shared" si="603"/>
        <v>0.96988643534247532</v>
      </c>
      <c r="AE252" s="86">
        <f t="shared" ref="AE252:AI252" si="905">AE120/AE$126+AE251</f>
        <v>0.97032391158008857</v>
      </c>
      <c r="AF252" s="86">
        <f t="shared" si="905"/>
        <v>0.96939076289037618</v>
      </c>
      <c r="AG252" s="86">
        <f t="shared" si="905"/>
        <v>0.96934098383041789</v>
      </c>
      <c r="AH252" s="86">
        <f t="shared" si="905"/>
        <v>0.96938653774246475</v>
      </c>
      <c r="AI252" s="86">
        <f t="shared" si="905"/>
        <v>0.96930494224113473</v>
      </c>
      <c r="AJ252" s="86">
        <f t="shared" ref="AJ252" si="906">AJ120/AJ$126+AJ251</f>
        <v>0.96967665928158941</v>
      </c>
      <c r="AK252" s="86">
        <f t="shared" ref="AK252:AL252" si="907">AK120/AK$126+AK251</f>
        <v>0.9696766592803614</v>
      </c>
      <c r="AL252" s="86">
        <f t="shared" si="907"/>
        <v>0.96967665928063407</v>
      </c>
      <c r="AM252" s="86">
        <f t="shared" ref="AM252:AN252" si="908">AM120/AM$126+AM251</f>
        <v>0.9696766592812559</v>
      </c>
      <c r="AN252" s="86">
        <f t="shared" si="908"/>
        <v>0.96967665929043279</v>
      </c>
      <c r="AO252" s="86">
        <f t="shared" ref="AO252:AP252" si="909">AO120/AO$126+AO251</f>
        <v>0.96967665928598867</v>
      </c>
      <c r="AP252" s="86">
        <f t="shared" si="909"/>
        <v>0.96967665928141633</v>
      </c>
      <c r="AQ252" s="86">
        <f t="shared" ref="AQ252:AT252" si="910">AQ120/AQ$126+AQ251</f>
        <v>0.96967665928365809</v>
      </c>
      <c r="AR252" s="86">
        <f t="shared" ref="AR252:AS252" si="911">AR120/AR$126+AR251</f>
        <v>0.96967665928377134</v>
      </c>
      <c r="AS252" s="86">
        <f t="shared" si="911"/>
        <v>0.96967665928277924</v>
      </c>
      <c r="AT252" s="86">
        <f t="shared" si="910"/>
        <v>0.96967665928272817</v>
      </c>
      <c r="AU252" s="36"/>
      <c r="AV252" s="57">
        <f t="shared" si="799"/>
        <v>2</v>
      </c>
      <c r="AW252" s="63">
        <f t="shared" si="799"/>
        <v>7.6923076923076927E-2</v>
      </c>
      <c r="AX252" s="63">
        <f t="shared" si="764"/>
        <v>0.96975671891675319</v>
      </c>
      <c r="AY252" s="64">
        <f t="shared" si="765"/>
        <v>0.9692389895422302</v>
      </c>
      <c r="AZ252" s="64">
        <f t="shared" si="766"/>
        <v>0.9722904483995034</v>
      </c>
      <c r="BA252" s="65">
        <f t="shared" si="767"/>
        <v>1.785950696997263E-4</v>
      </c>
      <c r="BB252" s="51">
        <f t="shared" si="777"/>
        <v>5.3290099397955513E-3</v>
      </c>
      <c r="BC252" s="51"/>
      <c r="BD252" s="50"/>
      <c r="BE252" s="88">
        <f t="shared" si="768"/>
        <v>0.97013321513732753</v>
      </c>
      <c r="BF252" s="51">
        <f t="shared" si="769"/>
        <v>0.96945645515211309</v>
      </c>
    </row>
    <row r="253" spans="1:58" x14ac:dyDescent="0.25">
      <c r="A253" s="60">
        <v>19637</v>
      </c>
      <c r="B253" s="86">
        <f t="shared" si="529"/>
        <v>0.97246381948430261</v>
      </c>
      <c r="C253" s="86">
        <f t="shared" si="611"/>
        <v>0.9719409701104772</v>
      </c>
      <c r="D253" s="86">
        <f t="shared" si="612"/>
        <v>0.97216594086021624</v>
      </c>
      <c r="E253" s="86">
        <f t="shared" si="613"/>
        <v>0.97285338971796798</v>
      </c>
      <c r="F253" s="86">
        <f t="shared" si="614"/>
        <v>0.97233791795888858</v>
      </c>
      <c r="G253" s="86">
        <f t="shared" si="615"/>
        <v>0.97243822125866497</v>
      </c>
      <c r="H253" s="86">
        <f t="shared" si="584"/>
        <v>0.97232112861151687</v>
      </c>
      <c r="I253" s="86">
        <f t="shared" si="585"/>
        <v>0.97209850565681555</v>
      </c>
      <c r="J253" s="86">
        <f t="shared" si="586"/>
        <v>0.97204633213638547</v>
      </c>
      <c r="K253" s="86">
        <f t="shared" si="587"/>
        <v>0.97472439542878564</v>
      </c>
      <c r="L253" s="86">
        <f t="shared" si="588"/>
        <v>0.97352202290932199</v>
      </c>
      <c r="M253" s="86">
        <f t="shared" si="589"/>
        <v>0.9733662241160802</v>
      </c>
      <c r="N253" s="86">
        <f t="shared" si="590"/>
        <v>0.972685983022895</v>
      </c>
      <c r="O253" s="86">
        <f t="shared" si="591"/>
        <v>0.97199016233453184</v>
      </c>
      <c r="P253" s="86">
        <f t="shared" si="592"/>
        <v>0.97248531883873268</v>
      </c>
      <c r="Q253" s="86">
        <f t="shared" si="593"/>
        <v>0.97239295131019754</v>
      </c>
      <c r="R253" s="86">
        <f t="shared" si="594"/>
        <v>0.97214954110464347</v>
      </c>
      <c r="S253" s="86">
        <f t="shared" si="595"/>
        <v>0.97267001623299587</v>
      </c>
      <c r="T253" s="86">
        <f t="shared" si="596"/>
        <v>0.97251781673782778</v>
      </c>
      <c r="U253" s="86">
        <f t="shared" si="597"/>
        <v>0.9727324636561292</v>
      </c>
      <c r="V253" s="86">
        <f t="shared" si="598"/>
        <v>0.97216147405804709</v>
      </c>
      <c r="W253" s="86">
        <f t="shared" si="599"/>
        <v>0.97235885247629772</v>
      </c>
      <c r="X253" s="86">
        <f t="shared" si="600"/>
        <v>0.9723025990837475</v>
      </c>
      <c r="Y253" s="86">
        <f t="shared" si="601"/>
        <v>0.97215405119787557</v>
      </c>
      <c r="Z253" s="86">
        <f t="shared" si="602"/>
        <v>0.97223263531989479</v>
      </c>
      <c r="AA253" s="86">
        <f t="shared" si="603"/>
        <v>0.97208643628463487</v>
      </c>
      <c r="AB253" s="86">
        <f t="shared" si="603"/>
        <v>0.97196183837731231</v>
      </c>
      <c r="AC253" s="86">
        <f t="shared" si="603"/>
        <v>0.97203963794579085</v>
      </c>
      <c r="AD253" s="86">
        <f t="shared" si="603"/>
        <v>0.97253154567919375</v>
      </c>
      <c r="AE253" s="86">
        <f t="shared" ref="AE253:AI253" si="912">AE121/AE$126+AE252</f>
        <v>0.97293059495102097</v>
      </c>
      <c r="AF253" s="86">
        <f t="shared" si="912"/>
        <v>0.97207941202168435</v>
      </c>
      <c r="AG253" s="86">
        <f t="shared" si="912"/>
        <v>0.97203400544671836</v>
      </c>
      <c r="AH253" s="86">
        <f t="shared" si="912"/>
        <v>0.97207555800088885</v>
      </c>
      <c r="AI253" s="86">
        <f t="shared" si="912"/>
        <v>0.97200112967173569</v>
      </c>
      <c r="AJ253" s="86">
        <f t="shared" ref="AJ253" si="913">AJ121/AJ$126+AJ252</f>
        <v>0.97234019589326037</v>
      </c>
      <c r="AK253" s="86">
        <f t="shared" ref="AK253:AL253" si="914">AK121/AK$126+AK252</f>
        <v>0.97234019589237641</v>
      </c>
      <c r="AL253" s="86">
        <f t="shared" si="914"/>
        <v>0.97234019589257148</v>
      </c>
      <c r="AM253" s="86">
        <f t="shared" ref="AM253:AN253" si="915">AM121/AM$126+AM252</f>
        <v>0.97234019589301679</v>
      </c>
      <c r="AN253" s="86">
        <f t="shared" si="915"/>
        <v>0.97234019589962351</v>
      </c>
      <c r="AO253" s="86">
        <f t="shared" ref="AO253:AP253" si="916">AO121/AO$126+AO252</f>
        <v>0.97234019589640763</v>
      </c>
      <c r="AP253" s="86">
        <f t="shared" si="916"/>
        <v>0.97234019589313192</v>
      </c>
      <c r="AQ253" s="86">
        <f t="shared" ref="AQ253:AT253" si="917">AQ121/AQ$126+AQ252</f>
        <v>0.97234019589474563</v>
      </c>
      <c r="AR253" s="86">
        <f t="shared" ref="AR253:AS253" si="918">AR121/AR$126+AR252</f>
        <v>0.97234019589482701</v>
      </c>
      <c r="AS253" s="86">
        <f t="shared" si="918"/>
        <v>0.97234019589411425</v>
      </c>
      <c r="AT253" s="86">
        <f t="shared" si="917"/>
        <v>0.97234019589408105</v>
      </c>
      <c r="AU253" s="36"/>
      <c r="AV253" s="57">
        <f t="shared" si="799"/>
        <v>1</v>
      </c>
      <c r="AW253" s="63">
        <f t="shared" si="799"/>
        <v>3.8461538461538464E-2</v>
      </c>
      <c r="AX253" s="63">
        <f t="shared" si="764"/>
        <v>0.97241322326311963</v>
      </c>
      <c r="AY253" s="64">
        <f t="shared" si="765"/>
        <v>0.9719409701104772</v>
      </c>
      <c r="AZ253" s="64">
        <f t="shared" si="766"/>
        <v>0.97472439542878564</v>
      </c>
      <c r="BA253" s="65">
        <f t="shared" si="767"/>
        <v>1.7908430433934489E-4</v>
      </c>
      <c r="BB253" s="51">
        <f t="shared" si="777"/>
        <v>5.5080942441348962E-3</v>
      </c>
      <c r="BC253" s="51"/>
      <c r="BD253" s="50"/>
      <c r="BE253" s="88">
        <f t="shared" si="768"/>
        <v>0.972756648868497</v>
      </c>
      <c r="BF253" s="51">
        <f t="shared" si="769"/>
        <v>0.9721393340150779</v>
      </c>
    </row>
    <row r="254" spans="1:58" x14ac:dyDescent="0.25">
      <c r="A254" s="60">
        <v>19638</v>
      </c>
      <c r="B254" s="86">
        <f t="shared" si="529"/>
        <v>0.98674183900505563</v>
      </c>
      <c r="C254" s="86">
        <f t="shared" si="611"/>
        <v>0.98649009671385346</v>
      </c>
      <c r="D254" s="86">
        <f t="shared" si="612"/>
        <v>0.98659841596380082</v>
      </c>
      <c r="E254" s="86">
        <f t="shared" si="613"/>
        <v>0.98692940985836375</v>
      </c>
      <c r="F254" s="86">
        <f t="shared" si="614"/>
        <v>0.98668121975214163</v>
      </c>
      <c r="G254" s="86">
        <f t="shared" si="615"/>
        <v>0.98672951393935715</v>
      </c>
      <c r="H254" s="86">
        <f t="shared" si="584"/>
        <v>0.98667313599225248</v>
      </c>
      <c r="I254" s="86">
        <f t="shared" si="585"/>
        <v>0.98656594716218515</v>
      </c>
      <c r="J254" s="86">
        <f t="shared" si="586"/>
        <v>0.98654082657818432</v>
      </c>
      <c r="K254" s="86">
        <f t="shared" si="587"/>
        <v>0.98783026446043676</v>
      </c>
      <c r="L254" s="86">
        <f t="shared" si="588"/>
        <v>0.98725134435796758</v>
      </c>
      <c r="M254" s="86">
        <f t="shared" si="589"/>
        <v>0.98717633012440409</v>
      </c>
      <c r="N254" s="86">
        <f t="shared" si="590"/>
        <v>0.98684880663496211</v>
      </c>
      <c r="O254" s="86">
        <f t="shared" si="591"/>
        <v>0.98651378185899863</v>
      </c>
      <c r="P254" s="86">
        <f t="shared" si="592"/>
        <v>0.9867521905463168</v>
      </c>
      <c r="Q254" s="86">
        <f t="shared" si="593"/>
        <v>0.98670771729183349</v>
      </c>
      <c r="R254" s="86">
        <f t="shared" si="594"/>
        <v>0.98659051978544332</v>
      </c>
      <c r="S254" s="86">
        <f t="shared" si="595"/>
        <v>0.98684111892143289</v>
      </c>
      <c r="T254" s="86">
        <f t="shared" si="596"/>
        <v>0.98676783768300524</v>
      </c>
      <c r="U254" s="86">
        <f t="shared" si="597"/>
        <v>0.98687118619929282</v>
      </c>
      <c r="V254" s="86">
        <f t="shared" si="598"/>
        <v>0.98659626528159905</v>
      </c>
      <c r="W254" s="86">
        <f t="shared" si="599"/>
        <v>0.98669129933491739</v>
      </c>
      <c r="X254" s="86">
        <f t="shared" si="600"/>
        <v>0.9866642143681742</v>
      </c>
      <c r="Y254" s="86">
        <f t="shared" si="601"/>
        <v>0.98659269131200678</v>
      </c>
      <c r="Z254" s="86">
        <f t="shared" si="602"/>
        <v>0.98663052811152718</v>
      </c>
      <c r="AA254" s="86">
        <f t="shared" si="603"/>
        <v>0.9865601359834314</v>
      </c>
      <c r="AB254" s="86">
        <f t="shared" si="603"/>
        <v>0.98650014439762634</v>
      </c>
      <c r="AC254" s="86">
        <f t="shared" si="603"/>
        <v>0.98653760344891972</v>
      </c>
      <c r="AD254" s="86">
        <f t="shared" si="603"/>
        <v>0.98677444791350177</v>
      </c>
      <c r="AE254" s="86">
        <f t="shared" ref="AE254:AI254" si="919">AE122/AE$126+AE253</f>
        <v>0.98696658274813831</v>
      </c>
      <c r="AF254" s="86">
        <f t="shared" si="919"/>
        <v>0.98655675392893261</v>
      </c>
      <c r="AG254" s="86">
        <f t="shared" si="919"/>
        <v>0.98653489150413098</v>
      </c>
      <c r="AH254" s="86">
        <f t="shared" si="919"/>
        <v>0.98655489828795906</v>
      </c>
      <c r="AI254" s="86">
        <f t="shared" si="919"/>
        <v>0.98651906242568366</v>
      </c>
      <c r="AJ254" s="86">
        <f t="shared" ref="AJ254" si="920">AJ122/AJ$126+AJ253</f>
        <v>0.98668231653474714</v>
      </c>
      <c r="AK254" s="86">
        <f t="shared" ref="AK254:AL254" si="921">AK122/AK$126+AK253</f>
        <v>0.98668231653474692</v>
      </c>
      <c r="AL254" s="86">
        <f t="shared" si="921"/>
        <v>0.98668231653474725</v>
      </c>
      <c r="AM254" s="86">
        <f t="shared" ref="AM254:AN254" si="922">AM122/AM$126+AM253</f>
        <v>0.98668231653474725</v>
      </c>
      <c r="AN254" s="86">
        <f t="shared" si="922"/>
        <v>0.98668231653474725</v>
      </c>
      <c r="AO254" s="86">
        <f t="shared" ref="AO254:AP254" si="923">AO122/AO$126+AO253</f>
        <v>0.98668231653474703</v>
      </c>
      <c r="AP254" s="86">
        <f t="shared" si="923"/>
        <v>0.98668231653474703</v>
      </c>
      <c r="AQ254" s="86">
        <f t="shared" ref="AQ254:AT254" si="924">AQ122/AQ$126+AQ253</f>
        <v>0.98668231653474725</v>
      </c>
      <c r="AR254" s="86">
        <f t="shared" ref="AR254:AS254" si="925">AR122/AR$126+AR253</f>
        <v>0.98668231653474714</v>
      </c>
      <c r="AS254" s="86">
        <f t="shared" si="925"/>
        <v>0.98668231653474725</v>
      </c>
      <c r="AT254" s="86">
        <f t="shared" si="924"/>
        <v>0.98668231653474681</v>
      </c>
      <c r="AU254" s="36"/>
      <c r="AV254" s="57">
        <f t="shared" si="799"/>
        <v>1</v>
      </c>
      <c r="AW254" s="63">
        <f t="shared" si="799"/>
        <v>3.8461538461538464E-2</v>
      </c>
      <c r="AX254" s="63">
        <f t="shared" si="764"/>
        <v>0.98671747786129016</v>
      </c>
      <c r="AY254" s="64">
        <f t="shared" si="765"/>
        <v>0.98649009671385346</v>
      </c>
      <c r="AZ254" s="64">
        <f t="shared" si="766"/>
        <v>0.98783026446043676</v>
      </c>
      <c r="BA254" s="65">
        <f t="shared" si="767"/>
        <v>1.817186447848708E-4</v>
      </c>
      <c r="BB254" s="51">
        <f t="shared" si="777"/>
        <v>5.6898128889197666E-3</v>
      </c>
      <c r="BC254" s="51"/>
      <c r="BD254" s="50"/>
      <c r="BE254" s="88">
        <f t="shared" si="768"/>
        <v>0.98688283093110696</v>
      </c>
      <c r="BF254" s="51">
        <f t="shared" si="769"/>
        <v>0.98658560526079164</v>
      </c>
    </row>
    <row r="255" spans="1:58" x14ac:dyDescent="0.25">
      <c r="A255" s="60">
        <v>19639</v>
      </c>
      <c r="B255" s="86">
        <f t="shared" si="529"/>
        <v>0.99999999999999978</v>
      </c>
      <c r="C255" s="86">
        <f t="shared" si="611"/>
        <v>0.99999999999999989</v>
      </c>
      <c r="D255" s="86">
        <f t="shared" si="612"/>
        <v>1</v>
      </c>
      <c r="E255" s="86">
        <f t="shared" si="613"/>
        <v>1</v>
      </c>
      <c r="F255" s="86">
        <f t="shared" si="614"/>
        <v>0.99999999999999989</v>
      </c>
      <c r="G255" s="86">
        <f t="shared" si="615"/>
        <v>0.99999999999999989</v>
      </c>
      <c r="H255" s="86">
        <f t="shared" si="584"/>
        <v>1</v>
      </c>
      <c r="I255" s="86">
        <f t="shared" si="585"/>
        <v>1.0000000000000004</v>
      </c>
      <c r="J255" s="86">
        <f t="shared" si="586"/>
        <v>1.0000000000000002</v>
      </c>
      <c r="K255" s="86">
        <f t="shared" si="587"/>
        <v>0.99999999999999978</v>
      </c>
      <c r="L255" s="86">
        <f t="shared" si="588"/>
        <v>1.0000000000000002</v>
      </c>
      <c r="M255" s="86">
        <f t="shared" si="589"/>
        <v>1</v>
      </c>
      <c r="N255" s="86">
        <f t="shared" si="590"/>
        <v>0.99999999999999978</v>
      </c>
      <c r="O255" s="86">
        <f t="shared" si="591"/>
        <v>1.0000000000000002</v>
      </c>
      <c r="P255" s="86">
        <f t="shared" si="592"/>
        <v>1.0000000000000002</v>
      </c>
      <c r="Q255" s="86">
        <f t="shared" si="593"/>
        <v>0.99999999999999989</v>
      </c>
      <c r="R255" s="86">
        <f t="shared" si="594"/>
        <v>1.0000000000000004</v>
      </c>
      <c r="S255" s="86">
        <f t="shared" si="595"/>
        <v>0.99999999999999989</v>
      </c>
      <c r="T255" s="86">
        <f t="shared" si="596"/>
        <v>1.0000000000000004</v>
      </c>
      <c r="U255" s="86">
        <f t="shared" si="597"/>
        <v>0.99999999999999967</v>
      </c>
      <c r="V255" s="86">
        <f t="shared" si="598"/>
        <v>1.0000000000000007</v>
      </c>
      <c r="W255" s="86">
        <f t="shared" si="599"/>
        <v>1.0000000000000004</v>
      </c>
      <c r="X255" s="86">
        <f t="shared" si="600"/>
        <v>0.99999999999999978</v>
      </c>
      <c r="Y255" s="86">
        <f t="shared" si="601"/>
        <v>1</v>
      </c>
      <c r="Z255" s="86">
        <f t="shared" si="602"/>
        <v>1</v>
      </c>
      <c r="AA255" s="86">
        <f t="shared" si="603"/>
        <v>1.0000000000000004</v>
      </c>
      <c r="AB255" s="86">
        <f t="shared" si="603"/>
        <v>0.99999999999999989</v>
      </c>
      <c r="AC255" s="86">
        <f t="shared" si="603"/>
        <v>1.0000000000000002</v>
      </c>
      <c r="AD255" s="86">
        <f t="shared" si="603"/>
        <v>0.99999999999999978</v>
      </c>
      <c r="AE255" s="86">
        <f t="shared" ref="AE255:AI255" si="926">AE123/AE$126+AE254</f>
        <v>1.0000000000000002</v>
      </c>
      <c r="AF255" s="86">
        <f t="shared" si="926"/>
        <v>1</v>
      </c>
      <c r="AG255" s="86">
        <f t="shared" si="926"/>
        <v>1.0000000000000004</v>
      </c>
      <c r="AH255" s="86">
        <f t="shared" si="926"/>
        <v>1</v>
      </c>
      <c r="AI255" s="86">
        <f t="shared" si="926"/>
        <v>0.99999999999999989</v>
      </c>
      <c r="AJ255" s="86">
        <f t="shared" ref="AJ255" si="927">AJ123/AJ$126+AJ254</f>
        <v>1</v>
      </c>
      <c r="AK255" s="86">
        <f t="shared" ref="AK255:AL255" si="928">AK123/AK$126+AK254</f>
        <v>0.99999999999999989</v>
      </c>
      <c r="AL255" s="86">
        <f t="shared" si="928"/>
        <v>1.0000000000000002</v>
      </c>
      <c r="AM255" s="86">
        <f t="shared" ref="AM255:AN255" si="929">AM123/AM$126+AM254</f>
        <v>1.0000000000000002</v>
      </c>
      <c r="AN255" s="86">
        <f t="shared" si="929"/>
        <v>1.0000000000000002</v>
      </c>
      <c r="AO255" s="86">
        <f t="shared" ref="AO255:AP255" si="930">AO123/AO$126+AO254</f>
        <v>1</v>
      </c>
      <c r="AP255" s="86">
        <f t="shared" si="930"/>
        <v>1</v>
      </c>
      <c r="AQ255" s="86">
        <f t="shared" ref="AQ255:AT255" si="931">AQ123/AQ$126+AQ254</f>
        <v>1.0000000000000002</v>
      </c>
      <c r="AR255" s="86">
        <f t="shared" ref="AR255:AS255" si="932">AR123/AR$126+AR254</f>
        <v>1</v>
      </c>
      <c r="AS255" s="86">
        <f t="shared" si="932"/>
        <v>1.0000000000000002</v>
      </c>
      <c r="AT255" s="86">
        <f t="shared" si="931"/>
        <v>0.99999999999999978</v>
      </c>
      <c r="AU255" s="36"/>
      <c r="AV255" s="57">
        <f t="shared" si="799"/>
        <v>1</v>
      </c>
      <c r="AW255" s="63">
        <f t="shared" si="799"/>
        <v>3.8461538461538464E-2</v>
      </c>
      <c r="AX255" s="63">
        <f t="shared" si="764"/>
        <v>1</v>
      </c>
      <c r="AY255" s="64">
        <f t="shared" si="765"/>
        <v>0.99999999999999967</v>
      </c>
      <c r="AZ255" s="64">
        <f t="shared" si="766"/>
        <v>1.0000000000000007</v>
      </c>
      <c r="BA255" s="65">
        <f t="shared" si="767"/>
        <v>1.8416481805789628E-4</v>
      </c>
      <c r="BB255" s="51">
        <f t="shared" si="777"/>
        <v>5.8739777069776629E-3</v>
      </c>
      <c r="BC255" s="51"/>
      <c r="BD255" s="50"/>
      <c r="BE255" s="88">
        <f t="shared" si="768"/>
        <v>1.0000000000000002</v>
      </c>
      <c r="BF255" s="51">
        <f t="shared" si="769"/>
        <v>0.99999999999999989</v>
      </c>
    </row>
    <row r="260" spans="1:55" ht="17.399999999999999" x14ac:dyDescent="0.3">
      <c r="A260" s="2" t="s">
        <v>64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2" spans="1:55" ht="52.8" x14ac:dyDescent="0.25">
      <c r="A262" s="52" t="s">
        <v>24</v>
      </c>
      <c r="B262" s="53">
        <f t="shared" ref="B262:AI262" si="933">B3</f>
        <v>1953</v>
      </c>
      <c r="C262" s="53">
        <f t="shared" si="933"/>
        <v>1954</v>
      </c>
      <c r="D262" s="53">
        <f t="shared" si="933"/>
        <v>1955</v>
      </c>
      <c r="E262" s="53">
        <f t="shared" si="933"/>
        <v>1982</v>
      </c>
      <c r="F262" s="53">
        <f t="shared" si="933"/>
        <v>1983</v>
      </c>
      <c r="G262" s="53">
        <f t="shared" si="933"/>
        <v>1984</v>
      </c>
      <c r="H262" s="53">
        <f t="shared" si="933"/>
        <v>1985</v>
      </c>
      <c r="I262" s="53">
        <f t="shared" si="933"/>
        <v>1986</v>
      </c>
      <c r="J262" s="53">
        <f t="shared" si="933"/>
        <v>1987</v>
      </c>
      <c r="K262" s="53">
        <f t="shared" si="933"/>
        <v>1988</v>
      </c>
      <c r="L262" s="53">
        <f t="shared" si="933"/>
        <v>1989</v>
      </c>
      <c r="M262" s="53">
        <f t="shared" si="933"/>
        <v>1990</v>
      </c>
      <c r="N262" s="53">
        <f t="shared" si="933"/>
        <v>1991</v>
      </c>
      <c r="O262" s="53">
        <f t="shared" si="933"/>
        <v>1992</v>
      </c>
      <c r="P262" s="53">
        <f t="shared" si="933"/>
        <v>1993</v>
      </c>
      <c r="Q262" s="53">
        <f t="shared" si="933"/>
        <v>1994</v>
      </c>
      <c r="R262" s="53">
        <f t="shared" si="933"/>
        <v>1995</v>
      </c>
      <c r="S262" s="53">
        <f t="shared" si="933"/>
        <v>1996</v>
      </c>
      <c r="T262" s="53">
        <f t="shared" si="933"/>
        <v>1997</v>
      </c>
      <c r="U262" s="53">
        <f t="shared" si="933"/>
        <v>1999</v>
      </c>
      <c r="V262" s="53">
        <f t="shared" si="933"/>
        <v>2000</v>
      </c>
      <c r="W262" s="53">
        <f t="shared" si="933"/>
        <v>2001</v>
      </c>
      <c r="X262" s="53">
        <f t="shared" si="933"/>
        <v>2002</v>
      </c>
      <c r="Y262" s="53">
        <f t="shared" si="933"/>
        <v>2003</v>
      </c>
      <c r="Z262" s="53">
        <f t="shared" si="933"/>
        <v>2004</v>
      </c>
      <c r="AA262" s="53">
        <f>AA3</f>
        <v>2005</v>
      </c>
      <c r="AB262" s="53">
        <f>AB3</f>
        <v>2006</v>
      </c>
      <c r="AC262" s="53">
        <f>AC3</f>
        <v>2007</v>
      </c>
      <c r="AD262" s="53">
        <f t="shared" si="933"/>
        <v>2008</v>
      </c>
      <c r="AE262" s="53">
        <f t="shared" si="933"/>
        <v>2009</v>
      </c>
      <c r="AF262" s="53">
        <f t="shared" si="933"/>
        <v>2010</v>
      </c>
      <c r="AG262" s="53">
        <f t="shared" si="933"/>
        <v>2011</v>
      </c>
      <c r="AH262" s="53">
        <f t="shared" si="933"/>
        <v>2012</v>
      </c>
      <c r="AI262" s="53">
        <f t="shared" si="933"/>
        <v>2013</v>
      </c>
      <c r="AJ262" s="53">
        <f t="shared" ref="AJ262" si="934">AJ3</f>
        <v>2014</v>
      </c>
      <c r="AK262" s="53">
        <f t="shared" ref="AK262:AL262" si="935">AK3</f>
        <v>2015</v>
      </c>
      <c r="AL262" s="53">
        <f t="shared" si="935"/>
        <v>2016</v>
      </c>
      <c r="AM262" s="53">
        <f t="shared" ref="AM262:AP262" si="936">AM3</f>
        <v>2017</v>
      </c>
      <c r="AN262" s="53">
        <f t="shared" si="936"/>
        <v>2018</v>
      </c>
      <c r="AO262" s="53">
        <f t="shared" ref="AO262" si="937">AO3</f>
        <v>2019</v>
      </c>
      <c r="AP262" s="53">
        <f t="shared" si="936"/>
        <v>2020</v>
      </c>
      <c r="AQ262" s="53">
        <f t="shared" ref="AQ262:AT262" si="938">AQ3</f>
        <v>2021</v>
      </c>
      <c r="AR262" s="53">
        <f t="shared" ref="AR262:AS262" si="939">AR3</f>
        <v>2022</v>
      </c>
      <c r="AS262" s="53">
        <f t="shared" si="939"/>
        <v>2023</v>
      </c>
      <c r="AT262" s="53">
        <f t="shared" si="938"/>
        <v>2024</v>
      </c>
      <c r="AU262" s="53"/>
      <c r="AV262" s="89"/>
      <c r="AW262" s="21" t="s">
        <v>65</v>
      </c>
      <c r="AX262" s="21" t="s">
        <v>66</v>
      </c>
      <c r="AY262" s="21" t="s">
        <v>67</v>
      </c>
      <c r="AZ262" s="21" t="s">
        <v>68</v>
      </c>
      <c r="BA262" s="21" t="s">
        <v>62</v>
      </c>
      <c r="BB262" s="36"/>
      <c r="BC262" s="36"/>
    </row>
    <row r="263" spans="1:55" x14ac:dyDescent="0.25">
      <c r="A263" s="60">
        <v>19520</v>
      </c>
      <c r="B263" s="51" t="str">
        <f t="shared" ref="B263:AD263" si="940">IF(B136=0,"",ABS((B136-$AX136)/$AX136))</f>
        <v/>
      </c>
      <c r="C263" s="51" t="str">
        <f t="shared" si="940"/>
        <v/>
      </c>
      <c r="D263" s="51" t="str">
        <f t="shared" si="940"/>
        <v/>
      </c>
      <c r="E263" s="51" t="str">
        <f t="shared" si="940"/>
        <v/>
      </c>
      <c r="F263" s="51" t="str">
        <f t="shared" si="940"/>
        <v/>
      </c>
      <c r="G263" s="51" t="str">
        <f t="shared" si="940"/>
        <v/>
      </c>
      <c r="H263" s="51" t="str">
        <f t="shared" si="940"/>
        <v/>
      </c>
      <c r="I263" s="51" t="str">
        <f t="shared" si="940"/>
        <v/>
      </c>
      <c r="J263" s="51" t="str">
        <f t="shared" si="940"/>
        <v/>
      </c>
      <c r="K263" s="51" t="str">
        <f t="shared" si="940"/>
        <v/>
      </c>
      <c r="L263" s="51" t="str">
        <f t="shared" si="940"/>
        <v/>
      </c>
      <c r="M263" s="51" t="str">
        <f t="shared" si="940"/>
        <v/>
      </c>
      <c r="N263" s="51" t="str">
        <f t="shared" si="940"/>
        <v/>
      </c>
      <c r="O263" s="51" t="str">
        <f t="shared" si="940"/>
        <v/>
      </c>
      <c r="P263" s="51" t="str">
        <f t="shared" si="940"/>
        <v/>
      </c>
      <c r="Q263" s="51" t="str">
        <f t="shared" si="940"/>
        <v/>
      </c>
      <c r="R263" s="51" t="str">
        <f t="shared" si="940"/>
        <v/>
      </c>
      <c r="S263" s="51" t="str">
        <f t="shared" si="940"/>
        <v/>
      </c>
      <c r="T263" s="51" t="str">
        <f t="shared" si="940"/>
        <v/>
      </c>
      <c r="U263" s="51" t="str">
        <f t="shared" si="940"/>
        <v/>
      </c>
      <c r="V263" s="51" t="str">
        <f t="shared" si="940"/>
        <v/>
      </c>
      <c r="W263" s="51" t="str">
        <f t="shared" si="940"/>
        <v/>
      </c>
      <c r="X263" s="51" t="str">
        <f t="shared" si="940"/>
        <v/>
      </c>
      <c r="Y263" s="51" t="str">
        <f t="shared" si="940"/>
        <v/>
      </c>
      <c r="Z263" s="51" t="str">
        <f t="shared" si="940"/>
        <v/>
      </c>
      <c r="AA263" s="51" t="str">
        <f t="shared" si="940"/>
        <v/>
      </c>
      <c r="AB263" s="51" t="str">
        <f t="shared" si="940"/>
        <v/>
      </c>
      <c r="AC263" s="51" t="str">
        <f t="shared" si="940"/>
        <v/>
      </c>
      <c r="AD263" s="51" t="str">
        <f t="shared" si="940"/>
        <v/>
      </c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36"/>
      <c r="AV263" s="63"/>
      <c r="AW263" s="65">
        <f t="shared" ref="AW263:AW294" si="941">MEDIAN($B136:$AT136)</f>
        <v>0</v>
      </c>
      <c r="AX263" s="63"/>
      <c r="AY263" s="63"/>
      <c r="AZ263" s="51"/>
      <c r="BA263" s="51"/>
      <c r="BB263" s="36"/>
      <c r="BC263" s="36"/>
    </row>
    <row r="264" spans="1:55" x14ac:dyDescent="0.25">
      <c r="A264" s="60">
        <v>19521</v>
      </c>
      <c r="B264" s="51" t="str">
        <f t="shared" ref="B264:AD264" si="942">IF(B137=0,"",ABS((B137-$AX137)/$AX137))</f>
        <v/>
      </c>
      <c r="C264" s="51" t="str">
        <f t="shared" si="942"/>
        <v/>
      </c>
      <c r="D264" s="51" t="str">
        <f t="shared" si="942"/>
        <v/>
      </c>
      <c r="E264" s="51" t="str">
        <f t="shared" si="942"/>
        <v/>
      </c>
      <c r="F264" s="51" t="str">
        <f t="shared" si="942"/>
        <v/>
      </c>
      <c r="G264" s="51" t="str">
        <f t="shared" si="942"/>
        <v/>
      </c>
      <c r="H264" s="51" t="str">
        <f t="shared" si="942"/>
        <v/>
      </c>
      <c r="I264" s="51" t="str">
        <f t="shared" si="942"/>
        <v/>
      </c>
      <c r="J264" s="51" t="str">
        <f t="shared" si="942"/>
        <v/>
      </c>
      <c r="K264" s="51" t="str">
        <f t="shared" si="942"/>
        <v/>
      </c>
      <c r="L264" s="51" t="str">
        <f t="shared" si="942"/>
        <v/>
      </c>
      <c r="M264" s="51" t="str">
        <f t="shared" si="942"/>
        <v/>
      </c>
      <c r="N264" s="51" t="str">
        <f t="shared" si="942"/>
        <v/>
      </c>
      <c r="O264" s="51" t="str">
        <f t="shared" si="942"/>
        <v/>
      </c>
      <c r="P264" s="51" t="str">
        <f t="shared" si="942"/>
        <v/>
      </c>
      <c r="Q264" s="51" t="str">
        <f t="shared" si="942"/>
        <v/>
      </c>
      <c r="R264" s="51" t="str">
        <f t="shared" si="942"/>
        <v/>
      </c>
      <c r="S264" s="51" t="str">
        <f t="shared" si="942"/>
        <v/>
      </c>
      <c r="T264" s="51" t="str">
        <f t="shared" si="942"/>
        <v/>
      </c>
      <c r="U264" s="51" t="str">
        <f t="shared" si="942"/>
        <v/>
      </c>
      <c r="V264" s="51" t="str">
        <f t="shared" si="942"/>
        <v/>
      </c>
      <c r="W264" s="51" t="str">
        <f t="shared" si="942"/>
        <v/>
      </c>
      <c r="X264" s="51" t="str">
        <f t="shared" si="942"/>
        <v/>
      </c>
      <c r="Y264" s="51" t="str">
        <f t="shared" si="942"/>
        <v/>
      </c>
      <c r="Z264" s="51" t="str">
        <f t="shared" si="942"/>
        <v/>
      </c>
      <c r="AA264" s="51" t="str">
        <f t="shared" si="942"/>
        <v/>
      </c>
      <c r="AB264" s="51" t="str">
        <f t="shared" si="942"/>
        <v/>
      </c>
      <c r="AC264" s="51" t="str">
        <f t="shared" si="942"/>
        <v/>
      </c>
      <c r="AD264" s="51" t="str">
        <f t="shared" si="942"/>
        <v/>
      </c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36"/>
      <c r="AV264" s="63"/>
      <c r="AW264" s="65">
        <f t="shared" si="941"/>
        <v>0</v>
      </c>
      <c r="AX264" s="63"/>
      <c r="AY264" s="63"/>
      <c r="AZ264" s="51"/>
      <c r="BA264" s="51"/>
      <c r="BB264" s="36"/>
      <c r="BC264" s="36"/>
    </row>
    <row r="265" spans="1:55" x14ac:dyDescent="0.25">
      <c r="A265" s="60">
        <v>19522</v>
      </c>
      <c r="B265" s="51" t="str">
        <f t="shared" ref="B265:AD265" si="943">IF(B138=0,"",ABS((B138-$AX138)/$AX138))</f>
        <v/>
      </c>
      <c r="C265" s="51" t="str">
        <f t="shared" si="943"/>
        <v/>
      </c>
      <c r="D265" s="51" t="str">
        <f t="shared" si="943"/>
        <v/>
      </c>
      <c r="E265" s="51" t="str">
        <f t="shared" si="943"/>
        <v/>
      </c>
      <c r="F265" s="51" t="str">
        <f t="shared" si="943"/>
        <v/>
      </c>
      <c r="G265" s="51" t="str">
        <f t="shared" si="943"/>
        <v/>
      </c>
      <c r="H265" s="51" t="str">
        <f t="shared" si="943"/>
        <v/>
      </c>
      <c r="I265" s="51" t="str">
        <f t="shared" si="943"/>
        <v/>
      </c>
      <c r="J265" s="51" t="str">
        <f t="shared" si="943"/>
        <v/>
      </c>
      <c r="K265" s="51" t="str">
        <f t="shared" si="943"/>
        <v/>
      </c>
      <c r="L265" s="51" t="str">
        <f t="shared" si="943"/>
        <v/>
      </c>
      <c r="M265" s="51" t="str">
        <f t="shared" si="943"/>
        <v/>
      </c>
      <c r="N265" s="51" t="str">
        <f t="shared" si="943"/>
        <v/>
      </c>
      <c r="O265" s="51" t="str">
        <f t="shared" si="943"/>
        <v/>
      </c>
      <c r="P265" s="51" t="str">
        <f t="shared" si="943"/>
        <v/>
      </c>
      <c r="Q265" s="51" t="str">
        <f t="shared" si="943"/>
        <v/>
      </c>
      <c r="R265" s="51" t="str">
        <f t="shared" si="943"/>
        <v/>
      </c>
      <c r="S265" s="51" t="str">
        <f t="shared" si="943"/>
        <v/>
      </c>
      <c r="T265" s="51" t="str">
        <f t="shared" si="943"/>
        <v/>
      </c>
      <c r="U265" s="51" t="str">
        <f t="shared" si="943"/>
        <v/>
      </c>
      <c r="V265" s="51" t="str">
        <f t="shared" si="943"/>
        <v/>
      </c>
      <c r="W265" s="51" t="str">
        <f t="shared" si="943"/>
        <v/>
      </c>
      <c r="X265" s="51" t="str">
        <f t="shared" si="943"/>
        <v/>
      </c>
      <c r="Y265" s="51" t="str">
        <f t="shared" si="943"/>
        <v/>
      </c>
      <c r="Z265" s="51" t="str">
        <f t="shared" si="943"/>
        <v/>
      </c>
      <c r="AA265" s="51" t="str">
        <f t="shared" si="943"/>
        <v/>
      </c>
      <c r="AB265" s="51" t="str">
        <f t="shared" si="943"/>
        <v/>
      </c>
      <c r="AC265" s="51" t="str">
        <f t="shared" si="943"/>
        <v/>
      </c>
      <c r="AD265" s="51" t="str">
        <f t="shared" si="943"/>
        <v/>
      </c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36"/>
      <c r="AV265" s="63"/>
      <c r="AW265" s="65">
        <f t="shared" si="941"/>
        <v>0</v>
      </c>
      <c r="AX265" s="63"/>
      <c r="AY265" s="63"/>
      <c r="AZ265" s="51"/>
      <c r="BA265" s="51"/>
      <c r="BB265" s="36"/>
      <c r="BC265" s="36"/>
    </row>
    <row r="266" spans="1:55" x14ac:dyDescent="0.25">
      <c r="A266" s="60">
        <v>19523</v>
      </c>
      <c r="B266" s="51" t="str">
        <f t="shared" ref="B266:AD266" si="944">IF(B139=0,"",ABS((B139-$AX139)/$AX139))</f>
        <v/>
      </c>
      <c r="C266" s="51" t="str">
        <f t="shared" si="944"/>
        <v/>
      </c>
      <c r="D266" s="51" t="str">
        <f t="shared" si="944"/>
        <v/>
      </c>
      <c r="E266" s="51" t="str">
        <f t="shared" si="944"/>
        <v/>
      </c>
      <c r="F266" s="51" t="str">
        <f t="shared" si="944"/>
        <v/>
      </c>
      <c r="G266" s="51" t="str">
        <f t="shared" si="944"/>
        <v/>
      </c>
      <c r="H266" s="51" t="str">
        <f t="shared" si="944"/>
        <v/>
      </c>
      <c r="I266" s="51" t="str">
        <f t="shared" si="944"/>
        <v/>
      </c>
      <c r="J266" s="51" t="str">
        <f t="shared" si="944"/>
        <v/>
      </c>
      <c r="K266" s="51" t="str">
        <f t="shared" si="944"/>
        <v/>
      </c>
      <c r="L266" s="51" t="str">
        <f t="shared" si="944"/>
        <v/>
      </c>
      <c r="M266" s="51" t="str">
        <f t="shared" si="944"/>
        <v/>
      </c>
      <c r="N266" s="51" t="str">
        <f t="shared" si="944"/>
        <v/>
      </c>
      <c r="O266" s="51" t="str">
        <f t="shared" si="944"/>
        <v/>
      </c>
      <c r="P266" s="51" t="str">
        <f t="shared" si="944"/>
        <v/>
      </c>
      <c r="Q266" s="51" t="str">
        <f t="shared" si="944"/>
        <v/>
      </c>
      <c r="R266" s="51" t="str">
        <f t="shared" si="944"/>
        <v/>
      </c>
      <c r="S266" s="51" t="str">
        <f t="shared" si="944"/>
        <v/>
      </c>
      <c r="T266" s="51" t="str">
        <f t="shared" si="944"/>
        <v/>
      </c>
      <c r="U266" s="51" t="str">
        <f t="shared" si="944"/>
        <v/>
      </c>
      <c r="V266" s="51" t="str">
        <f t="shared" si="944"/>
        <v/>
      </c>
      <c r="W266" s="51" t="str">
        <f t="shared" si="944"/>
        <v/>
      </c>
      <c r="X266" s="51" t="str">
        <f t="shared" si="944"/>
        <v/>
      </c>
      <c r="Y266" s="51" t="str">
        <f t="shared" si="944"/>
        <v/>
      </c>
      <c r="Z266" s="51" t="str">
        <f t="shared" si="944"/>
        <v/>
      </c>
      <c r="AA266" s="51" t="str">
        <f t="shared" si="944"/>
        <v/>
      </c>
      <c r="AB266" s="51" t="str">
        <f t="shared" si="944"/>
        <v/>
      </c>
      <c r="AC266" s="51" t="str">
        <f t="shared" si="944"/>
        <v/>
      </c>
      <c r="AD266" s="51" t="str">
        <f t="shared" si="944"/>
        <v/>
      </c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36"/>
      <c r="AV266" s="63"/>
      <c r="AW266" s="65">
        <f t="shared" si="941"/>
        <v>0</v>
      </c>
      <c r="AX266" s="63" t="e">
        <f t="shared" ref="AX266:AX297" si="945">PERCENTILE($B266:$AT266,0.9)</f>
        <v>#NUM!</v>
      </c>
      <c r="AY266" s="63" t="e">
        <f t="shared" ref="AY266:AY297" si="946">PERCENTILE($B266:$AT266,0.1)</f>
        <v>#NUM!</v>
      </c>
      <c r="AZ266" s="51" t="e">
        <f t="shared" ref="AZ266:AZ297" si="947">MEDIAN($B266:$AT266)</f>
        <v>#NUM!</v>
      </c>
      <c r="BA266" s="51" t="e">
        <f t="shared" ref="BA266:BA297" si="948">PERCENTILE($B266:$AT266,0.8)</f>
        <v>#NUM!</v>
      </c>
      <c r="BB266" s="36"/>
      <c r="BC266" s="36"/>
    </row>
    <row r="267" spans="1:55" x14ac:dyDescent="0.25">
      <c r="A267" s="60">
        <v>19524</v>
      </c>
      <c r="B267" s="51" t="str">
        <f t="shared" ref="B267:AD267" si="949">IF(B140=0,"",ABS((B140-$AX140)/$AX140))</f>
        <v/>
      </c>
      <c r="C267" s="51" t="str">
        <f t="shared" si="949"/>
        <v/>
      </c>
      <c r="D267" s="51" t="str">
        <f t="shared" si="949"/>
        <v/>
      </c>
      <c r="E267" s="51" t="str">
        <f t="shared" si="949"/>
        <v/>
      </c>
      <c r="F267" s="51" t="str">
        <f t="shared" si="949"/>
        <v/>
      </c>
      <c r="G267" s="51" t="str">
        <f t="shared" si="949"/>
        <v/>
      </c>
      <c r="H267" s="51" t="str">
        <f t="shared" si="949"/>
        <v/>
      </c>
      <c r="I267" s="51" t="str">
        <f t="shared" si="949"/>
        <v/>
      </c>
      <c r="J267" s="51" t="str">
        <f t="shared" si="949"/>
        <v/>
      </c>
      <c r="K267" s="51" t="str">
        <f t="shared" si="949"/>
        <v/>
      </c>
      <c r="L267" s="51" t="str">
        <f t="shared" si="949"/>
        <v/>
      </c>
      <c r="M267" s="51" t="str">
        <f t="shared" si="949"/>
        <v/>
      </c>
      <c r="N267" s="51" t="str">
        <f t="shared" si="949"/>
        <v/>
      </c>
      <c r="O267" s="51" t="str">
        <f t="shared" si="949"/>
        <v/>
      </c>
      <c r="P267" s="51" t="str">
        <f t="shared" si="949"/>
        <v/>
      </c>
      <c r="Q267" s="51" t="str">
        <f t="shared" si="949"/>
        <v/>
      </c>
      <c r="R267" s="51" t="str">
        <f t="shared" si="949"/>
        <v/>
      </c>
      <c r="S267" s="51" t="str">
        <f t="shared" si="949"/>
        <v/>
      </c>
      <c r="T267" s="51" t="str">
        <f t="shared" si="949"/>
        <v/>
      </c>
      <c r="U267" s="51" t="str">
        <f t="shared" si="949"/>
        <v/>
      </c>
      <c r="V267" s="51" t="str">
        <f t="shared" si="949"/>
        <v/>
      </c>
      <c r="W267" s="51" t="str">
        <f t="shared" si="949"/>
        <v/>
      </c>
      <c r="X267" s="51" t="str">
        <f t="shared" si="949"/>
        <v/>
      </c>
      <c r="Y267" s="51" t="str">
        <f t="shared" si="949"/>
        <v/>
      </c>
      <c r="Z267" s="51" t="str">
        <f t="shared" si="949"/>
        <v/>
      </c>
      <c r="AA267" s="51" t="str">
        <f t="shared" si="949"/>
        <v/>
      </c>
      <c r="AB267" s="51" t="str">
        <f t="shared" si="949"/>
        <v/>
      </c>
      <c r="AC267" s="51" t="str">
        <f t="shared" si="949"/>
        <v/>
      </c>
      <c r="AD267" s="51" t="str">
        <f t="shared" si="949"/>
        <v/>
      </c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36"/>
      <c r="AV267" s="63"/>
      <c r="AW267" s="65">
        <f t="shared" si="941"/>
        <v>0</v>
      </c>
      <c r="AX267" s="63" t="e">
        <f t="shared" si="945"/>
        <v>#NUM!</v>
      </c>
      <c r="AY267" s="63" t="e">
        <f t="shared" si="946"/>
        <v>#NUM!</v>
      </c>
      <c r="AZ267" s="51" t="e">
        <f t="shared" si="947"/>
        <v>#NUM!</v>
      </c>
      <c r="BA267" s="51" t="e">
        <f t="shared" si="948"/>
        <v>#NUM!</v>
      </c>
      <c r="BB267" s="36"/>
      <c r="BC267" s="36"/>
    </row>
    <row r="268" spans="1:55" x14ac:dyDescent="0.25">
      <c r="A268" s="60">
        <v>19525</v>
      </c>
      <c r="B268" s="51" t="str">
        <f t="shared" ref="B268:AD268" si="950">IF(B141=0,"",ABS((B141-$AX141)/$AX141))</f>
        <v/>
      </c>
      <c r="C268" s="51" t="str">
        <f t="shared" si="950"/>
        <v/>
      </c>
      <c r="D268" s="51" t="str">
        <f t="shared" si="950"/>
        <v/>
      </c>
      <c r="E268" s="51" t="str">
        <f t="shared" si="950"/>
        <v/>
      </c>
      <c r="F268" s="51" t="str">
        <f t="shared" si="950"/>
        <v/>
      </c>
      <c r="G268" s="51" t="str">
        <f t="shared" si="950"/>
        <v/>
      </c>
      <c r="H268" s="51" t="str">
        <f t="shared" si="950"/>
        <v/>
      </c>
      <c r="I268" s="51" t="str">
        <f t="shared" si="950"/>
        <v/>
      </c>
      <c r="J268" s="51" t="str">
        <f t="shared" si="950"/>
        <v/>
      </c>
      <c r="K268" s="51" t="str">
        <f t="shared" si="950"/>
        <v/>
      </c>
      <c r="L268" s="51" t="str">
        <f t="shared" si="950"/>
        <v/>
      </c>
      <c r="M268" s="51" t="str">
        <f t="shared" si="950"/>
        <v/>
      </c>
      <c r="N268" s="51" t="str">
        <f t="shared" si="950"/>
        <v/>
      </c>
      <c r="O268" s="51" t="str">
        <f t="shared" si="950"/>
        <v/>
      </c>
      <c r="P268" s="51" t="str">
        <f t="shared" si="950"/>
        <v/>
      </c>
      <c r="Q268" s="51" t="str">
        <f t="shared" si="950"/>
        <v/>
      </c>
      <c r="R268" s="51" t="str">
        <f t="shared" si="950"/>
        <v/>
      </c>
      <c r="S268" s="51" t="str">
        <f t="shared" si="950"/>
        <v/>
      </c>
      <c r="T268" s="51" t="str">
        <f t="shared" si="950"/>
        <v/>
      </c>
      <c r="U268" s="51" t="str">
        <f t="shared" si="950"/>
        <v/>
      </c>
      <c r="V268" s="51" t="str">
        <f t="shared" si="950"/>
        <v/>
      </c>
      <c r="W268" s="51" t="str">
        <f t="shared" si="950"/>
        <v/>
      </c>
      <c r="X268" s="51" t="str">
        <f t="shared" si="950"/>
        <v/>
      </c>
      <c r="Y268" s="51" t="str">
        <f t="shared" si="950"/>
        <v/>
      </c>
      <c r="Z268" s="51" t="str">
        <f t="shared" si="950"/>
        <v/>
      </c>
      <c r="AA268" s="51" t="str">
        <f t="shared" si="950"/>
        <v/>
      </c>
      <c r="AB268" s="51" t="str">
        <f t="shared" si="950"/>
        <v/>
      </c>
      <c r="AC268" s="51" t="str">
        <f t="shared" si="950"/>
        <v/>
      </c>
      <c r="AD268" s="51" t="str">
        <f t="shared" si="950"/>
        <v/>
      </c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36"/>
      <c r="AV268" s="63"/>
      <c r="AW268" s="65">
        <f t="shared" si="941"/>
        <v>0</v>
      </c>
      <c r="AX268" s="63" t="e">
        <f t="shared" si="945"/>
        <v>#NUM!</v>
      </c>
      <c r="AY268" s="63" t="e">
        <f t="shared" si="946"/>
        <v>#NUM!</v>
      </c>
      <c r="AZ268" s="51" t="e">
        <f t="shared" si="947"/>
        <v>#NUM!</v>
      </c>
      <c r="BA268" s="51" t="e">
        <f t="shared" si="948"/>
        <v>#NUM!</v>
      </c>
      <c r="BB268" s="36"/>
      <c r="BC268" s="36"/>
    </row>
    <row r="269" spans="1:55" x14ac:dyDescent="0.25">
      <c r="A269" s="60">
        <v>19526</v>
      </c>
      <c r="B269" s="51" t="str">
        <f t="shared" ref="B269:AD269" si="951">IF(B142=0,"",ABS((B142-$AX142)/$AX142))</f>
        <v/>
      </c>
      <c r="C269" s="51" t="str">
        <f t="shared" si="951"/>
        <v/>
      </c>
      <c r="D269" s="51" t="str">
        <f t="shared" si="951"/>
        <v/>
      </c>
      <c r="E269" s="51" t="str">
        <f t="shared" si="951"/>
        <v/>
      </c>
      <c r="F269" s="51" t="str">
        <f t="shared" si="951"/>
        <v/>
      </c>
      <c r="G269" s="51" t="str">
        <f t="shared" si="951"/>
        <v/>
      </c>
      <c r="H269" s="51" t="str">
        <f t="shared" si="951"/>
        <v/>
      </c>
      <c r="I269" s="51" t="str">
        <f t="shared" si="951"/>
        <v/>
      </c>
      <c r="J269" s="51" t="str">
        <f t="shared" si="951"/>
        <v/>
      </c>
      <c r="K269" s="51" t="str">
        <f t="shared" si="951"/>
        <v/>
      </c>
      <c r="L269" s="51" t="str">
        <f t="shared" si="951"/>
        <v/>
      </c>
      <c r="M269" s="51" t="str">
        <f t="shared" si="951"/>
        <v/>
      </c>
      <c r="N269" s="51" t="str">
        <f t="shared" si="951"/>
        <v/>
      </c>
      <c r="O269" s="51" t="str">
        <f t="shared" si="951"/>
        <v/>
      </c>
      <c r="P269" s="51" t="str">
        <f t="shared" si="951"/>
        <v/>
      </c>
      <c r="Q269" s="51" t="str">
        <f t="shared" si="951"/>
        <v/>
      </c>
      <c r="R269" s="51" t="str">
        <f t="shared" si="951"/>
        <v/>
      </c>
      <c r="S269" s="51" t="str">
        <f t="shared" si="951"/>
        <v/>
      </c>
      <c r="T269" s="51" t="str">
        <f t="shared" si="951"/>
        <v/>
      </c>
      <c r="U269" s="51" t="str">
        <f t="shared" si="951"/>
        <v/>
      </c>
      <c r="V269" s="51" t="str">
        <f t="shared" si="951"/>
        <v/>
      </c>
      <c r="W269" s="51" t="str">
        <f t="shared" si="951"/>
        <v/>
      </c>
      <c r="X269" s="51" t="str">
        <f t="shared" si="951"/>
        <v/>
      </c>
      <c r="Y269" s="51" t="str">
        <f t="shared" si="951"/>
        <v/>
      </c>
      <c r="Z269" s="51" t="str">
        <f t="shared" si="951"/>
        <v/>
      </c>
      <c r="AA269" s="51" t="str">
        <f t="shared" si="951"/>
        <v/>
      </c>
      <c r="AB269" s="51" t="str">
        <f t="shared" si="951"/>
        <v/>
      </c>
      <c r="AC269" s="51" t="str">
        <f t="shared" si="951"/>
        <v/>
      </c>
      <c r="AD269" s="51" t="str">
        <f t="shared" si="951"/>
        <v/>
      </c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36"/>
      <c r="AV269" s="63"/>
      <c r="AW269" s="65">
        <f t="shared" si="941"/>
        <v>0</v>
      </c>
      <c r="AX269" s="63" t="e">
        <f t="shared" si="945"/>
        <v>#NUM!</v>
      </c>
      <c r="AY269" s="63" t="e">
        <f t="shared" si="946"/>
        <v>#NUM!</v>
      </c>
      <c r="AZ269" s="51" t="e">
        <f t="shared" si="947"/>
        <v>#NUM!</v>
      </c>
      <c r="BA269" s="51" t="e">
        <f t="shared" si="948"/>
        <v>#NUM!</v>
      </c>
      <c r="BB269" s="36"/>
      <c r="BC269" s="36"/>
    </row>
    <row r="270" spans="1:55" x14ac:dyDescent="0.25">
      <c r="A270" s="60">
        <v>19527</v>
      </c>
      <c r="B270" s="51" t="str">
        <f t="shared" ref="B270:AD270" si="952">IF(B143=0,"",ABS((B143-$AX143)/$AX143))</f>
        <v/>
      </c>
      <c r="C270" s="51" t="str">
        <f t="shared" si="952"/>
        <v/>
      </c>
      <c r="D270" s="51" t="str">
        <f t="shared" si="952"/>
        <v/>
      </c>
      <c r="E270" s="51" t="str">
        <f t="shared" si="952"/>
        <v/>
      </c>
      <c r="F270" s="51" t="str">
        <f t="shared" si="952"/>
        <v/>
      </c>
      <c r="G270" s="51" t="str">
        <f t="shared" si="952"/>
        <v/>
      </c>
      <c r="H270" s="51" t="str">
        <f t="shared" si="952"/>
        <v/>
      </c>
      <c r="I270" s="51" t="str">
        <f t="shared" si="952"/>
        <v/>
      </c>
      <c r="J270" s="51" t="str">
        <f t="shared" si="952"/>
        <v/>
      </c>
      <c r="K270" s="51" t="str">
        <f t="shared" si="952"/>
        <v/>
      </c>
      <c r="L270" s="51" t="str">
        <f t="shared" si="952"/>
        <v/>
      </c>
      <c r="M270" s="51" t="str">
        <f t="shared" si="952"/>
        <v/>
      </c>
      <c r="N270" s="51" t="str">
        <f t="shared" si="952"/>
        <v/>
      </c>
      <c r="O270" s="51" t="str">
        <f t="shared" si="952"/>
        <v/>
      </c>
      <c r="P270" s="51" t="str">
        <f t="shared" si="952"/>
        <v/>
      </c>
      <c r="Q270" s="51" t="str">
        <f t="shared" si="952"/>
        <v/>
      </c>
      <c r="R270" s="51" t="str">
        <f t="shared" si="952"/>
        <v/>
      </c>
      <c r="S270" s="51" t="str">
        <f t="shared" si="952"/>
        <v/>
      </c>
      <c r="T270" s="51" t="str">
        <f t="shared" si="952"/>
        <v/>
      </c>
      <c r="U270" s="51" t="str">
        <f t="shared" si="952"/>
        <v/>
      </c>
      <c r="V270" s="51" t="str">
        <f t="shared" si="952"/>
        <v/>
      </c>
      <c r="W270" s="51" t="str">
        <f t="shared" si="952"/>
        <v/>
      </c>
      <c r="X270" s="51" t="str">
        <f t="shared" si="952"/>
        <v/>
      </c>
      <c r="Y270" s="51" t="str">
        <f t="shared" si="952"/>
        <v/>
      </c>
      <c r="Z270" s="51" t="str">
        <f t="shared" si="952"/>
        <v/>
      </c>
      <c r="AA270" s="51" t="str">
        <f t="shared" si="952"/>
        <v/>
      </c>
      <c r="AB270" s="51" t="str">
        <f t="shared" si="952"/>
        <v/>
      </c>
      <c r="AC270" s="51" t="str">
        <f t="shared" si="952"/>
        <v/>
      </c>
      <c r="AD270" s="51" t="str">
        <f t="shared" si="952"/>
        <v/>
      </c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36"/>
      <c r="AV270" s="63"/>
      <c r="AW270" s="65">
        <f t="shared" si="941"/>
        <v>0</v>
      </c>
      <c r="AX270" s="63" t="e">
        <f t="shared" si="945"/>
        <v>#NUM!</v>
      </c>
      <c r="AY270" s="63" t="e">
        <f t="shared" si="946"/>
        <v>#NUM!</v>
      </c>
      <c r="AZ270" s="51" t="e">
        <f t="shared" si="947"/>
        <v>#NUM!</v>
      </c>
      <c r="BA270" s="51" t="e">
        <f t="shared" si="948"/>
        <v>#NUM!</v>
      </c>
      <c r="BB270" s="36"/>
      <c r="BC270" s="36"/>
    </row>
    <row r="271" spans="1:55" x14ac:dyDescent="0.25">
      <c r="A271" s="60">
        <v>19528</v>
      </c>
      <c r="B271" s="51" t="str">
        <f t="shared" ref="B271:AD271" si="953">IF(B144=0,"",ABS((B144-$AX144)/$AX144))</f>
        <v/>
      </c>
      <c r="C271" s="51" t="str">
        <f t="shared" si="953"/>
        <v/>
      </c>
      <c r="D271" s="51" t="str">
        <f t="shared" si="953"/>
        <v/>
      </c>
      <c r="E271" s="51" t="str">
        <f t="shared" si="953"/>
        <v/>
      </c>
      <c r="F271" s="51" t="str">
        <f t="shared" si="953"/>
        <v/>
      </c>
      <c r="G271" s="51" t="str">
        <f t="shared" si="953"/>
        <v/>
      </c>
      <c r="H271" s="51" t="str">
        <f t="shared" si="953"/>
        <v/>
      </c>
      <c r="I271" s="51" t="str">
        <f t="shared" si="953"/>
        <v/>
      </c>
      <c r="J271" s="51" t="str">
        <f t="shared" si="953"/>
        <v/>
      </c>
      <c r="K271" s="51" t="str">
        <f t="shared" si="953"/>
        <v/>
      </c>
      <c r="L271" s="51" t="str">
        <f t="shared" si="953"/>
        <v/>
      </c>
      <c r="M271" s="51" t="str">
        <f t="shared" si="953"/>
        <v/>
      </c>
      <c r="N271" s="51" t="str">
        <f t="shared" si="953"/>
        <v/>
      </c>
      <c r="O271" s="51" t="str">
        <f t="shared" si="953"/>
        <v/>
      </c>
      <c r="P271" s="51" t="str">
        <f t="shared" si="953"/>
        <v/>
      </c>
      <c r="Q271" s="51" t="str">
        <f t="shared" si="953"/>
        <v/>
      </c>
      <c r="R271" s="51" t="str">
        <f t="shared" si="953"/>
        <v/>
      </c>
      <c r="S271" s="51" t="str">
        <f t="shared" si="953"/>
        <v/>
      </c>
      <c r="T271" s="51" t="str">
        <f t="shared" si="953"/>
        <v/>
      </c>
      <c r="U271" s="51" t="str">
        <f t="shared" si="953"/>
        <v/>
      </c>
      <c r="V271" s="51" t="str">
        <f t="shared" si="953"/>
        <v/>
      </c>
      <c r="W271" s="51" t="str">
        <f t="shared" si="953"/>
        <v/>
      </c>
      <c r="X271" s="51" t="str">
        <f t="shared" si="953"/>
        <v/>
      </c>
      <c r="Y271" s="51" t="str">
        <f t="shared" si="953"/>
        <v/>
      </c>
      <c r="Z271" s="51" t="str">
        <f t="shared" si="953"/>
        <v/>
      </c>
      <c r="AA271" s="51" t="str">
        <f t="shared" si="953"/>
        <v/>
      </c>
      <c r="AB271" s="51" t="str">
        <f t="shared" si="953"/>
        <v/>
      </c>
      <c r="AC271" s="51" t="str">
        <f t="shared" si="953"/>
        <v/>
      </c>
      <c r="AD271" s="51" t="str">
        <f t="shared" si="953"/>
        <v/>
      </c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36"/>
      <c r="AV271" s="63"/>
      <c r="AW271" s="65">
        <f t="shared" si="941"/>
        <v>0</v>
      </c>
      <c r="AX271" s="63" t="e">
        <f t="shared" si="945"/>
        <v>#NUM!</v>
      </c>
      <c r="AY271" s="63" t="e">
        <f t="shared" si="946"/>
        <v>#NUM!</v>
      </c>
      <c r="AZ271" s="51" t="e">
        <f t="shared" si="947"/>
        <v>#NUM!</v>
      </c>
      <c r="BA271" s="51" t="e">
        <f t="shared" si="948"/>
        <v>#NUM!</v>
      </c>
      <c r="BB271" s="36"/>
      <c r="BC271" s="36"/>
    </row>
    <row r="272" spans="1:55" x14ac:dyDescent="0.25">
      <c r="A272" s="60">
        <v>19529</v>
      </c>
      <c r="B272" s="51" t="str">
        <f t="shared" ref="B272:AD272" si="954">IF(B145=0,"",ABS((B145-$AX145)/$AX145))</f>
        <v/>
      </c>
      <c r="C272" s="51" t="str">
        <f t="shared" si="954"/>
        <v/>
      </c>
      <c r="D272" s="51" t="str">
        <f t="shared" si="954"/>
        <v/>
      </c>
      <c r="E272" s="51" t="str">
        <f t="shared" si="954"/>
        <v/>
      </c>
      <c r="F272" s="51" t="str">
        <f t="shared" si="954"/>
        <v/>
      </c>
      <c r="G272" s="51" t="str">
        <f t="shared" si="954"/>
        <v/>
      </c>
      <c r="H272" s="51" t="str">
        <f t="shared" si="954"/>
        <v/>
      </c>
      <c r="I272" s="51" t="str">
        <f t="shared" si="954"/>
        <v/>
      </c>
      <c r="J272" s="51" t="str">
        <f t="shared" si="954"/>
        <v/>
      </c>
      <c r="K272" s="51" t="str">
        <f t="shared" si="954"/>
        <v/>
      </c>
      <c r="L272" s="51" t="str">
        <f t="shared" si="954"/>
        <v/>
      </c>
      <c r="M272" s="51" t="str">
        <f t="shared" si="954"/>
        <v/>
      </c>
      <c r="N272" s="51" t="str">
        <f t="shared" si="954"/>
        <v/>
      </c>
      <c r="O272" s="51" t="str">
        <f t="shared" si="954"/>
        <v/>
      </c>
      <c r="P272" s="51" t="str">
        <f t="shared" si="954"/>
        <v/>
      </c>
      <c r="Q272" s="51" t="str">
        <f t="shared" si="954"/>
        <v/>
      </c>
      <c r="R272" s="51" t="str">
        <f t="shared" si="954"/>
        <v/>
      </c>
      <c r="S272" s="51" t="str">
        <f t="shared" si="954"/>
        <v/>
      </c>
      <c r="T272" s="51" t="str">
        <f t="shared" si="954"/>
        <v/>
      </c>
      <c r="U272" s="51" t="str">
        <f t="shared" si="954"/>
        <v/>
      </c>
      <c r="V272" s="51" t="str">
        <f t="shared" si="954"/>
        <v/>
      </c>
      <c r="W272" s="51" t="str">
        <f t="shared" si="954"/>
        <v/>
      </c>
      <c r="X272" s="51" t="str">
        <f t="shared" si="954"/>
        <v/>
      </c>
      <c r="Y272" s="51" t="str">
        <f t="shared" si="954"/>
        <v/>
      </c>
      <c r="Z272" s="51" t="str">
        <f t="shared" si="954"/>
        <v/>
      </c>
      <c r="AA272" s="51" t="str">
        <f t="shared" si="954"/>
        <v/>
      </c>
      <c r="AB272" s="51" t="str">
        <f t="shared" si="954"/>
        <v/>
      </c>
      <c r="AC272" s="51" t="str">
        <f t="shared" si="954"/>
        <v/>
      </c>
      <c r="AD272" s="51" t="str">
        <f t="shared" si="954"/>
        <v/>
      </c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36"/>
      <c r="AV272" s="63"/>
      <c r="AW272" s="65">
        <f t="shared" si="941"/>
        <v>0</v>
      </c>
      <c r="AX272" s="63" t="e">
        <f t="shared" si="945"/>
        <v>#NUM!</v>
      </c>
      <c r="AY272" s="63" t="e">
        <f t="shared" si="946"/>
        <v>#NUM!</v>
      </c>
      <c r="AZ272" s="51" t="e">
        <f t="shared" si="947"/>
        <v>#NUM!</v>
      </c>
      <c r="BA272" s="51" t="e">
        <f t="shared" si="948"/>
        <v>#NUM!</v>
      </c>
      <c r="BB272" s="36"/>
      <c r="BC272" s="36"/>
    </row>
    <row r="273" spans="1:53" x14ac:dyDescent="0.25">
      <c r="A273" s="60">
        <v>19530</v>
      </c>
      <c r="B273" s="51" t="str">
        <f t="shared" ref="B273:AD273" si="955">IF(B146=0,"",ABS((B146-$AX146)/$AX146))</f>
        <v/>
      </c>
      <c r="C273" s="51" t="str">
        <f t="shared" si="955"/>
        <v/>
      </c>
      <c r="D273" s="51" t="str">
        <f t="shared" si="955"/>
        <v/>
      </c>
      <c r="E273" s="51" t="str">
        <f t="shared" si="955"/>
        <v/>
      </c>
      <c r="F273" s="51" t="str">
        <f t="shared" si="955"/>
        <v/>
      </c>
      <c r="G273" s="51" t="str">
        <f t="shared" si="955"/>
        <v/>
      </c>
      <c r="H273" s="51" t="str">
        <f t="shared" si="955"/>
        <v/>
      </c>
      <c r="I273" s="51" t="str">
        <f t="shared" si="955"/>
        <v/>
      </c>
      <c r="J273" s="51" t="str">
        <f t="shared" si="955"/>
        <v/>
      </c>
      <c r="K273" s="51" t="str">
        <f t="shared" si="955"/>
        <v/>
      </c>
      <c r="L273" s="51" t="str">
        <f t="shared" si="955"/>
        <v/>
      </c>
      <c r="M273" s="51" t="str">
        <f t="shared" si="955"/>
        <v/>
      </c>
      <c r="N273" s="51" t="str">
        <f t="shared" si="955"/>
        <v/>
      </c>
      <c r="O273" s="51" t="str">
        <f t="shared" si="955"/>
        <v/>
      </c>
      <c r="P273" s="51" t="str">
        <f t="shared" si="955"/>
        <v/>
      </c>
      <c r="Q273" s="51" t="str">
        <f t="shared" si="955"/>
        <v/>
      </c>
      <c r="R273" s="51" t="str">
        <f t="shared" si="955"/>
        <v/>
      </c>
      <c r="S273" s="51" t="str">
        <f t="shared" si="955"/>
        <v/>
      </c>
      <c r="T273" s="51" t="str">
        <f t="shared" si="955"/>
        <v/>
      </c>
      <c r="U273" s="51" t="str">
        <f t="shared" si="955"/>
        <v/>
      </c>
      <c r="V273" s="51" t="str">
        <f t="shared" si="955"/>
        <v/>
      </c>
      <c r="W273" s="51" t="str">
        <f t="shared" si="955"/>
        <v/>
      </c>
      <c r="X273" s="51" t="str">
        <f t="shared" si="955"/>
        <v/>
      </c>
      <c r="Y273" s="51" t="str">
        <f t="shared" si="955"/>
        <v/>
      </c>
      <c r="Z273" s="51" t="str">
        <f t="shared" si="955"/>
        <v/>
      </c>
      <c r="AA273" s="51" t="str">
        <f t="shared" si="955"/>
        <v/>
      </c>
      <c r="AB273" s="51" t="str">
        <f t="shared" si="955"/>
        <v/>
      </c>
      <c r="AC273" s="51" t="str">
        <f t="shared" si="955"/>
        <v/>
      </c>
      <c r="AD273" s="51" t="str">
        <f t="shared" si="955"/>
        <v/>
      </c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36"/>
      <c r="AV273" s="63"/>
      <c r="AW273" s="65">
        <f t="shared" si="941"/>
        <v>0</v>
      </c>
      <c r="AX273" s="63" t="e">
        <f t="shared" si="945"/>
        <v>#NUM!</v>
      </c>
      <c r="AY273" s="63" t="e">
        <f t="shared" si="946"/>
        <v>#NUM!</v>
      </c>
      <c r="AZ273" s="51" t="e">
        <f t="shared" si="947"/>
        <v>#NUM!</v>
      </c>
      <c r="BA273" s="51" t="e">
        <f t="shared" si="948"/>
        <v>#NUM!</v>
      </c>
    </row>
    <row r="274" spans="1:53" x14ac:dyDescent="0.25">
      <c r="A274" s="60">
        <v>19531</v>
      </c>
      <c r="B274" s="51" t="str">
        <f t="shared" ref="B274:AD274" si="956">IF(B147=0,"",ABS((B147-$AX147)/$AX147))</f>
        <v/>
      </c>
      <c r="C274" s="51" t="str">
        <f t="shared" si="956"/>
        <v/>
      </c>
      <c r="D274" s="51" t="str">
        <f t="shared" si="956"/>
        <v/>
      </c>
      <c r="E274" s="51" t="str">
        <f t="shared" si="956"/>
        <v/>
      </c>
      <c r="F274" s="51" t="str">
        <f t="shared" si="956"/>
        <v/>
      </c>
      <c r="G274" s="51" t="str">
        <f t="shared" si="956"/>
        <v/>
      </c>
      <c r="H274" s="51" t="str">
        <f t="shared" si="956"/>
        <v/>
      </c>
      <c r="I274" s="51" t="str">
        <f t="shared" si="956"/>
        <v/>
      </c>
      <c r="J274" s="51" t="str">
        <f t="shared" si="956"/>
        <v/>
      </c>
      <c r="K274" s="51" t="str">
        <f t="shared" si="956"/>
        <v/>
      </c>
      <c r="L274" s="51" t="str">
        <f t="shared" si="956"/>
        <v/>
      </c>
      <c r="M274" s="51" t="str">
        <f t="shared" si="956"/>
        <v/>
      </c>
      <c r="N274" s="51" t="str">
        <f t="shared" si="956"/>
        <v/>
      </c>
      <c r="O274" s="51" t="str">
        <f t="shared" si="956"/>
        <v/>
      </c>
      <c r="P274" s="51" t="str">
        <f t="shared" si="956"/>
        <v/>
      </c>
      <c r="Q274" s="51" t="str">
        <f t="shared" si="956"/>
        <v/>
      </c>
      <c r="R274" s="51" t="str">
        <f t="shared" si="956"/>
        <v/>
      </c>
      <c r="S274" s="51" t="str">
        <f t="shared" si="956"/>
        <v/>
      </c>
      <c r="T274" s="51" t="str">
        <f t="shared" si="956"/>
        <v/>
      </c>
      <c r="U274" s="51" t="str">
        <f t="shared" si="956"/>
        <v/>
      </c>
      <c r="V274" s="51" t="str">
        <f t="shared" si="956"/>
        <v/>
      </c>
      <c r="W274" s="51" t="str">
        <f t="shared" si="956"/>
        <v/>
      </c>
      <c r="X274" s="51" t="str">
        <f t="shared" si="956"/>
        <v/>
      </c>
      <c r="Y274" s="51" t="str">
        <f t="shared" si="956"/>
        <v/>
      </c>
      <c r="Z274" s="51" t="str">
        <f t="shared" si="956"/>
        <v/>
      </c>
      <c r="AA274" s="51" t="str">
        <f t="shared" si="956"/>
        <v/>
      </c>
      <c r="AB274" s="51" t="str">
        <f t="shared" si="956"/>
        <v/>
      </c>
      <c r="AC274" s="51" t="str">
        <f t="shared" si="956"/>
        <v/>
      </c>
      <c r="AD274" s="51" t="str">
        <f t="shared" si="956"/>
        <v/>
      </c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36"/>
      <c r="AV274" s="63"/>
      <c r="AW274" s="65">
        <f t="shared" si="941"/>
        <v>0</v>
      </c>
      <c r="AX274" s="63" t="e">
        <f t="shared" si="945"/>
        <v>#NUM!</v>
      </c>
      <c r="AY274" s="63" t="e">
        <f t="shared" si="946"/>
        <v>#NUM!</v>
      </c>
      <c r="AZ274" s="51" t="e">
        <f t="shared" si="947"/>
        <v>#NUM!</v>
      </c>
      <c r="BA274" s="51" t="e">
        <f t="shared" si="948"/>
        <v>#NUM!</v>
      </c>
    </row>
    <row r="275" spans="1:53" x14ac:dyDescent="0.25">
      <c r="A275" s="60">
        <v>19532</v>
      </c>
      <c r="B275" s="51" t="str">
        <f t="shared" ref="B275:AD275" si="957">IF(B148=0,"",ABS((B148-$AX148)/$AX148))</f>
        <v/>
      </c>
      <c r="C275" s="51" t="str">
        <f t="shared" si="957"/>
        <v/>
      </c>
      <c r="D275" s="51" t="str">
        <f t="shared" si="957"/>
        <v/>
      </c>
      <c r="E275" s="51" t="str">
        <f t="shared" si="957"/>
        <v/>
      </c>
      <c r="F275" s="51" t="str">
        <f t="shared" si="957"/>
        <v/>
      </c>
      <c r="G275" s="51" t="str">
        <f t="shared" si="957"/>
        <v/>
      </c>
      <c r="H275" s="51" t="str">
        <f t="shared" si="957"/>
        <v/>
      </c>
      <c r="I275" s="51" t="str">
        <f t="shared" si="957"/>
        <v/>
      </c>
      <c r="J275" s="51" t="str">
        <f t="shared" si="957"/>
        <v/>
      </c>
      <c r="K275" s="51" t="str">
        <f t="shared" si="957"/>
        <v/>
      </c>
      <c r="L275" s="51" t="str">
        <f t="shared" si="957"/>
        <v/>
      </c>
      <c r="M275" s="51" t="str">
        <f t="shared" si="957"/>
        <v/>
      </c>
      <c r="N275" s="51" t="str">
        <f t="shared" si="957"/>
        <v/>
      </c>
      <c r="O275" s="51" t="str">
        <f t="shared" si="957"/>
        <v/>
      </c>
      <c r="P275" s="51" t="str">
        <f t="shared" si="957"/>
        <v/>
      </c>
      <c r="Q275" s="51" t="str">
        <f t="shared" si="957"/>
        <v/>
      </c>
      <c r="R275" s="51" t="str">
        <f t="shared" si="957"/>
        <v/>
      </c>
      <c r="S275" s="51" t="str">
        <f t="shared" si="957"/>
        <v/>
      </c>
      <c r="T275" s="51" t="str">
        <f t="shared" si="957"/>
        <v/>
      </c>
      <c r="U275" s="51" t="str">
        <f t="shared" si="957"/>
        <v/>
      </c>
      <c r="V275" s="51" t="str">
        <f t="shared" si="957"/>
        <v/>
      </c>
      <c r="W275" s="51" t="str">
        <f t="shared" si="957"/>
        <v/>
      </c>
      <c r="X275" s="51" t="str">
        <f t="shared" si="957"/>
        <v/>
      </c>
      <c r="Y275" s="51" t="str">
        <f t="shared" si="957"/>
        <v/>
      </c>
      <c r="Z275" s="51" t="str">
        <f t="shared" si="957"/>
        <v/>
      </c>
      <c r="AA275" s="51" t="str">
        <f t="shared" si="957"/>
        <v/>
      </c>
      <c r="AB275" s="51" t="str">
        <f t="shared" si="957"/>
        <v/>
      </c>
      <c r="AC275" s="51" t="str">
        <f t="shared" si="957"/>
        <v/>
      </c>
      <c r="AD275" s="51" t="str">
        <f t="shared" si="957"/>
        <v/>
      </c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36"/>
      <c r="AV275" s="63"/>
      <c r="AW275" s="65">
        <f t="shared" si="941"/>
        <v>0</v>
      </c>
      <c r="AX275" s="63" t="e">
        <f t="shared" si="945"/>
        <v>#NUM!</v>
      </c>
      <c r="AY275" s="63" t="e">
        <f t="shared" si="946"/>
        <v>#NUM!</v>
      </c>
      <c r="AZ275" s="51" t="e">
        <f t="shared" si="947"/>
        <v>#NUM!</v>
      </c>
      <c r="BA275" s="51" t="e">
        <f t="shared" si="948"/>
        <v>#NUM!</v>
      </c>
    </row>
    <row r="276" spans="1:53" x14ac:dyDescent="0.25">
      <c r="A276" s="60">
        <v>19533</v>
      </c>
      <c r="B276" s="51" t="str">
        <f t="shared" ref="B276:AD276" si="958">IF(B149=0,"",ABS((B149-$AX149)/$AX149))</f>
        <v/>
      </c>
      <c r="C276" s="51" t="str">
        <f t="shared" si="958"/>
        <v/>
      </c>
      <c r="D276" s="51" t="str">
        <f t="shared" si="958"/>
        <v/>
      </c>
      <c r="E276" s="51" t="str">
        <f t="shared" si="958"/>
        <v/>
      </c>
      <c r="F276" s="51" t="str">
        <f t="shared" si="958"/>
        <v/>
      </c>
      <c r="G276" s="51" t="str">
        <f t="shared" si="958"/>
        <v/>
      </c>
      <c r="H276" s="51" t="str">
        <f t="shared" si="958"/>
        <v/>
      </c>
      <c r="I276" s="51" t="str">
        <f t="shared" si="958"/>
        <v/>
      </c>
      <c r="J276" s="51" t="str">
        <f t="shared" si="958"/>
        <v/>
      </c>
      <c r="K276" s="51" t="str">
        <f t="shared" si="958"/>
        <v/>
      </c>
      <c r="L276" s="51" t="str">
        <f t="shared" si="958"/>
        <v/>
      </c>
      <c r="M276" s="51" t="str">
        <f t="shared" si="958"/>
        <v/>
      </c>
      <c r="N276" s="51" t="str">
        <f t="shared" si="958"/>
        <v/>
      </c>
      <c r="O276" s="51" t="str">
        <f t="shared" si="958"/>
        <v/>
      </c>
      <c r="P276" s="51" t="str">
        <f t="shared" si="958"/>
        <v/>
      </c>
      <c r="Q276" s="51" t="str">
        <f t="shared" si="958"/>
        <v/>
      </c>
      <c r="R276" s="51" t="str">
        <f t="shared" si="958"/>
        <v/>
      </c>
      <c r="S276" s="51" t="str">
        <f t="shared" si="958"/>
        <v/>
      </c>
      <c r="T276" s="51" t="str">
        <f t="shared" si="958"/>
        <v/>
      </c>
      <c r="U276" s="51" t="str">
        <f t="shared" si="958"/>
        <v/>
      </c>
      <c r="V276" s="51" t="str">
        <f t="shared" si="958"/>
        <v/>
      </c>
      <c r="W276" s="51" t="str">
        <f t="shared" si="958"/>
        <v/>
      </c>
      <c r="X276" s="51" t="str">
        <f t="shared" si="958"/>
        <v/>
      </c>
      <c r="Y276" s="51" t="str">
        <f t="shared" si="958"/>
        <v/>
      </c>
      <c r="Z276" s="51" t="str">
        <f t="shared" si="958"/>
        <v/>
      </c>
      <c r="AA276" s="51" t="str">
        <f t="shared" si="958"/>
        <v/>
      </c>
      <c r="AB276" s="51" t="str">
        <f t="shared" si="958"/>
        <v/>
      </c>
      <c r="AC276" s="51" t="str">
        <f t="shared" si="958"/>
        <v/>
      </c>
      <c r="AD276" s="51" t="str">
        <f t="shared" si="958"/>
        <v/>
      </c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1"/>
      <c r="AU276" s="36"/>
      <c r="AV276" s="63"/>
      <c r="AW276" s="65">
        <f t="shared" si="941"/>
        <v>0</v>
      </c>
      <c r="AX276" s="63" t="e">
        <f t="shared" si="945"/>
        <v>#NUM!</v>
      </c>
      <c r="AY276" s="63" t="e">
        <f t="shared" si="946"/>
        <v>#NUM!</v>
      </c>
      <c r="AZ276" s="51" t="e">
        <f t="shared" si="947"/>
        <v>#NUM!</v>
      </c>
      <c r="BA276" s="51" t="e">
        <f t="shared" si="948"/>
        <v>#NUM!</v>
      </c>
    </row>
    <row r="277" spans="1:53" x14ac:dyDescent="0.25">
      <c r="A277" s="60">
        <v>19534</v>
      </c>
      <c r="B277" s="51">
        <f t="shared" ref="B277:AD277" si="959">IF(B150=0,"",ABS((B150-$AX150)/$AX150))</f>
        <v>10.271041634442229</v>
      </c>
      <c r="C277" s="51">
        <f t="shared" si="959"/>
        <v>0.28220813786308502</v>
      </c>
      <c r="D277" s="51">
        <f t="shared" si="959"/>
        <v>0.26987966684990161</v>
      </c>
      <c r="E277" s="51">
        <f t="shared" si="959"/>
        <v>0.28170546090559562</v>
      </c>
      <c r="F277" s="51">
        <f t="shared" si="959"/>
        <v>0.2562867917168648</v>
      </c>
      <c r="G277" s="51">
        <f t="shared" si="959"/>
        <v>0.23362212357124656</v>
      </c>
      <c r="H277" s="51">
        <f t="shared" si="959"/>
        <v>0.21919475945693628</v>
      </c>
      <c r="I277" s="51">
        <f t="shared" si="959"/>
        <v>5.0606522705085977E-2</v>
      </c>
      <c r="J277" s="51">
        <f t="shared" si="959"/>
        <v>4.8831235812874671E-2</v>
      </c>
      <c r="K277" s="51">
        <f t="shared" si="959"/>
        <v>0.13995667034589077</v>
      </c>
      <c r="L277" s="51">
        <f t="shared" si="959"/>
        <v>0.25164955037460013</v>
      </c>
      <c r="M277" s="51">
        <f t="shared" si="959"/>
        <v>0.2370789052859007</v>
      </c>
      <c r="N277" s="51">
        <f t="shared" si="959"/>
        <v>0.18996502058496392</v>
      </c>
      <c r="O277" s="51">
        <f t="shared" si="959"/>
        <v>0.10993426286639044</v>
      </c>
      <c r="P277" s="51">
        <f t="shared" si="959"/>
        <v>0.11364806274898971</v>
      </c>
      <c r="Q277" s="51">
        <f t="shared" si="959"/>
        <v>9.4038272424409514E-2</v>
      </c>
      <c r="R277" s="51">
        <f t="shared" si="959"/>
        <v>4.2911410103866905E-2</v>
      </c>
      <c r="S277" s="51">
        <f t="shared" si="959"/>
        <v>4.2523230760701393E-2</v>
      </c>
      <c r="T277" s="51">
        <f t="shared" si="959"/>
        <v>1.7607764994339317E-2</v>
      </c>
      <c r="U277" s="51">
        <f t="shared" si="959"/>
        <v>1.0709365894495729E-2</v>
      </c>
      <c r="V277" s="51">
        <f t="shared" si="959"/>
        <v>4.6178522157963142E-2</v>
      </c>
      <c r="W277" s="51">
        <f t="shared" si="959"/>
        <v>7.7810565019453673E-2</v>
      </c>
      <c r="X277" s="51">
        <f t="shared" si="959"/>
        <v>5.7551143244642208E-2</v>
      </c>
      <c r="Y277" s="51">
        <f t="shared" si="959"/>
        <v>0.10582438805085363</v>
      </c>
      <c r="Z277" s="51">
        <f t="shared" si="959"/>
        <v>0.13173501415663594</v>
      </c>
      <c r="AA277" s="51">
        <f t="shared" si="959"/>
        <v>0.16463093053732361</v>
      </c>
      <c r="AB277" s="51">
        <f t="shared" si="959"/>
        <v>0.24681146233001189</v>
      </c>
      <c r="AC277" s="51">
        <f t="shared" si="959"/>
        <v>0.29009400659175383</v>
      </c>
      <c r="AD277" s="51">
        <f t="shared" si="959"/>
        <v>0.33560856969309316</v>
      </c>
      <c r="AE277" s="51">
        <f t="shared" ref="AE277:AT277" si="960">IF(AE150=0,"",ABS((AE150-$AX150)/$AX150))</f>
        <v>0.35452898663880111</v>
      </c>
      <c r="AF277" s="51">
        <f t="shared" si="960"/>
        <v>0.43293288964200183</v>
      </c>
      <c r="AG277" s="51">
        <f t="shared" si="960"/>
        <v>0.46681722338420595</v>
      </c>
      <c r="AH277" s="51">
        <f t="shared" si="960"/>
        <v>0.49620823851857393</v>
      </c>
      <c r="AI277" s="51">
        <f t="shared" si="960"/>
        <v>0.52968592734788333</v>
      </c>
      <c r="AJ277" s="51" t="str">
        <f t="shared" si="960"/>
        <v/>
      </c>
      <c r="AK277" s="51" t="str">
        <f t="shared" si="960"/>
        <v/>
      </c>
      <c r="AL277" s="51" t="str">
        <f t="shared" si="960"/>
        <v/>
      </c>
      <c r="AM277" s="51" t="str">
        <f t="shared" si="960"/>
        <v/>
      </c>
      <c r="AN277" s="51" t="str">
        <f t="shared" si="960"/>
        <v/>
      </c>
      <c r="AO277" s="51" t="str">
        <f t="shared" si="960"/>
        <v/>
      </c>
      <c r="AP277" s="51" t="str">
        <f t="shared" si="960"/>
        <v/>
      </c>
      <c r="AQ277" s="51" t="str">
        <f t="shared" si="960"/>
        <v/>
      </c>
      <c r="AR277" s="51" t="str">
        <f t="shared" ref="AR277:AS277" si="961">IF(AR150=0,"",ABS((AR150-$AX150)/$AX150))</f>
        <v/>
      </c>
      <c r="AS277" s="51" t="str">
        <f t="shared" si="961"/>
        <v/>
      </c>
      <c r="AT277" s="51" t="str">
        <f t="shared" si="960"/>
        <v/>
      </c>
      <c r="AU277" s="36"/>
      <c r="AV277" s="63"/>
      <c r="AW277" s="65">
        <f t="shared" si="941"/>
        <v>2.2094003335461267E-5</v>
      </c>
      <c r="AX277" s="63">
        <f t="shared" si="945"/>
        <v>0.45665192326154469</v>
      </c>
      <c r="AY277" s="63">
        <f t="shared" si="946"/>
        <v>4.389154372009578E-2</v>
      </c>
      <c r="AZ277" s="51">
        <f t="shared" si="947"/>
        <v>0.20457989002095012</v>
      </c>
      <c r="BA277" s="51">
        <f t="shared" si="948"/>
        <v>0.30829983183228965</v>
      </c>
    </row>
    <row r="278" spans="1:53" x14ac:dyDescent="0.25">
      <c r="A278" s="60">
        <v>19535</v>
      </c>
      <c r="B278" s="51">
        <f t="shared" ref="B278:AD278" si="962">IF(B151=0,"",ABS((B151-$AX151)/$AX151))</f>
        <v>9.0149504811782268</v>
      </c>
      <c r="C278" s="51">
        <f t="shared" si="962"/>
        <v>0.29167886121684483</v>
      </c>
      <c r="D278" s="51">
        <f t="shared" si="962"/>
        <v>0.27951258611358698</v>
      </c>
      <c r="E278" s="51">
        <f t="shared" si="962"/>
        <v>0.29118219431535464</v>
      </c>
      <c r="F278" s="51">
        <f t="shared" si="962"/>
        <v>0.26609857175781343</v>
      </c>
      <c r="G278" s="51">
        <f t="shared" si="962"/>
        <v>0.24373221796247868</v>
      </c>
      <c r="H278" s="51">
        <f t="shared" si="962"/>
        <v>0.2294948707613309</v>
      </c>
      <c r="I278" s="51">
        <f t="shared" si="962"/>
        <v>0.16263732353789548</v>
      </c>
      <c r="J278" s="51">
        <f t="shared" si="962"/>
        <v>0.17599529360836505</v>
      </c>
      <c r="K278" s="51">
        <f t="shared" si="962"/>
        <v>0.25493794790336333</v>
      </c>
      <c r="L278" s="51">
        <f t="shared" si="962"/>
        <v>0.24954350485036145</v>
      </c>
      <c r="M278" s="51">
        <f t="shared" si="962"/>
        <v>0.23493156178855226</v>
      </c>
      <c r="N278" s="51">
        <f t="shared" si="962"/>
        <v>0.18768423710291779</v>
      </c>
      <c r="O278" s="51">
        <f t="shared" si="962"/>
        <v>0.10742619137699763</v>
      </c>
      <c r="P278" s="51">
        <f t="shared" si="962"/>
        <v>0.11115006773210902</v>
      </c>
      <c r="Q278" s="51">
        <f t="shared" si="962"/>
        <v>9.1484462519329304E-2</v>
      </c>
      <c r="R278" s="51">
        <f t="shared" si="962"/>
        <v>4.0211967924197491E-2</v>
      </c>
      <c r="S278" s="51">
        <f t="shared" si="962"/>
        <v>3.9822050218671981E-2</v>
      </c>
      <c r="T278" s="51">
        <f t="shared" si="962"/>
        <v>1.4835590520730638E-2</v>
      </c>
      <c r="U278" s="51">
        <f t="shared" si="962"/>
        <v>7.9171951073722571E-3</v>
      </c>
      <c r="V278" s="51">
        <f t="shared" si="962"/>
        <v>4.9132629684317697E-2</v>
      </c>
      <c r="W278" s="51">
        <f t="shared" si="962"/>
        <v>8.0855535085920915E-2</v>
      </c>
      <c r="X278" s="51">
        <f t="shared" si="962"/>
        <v>0.18354941547877038</v>
      </c>
      <c r="Y278" s="51">
        <f t="shared" si="962"/>
        <v>0.1089492992748608</v>
      </c>
      <c r="Z278" s="51">
        <f t="shared" si="962"/>
        <v>0.13493433702518851</v>
      </c>
      <c r="AA278" s="51">
        <f t="shared" si="962"/>
        <v>0.16792437767401969</v>
      </c>
      <c r="AB278" s="51">
        <f t="shared" si="962"/>
        <v>0.25034081969550509</v>
      </c>
      <c r="AC278" s="51">
        <f t="shared" si="962"/>
        <v>0.29374806613222398</v>
      </c>
      <c r="AD278" s="51">
        <f t="shared" si="962"/>
        <v>0.33939492572166996</v>
      </c>
      <c r="AE278" s="51">
        <f t="shared" ref="AE278:AT278" si="963">IF(AE151=0,"",ABS((AE151-$AX151)/$AX151))</f>
        <v>2.1996036369032317</v>
      </c>
      <c r="AF278" s="51">
        <f t="shared" si="963"/>
        <v>0.40834906653709813</v>
      </c>
      <c r="AG278" s="51">
        <f t="shared" si="963"/>
        <v>0.44165368354691997</v>
      </c>
      <c r="AH278" s="51">
        <f t="shared" si="963"/>
        <v>0.47054213801681866</v>
      </c>
      <c r="AI278" s="51">
        <f t="shared" si="963"/>
        <v>0.50344711532104836</v>
      </c>
      <c r="AJ278" s="51" t="str">
        <f t="shared" si="963"/>
        <v/>
      </c>
      <c r="AK278" s="51" t="str">
        <f t="shared" si="963"/>
        <v/>
      </c>
      <c r="AL278" s="51" t="str">
        <f t="shared" si="963"/>
        <v/>
      </c>
      <c r="AM278" s="51" t="str">
        <f t="shared" si="963"/>
        <v/>
      </c>
      <c r="AN278" s="51" t="str">
        <f t="shared" si="963"/>
        <v/>
      </c>
      <c r="AO278" s="51" t="str">
        <f t="shared" si="963"/>
        <v/>
      </c>
      <c r="AP278" s="51" t="str">
        <f t="shared" si="963"/>
        <v/>
      </c>
      <c r="AQ278" s="51" t="str">
        <f t="shared" si="963"/>
        <v/>
      </c>
      <c r="AR278" s="51" t="str">
        <f t="shared" ref="AR278:AS278" si="964">IF(AR151=0,"",ABS((AR151-$AX151)/$AX151))</f>
        <v/>
      </c>
      <c r="AS278" s="51" t="str">
        <f t="shared" si="964"/>
        <v/>
      </c>
      <c r="AT278" s="51" t="str">
        <f t="shared" si="963"/>
        <v/>
      </c>
      <c r="AU278" s="36"/>
      <c r="AV278" s="63"/>
      <c r="AW278" s="65">
        <f t="shared" si="941"/>
        <v>6.9058720348512165E-5</v>
      </c>
      <c r="AX278" s="63">
        <f t="shared" si="945"/>
        <v>0.46187560167584901</v>
      </c>
      <c r="AY278" s="63">
        <f t="shared" si="946"/>
        <v>4.2888166452233561E-2</v>
      </c>
      <c r="AZ278" s="51">
        <f t="shared" si="947"/>
        <v>0.23221321627494157</v>
      </c>
      <c r="BA278" s="51">
        <f t="shared" si="948"/>
        <v>0.31200680996800245</v>
      </c>
    </row>
    <row r="279" spans="1:53" x14ac:dyDescent="0.25">
      <c r="A279" s="60">
        <v>19536</v>
      </c>
      <c r="B279" s="51">
        <f t="shared" ref="B279:AD279" si="965">IF(B152=0,"",ABS((B152-$AX152)/$AX152))</f>
        <v>9.5098112086316835</v>
      </c>
      <c r="C279" s="51">
        <f t="shared" si="965"/>
        <v>0.29659350695472825</v>
      </c>
      <c r="D279" s="51">
        <f t="shared" si="965"/>
        <v>0.2845114935562994</v>
      </c>
      <c r="E279" s="51">
        <f t="shared" si="965"/>
        <v>0.29610008064892096</v>
      </c>
      <c r="F279" s="51">
        <f t="shared" si="965"/>
        <v>0.27119038340237217</v>
      </c>
      <c r="G279" s="51">
        <f t="shared" si="965"/>
        <v>0.24897895051127883</v>
      </c>
      <c r="H279" s="51">
        <f t="shared" si="965"/>
        <v>0.23484025825279242</v>
      </c>
      <c r="I279" s="51">
        <f t="shared" si="965"/>
        <v>0.18096959884136646</v>
      </c>
      <c r="J279" s="51">
        <f t="shared" si="965"/>
        <v>0.18514258630252417</v>
      </c>
      <c r="K279" s="51">
        <f t="shared" si="965"/>
        <v>0.22969409805079152</v>
      </c>
      <c r="L279" s="51">
        <f t="shared" si="965"/>
        <v>0.24873669632258655</v>
      </c>
      <c r="M279" s="51">
        <f t="shared" si="965"/>
        <v>0.23410891996387287</v>
      </c>
      <c r="N279" s="51">
        <f t="shared" si="965"/>
        <v>0.18681042536193859</v>
      </c>
      <c r="O279" s="51">
        <f t="shared" si="965"/>
        <v>0.1064651162722729</v>
      </c>
      <c r="P279" s="51">
        <f t="shared" si="965"/>
        <v>0.1101928067238995</v>
      </c>
      <c r="Q279" s="51">
        <f t="shared" si="965"/>
        <v>9.0505740418679773E-2</v>
      </c>
      <c r="R279" s="51">
        <f t="shared" si="965"/>
        <v>3.9177204723340214E-2</v>
      </c>
      <c r="S279" s="51">
        <f t="shared" si="965"/>
        <v>3.8786510714381023E-2</v>
      </c>
      <c r="T279" s="51">
        <f t="shared" si="965"/>
        <v>1.3772706097794591E-2</v>
      </c>
      <c r="U279" s="51">
        <f t="shared" si="965"/>
        <v>6.8465419846418223E-3</v>
      </c>
      <c r="V279" s="51">
        <f t="shared" si="965"/>
        <v>5.0265661106382566E-2</v>
      </c>
      <c r="W279" s="51">
        <f t="shared" si="965"/>
        <v>8.2023764623667297E-2</v>
      </c>
      <c r="X279" s="51">
        <f t="shared" si="965"/>
        <v>0.15588681219800671</v>
      </c>
      <c r="Y279" s="51">
        <f t="shared" si="965"/>
        <v>0.11014839056989151</v>
      </c>
      <c r="Z279" s="51">
        <f t="shared" si="965"/>
        <v>0.13616228121993104</v>
      </c>
      <c r="AA279" s="51">
        <f t="shared" si="965"/>
        <v>0.1691887461537846</v>
      </c>
      <c r="AB279" s="51">
        <f t="shared" si="965"/>
        <v>0.25169675641734734</v>
      </c>
      <c r="AC279" s="51">
        <f t="shared" si="965"/>
        <v>0.29515258385464288</v>
      </c>
      <c r="AD279" s="51">
        <f t="shared" si="965"/>
        <v>0.34085140216933379</v>
      </c>
      <c r="AE279" s="51">
        <f t="shared" ref="AE279:AT279" si="966">IF(AE152=0,"",ABS((AE152-$AX152)/$AX152))</f>
        <v>1.6479557459735104</v>
      </c>
      <c r="AF279" s="51">
        <f t="shared" si="966"/>
        <v>0.41851862831731912</v>
      </c>
      <c r="AG279" s="51">
        <f t="shared" si="966"/>
        <v>0.45206493409415233</v>
      </c>
      <c r="AH279" s="51">
        <f t="shared" si="966"/>
        <v>0.48116325299512863</v>
      </c>
      <c r="AI279" s="51">
        <f t="shared" si="966"/>
        <v>0.51430708117572355</v>
      </c>
      <c r="AJ279" s="51" t="str">
        <f t="shared" si="966"/>
        <v/>
      </c>
      <c r="AK279" s="51" t="str">
        <f t="shared" si="966"/>
        <v/>
      </c>
      <c r="AL279" s="51" t="str">
        <f t="shared" si="966"/>
        <v/>
      </c>
      <c r="AM279" s="51" t="str">
        <f t="shared" si="966"/>
        <v/>
      </c>
      <c r="AN279" s="51" t="str">
        <f t="shared" si="966"/>
        <v/>
      </c>
      <c r="AO279" s="51" t="str">
        <f t="shared" si="966"/>
        <v/>
      </c>
      <c r="AP279" s="51" t="str">
        <f t="shared" si="966"/>
        <v/>
      </c>
      <c r="AQ279" s="51" t="str">
        <f t="shared" si="966"/>
        <v/>
      </c>
      <c r="AR279" s="51" t="str">
        <f t="shared" ref="AR279:AS279" si="967">IF(AR152=0,"",ABS((AR152-$AX152)/$AX152))</f>
        <v/>
      </c>
      <c r="AS279" s="51" t="str">
        <f t="shared" si="967"/>
        <v/>
      </c>
      <c r="AT279" s="51" t="str">
        <f t="shared" si="966"/>
        <v/>
      </c>
      <c r="AU279" s="36"/>
      <c r="AV279" s="63"/>
      <c r="AW279" s="65">
        <f t="shared" si="941"/>
        <v>9.8114683547617342E-5</v>
      </c>
      <c r="AX279" s="63">
        <f t="shared" si="945"/>
        <v>0.47243375732483572</v>
      </c>
      <c r="AY279" s="63">
        <f t="shared" si="946"/>
        <v>4.2503741638252927E-2</v>
      </c>
      <c r="AZ279" s="51">
        <f t="shared" si="947"/>
        <v>0.2319015090073322</v>
      </c>
      <c r="BA279" s="51">
        <f t="shared" si="948"/>
        <v>0.31429666504057058</v>
      </c>
    </row>
    <row r="280" spans="1:53" x14ac:dyDescent="0.25">
      <c r="A280" s="60">
        <v>19537</v>
      </c>
      <c r="B280" s="51">
        <f t="shared" ref="B280:AD280" si="968">IF(B153=0,"",ABS((B153-$AX153)/$AX153))</f>
        <v>10.138351200044088</v>
      </c>
      <c r="C280" s="51">
        <f t="shared" si="968"/>
        <v>0.30284578002993212</v>
      </c>
      <c r="D280" s="51">
        <f t="shared" si="968"/>
        <v>0.29087010126367585</v>
      </c>
      <c r="E280" s="51">
        <f t="shared" si="968"/>
        <v>0.30235533610223253</v>
      </c>
      <c r="F280" s="51">
        <f t="shared" si="968"/>
        <v>0.27766629638714269</v>
      </c>
      <c r="G280" s="51">
        <f t="shared" si="968"/>
        <v>0.25565064008134153</v>
      </c>
      <c r="H280" s="51">
        <f t="shared" si="968"/>
        <v>0.24163684585841186</v>
      </c>
      <c r="I280" s="51">
        <f t="shared" si="968"/>
        <v>0.20427367153316997</v>
      </c>
      <c r="J280" s="51">
        <f t="shared" si="968"/>
        <v>0.19677031109830001</v>
      </c>
      <c r="K280" s="51">
        <f t="shared" si="968"/>
        <v>0.19764113113826329</v>
      </c>
      <c r="L280" s="51">
        <f t="shared" si="968"/>
        <v>0.24771113690077648</v>
      </c>
      <c r="M280" s="51">
        <f t="shared" si="968"/>
        <v>0.23306269299565069</v>
      </c>
      <c r="N280" s="51">
        <f t="shared" si="968"/>
        <v>0.18569759630436503</v>
      </c>
      <c r="O280" s="51">
        <f t="shared" si="968"/>
        <v>0.1052376521650191</v>
      </c>
      <c r="P280" s="51">
        <f t="shared" si="968"/>
        <v>0.1089695266498293</v>
      </c>
      <c r="Q280" s="51">
        <f t="shared" si="968"/>
        <v>8.9254070054403029E-2</v>
      </c>
      <c r="R280" s="51">
        <f t="shared" si="968"/>
        <v>3.7851237946348738E-2</v>
      </c>
      <c r="S280" s="51">
        <f t="shared" si="968"/>
        <v>3.7458444028495685E-2</v>
      </c>
      <c r="T280" s="51">
        <f t="shared" si="968"/>
        <v>1.2408369729660963E-2</v>
      </c>
      <c r="U280" s="51">
        <f t="shared" si="968"/>
        <v>5.471335455573682E-3</v>
      </c>
      <c r="V280" s="51">
        <f t="shared" si="968"/>
        <v>5.1723302399775288E-2</v>
      </c>
      <c r="W280" s="51">
        <f t="shared" si="968"/>
        <v>8.3529247742345228E-2</v>
      </c>
      <c r="X280" s="51">
        <f t="shared" si="968"/>
        <v>0.12076267254215815</v>
      </c>
      <c r="Y280" s="51">
        <f t="shared" si="968"/>
        <v>0.11169495624201881</v>
      </c>
      <c r="Z280" s="51">
        <f t="shared" si="968"/>
        <v>0.13774800449208216</v>
      </c>
      <c r="AA280" s="51">
        <f t="shared" si="968"/>
        <v>0.17082333450357587</v>
      </c>
      <c r="AB280" s="51">
        <f t="shared" si="968"/>
        <v>0.25345532779700541</v>
      </c>
      <c r="AC280" s="51">
        <f t="shared" si="968"/>
        <v>0.29697758471239372</v>
      </c>
      <c r="AD280" s="51">
        <f t="shared" si="968"/>
        <v>0.3427491468635569</v>
      </c>
      <c r="AE280" s="51">
        <f t="shared" ref="AE280:AT280" si="969">IF(AE153=0,"",ABS((AE153-$AX153)/$AX153))</f>
        <v>0.94677579949750723</v>
      </c>
      <c r="AF280" s="51">
        <f t="shared" si="969"/>
        <v>0.43150143861463258</v>
      </c>
      <c r="AG280" s="51">
        <f t="shared" si="969"/>
        <v>0.46535882498091902</v>
      </c>
      <c r="AH280" s="51">
        <f t="shared" si="969"/>
        <v>0.49472768796099159</v>
      </c>
      <c r="AI280" s="51">
        <f t="shared" si="969"/>
        <v>0.52817899241385613</v>
      </c>
      <c r="AJ280" s="51" t="str">
        <f t="shared" si="969"/>
        <v/>
      </c>
      <c r="AK280" s="51" t="str">
        <f t="shared" si="969"/>
        <v/>
      </c>
      <c r="AL280" s="51" t="str">
        <f t="shared" si="969"/>
        <v/>
      </c>
      <c r="AM280" s="51" t="str">
        <f t="shared" si="969"/>
        <v/>
      </c>
      <c r="AN280" s="51" t="str">
        <f t="shared" si="969"/>
        <v/>
      </c>
      <c r="AO280" s="51" t="str">
        <f t="shared" si="969"/>
        <v/>
      </c>
      <c r="AP280" s="51" t="str">
        <f t="shared" si="969"/>
        <v/>
      </c>
      <c r="AQ280" s="51" t="str">
        <f t="shared" si="969"/>
        <v/>
      </c>
      <c r="AR280" s="51" t="str">
        <f t="shared" ref="AR280:AS280" si="970">IF(AR153=0,"",ABS((AR153-$AX153)/$AX153))</f>
        <v/>
      </c>
      <c r="AS280" s="51" t="str">
        <f t="shared" si="970"/>
        <v/>
      </c>
      <c r="AT280" s="51" t="str">
        <f t="shared" si="969"/>
        <v/>
      </c>
      <c r="AU280" s="36"/>
      <c r="AV280" s="63"/>
      <c r="AW280" s="65">
        <f t="shared" si="941"/>
        <v>2.1476845574720137E-4</v>
      </c>
      <c r="AX280" s="63">
        <f t="shared" si="945"/>
        <v>0.48591702906696982</v>
      </c>
      <c r="AY280" s="63">
        <f t="shared" si="946"/>
        <v>4.2012857282376713E-2</v>
      </c>
      <c r="AZ280" s="51">
        <f t="shared" si="947"/>
        <v>0.21866818226441032</v>
      </c>
      <c r="BA280" s="51">
        <f t="shared" si="948"/>
        <v>0.31880712676338213</v>
      </c>
    </row>
    <row r="281" spans="1:53" x14ac:dyDescent="0.25">
      <c r="A281" s="60">
        <v>19538</v>
      </c>
      <c r="B281" s="51">
        <f t="shared" ref="B281:AD281" si="971">IF(B154=0,"",ABS((B154-$AX154)/$AX154))</f>
        <v>10.341684309842391</v>
      </c>
      <c r="C281" s="51">
        <f t="shared" si="971"/>
        <v>0.30488447122028522</v>
      </c>
      <c r="D281" s="51">
        <f t="shared" si="971"/>
        <v>0.29294287723208323</v>
      </c>
      <c r="E281" s="51">
        <f t="shared" si="971"/>
        <v>0.30439421477076062</v>
      </c>
      <c r="F281" s="51">
        <f t="shared" si="971"/>
        <v>0.27977669123634091</v>
      </c>
      <c r="G281" s="51">
        <f t="shared" si="971"/>
        <v>0.25782389317864624</v>
      </c>
      <c r="H281" s="51">
        <f t="shared" si="971"/>
        <v>0.24385035447194883</v>
      </c>
      <c r="I281" s="51">
        <f t="shared" si="971"/>
        <v>0.21183126823899259</v>
      </c>
      <c r="J281" s="51">
        <f t="shared" si="971"/>
        <v>0.20054719806830068</v>
      </c>
      <c r="K281" s="51">
        <f t="shared" si="971"/>
        <v>0.18727521399936073</v>
      </c>
      <c r="L281" s="51">
        <f t="shared" si="971"/>
        <v>0.24739074235917943</v>
      </c>
      <c r="M281" s="51">
        <f t="shared" si="971"/>
        <v>0.23273537179330478</v>
      </c>
      <c r="N281" s="51">
        <f t="shared" si="971"/>
        <v>0.18534807044599311</v>
      </c>
      <c r="O281" s="51">
        <f t="shared" si="971"/>
        <v>0.10484876339416312</v>
      </c>
      <c r="P281" s="51">
        <f t="shared" si="971"/>
        <v>0.10858127312946987</v>
      </c>
      <c r="Q281" s="51">
        <f t="shared" si="971"/>
        <v>8.8855818372338399E-2</v>
      </c>
      <c r="R281" s="51">
        <f t="shared" si="971"/>
        <v>3.7426561670182337E-2</v>
      </c>
      <c r="S281" s="51">
        <f t="shared" si="971"/>
        <v>3.7031883736210476E-2</v>
      </c>
      <c r="T281" s="51">
        <f t="shared" si="971"/>
        <v>1.1968818116614264E-2</v>
      </c>
      <c r="U281" s="51">
        <f t="shared" si="971"/>
        <v>5.0272604083663073E-3</v>
      </c>
      <c r="V281" s="51">
        <f t="shared" si="971"/>
        <v>5.2196691607571434E-2</v>
      </c>
      <c r="W281" s="51">
        <f t="shared" si="971"/>
        <v>8.402125663627423E-2</v>
      </c>
      <c r="X281" s="51">
        <f t="shared" si="971"/>
        <v>0.10940353932239456</v>
      </c>
      <c r="Y281" s="51">
        <f t="shared" si="971"/>
        <v>0.11220200837484166</v>
      </c>
      <c r="Z281" s="51">
        <f t="shared" si="971"/>
        <v>0.13827033730797977</v>
      </c>
      <c r="AA281" s="51">
        <f t="shared" si="971"/>
        <v>0.17136410769268548</v>
      </c>
      <c r="AB281" s="51">
        <f t="shared" si="971"/>
        <v>0.25404456477999254</v>
      </c>
      <c r="AC281" s="51">
        <f t="shared" si="971"/>
        <v>0.29759379833462435</v>
      </c>
      <c r="AD281" s="51">
        <f t="shared" si="971"/>
        <v>0.34339736611966093</v>
      </c>
      <c r="AE281" s="51">
        <f t="shared" ref="AE281:AT281" si="972">IF(AE154=0,"",ABS((AE154-$AX154)/$AX154))</f>
        <v>0.71980248028329918</v>
      </c>
      <c r="AF281" s="51">
        <f t="shared" si="972"/>
        <v>0.43574988621039562</v>
      </c>
      <c r="AG281" s="51">
        <f t="shared" si="972"/>
        <v>0.46971290985892888</v>
      </c>
      <c r="AH281" s="51">
        <f t="shared" si="972"/>
        <v>0.49917433830267699</v>
      </c>
      <c r="AI281" s="51">
        <f t="shared" si="972"/>
        <v>0.53273022981361784</v>
      </c>
      <c r="AJ281" s="51" t="str">
        <f t="shared" si="972"/>
        <v/>
      </c>
      <c r="AK281" s="51" t="str">
        <f t="shared" si="972"/>
        <v/>
      </c>
      <c r="AL281" s="51" t="str">
        <f t="shared" si="972"/>
        <v/>
      </c>
      <c r="AM281" s="51" t="str">
        <f t="shared" si="972"/>
        <v/>
      </c>
      <c r="AN281" s="51" t="str">
        <f t="shared" si="972"/>
        <v/>
      </c>
      <c r="AO281" s="51" t="str">
        <f t="shared" si="972"/>
        <v/>
      </c>
      <c r="AP281" s="51" t="str">
        <f t="shared" si="972"/>
        <v/>
      </c>
      <c r="AQ281" s="51" t="str">
        <f t="shared" si="972"/>
        <v/>
      </c>
      <c r="AR281" s="51" t="str">
        <f t="shared" ref="AR281:AS281" si="973">IF(AR154=0,"",ABS((AR154-$AX154)/$AX154))</f>
        <v/>
      </c>
      <c r="AS281" s="51" t="str">
        <f t="shared" si="973"/>
        <v/>
      </c>
      <c r="AT281" s="51" t="str">
        <f t="shared" si="972"/>
        <v/>
      </c>
      <c r="AU281" s="36"/>
      <c r="AV281" s="63"/>
      <c r="AW281" s="65">
        <f t="shared" si="941"/>
        <v>3.5168105244648125E-4</v>
      </c>
      <c r="AX281" s="63">
        <f t="shared" si="945"/>
        <v>0.49033590976955255</v>
      </c>
      <c r="AY281" s="63">
        <f t="shared" si="946"/>
        <v>4.1857600651399075E-2</v>
      </c>
      <c r="AZ281" s="51">
        <f t="shared" si="947"/>
        <v>0.2222833200161487</v>
      </c>
      <c r="BA281" s="51">
        <f t="shared" si="948"/>
        <v>0.32028962918003556</v>
      </c>
    </row>
    <row r="282" spans="1:53" x14ac:dyDescent="0.25">
      <c r="A282" s="60">
        <v>19539</v>
      </c>
      <c r="B282" s="51">
        <f t="shared" ref="B282:AD282" si="974">IF(B155=0,"",ABS((B155-$AX155)/$AX155))</f>
        <v>10.399817333264687</v>
      </c>
      <c r="C282" s="51">
        <f t="shared" si="974"/>
        <v>0.3054746657198546</v>
      </c>
      <c r="D282" s="51">
        <f t="shared" si="974"/>
        <v>0.29354283437880185</v>
      </c>
      <c r="E282" s="51">
        <f t="shared" si="974"/>
        <v>0.3049843207333261</v>
      </c>
      <c r="F282" s="51">
        <f t="shared" si="974"/>
        <v>0.28038741372423232</v>
      </c>
      <c r="G282" s="51">
        <f t="shared" si="974"/>
        <v>0.25845259806504839</v>
      </c>
      <c r="H282" s="51">
        <f t="shared" si="974"/>
        <v>0.24449060316702545</v>
      </c>
      <c r="I282" s="51">
        <f t="shared" si="974"/>
        <v>0.21399792243799159</v>
      </c>
      <c r="J282" s="51">
        <f t="shared" si="974"/>
        <v>0.20163402821263024</v>
      </c>
      <c r="K282" s="51">
        <f t="shared" si="974"/>
        <v>0.18431041796145484</v>
      </c>
      <c r="L282" s="51">
        <f t="shared" si="974"/>
        <v>0.24730690631590158</v>
      </c>
      <c r="M282" s="51">
        <f t="shared" si="974"/>
        <v>0.23264957877932832</v>
      </c>
      <c r="N282" s="51">
        <f t="shared" si="974"/>
        <v>0.18525602066565083</v>
      </c>
      <c r="O282" s="51">
        <f t="shared" si="974"/>
        <v>0.10474519880801533</v>
      </c>
      <c r="P282" s="51">
        <f t="shared" si="974"/>
        <v>0.10847763228646393</v>
      </c>
      <c r="Q282" s="51">
        <f t="shared" si="974"/>
        <v>8.8749152227413863E-2</v>
      </c>
      <c r="R282" s="51">
        <f t="shared" si="974"/>
        <v>3.7311783417729304E-2</v>
      </c>
      <c r="S282" s="51">
        <f t="shared" si="974"/>
        <v>3.6916136401710778E-2</v>
      </c>
      <c r="T282" s="51">
        <f t="shared" si="974"/>
        <v>1.1849029537130329E-2</v>
      </c>
      <c r="U282" s="51">
        <f t="shared" si="974"/>
        <v>4.9058422733553623E-3</v>
      </c>
      <c r="V282" s="51">
        <f t="shared" si="974"/>
        <v>5.2327188200272337E-2</v>
      </c>
      <c r="W282" s="51">
        <f t="shared" si="974"/>
        <v>8.4158124554152461E-2</v>
      </c>
      <c r="X282" s="51">
        <f t="shared" si="974"/>
        <v>0.10615466971319801</v>
      </c>
      <c r="Y282" s="51">
        <f t="shared" si="974"/>
        <v>0.11234371754495943</v>
      </c>
      <c r="Z282" s="51">
        <f t="shared" si="974"/>
        <v>0.13841731814792788</v>
      </c>
      <c r="AA282" s="51">
        <f t="shared" si="974"/>
        <v>0.17151724662841761</v>
      </c>
      <c r="AB282" s="51">
        <f t="shared" si="974"/>
        <v>0.25421456033035883</v>
      </c>
      <c r="AC282" s="51">
        <f t="shared" si="974"/>
        <v>0.29777358093214162</v>
      </c>
      <c r="AD282" s="51">
        <f t="shared" si="974"/>
        <v>0.34358968172711141</v>
      </c>
      <c r="AE282" s="51">
        <f t="shared" ref="AE282:AT282" si="975">IF(AE155=0,"",ABS((AE155-$AX155)/$AX155))</f>
        <v>0.6549851726972773</v>
      </c>
      <c r="AF282" s="51">
        <f t="shared" si="975"/>
        <v>0.43697490443219972</v>
      </c>
      <c r="AG282" s="51">
        <f t="shared" si="975"/>
        <v>0.47097008833586551</v>
      </c>
      <c r="AH282" s="51">
        <f t="shared" si="975"/>
        <v>0.50046000507820509</v>
      </c>
      <c r="AI282" s="51">
        <f t="shared" si="975"/>
        <v>0.53404783295268154</v>
      </c>
      <c r="AJ282" s="51" t="str">
        <f t="shared" si="975"/>
        <v/>
      </c>
      <c r="AK282" s="51" t="str">
        <f t="shared" si="975"/>
        <v/>
      </c>
      <c r="AL282" s="51" t="str">
        <f t="shared" si="975"/>
        <v/>
      </c>
      <c r="AM282" s="51" t="str">
        <f t="shared" si="975"/>
        <v/>
      </c>
      <c r="AN282" s="51" t="str">
        <f t="shared" si="975"/>
        <v/>
      </c>
      <c r="AO282" s="51" t="str">
        <f t="shared" si="975"/>
        <v/>
      </c>
      <c r="AP282" s="51" t="str">
        <f t="shared" si="975"/>
        <v/>
      </c>
      <c r="AQ282" s="51" t="str">
        <f t="shared" si="975"/>
        <v/>
      </c>
      <c r="AR282" s="51" t="str">
        <f t="shared" ref="AR282:AS282" si="976">IF(AR155=0,"",ABS((AR155-$AX155)/$AX155))</f>
        <v/>
      </c>
      <c r="AS282" s="51" t="str">
        <f t="shared" si="976"/>
        <v/>
      </c>
      <c r="AT282" s="51" t="str">
        <f t="shared" si="975"/>
        <v/>
      </c>
      <c r="AU282" s="36"/>
      <c r="AV282" s="63"/>
      <c r="AW282" s="65">
        <f t="shared" si="941"/>
        <v>4.3040952033775068E-4</v>
      </c>
      <c r="AX282" s="63">
        <f t="shared" si="945"/>
        <v>0.49161303005550322</v>
      </c>
      <c r="AY282" s="63">
        <f t="shared" si="946"/>
        <v>4.1816404852492224E-2</v>
      </c>
      <c r="AZ282" s="51">
        <f t="shared" si="947"/>
        <v>0.22332375060865994</v>
      </c>
      <c r="BA282" s="51">
        <f t="shared" si="948"/>
        <v>0.3207206721227574</v>
      </c>
    </row>
    <row r="283" spans="1:53" x14ac:dyDescent="0.25">
      <c r="A283" s="60">
        <v>19540</v>
      </c>
      <c r="B283" s="51">
        <f t="shared" ref="B283:AD283" si="977">IF(B156=0,"",ABS((B156-$AX156)/$AX156))</f>
        <v>10.426522616140714</v>
      </c>
      <c r="C283" s="51">
        <f t="shared" si="977"/>
        <v>0.30574818113689478</v>
      </c>
      <c r="D283" s="51">
        <f t="shared" si="977"/>
        <v>0.29382083482279131</v>
      </c>
      <c r="E283" s="51">
        <f t="shared" si="977"/>
        <v>0.30525774180945436</v>
      </c>
      <c r="F283" s="51">
        <f t="shared" si="977"/>
        <v>0.28067035733440682</v>
      </c>
      <c r="G283" s="51">
        <f t="shared" si="977"/>
        <v>0.25874379825658805</v>
      </c>
      <c r="H283" s="51">
        <f t="shared" si="977"/>
        <v>0.24478711416477414</v>
      </c>
      <c r="I283" s="51">
        <f t="shared" si="977"/>
        <v>0.21499526967673241</v>
      </c>
      <c r="J283" s="51">
        <f t="shared" si="977"/>
        <v>0.20213558533645828</v>
      </c>
      <c r="K283" s="51">
        <f t="shared" si="977"/>
        <v>0.18294815133475761</v>
      </c>
      <c r="L283" s="51">
        <f t="shared" si="977"/>
        <v>0.2472708362604161</v>
      </c>
      <c r="M283" s="51">
        <f t="shared" si="977"/>
        <v>0.23261261275292053</v>
      </c>
      <c r="N283" s="51">
        <f t="shared" si="977"/>
        <v>0.18521619672369274</v>
      </c>
      <c r="O283" s="51">
        <f t="shared" si="977"/>
        <v>0.10469997326283642</v>
      </c>
      <c r="P283" s="51">
        <f t="shared" si="977"/>
        <v>0.10843228523045532</v>
      </c>
      <c r="Q283" s="51">
        <f t="shared" si="977"/>
        <v>8.8702353963958883E-2</v>
      </c>
      <c r="R283" s="51">
        <f t="shared" si="977"/>
        <v>3.7261058528073009E-2</v>
      </c>
      <c r="S283" s="51">
        <f t="shared" si="977"/>
        <v>3.6864821888985932E-2</v>
      </c>
      <c r="T283" s="51">
        <f t="shared" si="977"/>
        <v>1.1795743415411919E-2</v>
      </c>
      <c r="U283" s="51">
        <f t="shared" si="977"/>
        <v>4.851693673345845E-3</v>
      </c>
      <c r="V283" s="51">
        <f t="shared" si="977"/>
        <v>5.238575228321838E-2</v>
      </c>
      <c r="W283" s="51">
        <f t="shared" si="977"/>
        <v>8.421997049245615E-2</v>
      </c>
      <c r="X283" s="51">
        <f t="shared" si="977"/>
        <v>0.10466187675661134</v>
      </c>
      <c r="Y283" s="51">
        <f t="shared" si="977"/>
        <v>0.11240797260390027</v>
      </c>
      <c r="Z283" s="51">
        <f t="shared" si="977"/>
        <v>0.13848429929028089</v>
      </c>
      <c r="AA283" s="51">
        <f t="shared" si="977"/>
        <v>0.17158735643503362</v>
      </c>
      <c r="AB283" s="51">
        <f t="shared" si="977"/>
        <v>0.25429342019582174</v>
      </c>
      <c r="AC283" s="51">
        <f t="shared" si="977"/>
        <v>0.29785762799621007</v>
      </c>
      <c r="AD283" s="51">
        <f t="shared" si="977"/>
        <v>0.34368060590922533</v>
      </c>
      <c r="AE283" s="51">
        <f t="shared" ref="AE283:AT283" si="978">IF(AE156=0,"",ABS((AE156-$AX156)/$AX156))</f>
        <v>0.62522873147557168</v>
      </c>
      <c r="AF283" s="51">
        <f t="shared" si="978"/>
        <v>0.43754144779173193</v>
      </c>
      <c r="AG283" s="51">
        <f t="shared" si="978"/>
        <v>0.47155205540490419</v>
      </c>
      <c r="AH283" s="51">
        <f t="shared" si="978"/>
        <v>0.50105572873171333</v>
      </c>
      <c r="AI283" s="51">
        <f t="shared" si="978"/>
        <v>0.53465890157878537</v>
      </c>
      <c r="AJ283" s="51" t="str">
        <f t="shared" si="978"/>
        <v/>
      </c>
      <c r="AK283" s="51" t="str">
        <f t="shared" si="978"/>
        <v/>
      </c>
      <c r="AL283" s="51" t="str">
        <f t="shared" si="978"/>
        <v/>
      </c>
      <c r="AM283" s="51" t="str">
        <f t="shared" si="978"/>
        <v/>
      </c>
      <c r="AN283" s="51" t="str">
        <f t="shared" si="978"/>
        <v/>
      </c>
      <c r="AO283" s="51" t="str">
        <f t="shared" si="978"/>
        <v/>
      </c>
      <c r="AP283" s="51" t="str">
        <f t="shared" si="978"/>
        <v/>
      </c>
      <c r="AQ283" s="51" t="str">
        <f t="shared" si="978"/>
        <v/>
      </c>
      <c r="AR283" s="51" t="str">
        <f t="shared" ref="AR283:AS283" si="979">IF(AR156=0,"",ABS((AR156-$AX156)/$AX156))</f>
        <v/>
      </c>
      <c r="AS283" s="51" t="str">
        <f t="shared" si="979"/>
        <v/>
      </c>
      <c r="AT283" s="51" t="str">
        <f t="shared" si="978"/>
        <v/>
      </c>
      <c r="AU283" s="36"/>
      <c r="AV283" s="63"/>
      <c r="AW283" s="65">
        <f t="shared" si="941"/>
        <v>4.8013477400145294E-4</v>
      </c>
      <c r="AX283" s="63">
        <f t="shared" si="945"/>
        <v>0.49220462673367055</v>
      </c>
      <c r="AY283" s="63">
        <f t="shared" si="946"/>
        <v>4.1798466654616631E-2</v>
      </c>
      <c r="AZ283" s="51">
        <f t="shared" si="947"/>
        <v>0.22380394121482647</v>
      </c>
      <c r="BA283" s="51">
        <f t="shared" si="948"/>
        <v>0.32092115104582708</v>
      </c>
    </row>
    <row r="284" spans="1:53" x14ac:dyDescent="0.25">
      <c r="A284" s="60">
        <v>19541</v>
      </c>
      <c r="B284" s="51">
        <f t="shared" ref="B284:AD284" si="980">IF(B157=0,"",ABS((B157-$AX157)/$AX157))</f>
        <v>9.8915907516112025</v>
      </c>
      <c r="C284" s="51">
        <f t="shared" si="980"/>
        <v>0.31466519848747709</v>
      </c>
      <c r="D284" s="51">
        <f t="shared" si="980"/>
        <v>0.30289088585197776</v>
      </c>
      <c r="E284" s="51">
        <f t="shared" si="980"/>
        <v>0.31418084071565633</v>
      </c>
      <c r="F284" s="51">
        <f t="shared" si="980"/>
        <v>0.28990913383871952</v>
      </c>
      <c r="G284" s="51">
        <f t="shared" si="980"/>
        <v>0.26826391128596061</v>
      </c>
      <c r="H284" s="51">
        <f t="shared" si="980"/>
        <v>0.25448634526606601</v>
      </c>
      <c r="I284" s="51">
        <f t="shared" si="980"/>
        <v>0.22551570748076857</v>
      </c>
      <c r="J284" s="51">
        <f t="shared" si="980"/>
        <v>0.21250236847822249</v>
      </c>
      <c r="K284" s="51">
        <f t="shared" si="980"/>
        <v>0.20589215654666726</v>
      </c>
      <c r="L284" s="51">
        <f t="shared" si="980"/>
        <v>0.25672703423297161</v>
      </c>
      <c r="M284" s="51">
        <f t="shared" si="980"/>
        <v>0.24225280800471688</v>
      </c>
      <c r="N284" s="51">
        <f t="shared" si="980"/>
        <v>0.19545136483195194</v>
      </c>
      <c r="O284" s="51">
        <f t="shared" si="980"/>
        <v>0.11594545355763727</v>
      </c>
      <c r="P284" s="51">
        <f t="shared" si="980"/>
        <v>0.11963064895481075</v>
      </c>
      <c r="Q284" s="51">
        <f t="shared" si="980"/>
        <v>0.10014818995182638</v>
      </c>
      <c r="R284" s="51">
        <f t="shared" si="980"/>
        <v>4.9352012486982441E-2</v>
      </c>
      <c r="S284" s="51">
        <f t="shared" si="980"/>
        <v>4.8960317694847058E-2</v>
      </c>
      <c r="T284" s="51">
        <f t="shared" si="980"/>
        <v>2.4205582370600442E-2</v>
      </c>
      <c r="U284" s="51">
        <f t="shared" si="980"/>
        <v>0.61727090441822319</v>
      </c>
      <c r="V284" s="51">
        <f t="shared" si="980"/>
        <v>3.8049202987851471E-2</v>
      </c>
      <c r="W284" s="51">
        <f t="shared" si="980"/>
        <v>6.94508844819932E-2</v>
      </c>
      <c r="X284" s="51">
        <f t="shared" si="980"/>
        <v>0.1298042745122758</v>
      </c>
      <c r="Y284" s="51">
        <f t="shared" si="980"/>
        <v>9.7255517459208393E-2</v>
      </c>
      <c r="Z284" s="51">
        <f t="shared" si="980"/>
        <v>0.1229775696822563</v>
      </c>
      <c r="AA284" s="51">
        <f t="shared" si="980"/>
        <v>0.15563063674715294</v>
      </c>
      <c r="AB284" s="51">
        <f t="shared" si="980"/>
        <v>0.237213130697987</v>
      </c>
      <c r="AC284" s="51">
        <f t="shared" si="980"/>
        <v>0.28018595103394983</v>
      </c>
      <c r="AD284" s="51">
        <f t="shared" si="980"/>
        <v>0.32538795081614708</v>
      </c>
      <c r="AE284" s="51">
        <f t="shared" ref="AE284:AT284" si="981">IF(AE157=0,"",ABS((AE157-$AX157)/$AX157))</f>
        <v>0.58437327020157326</v>
      </c>
      <c r="AF284" s="51">
        <f t="shared" si="981"/>
        <v>0.41826587035183033</v>
      </c>
      <c r="AG284" s="51">
        <f t="shared" si="981"/>
        <v>0.84278833262273156</v>
      </c>
      <c r="AH284" s="51">
        <f t="shared" si="981"/>
        <v>0.47862091890161662</v>
      </c>
      <c r="AI284" s="51">
        <f t="shared" si="981"/>
        <v>0.51172334253641305</v>
      </c>
      <c r="AJ284" s="51" t="str">
        <f t="shared" si="981"/>
        <v/>
      </c>
      <c r="AK284" s="51" t="str">
        <f t="shared" si="981"/>
        <v/>
      </c>
      <c r="AL284" s="51" t="str">
        <f t="shared" si="981"/>
        <v/>
      </c>
      <c r="AM284" s="51" t="str">
        <f t="shared" si="981"/>
        <v/>
      </c>
      <c r="AN284" s="51" t="str">
        <f t="shared" si="981"/>
        <v/>
      </c>
      <c r="AO284" s="51" t="str">
        <f t="shared" si="981"/>
        <v/>
      </c>
      <c r="AP284" s="51" t="str">
        <f t="shared" si="981"/>
        <v/>
      </c>
      <c r="AQ284" s="51" t="str">
        <f t="shared" si="981"/>
        <v/>
      </c>
      <c r="AR284" s="51" t="str">
        <f t="shared" ref="AR284:AS284" si="982">IF(AR157=0,"",ABS((AR157-$AX157)/$AX157))</f>
        <v/>
      </c>
      <c r="AS284" s="51" t="str">
        <f t="shared" si="982"/>
        <v/>
      </c>
      <c r="AT284" s="51" t="str">
        <f t="shared" si="981"/>
        <v/>
      </c>
      <c r="AU284" s="36"/>
      <c r="AV284" s="63"/>
      <c r="AW284" s="65">
        <f t="shared" si="941"/>
        <v>5.1667492203130434E-4</v>
      </c>
      <c r="AX284" s="63">
        <f t="shared" si="945"/>
        <v>0.56257829190202513</v>
      </c>
      <c r="AY284" s="63">
        <f t="shared" si="946"/>
        <v>5.538167408548568E-2</v>
      </c>
      <c r="AZ284" s="51">
        <f t="shared" si="947"/>
        <v>0.23973296935135194</v>
      </c>
      <c r="BA284" s="51">
        <f t="shared" si="948"/>
        <v>0.3625391186304206</v>
      </c>
    </row>
    <row r="285" spans="1:53" x14ac:dyDescent="0.25">
      <c r="A285" s="60">
        <v>19542</v>
      </c>
      <c r="B285" s="51">
        <f t="shared" ref="B285:AD285" si="983">IF(B158=0,"",ABS((B158-$AX158)/$AX158))</f>
        <v>9.8398772111945494</v>
      </c>
      <c r="C285" s="51">
        <f t="shared" si="983"/>
        <v>0.31791918495880256</v>
      </c>
      <c r="D285" s="51">
        <f t="shared" si="983"/>
        <v>0.30620077704890675</v>
      </c>
      <c r="E285" s="51">
        <f t="shared" si="983"/>
        <v>0.31743712692957959</v>
      </c>
      <c r="F285" s="51">
        <f t="shared" si="983"/>
        <v>0.29328066271307568</v>
      </c>
      <c r="G285" s="51">
        <f t="shared" si="983"/>
        <v>0.27173821220866462</v>
      </c>
      <c r="H285" s="51">
        <f t="shared" si="983"/>
        <v>0.25802606241064813</v>
      </c>
      <c r="I285" s="51">
        <f t="shared" si="983"/>
        <v>0.22919297792515536</v>
      </c>
      <c r="J285" s="51">
        <f t="shared" si="983"/>
        <v>0.21624142657583742</v>
      </c>
      <c r="K285" s="51">
        <f t="shared" si="983"/>
        <v>0.20966260009289858</v>
      </c>
      <c r="L285" s="51">
        <f t="shared" si="983"/>
        <v>0.26025611253130121</v>
      </c>
      <c r="M285" s="51">
        <f t="shared" si="983"/>
        <v>0.24585061028470584</v>
      </c>
      <c r="N285" s="51">
        <f t="shared" si="983"/>
        <v>0.19927138151369983</v>
      </c>
      <c r="O285" s="51">
        <f t="shared" si="983"/>
        <v>0.12014296625900368</v>
      </c>
      <c r="P285" s="51">
        <f t="shared" si="983"/>
        <v>0.12381066425791265</v>
      </c>
      <c r="Q285" s="51">
        <f t="shared" si="983"/>
        <v>0.10442070844881826</v>
      </c>
      <c r="R285" s="51">
        <f t="shared" si="983"/>
        <v>5.3865712482273925E-2</v>
      </c>
      <c r="S285" s="51">
        <f t="shared" si="983"/>
        <v>5.3475877466632724E-2</v>
      </c>
      <c r="T285" s="51">
        <f t="shared" si="983"/>
        <v>2.883867823375133E-2</v>
      </c>
      <c r="U285" s="51">
        <f t="shared" si="983"/>
        <v>0.60959206243933817</v>
      </c>
      <c r="V285" s="51">
        <f t="shared" si="983"/>
        <v>3.3120519874666597E-2</v>
      </c>
      <c r="W285" s="51">
        <f t="shared" si="983"/>
        <v>6.4373105413760817E-2</v>
      </c>
      <c r="X285" s="51">
        <f t="shared" si="983"/>
        <v>0.13393598519133809</v>
      </c>
      <c r="Y285" s="51">
        <f t="shared" si="983"/>
        <v>9.2045721310640455E-2</v>
      </c>
      <c r="Z285" s="51">
        <f t="shared" si="983"/>
        <v>0.1176456445979276</v>
      </c>
      <c r="AA285" s="51">
        <f t="shared" si="983"/>
        <v>0.15014367409834925</v>
      </c>
      <c r="AB285" s="51">
        <f t="shared" si="983"/>
        <v>0.23133881236400997</v>
      </c>
      <c r="AC285" s="51">
        <f t="shared" si="983"/>
        <v>0.27410759669348472</v>
      </c>
      <c r="AD285" s="51">
        <f t="shared" si="983"/>
        <v>0.31909497627042827</v>
      </c>
      <c r="AE285" s="51">
        <f t="shared" ref="AE285:AT285" si="984">IF(AE158=0,"",ABS((AE158-$AX158)/$AX158))</f>
        <v>0.57685062699800693</v>
      </c>
      <c r="AF285" s="51">
        <f t="shared" si="984"/>
        <v>0.41153190916281401</v>
      </c>
      <c r="AG285" s="51">
        <f t="shared" si="984"/>
        <v>0.83403872835539117</v>
      </c>
      <c r="AH285" s="51">
        <f t="shared" si="984"/>
        <v>0.47160039045959673</v>
      </c>
      <c r="AI285" s="51">
        <f t="shared" si="984"/>
        <v>0.50454564297388682</v>
      </c>
      <c r="AJ285" s="51" t="str">
        <f t="shared" si="984"/>
        <v/>
      </c>
      <c r="AK285" s="51" t="str">
        <f t="shared" si="984"/>
        <v/>
      </c>
      <c r="AL285" s="51" t="str">
        <f t="shared" si="984"/>
        <v/>
      </c>
      <c r="AM285" s="51" t="str">
        <f t="shared" si="984"/>
        <v/>
      </c>
      <c r="AN285" s="51" t="str">
        <f t="shared" si="984"/>
        <v/>
      </c>
      <c r="AO285" s="51" t="str">
        <f t="shared" si="984"/>
        <v/>
      </c>
      <c r="AP285" s="51" t="str">
        <f t="shared" si="984"/>
        <v/>
      </c>
      <c r="AQ285" s="51" t="str">
        <f t="shared" si="984"/>
        <v/>
      </c>
      <c r="AR285" s="51" t="str">
        <f t="shared" ref="AR285:AS285" si="985">IF(AR158=0,"",ABS((AR158-$AX158)/$AX158))</f>
        <v/>
      </c>
      <c r="AS285" s="51" t="str">
        <f t="shared" si="985"/>
        <v/>
      </c>
      <c r="AT285" s="51">
        <f t="shared" si="984"/>
        <v>0.78633889467384577</v>
      </c>
      <c r="AU285" s="36"/>
      <c r="AV285" s="63"/>
      <c r="AW285" s="65">
        <f t="shared" si="941"/>
        <v>5.1667492203130434E-4</v>
      </c>
      <c r="AX285" s="63">
        <f t="shared" si="945"/>
        <v>0.59649548826280574</v>
      </c>
      <c r="AY285" s="63">
        <f t="shared" si="946"/>
        <v>5.8068669654868683E-2</v>
      </c>
      <c r="AZ285" s="51">
        <f t="shared" si="947"/>
        <v>0.24585061028470584</v>
      </c>
      <c r="BA285" s="51">
        <f t="shared" si="948"/>
        <v>0.42354560542217073</v>
      </c>
    </row>
    <row r="286" spans="1:53" x14ac:dyDescent="0.25">
      <c r="A286" s="60">
        <v>19543</v>
      </c>
      <c r="B286" s="51">
        <f t="shared" ref="B286:AD286" si="986">IF(B159=0,"",ABS((B159-$AX159)/$AX159))</f>
        <v>9.5383787864915544</v>
      </c>
      <c r="C286" s="51">
        <f t="shared" si="986"/>
        <v>0.32453715253798876</v>
      </c>
      <c r="D286" s="51">
        <f t="shared" si="986"/>
        <v>0.31293240368995895</v>
      </c>
      <c r="E286" s="51">
        <f t="shared" si="986"/>
        <v>0.32405971767670005</v>
      </c>
      <c r="F286" s="51">
        <f t="shared" si="986"/>
        <v>0.30013760312919041</v>
      </c>
      <c r="G286" s="51">
        <f t="shared" si="986"/>
        <v>0.27880409743020318</v>
      </c>
      <c r="H286" s="51">
        <f t="shared" si="986"/>
        <v>0.2652249550428662</v>
      </c>
      <c r="I286" s="51">
        <f t="shared" si="986"/>
        <v>0.23677819616066148</v>
      </c>
      <c r="J286" s="51">
        <f t="shared" si="986"/>
        <v>0.22387482865607661</v>
      </c>
      <c r="K286" s="51">
        <f t="shared" si="986"/>
        <v>0.2175689833712306</v>
      </c>
      <c r="L286" s="51">
        <f t="shared" si="986"/>
        <v>0.26738205507227875</v>
      </c>
      <c r="M286" s="51">
        <f t="shared" si="986"/>
        <v>0.25311528269005779</v>
      </c>
      <c r="N286" s="51">
        <f t="shared" si="986"/>
        <v>0.20698463477301435</v>
      </c>
      <c r="O286" s="51">
        <f t="shared" si="986"/>
        <v>0.12861815392584583</v>
      </c>
      <c r="P286" s="51">
        <f t="shared" si="986"/>
        <v>0.13225046057331816</v>
      </c>
      <c r="Q286" s="51">
        <f t="shared" si="986"/>
        <v>0.1130471860590858</v>
      </c>
      <c r="R286" s="51">
        <f t="shared" si="986"/>
        <v>6.2978890159440595E-2</v>
      </c>
      <c r="S286" s="51">
        <f t="shared" si="986"/>
        <v>6.2592694449652389E-2</v>
      </c>
      <c r="T286" s="51">
        <f t="shared" si="986"/>
        <v>3.8192668520359824E-2</v>
      </c>
      <c r="U286" s="51">
        <f t="shared" si="986"/>
        <v>1.2459530803867476</v>
      </c>
      <c r="V286" s="51">
        <f t="shared" si="986"/>
        <v>2.2897511359062213E-2</v>
      </c>
      <c r="W286" s="51">
        <f t="shared" si="986"/>
        <v>5.3841148343373967E-2</v>
      </c>
      <c r="X286" s="51">
        <f t="shared" si="986"/>
        <v>0.14259992295445081</v>
      </c>
      <c r="Y286" s="51">
        <f t="shared" si="986"/>
        <v>8.1240105853991149E-2</v>
      </c>
      <c r="Z286" s="51">
        <f t="shared" si="986"/>
        <v>0.10658696872591603</v>
      </c>
      <c r="AA286" s="51">
        <f t="shared" si="986"/>
        <v>0.13876368189966667</v>
      </c>
      <c r="AB286" s="51">
        <f t="shared" si="986"/>
        <v>0.21915621420532594</v>
      </c>
      <c r="AC286" s="51">
        <f t="shared" si="986"/>
        <v>0.2615023521095306</v>
      </c>
      <c r="AD286" s="51">
        <f t="shared" si="986"/>
        <v>0.30604545196537669</v>
      </c>
      <c r="AE286" s="51">
        <f t="shared" ref="AE286:AT286" si="987">IF(AE159=0,"",ABS((AE159-$AX159)/$AX159))</f>
        <v>0.556696109607977</v>
      </c>
      <c r="AF286" s="51">
        <f t="shared" si="987"/>
        <v>0.3976397402280728</v>
      </c>
      <c r="AG286" s="51">
        <f t="shared" si="987"/>
        <v>0.80855526423163504</v>
      </c>
      <c r="AH286" s="51">
        <f t="shared" si="987"/>
        <v>0.45716172155828844</v>
      </c>
      <c r="AI286" s="51">
        <f t="shared" si="987"/>
        <v>0.48978414175418655</v>
      </c>
      <c r="AJ286" s="51" t="str">
        <f t="shared" si="987"/>
        <v/>
      </c>
      <c r="AK286" s="51" t="str">
        <f t="shared" si="987"/>
        <v/>
      </c>
      <c r="AL286" s="51" t="str">
        <f t="shared" si="987"/>
        <v/>
      </c>
      <c r="AM286" s="51" t="str">
        <f t="shared" si="987"/>
        <v/>
      </c>
      <c r="AN286" s="51" t="str">
        <f t="shared" si="987"/>
        <v/>
      </c>
      <c r="AO286" s="51" t="str">
        <f t="shared" si="987"/>
        <v/>
      </c>
      <c r="AP286" s="51" t="str">
        <f t="shared" si="987"/>
        <v/>
      </c>
      <c r="AQ286" s="51" t="str">
        <f t="shared" si="987"/>
        <v/>
      </c>
      <c r="AR286" s="51" t="str">
        <f t="shared" ref="AR286:AS286" si="988">IF(AR159=0,"",ABS((AR159-$AX159)/$AX159))</f>
        <v/>
      </c>
      <c r="AS286" s="51" t="str">
        <f t="shared" si="988"/>
        <v/>
      </c>
      <c r="AT286" s="51">
        <f t="shared" si="987"/>
        <v>0.79252239184833939</v>
      </c>
      <c r="AU286" s="36"/>
      <c r="AV286" s="63"/>
      <c r="AW286" s="65">
        <f t="shared" si="941"/>
        <v>5.2694813543499597E-4</v>
      </c>
      <c r="AX286" s="63">
        <f t="shared" si="945"/>
        <v>0.69819187895219481</v>
      </c>
      <c r="AY286" s="63">
        <f t="shared" si="946"/>
        <v>6.2747172733567669E-2</v>
      </c>
      <c r="AZ286" s="51">
        <f t="shared" si="947"/>
        <v>0.25311528269005779</v>
      </c>
      <c r="BA286" s="51">
        <f t="shared" si="948"/>
        <v>0.40954413649411608</v>
      </c>
    </row>
    <row r="287" spans="1:53" x14ac:dyDescent="0.25">
      <c r="A287" s="60">
        <v>19544</v>
      </c>
      <c r="B287" s="51">
        <f t="shared" ref="B287:AD287" si="989">IF(B160=0,"",ABS((B160-$AX160)/$AX160))</f>
        <v>9.5383787864915544</v>
      </c>
      <c r="C287" s="51">
        <f t="shared" si="989"/>
        <v>0.32453715253798876</v>
      </c>
      <c r="D287" s="51">
        <f t="shared" si="989"/>
        <v>0.31293240368995895</v>
      </c>
      <c r="E287" s="51">
        <f t="shared" si="989"/>
        <v>0.32405971767670005</v>
      </c>
      <c r="F287" s="51">
        <f t="shared" si="989"/>
        <v>0.30013760312919041</v>
      </c>
      <c r="G287" s="51">
        <f t="shared" si="989"/>
        <v>0.27880409743020318</v>
      </c>
      <c r="H287" s="51">
        <f t="shared" si="989"/>
        <v>0.2652249550428662</v>
      </c>
      <c r="I287" s="51">
        <f t="shared" si="989"/>
        <v>0.23677819616066148</v>
      </c>
      <c r="J287" s="51">
        <f t="shared" si="989"/>
        <v>0.22387482865607661</v>
      </c>
      <c r="K287" s="51">
        <f t="shared" si="989"/>
        <v>0.2175689833712306</v>
      </c>
      <c r="L287" s="51">
        <f t="shared" si="989"/>
        <v>0.26738205507227875</v>
      </c>
      <c r="M287" s="51">
        <f t="shared" si="989"/>
        <v>0.25311528269005779</v>
      </c>
      <c r="N287" s="51">
        <f t="shared" si="989"/>
        <v>0.20698463477301435</v>
      </c>
      <c r="O287" s="51">
        <f t="shared" si="989"/>
        <v>0.12861815392584583</v>
      </c>
      <c r="P287" s="51">
        <f t="shared" si="989"/>
        <v>0.13225046057331816</v>
      </c>
      <c r="Q287" s="51">
        <f t="shared" si="989"/>
        <v>0.1130471860590858</v>
      </c>
      <c r="R287" s="51">
        <f t="shared" si="989"/>
        <v>6.2978890159440595E-2</v>
      </c>
      <c r="S287" s="51">
        <f t="shared" si="989"/>
        <v>6.2592694449652389E-2</v>
      </c>
      <c r="T287" s="51">
        <f t="shared" si="989"/>
        <v>3.8192668520359824E-2</v>
      </c>
      <c r="U287" s="51">
        <f t="shared" si="989"/>
        <v>1.2459530803867476</v>
      </c>
      <c r="V287" s="51">
        <f t="shared" si="989"/>
        <v>2.2897511359062213E-2</v>
      </c>
      <c r="W287" s="51">
        <f t="shared" si="989"/>
        <v>5.3841148343373967E-2</v>
      </c>
      <c r="X287" s="51">
        <f t="shared" si="989"/>
        <v>0.14259992295445081</v>
      </c>
      <c r="Y287" s="51">
        <f t="shared" si="989"/>
        <v>8.1240105853991149E-2</v>
      </c>
      <c r="Z287" s="51">
        <f t="shared" si="989"/>
        <v>0.10658696872591603</v>
      </c>
      <c r="AA287" s="51">
        <f t="shared" si="989"/>
        <v>0.13876368189966667</v>
      </c>
      <c r="AB287" s="51">
        <f t="shared" si="989"/>
        <v>0.21915621420532594</v>
      </c>
      <c r="AC287" s="51">
        <f t="shared" si="989"/>
        <v>0.2615023521095306</v>
      </c>
      <c r="AD287" s="51">
        <f t="shared" si="989"/>
        <v>0.30604545196537669</v>
      </c>
      <c r="AE287" s="51">
        <f t="shared" ref="AE287:AT287" si="990">IF(AE160=0,"",ABS((AE160-$AX160)/$AX160))</f>
        <v>0.556696109607977</v>
      </c>
      <c r="AF287" s="51">
        <f t="shared" si="990"/>
        <v>0.3976397402280728</v>
      </c>
      <c r="AG287" s="51">
        <f t="shared" si="990"/>
        <v>0.80855526423163504</v>
      </c>
      <c r="AH287" s="51">
        <f t="shared" si="990"/>
        <v>0.45716172155828844</v>
      </c>
      <c r="AI287" s="51">
        <f t="shared" si="990"/>
        <v>0.48978414175418655</v>
      </c>
      <c r="AJ287" s="51" t="str">
        <f t="shared" si="990"/>
        <v/>
      </c>
      <c r="AK287" s="51" t="str">
        <f t="shared" si="990"/>
        <v/>
      </c>
      <c r="AL287" s="51" t="str">
        <f t="shared" si="990"/>
        <v/>
      </c>
      <c r="AM287" s="51" t="str">
        <f t="shared" si="990"/>
        <v/>
      </c>
      <c r="AN287" s="51" t="str">
        <f t="shared" si="990"/>
        <v/>
      </c>
      <c r="AO287" s="51" t="str">
        <f t="shared" si="990"/>
        <v/>
      </c>
      <c r="AP287" s="51" t="str">
        <f t="shared" si="990"/>
        <v/>
      </c>
      <c r="AQ287" s="51" t="str">
        <f t="shared" si="990"/>
        <v/>
      </c>
      <c r="AR287" s="51" t="str">
        <f t="shared" ref="AR287:AS287" si="991">IF(AR160=0,"",ABS((AR160-$AX160)/$AX160))</f>
        <v/>
      </c>
      <c r="AS287" s="51" t="str">
        <f t="shared" si="991"/>
        <v/>
      </c>
      <c r="AT287" s="51">
        <f t="shared" si="990"/>
        <v>0.79252239184833939</v>
      </c>
      <c r="AU287" s="36"/>
      <c r="AV287" s="63"/>
      <c r="AW287" s="65">
        <f t="shared" si="941"/>
        <v>5.2694813543499597E-4</v>
      </c>
      <c r="AX287" s="63">
        <f t="shared" si="945"/>
        <v>0.69819187895219481</v>
      </c>
      <c r="AY287" s="63">
        <f t="shared" si="946"/>
        <v>6.2747172733567669E-2</v>
      </c>
      <c r="AZ287" s="51">
        <f t="shared" si="947"/>
        <v>0.25311528269005779</v>
      </c>
      <c r="BA287" s="51">
        <f t="shared" si="948"/>
        <v>0.40954413649411608</v>
      </c>
    </row>
    <row r="288" spans="1:53" x14ac:dyDescent="0.25">
      <c r="A288" s="60">
        <v>19545</v>
      </c>
      <c r="B288" s="51">
        <f t="shared" ref="B288:AD288" si="992">IF(B161=0,"",ABS((B161-$AX161)/$AX161))</f>
        <v>9.3274459942829768</v>
      </c>
      <c r="C288" s="51">
        <f t="shared" si="992"/>
        <v>0.33805699912302051</v>
      </c>
      <c r="D288" s="51">
        <f t="shared" si="992"/>
        <v>0.32668452718655244</v>
      </c>
      <c r="E288" s="51">
        <f t="shared" si="992"/>
        <v>0.33758912044398998</v>
      </c>
      <c r="F288" s="51">
        <f t="shared" si="992"/>
        <v>0.31414582322875423</v>
      </c>
      <c r="G288" s="51">
        <f t="shared" si="992"/>
        <v>0.2932393221018984</v>
      </c>
      <c r="H288" s="51">
        <f t="shared" si="992"/>
        <v>0.2799319754506599</v>
      </c>
      <c r="I288" s="51">
        <f t="shared" si="992"/>
        <v>0.25205459772298333</v>
      </c>
      <c r="J288" s="51">
        <f t="shared" si="992"/>
        <v>0.23940949986231413</v>
      </c>
      <c r="K288" s="51">
        <f t="shared" si="992"/>
        <v>0.23322987034367998</v>
      </c>
      <c r="L288" s="51">
        <f t="shared" si="992"/>
        <v>0.28204589966133453</v>
      </c>
      <c r="M288" s="51">
        <f t="shared" si="992"/>
        <v>0.26806468639549719</v>
      </c>
      <c r="N288" s="51">
        <f t="shared" si="992"/>
        <v>0.22285737465460309</v>
      </c>
      <c r="O288" s="51">
        <f t="shared" si="992"/>
        <v>0.14605945202265475</v>
      </c>
      <c r="P288" s="51">
        <f t="shared" si="992"/>
        <v>0.14961905559132985</v>
      </c>
      <c r="Q288" s="51">
        <f t="shared" si="992"/>
        <v>0.13080014762862316</v>
      </c>
      <c r="R288" s="51">
        <f t="shared" si="992"/>
        <v>8.1734002597646183E-2</v>
      </c>
      <c r="S288" s="51">
        <f t="shared" si="992"/>
        <v>8.1355536856675292E-2</v>
      </c>
      <c r="T288" s="51">
        <f t="shared" si="992"/>
        <v>5.7443893979795373E-2</v>
      </c>
      <c r="U288" s="51">
        <f t="shared" si="992"/>
        <v>1.2009988076268145</v>
      </c>
      <c r="V288" s="51">
        <f t="shared" si="992"/>
        <v>2.4235245546835116E-3</v>
      </c>
      <c r="W288" s="51">
        <f t="shared" si="992"/>
        <v>3.2747803677370853E-2</v>
      </c>
      <c r="X288" s="51">
        <f t="shared" si="992"/>
        <v>0.15976136647011679</v>
      </c>
      <c r="Y288" s="51">
        <f t="shared" si="992"/>
        <v>5.959835248790156E-2</v>
      </c>
      <c r="Z288" s="51">
        <f t="shared" si="992"/>
        <v>8.4437880724431064E-2</v>
      </c>
      <c r="AA288" s="51">
        <f t="shared" si="992"/>
        <v>0.11597055518109425</v>
      </c>
      <c r="AB288" s="51">
        <f t="shared" si="992"/>
        <v>0.19475397647874082</v>
      </c>
      <c r="AC288" s="51">
        <f t="shared" si="992"/>
        <v>0.23625252773908401</v>
      </c>
      <c r="AD288" s="51">
        <f t="shared" si="992"/>
        <v>0.27990406726894684</v>
      </c>
      <c r="AE288" s="51">
        <f t="shared" ref="AE288:AT288" si="993">IF(AE161=0,"",ABS((AE161-$AX161)/$AX161))</f>
        <v>0.5255377821581475</v>
      </c>
      <c r="AF288" s="51">
        <f t="shared" si="993"/>
        <v>0.36966503378784937</v>
      </c>
      <c r="AG288" s="51">
        <f t="shared" si="993"/>
        <v>0.77235580514245339</v>
      </c>
      <c r="AH288" s="51">
        <f t="shared" si="993"/>
        <v>0.42799564232969434</v>
      </c>
      <c r="AI288" s="51">
        <f t="shared" si="993"/>
        <v>0.45996510268044594</v>
      </c>
      <c r="AJ288" s="51" t="str">
        <f t="shared" si="993"/>
        <v/>
      </c>
      <c r="AK288" s="51" t="str">
        <f t="shared" si="993"/>
        <v/>
      </c>
      <c r="AL288" s="51" t="str">
        <f t="shared" si="993"/>
        <v/>
      </c>
      <c r="AM288" s="51" t="str">
        <f t="shared" si="993"/>
        <v/>
      </c>
      <c r="AN288" s="51">
        <f t="shared" si="993"/>
        <v>9.9294508036359433E-2</v>
      </c>
      <c r="AO288" s="51" t="str">
        <f t="shared" si="993"/>
        <v/>
      </c>
      <c r="AP288" s="51" t="str">
        <f t="shared" si="993"/>
        <v/>
      </c>
      <c r="AQ288" s="51" t="str">
        <f t="shared" si="993"/>
        <v/>
      </c>
      <c r="AR288" s="51" t="str">
        <f t="shared" ref="AR288:AS288" si="994">IF(AR161=0,"",ABS((AR161-$AX161)/$AX161))</f>
        <v/>
      </c>
      <c r="AS288" s="51" t="str">
        <f t="shared" si="994"/>
        <v/>
      </c>
      <c r="AT288" s="51">
        <f t="shared" si="993"/>
        <v>0.79667519676215448</v>
      </c>
      <c r="AU288" s="36"/>
      <c r="AV288" s="63"/>
      <c r="AW288" s="65">
        <f t="shared" si="941"/>
        <v>5.6973091787654491E-4</v>
      </c>
      <c r="AX288" s="63">
        <f t="shared" si="945"/>
        <v>0.64894679365030039</v>
      </c>
      <c r="AY288" s="63">
        <f t="shared" si="946"/>
        <v>7.0476944672288433E-2</v>
      </c>
      <c r="AZ288" s="51">
        <f t="shared" si="947"/>
        <v>0.24573204879264873</v>
      </c>
      <c r="BA288" s="51">
        <f t="shared" si="948"/>
        <v>0.36966503378784937</v>
      </c>
    </row>
    <row r="289" spans="1:53" x14ac:dyDescent="0.25">
      <c r="A289" s="60">
        <v>19546</v>
      </c>
      <c r="B289" s="51">
        <f t="shared" ref="B289:AD289" si="995">IF(B162=0,"",ABS((B162-$AX162)/$AX162))</f>
        <v>9.3274459942829768</v>
      </c>
      <c r="C289" s="51">
        <f t="shared" si="995"/>
        <v>0.33805699912302051</v>
      </c>
      <c r="D289" s="51">
        <f t="shared" si="995"/>
        <v>0.32668452718655244</v>
      </c>
      <c r="E289" s="51">
        <f t="shared" si="995"/>
        <v>0.33758912044398998</v>
      </c>
      <c r="F289" s="51">
        <f t="shared" si="995"/>
        <v>0.31414582322875423</v>
      </c>
      <c r="G289" s="51">
        <f t="shared" si="995"/>
        <v>0.2932393221018984</v>
      </c>
      <c r="H289" s="51">
        <f t="shared" si="995"/>
        <v>0.2799319754506599</v>
      </c>
      <c r="I289" s="51">
        <f t="shared" si="995"/>
        <v>0.25205459772298333</v>
      </c>
      <c r="J289" s="51">
        <f t="shared" si="995"/>
        <v>0.23940949986231413</v>
      </c>
      <c r="K289" s="51">
        <f t="shared" si="995"/>
        <v>0.23322987034367998</v>
      </c>
      <c r="L289" s="51">
        <f t="shared" si="995"/>
        <v>0.28204589966133453</v>
      </c>
      <c r="M289" s="51">
        <f t="shared" si="995"/>
        <v>0.26806468639549719</v>
      </c>
      <c r="N289" s="51">
        <f t="shared" si="995"/>
        <v>0.22285737465460309</v>
      </c>
      <c r="O289" s="51">
        <f t="shared" si="995"/>
        <v>0.14605945202265475</v>
      </c>
      <c r="P289" s="51">
        <f t="shared" si="995"/>
        <v>0.14961905559132985</v>
      </c>
      <c r="Q289" s="51">
        <f t="shared" si="995"/>
        <v>0.13080014762862316</v>
      </c>
      <c r="R289" s="51">
        <f t="shared" si="995"/>
        <v>8.1734002597646183E-2</v>
      </c>
      <c r="S289" s="51">
        <f t="shared" si="995"/>
        <v>8.1355536856675292E-2</v>
      </c>
      <c r="T289" s="51">
        <f t="shared" si="995"/>
        <v>5.7443893979795373E-2</v>
      </c>
      <c r="U289" s="51">
        <f t="shared" si="995"/>
        <v>1.2009988076268145</v>
      </c>
      <c r="V289" s="51">
        <f t="shared" si="995"/>
        <v>2.4235245546835116E-3</v>
      </c>
      <c r="W289" s="51">
        <f t="shared" si="995"/>
        <v>3.2747803677370853E-2</v>
      </c>
      <c r="X289" s="51">
        <f t="shared" si="995"/>
        <v>0.15976136647011679</v>
      </c>
      <c r="Y289" s="51">
        <f t="shared" si="995"/>
        <v>5.959835248790156E-2</v>
      </c>
      <c r="Z289" s="51">
        <f t="shared" si="995"/>
        <v>8.4437880724431064E-2</v>
      </c>
      <c r="AA289" s="51">
        <f t="shared" si="995"/>
        <v>0.11597055518109425</v>
      </c>
      <c r="AB289" s="51">
        <f t="shared" si="995"/>
        <v>0.19475397647874082</v>
      </c>
      <c r="AC289" s="51">
        <f t="shared" si="995"/>
        <v>0.23625252773908401</v>
      </c>
      <c r="AD289" s="51">
        <f t="shared" si="995"/>
        <v>0.27990406726894684</v>
      </c>
      <c r="AE289" s="51">
        <f t="shared" ref="AE289:AT289" si="996">IF(AE162=0,"",ABS((AE162-$AX162)/$AX162))</f>
        <v>0.5255377821581475</v>
      </c>
      <c r="AF289" s="51">
        <f t="shared" si="996"/>
        <v>0.36966503378784937</v>
      </c>
      <c r="AG289" s="51">
        <f t="shared" si="996"/>
        <v>0.77235580514245339</v>
      </c>
      <c r="AH289" s="51">
        <f t="shared" si="996"/>
        <v>0.42799564232969434</v>
      </c>
      <c r="AI289" s="51">
        <f t="shared" si="996"/>
        <v>0.45996510268044594</v>
      </c>
      <c r="AJ289" s="51" t="str">
        <f t="shared" si="996"/>
        <v/>
      </c>
      <c r="AK289" s="51" t="str">
        <f t="shared" si="996"/>
        <v/>
      </c>
      <c r="AL289" s="51" t="str">
        <f t="shared" si="996"/>
        <v/>
      </c>
      <c r="AM289" s="51" t="str">
        <f t="shared" si="996"/>
        <v/>
      </c>
      <c r="AN289" s="51">
        <f t="shared" si="996"/>
        <v>9.9294508036359433E-2</v>
      </c>
      <c r="AO289" s="51" t="str">
        <f t="shared" si="996"/>
        <v/>
      </c>
      <c r="AP289" s="51" t="str">
        <f t="shared" si="996"/>
        <v/>
      </c>
      <c r="AQ289" s="51" t="str">
        <f t="shared" si="996"/>
        <v/>
      </c>
      <c r="AR289" s="51" t="str">
        <f t="shared" ref="AR289:AS289" si="997">IF(AR162=0,"",ABS((AR162-$AX162)/$AX162))</f>
        <v/>
      </c>
      <c r="AS289" s="51" t="str">
        <f t="shared" si="997"/>
        <v/>
      </c>
      <c r="AT289" s="51">
        <f t="shared" si="996"/>
        <v>0.79667519676215448</v>
      </c>
      <c r="AU289" s="36"/>
      <c r="AV289" s="63"/>
      <c r="AW289" s="65">
        <f t="shared" si="941"/>
        <v>5.6973091787654491E-4</v>
      </c>
      <c r="AX289" s="63">
        <f t="shared" si="945"/>
        <v>0.64894679365030039</v>
      </c>
      <c r="AY289" s="63">
        <f t="shared" si="946"/>
        <v>7.0476944672288433E-2</v>
      </c>
      <c r="AZ289" s="51">
        <f t="shared" si="947"/>
        <v>0.24573204879264873</v>
      </c>
      <c r="BA289" s="51">
        <f t="shared" si="948"/>
        <v>0.36966503378784937</v>
      </c>
    </row>
    <row r="290" spans="1:53" x14ac:dyDescent="0.25">
      <c r="A290" s="60">
        <v>19547</v>
      </c>
      <c r="B290" s="51">
        <f t="shared" ref="B290:AD290" si="998">IF(B163=0,"",ABS((B163-$AX163)/$AX163))</f>
        <v>9.3274459942829768</v>
      </c>
      <c r="C290" s="51">
        <f t="shared" si="998"/>
        <v>0.33805699912302051</v>
      </c>
      <c r="D290" s="51">
        <f t="shared" si="998"/>
        <v>0.32668452718655244</v>
      </c>
      <c r="E290" s="51">
        <f t="shared" si="998"/>
        <v>0.33758912044398998</v>
      </c>
      <c r="F290" s="51">
        <f t="shared" si="998"/>
        <v>0.31414582322875423</v>
      </c>
      <c r="G290" s="51">
        <f t="shared" si="998"/>
        <v>0.2932393221018984</v>
      </c>
      <c r="H290" s="51">
        <f t="shared" si="998"/>
        <v>0.2799319754506599</v>
      </c>
      <c r="I290" s="51">
        <f t="shared" si="998"/>
        <v>0.25205459772298333</v>
      </c>
      <c r="J290" s="51">
        <f t="shared" si="998"/>
        <v>0.23940949986231413</v>
      </c>
      <c r="K290" s="51">
        <f t="shared" si="998"/>
        <v>0.23322987034367998</v>
      </c>
      <c r="L290" s="51">
        <f t="shared" si="998"/>
        <v>0.28204589966133453</v>
      </c>
      <c r="M290" s="51">
        <f t="shared" si="998"/>
        <v>0.26806468639549719</v>
      </c>
      <c r="N290" s="51">
        <f t="shared" si="998"/>
        <v>0.22285737465460309</v>
      </c>
      <c r="O290" s="51">
        <f t="shared" si="998"/>
        <v>0.14605945202265475</v>
      </c>
      <c r="P290" s="51">
        <f t="shared" si="998"/>
        <v>0.14961905559132985</v>
      </c>
      <c r="Q290" s="51">
        <f t="shared" si="998"/>
        <v>0.13080014762862316</v>
      </c>
      <c r="R290" s="51">
        <f t="shared" si="998"/>
        <v>8.1734002597646183E-2</v>
      </c>
      <c r="S290" s="51">
        <f t="shared" si="998"/>
        <v>8.1355536856675292E-2</v>
      </c>
      <c r="T290" s="51">
        <f t="shared" si="998"/>
        <v>5.7443893979795373E-2</v>
      </c>
      <c r="U290" s="51">
        <f t="shared" si="998"/>
        <v>1.2009988076268145</v>
      </c>
      <c r="V290" s="51">
        <f t="shared" si="998"/>
        <v>2.4235245546835116E-3</v>
      </c>
      <c r="W290" s="51">
        <f t="shared" si="998"/>
        <v>3.2747803677370853E-2</v>
      </c>
      <c r="X290" s="51">
        <f t="shared" si="998"/>
        <v>0.15976136647011679</v>
      </c>
      <c r="Y290" s="51">
        <f t="shared" si="998"/>
        <v>5.959835248790156E-2</v>
      </c>
      <c r="Z290" s="51">
        <f t="shared" si="998"/>
        <v>8.4437880724431064E-2</v>
      </c>
      <c r="AA290" s="51">
        <f t="shared" si="998"/>
        <v>0.11597055518109425</v>
      </c>
      <c r="AB290" s="51">
        <f t="shared" si="998"/>
        <v>0.19475397647874082</v>
      </c>
      <c r="AC290" s="51">
        <f t="shared" si="998"/>
        <v>0.23625252773908401</v>
      </c>
      <c r="AD290" s="51">
        <f t="shared" si="998"/>
        <v>0.27990406726894684</v>
      </c>
      <c r="AE290" s="51">
        <f t="shared" ref="AE290:AT290" si="999">IF(AE163=0,"",ABS((AE163-$AX163)/$AX163))</f>
        <v>0.5255377821581475</v>
      </c>
      <c r="AF290" s="51">
        <f t="shared" si="999"/>
        <v>0.36966503378784937</v>
      </c>
      <c r="AG290" s="51">
        <f t="shared" si="999"/>
        <v>0.77235580514245339</v>
      </c>
      <c r="AH290" s="51">
        <f t="shared" si="999"/>
        <v>0.42799564232969434</v>
      </c>
      <c r="AI290" s="51">
        <f t="shared" si="999"/>
        <v>0.45996510268044594</v>
      </c>
      <c r="AJ290" s="51" t="str">
        <f t="shared" si="999"/>
        <v/>
      </c>
      <c r="AK290" s="51" t="str">
        <f t="shared" si="999"/>
        <v/>
      </c>
      <c r="AL290" s="51" t="str">
        <f t="shared" si="999"/>
        <v/>
      </c>
      <c r="AM290" s="51" t="str">
        <f t="shared" si="999"/>
        <v/>
      </c>
      <c r="AN290" s="51">
        <f t="shared" si="999"/>
        <v>9.9294508036359433E-2</v>
      </c>
      <c r="AO290" s="51" t="str">
        <f t="shared" si="999"/>
        <v/>
      </c>
      <c r="AP290" s="51" t="str">
        <f t="shared" si="999"/>
        <v/>
      </c>
      <c r="AQ290" s="51" t="str">
        <f t="shared" si="999"/>
        <v/>
      </c>
      <c r="AR290" s="51" t="str">
        <f t="shared" ref="AR290:AS290" si="1000">IF(AR163=0,"",ABS((AR163-$AX163)/$AX163))</f>
        <v/>
      </c>
      <c r="AS290" s="51" t="str">
        <f t="shared" si="1000"/>
        <v/>
      </c>
      <c r="AT290" s="51">
        <f t="shared" si="999"/>
        <v>0.79667519676215448</v>
      </c>
      <c r="AU290" s="36"/>
      <c r="AV290" s="63"/>
      <c r="AW290" s="65">
        <f t="shared" si="941"/>
        <v>5.6973091787654491E-4</v>
      </c>
      <c r="AX290" s="63">
        <f t="shared" si="945"/>
        <v>0.64894679365030039</v>
      </c>
      <c r="AY290" s="63">
        <f t="shared" si="946"/>
        <v>7.0476944672288433E-2</v>
      </c>
      <c r="AZ290" s="51">
        <f t="shared" si="947"/>
        <v>0.24573204879264873</v>
      </c>
      <c r="BA290" s="51">
        <f t="shared" si="948"/>
        <v>0.36966503378784937</v>
      </c>
    </row>
    <row r="291" spans="1:53" x14ac:dyDescent="0.25">
      <c r="A291" s="60">
        <v>19548</v>
      </c>
      <c r="B291" s="51">
        <f t="shared" ref="B291:AD291" si="1001">IF(B164=0,"",ABS((B164-$AX164)/$AX164))</f>
        <v>9.3274459942829768</v>
      </c>
      <c r="C291" s="51">
        <f t="shared" si="1001"/>
        <v>0.33805699912302051</v>
      </c>
      <c r="D291" s="51">
        <f t="shared" si="1001"/>
        <v>0.32668452718655244</v>
      </c>
      <c r="E291" s="51">
        <f t="shared" si="1001"/>
        <v>0.33758912044398998</v>
      </c>
      <c r="F291" s="51">
        <f t="shared" si="1001"/>
        <v>0.31414582322875423</v>
      </c>
      <c r="G291" s="51">
        <f t="shared" si="1001"/>
        <v>0.2932393221018984</v>
      </c>
      <c r="H291" s="51">
        <f t="shared" si="1001"/>
        <v>0.2799319754506599</v>
      </c>
      <c r="I291" s="51">
        <f t="shared" si="1001"/>
        <v>0.25205459772298333</v>
      </c>
      <c r="J291" s="51">
        <f t="shared" si="1001"/>
        <v>0.23940949986231413</v>
      </c>
      <c r="K291" s="51">
        <f t="shared" si="1001"/>
        <v>0.23322987034367998</v>
      </c>
      <c r="L291" s="51">
        <f t="shared" si="1001"/>
        <v>0.28204589966133453</v>
      </c>
      <c r="M291" s="51">
        <f t="shared" si="1001"/>
        <v>0.26806468639549719</v>
      </c>
      <c r="N291" s="51">
        <f t="shared" si="1001"/>
        <v>0.22285737465460309</v>
      </c>
      <c r="O291" s="51">
        <f t="shared" si="1001"/>
        <v>0.14605945202265475</v>
      </c>
      <c r="P291" s="51">
        <f t="shared" si="1001"/>
        <v>0.14961905559132985</v>
      </c>
      <c r="Q291" s="51">
        <f t="shared" si="1001"/>
        <v>0.13080014762862316</v>
      </c>
      <c r="R291" s="51">
        <f t="shared" si="1001"/>
        <v>8.1734002597646183E-2</v>
      </c>
      <c r="S291" s="51">
        <f t="shared" si="1001"/>
        <v>8.1355536856675292E-2</v>
      </c>
      <c r="T291" s="51">
        <f t="shared" si="1001"/>
        <v>5.7443893979795373E-2</v>
      </c>
      <c r="U291" s="51">
        <f t="shared" si="1001"/>
        <v>1.2009988076268145</v>
      </c>
      <c r="V291" s="51">
        <f t="shared" si="1001"/>
        <v>2.4235245546835116E-3</v>
      </c>
      <c r="W291" s="51">
        <f t="shared" si="1001"/>
        <v>3.2747803677370853E-2</v>
      </c>
      <c r="X291" s="51">
        <f t="shared" si="1001"/>
        <v>0.15976136647011679</v>
      </c>
      <c r="Y291" s="51">
        <f t="shared" si="1001"/>
        <v>5.959835248790156E-2</v>
      </c>
      <c r="Z291" s="51">
        <f t="shared" si="1001"/>
        <v>8.4437880724431064E-2</v>
      </c>
      <c r="AA291" s="51">
        <f t="shared" si="1001"/>
        <v>0.11597055518109425</v>
      </c>
      <c r="AB291" s="51">
        <f t="shared" si="1001"/>
        <v>0.19475397647874082</v>
      </c>
      <c r="AC291" s="51">
        <f t="shared" si="1001"/>
        <v>0.23625252773908401</v>
      </c>
      <c r="AD291" s="51">
        <f t="shared" si="1001"/>
        <v>0.27990406726894684</v>
      </c>
      <c r="AE291" s="51">
        <f t="shared" ref="AE291:AT291" si="1002">IF(AE164=0,"",ABS((AE164-$AX164)/$AX164))</f>
        <v>0.5255377821581475</v>
      </c>
      <c r="AF291" s="51">
        <f t="shared" si="1002"/>
        <v>0.36966503378784937</v>
      </c>
      <c r="AG291" s="51">
        <f t="shared" si="1002"/>
        <v>0.77235580514245339</v>
      </c>
      <c r="AH291" s="51">
        <f t="shared" si="1002"/>
        <v>0.42799564232969434</v>
      </c>
      <c r="AI291" s="51">
        <f t="shared" si="1002"/>
        <v>0.45996510268044594</v>
      </c>
      <c r="AJ291" s="51" t="str">
        <f t="shared" si="1002"/>
        <v/>
      </c>
      <c r="AK291" s="51" t="str">
        <f t="shared" si="1002"/>
        <v/>
      </c>
      <c r="AL291" s="51" t="str">
        <f t="shared" si="1002"/>
        <v/>
      </c>
      <c r="AM291" s="51" t="str">
        <f t="shared" si="1002"/>
        <v/>
      </c>
      <c r="AN291" s="51">
        <f t="shared" si="1002"/>
        <v>9.9294508036359433E-2</v>
      </c>
      <c r="AO291" s="51" t="str">
        <f t="shared" si="1002"/>
        <v/>
      </c>
      <c r="AP291" s="51" t="str">
        <f t="shared" si="1002"/>
        <v/>
      </c>
      <c r="AQ291" s="51" t="str">
        <f t="shared" si="1002"/>
        <v/>
      </c>
      <c r="AR291" s="51" t="str">
        <f t="shared" ref="AR291:AS291" si="1003">IF(AR164=0,"",ABS((AR164-$AX164)/$AX164))</f>
        <v/>
      </c>
      <c r="AS291" s="51" t="str">
        <f t="shared" si="1003"/>
        <v/>
      </c>
      <c r="AT291" s="51">
        <f t="shared" si="1002"/>
        <v>0.79667519676215448</v>
      </c>
      <c r="AU291" s="36"/>
      <c r="AV291" s="63"/>
      <c r="AW291" s="65">
        <f t="shared" si="941"/>
        <v>5.6973091787654491E-4</v>
      </c>
      <c r="AX291" s="63">
        <f t="shared" si="945"/>
        <v>0.64894679365030039</v>
      </c>
      <c r="AY291" s="63">
        <f t="shared" si="946"/>
        <v>7.0476944672288433E-2</v>
      </c>
      <c r="AZ291" s="51">
        <f t="shared" si="947"/>
        <v>0.24573204879264873</v>
      </c>
      <c r="BA291" s="51">
        <f t="shared" si="948"/>
        <v>0.36966503378784937</v>
      </c>
    </row>
    <row r="292" spans="1:53" x14ac:dyDescent="0.25">
      <c r="A292" s="60">
        <v>19549</v>
      </c>
      <c r="B292" s="51">
        <f t="shared" ref="B292:AD292" si="1004">IF(B165=0,"",ABS((B165-$AX165)/$AX165))</f>
        <v>9.3274459942829768</v>
      </c>
      <c r="C292" s="51">
        <f t="shared" si="1004"/>
        <v>0.33805699912302051</v>
      </c>
      <c r="D292" s="51">
        <f t="shared" si="1004"/>
        <v>0.32668452718655244</v>
      </c>
      <c r="E292" s="51">
        <f t="shared" si="1004"/>
        <v>0.33758912044398998</v>
      </c>
      <c r="F292" s="51">
        <f t="shared" si="1004"/>
        <v>0.31414582322875423</v>
      </c>
      <c r="G292" s="51">
        <f t="shared" si="1004"/>
        <v>0.2932393221018984</v>
      </c>
      <c r="H292" s="51">
        <f t="shared" si="1004"/>
        <v>0.2799319754506599</v>
      </c>
      <c r="I292" s="51">
        <f t="shared" si="1004"/>
        <v>0.25205459772298333</v>
      </c>
      <c r="J292" s="51">
        <f t="shared" si="1004"/>
        <v>0.23940949986231413</v>
      </c>
      <c r="K292" s="51">
        <f t="shared" si="1004"/>
        <v>0.23322987034367998</v>
      </c>
      <c r="L292" s="51">
        <f t="shared" si="1004"/>
        <v>0.28204589966133453</v>
      </c>
      <c r="M292" s="51">
        <f t="shared" si="1004"/>
        <v>0.26806468639549719</v>
      </c>
      <c r="N292" s="51">
        <f t="shared" si="1004"/>
        <v>0.22285737465460309</v>
      </c>
      <c r="O292" s="51">
        <f t="shared" si="1004"/>
        <v>0.14605945202265475</v>
      </c>
      <c r="P292" s="51">
        <f t="shared" si="1004"/>
        <v>0.14961905559132985</v>
      </c>
      <c r="Q292" s="51">
        <f t="shared" si="1004"/>
        <v>0.13080014762862316</v>
      </c>
      <c r="R292" s="51">
        <f t="shared" si="1004"/>
        <v>8.1734002597646183E-2</v>
      </c>
      <c r="S292" s="51">
        <f t="shared" si="1004"/>
        <v>8.1355536856675292E-2</v>
      </c>
      <c r="T292" s="51">
        <f t="shared" si="1004"/>
        <v>5.7443893979795373E-2</v>
      </c>
      <c r="U292" s="51">
        <f t="shared" si="1004"/>
        <v>1.2009988076268145</v>
      </c>
      <c r="V292" s="51">
        <f t="shared" si="1004"/>
        <v>2.4235245546835116E-3</v>
      </c>
      <c r="W292" s="51">
        <f t="shared" si="1004"/>
        <v>3.2747803677370853E-2</v>
      </c>
      <c r="X292" s="51">
        <f t="shared" si="1004"/>
        <v>0.15976136647011679</v>
      </c>
      <c r="Y292" s="51">
        <f t="shared" si="1004"/>
        <v>5.959835248790156E-2</v>
      </c>
      <c r="Z292" s="51">
        <f t="shared" si="1004"/>
        <v>8.4437880724431064E-2</v>
      </c>
      <c r="AA292" s="51">
        <f t="shared" si="1004"/>
        <v>0.11597055518109425</v>
      </c>
      <c r="AB292" s="51">
        <f t="shared" si="1004"/>
        <v>0.19475397647874082</v>
      </c>
      <c r="AC292" s="51">
        <f t="shared" si="1004"/>
        <v>0.23625252773908401</v>
      </c>
      <c r="AD292" s="51">
        <f t="shared" si="1004"/>
        <v>0.27990406726894684</v>
      </c>
      <c r="AE292" s="51">
        <f t="shared" ref="AE292:AT292" si="1005">IF(AE165=0,"",ABS((AE165-$AX165)/$AX165))</f>
        <v>0.5255377821581475</v>
      </c>
      <c r="AF292" s="51">
        <f t="shared" si="1005"/>
        <v>0.36966503378784937</v>
      </c>
      <c r="AG292" s="51">
        <f t="shared" si="1005"/>
        <v>0.77235580514245339</v>
      </c>
      <c r="AH292" s="51">
        <f t="shared" si="1005"/>
        <v>0.42799564232969434</v>
      </c>
      <c r="AI292" s="51">
        <f t="shared" si="1005"/>
        <v>0.45996510268044594</v>
      </c>
      <c r="AJ292" s="51" t="str">
        <f t="shared" si="1005"/>
        <v/>
      </c>
      <c r="AK292" s="51" t="str">
        <f t="shared" si="1005"/>
        <v/>
      </c>
      <c r="AL292" s="51" t="str">
        <f t="shared" si="1005"/>
        <v/>
      </c>
      <c r="AM292" s="51" t="str">
        <f t="shared" si="1005"/>
        <v/>
      </c>
      <c r="AN292" s="51">
        <f t="shared" si="1005"/>
        <v>9.9294508036359433E-2</v>
      </c>
      <c r="AO292" s="51" t="str">
        <f t="shared" si="1005"/>
        <v/>
      </c>
      <c r="AP292" s="51" t="str">
        <f t="shared" si="1005"/>
        <v/>
      </c>
      <c r="AQ292" s="51" t="str">
        <f t="shared" si="1005"/>
        <v/>
      </c>
      <c r="AR292" s="51" t="str">
        <f t="shared" ref="AR292:AS292" si="1006">IF(AR165=0,"",ABS((AR165-$AX165)/$AX165))</f>
        <v/>
      </c>
      <c r="AS292" s="51" t="str">
        <f t="shared" si="1006"/>
        <v/>
      </c>
      <c r="AT292" s="51">
        <f t="shared" si="1005"/>
        <v>0.79667519676215448</v>
      </c>
      <c r="AU292" s="36"/>
      <c r="AV292" s="63"/>
      <c r="AW292" s="65">
        <f t="shared" si="941"/>
        <v>5.6973091787654491E-4</v>
      </c>
      <c r="AX292" s="63">
        <f t="shared" si="945"/>
        <v>0.64894679365030039</v>
      </c>
      <c r="AY292" s="63">
        <f t="shared" si="946"/>
        <v>7.0476944672288433E-2</v>
      </c>
      <c r="AZ292" s="51">
        <f t="shared" si="947"/>
        <v>0.24573204879264873</v>
      </c>
      <c r="BA292" s="51">
        <f t="shared" si="948"/>
        <v>0.36966503378784937</v>
      </c>
    </row>
    <row r="293" spans="1:53" x14ac:dyDescent="0.25">
      <c r="A293" s="60">
        <v>19550</v>
      </c>
      <c r="B293" s="51">
        <f t="shared" ref="B293:AD293" si="1007">IF(B166=0,"",ABS((B166-$AX166)/$AX166))</f>
        <v>9.12543010875142</v>
      </c>
      <c r="C293" s="51">
        <f t="shared" si="1007"/>
        <v>0.34032906570269988</v>
      </c>
      <c r="D293" s="51">
        <f t="shared" si="1007"/>
        <v>0.328995593298469</v>
      </c>
      <c r="E293" s="51">
        <f t="shared" si="1007"/>
        <v>0.33986274508474579</v>
      </c>
      <c r="F293" s="51">
        <f t="shared" si="1007"/>
        <v>0.31649988749431646</v>
      </c>
      <c r="G293" s="51">
        <f t="shared" si="1007"/>
        <v>0.29566508142815445</v>
      </c>
      <c r="H293" s="51">
        <f t="shared" si="1007"/>
        <v>0.28240337909189306</v>
      </c>
      <c r="I293" s="51">
        <f t="shared" si="1007"/>
        <v>0.25471210318942283</v>
      </c>
      <c r="J293" s="51">
        <f t="shared" si="1007"/>
        <v>0.24204466956678847</v>
      </c>
      <c r="K293" s="51">
        <f t="shared" si="1007"/>
        <v>0.23606365827512019</v>
      </c>
      <c r="L293" s="51">
        <f t="shared" si="1007"/>
        <v>0.28446650778624627</v>
      </c>
      <c r="M293" s="51">
        <f t="shared" si="1007"/>
        <v>0.27053239900953746</v>
      </c>
      <c r="N293" s="51">
        <f t="shared" si="1007"/>
        <v>0.22547740278199546</v>
      </c>
      <c r="O293" s="51">
        <f t="shared" si="1007"/>
        <v>0.14893813500824463</v>
      </c>
      <c r="P293" s="51">
        <f t="shared" si="1007"/>
        <v>0.15248568394216597</v>
      </c>
      <c r="Q293" s="51">
        <f t="shared" si="1007"/>
        <v>0.13373013480264523</v>
      </c>
      <c r="R293" s="51">
        <f t="shared" si="1007"/>
        <v>8.482915764376478E-2</v>
      </c>
      <c r="S293" s="51">
        <f t="shared" si="1007"/>
        <v>8.4451865759470779E-2</v>
      </c>
      <c r="T293" s="51">
        <f t="shared" si="1007"/>
        <v>6.0620703994318188E-2</v>
      </c>
      <c r="U293" s="51">
        <f t="shared" si="1007"/>
        <v>1.1720307489365964</v>
      </c>
      <c r="V293" s="51">
        <f t="shared" si="1007"/>
        <v>9.3151214788076743E-4</v>
      </c>
      <c r="W293" s="51">
        <f t="shared" si="1007"/>
        <v>2.9291545558385562E-2</v>
      </c>
      <c r="X293" s="51">
        <f t="shared" si="1007"/>
        <v>3.3024252156817861E-2</v>
      </c>
      <c r="Y293" s="51">
        <f t="shared" si="1007"/>
        <v>5.6052379064868818E-2</v>
      </c>
      <c r="Z293" s="51">
        <f t="shared" si="1007"/>
        <v>8.0809001375603401E-2</v>
      </c>
      <c r="AA293" s="51">
        <f t="shared" si="1007"/>
        <v>0.11223637085763392</v>
      </c>
      <c r="AB293" s="51">
        <f t="shared" si="1007"/>
        <v>0.1907568613866007</v>
      </c>
      <c r="AC293" s="51">
        <f t="shared" si="1007"/>
        <v>0.23211702186906757</v>
      </c>
      <c r="AD293" s="51">
        <f t="shared" si="1007"/>
        <v>0.27562325044227615</v>
      </c>
      <c r="AE293" s="51">
        <f t="shared" ref="AE293:AT293" si="1008">IF(AE166=0,"",ABS((AE166-$AX166)/$AX166))</f>
        <v>0.51651217578988096</v>
      </c>
      <c r="AF293" s="51">
        <f t="shared" si="1008"/>
        <v>0.36514588116964625</v>
      </c>
      <c r="AG293" s="51">
        <f t="shared" si="1008"/>
        <v>0.76010632111917831</v>
      </c>
      <c r="AH293" s="51">
        <f t="shared" si="1008"/>
        <v>0.42332254445157314</v>
      </c>
      <c r="AI293" s="51">
        <f t="shared" si="1008"/>
        <v>0.4551877521106773</v>
      </c>
      <c r="AJ293" s="51" t="str">
        <f t="shared" si="1008"/>
        <v/>
      </c>
      <c r="AK293" s="51">
        <f t="shared" si="1008"/>
        <v>0.95900193439925496</v>
      </c>
      <c r="AL293" s="51" t="str">
        <f t="shared" si="1008"/>
        <v/>
      </c>
      <c r="AM293" s="51" t="str">
        <f t="shared" si="1008"/>
        <v/>
      </c>
      <c r="AN293" s="51">
        <f t="shared" si="1008"/>
        <v>0.11783503733802848</v>
      </c>
      <c r="AO293" s="51" t="str">
        <f t="shared" si="1008"/>
        <v/>
      </c>
      <c r="AP293" s="51" t="str">
        <f t="shared" si="1008"/>
        <v/>
      </c>
      <c r="AQ293" s="51" t="str">
        <f t="shared" si="1008"/>
        <v/>
      </c>
      <c r="AR293" s="51" t="str">
        <f t="shared" ref="AR293:AS293" si="1009">IF(AR166=0,"",ABS((AR166-$AX166)/$AX166))</f>
        <v/>
      </c>
      <c r="AS293" s="51" t="str">
        <f t="shared" si="1009"/>
        <v/>
      </c>
      <c r="AT293" s="51">
        <f t="shared" si="1008"/>
        <v>0.60172105298141709</v>
      </c>
      <c r="AU293" s="36"/>
      <c r="AV293" s="63"/>
      <c r="AW293" s="65">
        <f t="shared" si="941"/>
        <v>5.86742019150061E-4</v>
      </c>
      <c r="AX293" s="63">
        <f t="shared" si="945"/>
        <v>0.66507516023652136</v>
      </c>
      <c r="AY293" s="63">
        <f t="shared" si="946"/>
        <v>5.8793374022538439E-2</v>
      </c>
      <c r="AZ293" s="51">
        <f t="shared" si="947"/>
        <v>0.25471210318942283</v>
      </c>
      <c r="BA293" s="51">
        <f t="shared" si="948"/>
        <v>0.4116872117951878</v>
      </c>
    </row>
    <row r="294" spans="1:53" x14ac:dyDescent="0.25">
      <c r="A294" s="60">
        <v>19551</v>
      </c>
      <c r="B294" s="51">
        <f t="shared" ref="B294:AD294" si="1010">IF(B167=0,"",ABS((B167-$AX167)/$AX167))</f>
        <v>7.9663227707357818</v>
      </c>
      <c r="C294" s="51">
        <f t="shared" si="1010"/>
        <v>0.35137834441230353</v>
      </c>
      <c r="D294" s="51">
        <f t="shared" si="1010"/>
        <v>0.34023440976118241</v>
      </c>
      <c r="E294" s="51">
        <f t="shared" si="1010"/>
        <v>0.3509194401508916</v>
      </c>
      <c r="F294" s="51">
        <f t="shared" si="1010"/>
        <v>0.32794768090373044</v>
      </c>
      <c r="G294" s="51">
        <f t="shared" si="1010"/>
        <v>0.30746134130377895</v>
      </c>
      <c r="H294" s="51">
        <f t="shared" si="1010"/>
        <v>0.29442151998678717</v>
      </c>
      <c r="I294" s="51">
        <f t="shared" si="1010"/>
        <v>0.26773108418659852</v>
      </c>
      <c r="J294" s="51">
        <f t="shared" si="1010"/>
        <v>0.25488520979780732</v>
      </c>
      <c r="K294" s="51">
        <f t="shared" si="1010"/>
        <v>0.29417823875900956</v>
      </c>
      <c r="L294" s="51">
        <f t="shared" si="1010"/>
        <v>0.29619127599299555</v>
      </c>
      <c r="M294" s="51">
        <f t="shared" si="1010"/>
        <v>0.28248524163220323</v>
      </c>
      <c r="N294" s="51">
        <f t="shared" si="1010"/>
        <v>0.23816776483732524</v>
      </c>
      <c r="O294" s="51">
        <f t="shared" si="1010"/>
        <v>0.16288071619453945</v>
      </c>
      <c r="P294" s="51">
        <f t="shared" si="1010"/>
        <v>0.16636975784680794</v>
      </c>
      <c r="Q294" s="51">
        <f t="shared" si="1010"/>
        <v>0.14792090386742385</v>
      </c>
      <c r="R294" s="51">
        <f t="shared" si="1010"/>
        <v>9.9819397800838011E-2</v>
      </c>
      <c r="S294" s="51">
        <f t="shared" si="1010"/>
        <v>9.9447582124630493E-2</v>
      </c>
      <c r="T294" s="51">
        <f t="shared" si="1010"/>
        <v>7.6005965229049219E-2</v>
      </c>
      <c r="U294" s="51">
        <f t="shared" si="1010"/>
        <v>1.0084443939802834</v>
      </c>
      <c r="V294" s="51">
        <f t="shared" si="1010"/>
        <v>1.7154176629295397E-2</v>
      </c>
      <c r="W294" s="51">
        <f t="shared" si="1010"/>
        <v>1.2579963665418801E-2</v>
      </c>
      <c r="X294" s="51">
        <f t="shared" si="1010"/>
        <v>2.3183624526573254E-2</v>
      </c>
      <c r="Y294" s="51">
        <f t="shared" si="1010"/>
        <v>3.890728039163055E-2</v>
      </c>
      <c r="Z294" s="51">
        <f t="shared" si="1010"/>
        <v>6.3263453671961498E-2</v>
      </c>
      <c r="AA294" s="51">
        <f t="shared" si="1010"/>
        <v>0.72930390857816096</v>
      </c>
      <c r="AB294" s="51">
        <f t="shared" si="1010"/>
        <v>0.168552342788023</v>
      </c>
      <c r="AC294" s="51">
        <f t="shared" si="1010"/>
        <v>0.20914410936567393</v>
      </c>
      <c r="AD294" s="51">
        <f t="shared" si="1010"/>
        <v>0.25184372253082821</v>
      </c>
      <c r="AE294" s="51">
        <f t="shared" ref="AE294:AT294" si="1011">IF(AE167=0,"",ABS((AE167-$AX167)/$AX167))</f>
        <v>0.46547639236633792</v>
      </c>
      <c r="AF294" s="51">
        <f t="shared" si="1011"/>
        <v>0.34005709312403509</v>
      </c>
      <c r="AG294" s="51">
        <f t="shared" si="1011"/>
        <v>0.69061268777041873</v>
      </c>
      <c r="AH294" s="51">
        <f t="shared" si="1011"/>
        <v>0.39738847307806591</v>
      </c>
      <c r="AI294" s="51">
        <f t="shared" si="1011"/>
        <v>0.73155646146424513</v>
      </c>
      <c r="AJ294" s="51">
        <f t="shared" si="1011"/>
        <v>0.612115334923377</v>
      </c>
      <c r="AK294" s="51">
        <f t="shared" si="1011"/>
        <v>0.96395385443298331</v>
      </c>
      <c r="AL294" s="51" t="str">
        <f t="shared" si="1011"/>
        <v/>
      </c>
      <c r="AM294" s="51" t="str">
        <f t="shared" si="1011"/>
        <v/>
      </c>
      <c r="AN294" s="51">
        <f t="shared" si="1011"/>
        <v>0.551226683127089</v>
      </c>
      <c r="AO294" s="51" t="str">
        <f t="shared" si="1011"/>
        <v/>
      </c>
      <c r="AP294" s="51" t="str">
        <f t="shared" si="1011"/>
        <v/>
      </c>
      <c r="AQ294" s="51" t="str">
        <f t="shared" si="1011"/>
        <v/>
      </c>
      <c r="AR294" s="51" t="str">
        <f t="shared" ref="AR294:AS294" si="1012">IF(AR167=0,"",ABS((AR167-$AX167)/$AX167))</f>
        <v/>
      </c>
      <c r="AS294" s="51" t="str">
        <f t="shared" si="1012"/>
        <v/>
      </c>
      <c r="AT294" s="51">
        <f t="shared" si="1011"/>
        <v>0.64982687133782535</v>
      </c>
      <c r="AU294" s="36"/>
      <c r="AV294" s="63"/>
      <c r="AW294" s="65">
        <f t="shared" si="941"/>
        <v>6.5641446585295833E-4</v>
      </c>
      <c r="AX294" s="63">
        <f t="shared" si="945"/>
        <v>0.72997967444398626</v>
      </c>
      <c r="AY294" s="63">
        <f t="shared" si="946"/>
        <v>5.595660168786222E-2</v>
      </c>
      <c r="AZ294" s="51">
        <f t="shared" si="947"/>
        <v>0.29429987937289837</v>
      </c>
      <c r="BA294" s="51">
        <f t="shared" si="948"/>
        <v>0.58775987420486187</v>
      </c>
    </row>
    <row r="295" spans="1:53" x14ac:dyDescent="0.25">
      <c r="A295" s="60">
        <v>19552</v>
      </c>
      <c r="B295" s="51">
        <f t="shared" ref="B295:AD295" si="1013">IF(B168=0,"",ABS((B168-$AX168)/$AX168))</f>
        <v>7.2031820791171199</v>
      </c>
      <c r="C295" s="51">
        <f t="shared" si="1013"/>
        <v>0.35579218076558117</v>
      </c>
      <c r="D295" s="51">
        <f t="shared" si="1013"/>
        <v>0.34472381965254256</v>
      </c>
      <c r="E295" s="51">
        <f t="shared" si="1013"/>
        <v>0.35533605053286726</v>
      </c>
      <c r="F295" s="51">
        <f t="shared" si="1013"/>
        <v>0.33252041666830706</v>
      </c>
      <c r="G295" s="51">
        <f t="shared" si="1013"/>
        <v>0.3121730354471397</v>
      </c>
      <c r="H295" s="51">
        <f t="shared" si="1013"/>
        <v>0.29922173044093203</v>
      </c>
      <c r="I295" s="51">
        <f t="shared" si="1013"/>
        <v>0.27309389927925787</v>
      </c>
      <c r="J295" s="51">
        <f t="shared" si="1013"/>
        <v>0.26005820037079136</v>
      </c>
      <c r="K295" s="51">
        <f t="shared" si="1013"/>
        <v>0.29612947814130969</v>
      </c>
      <c r="L295" s="51">
        <f t="shared" si="1013"/>
        <v>0.30079566340098057</v>
      </c>
      <c r="M295" s="51">
        <f t="shared" si="1013"/>
        <v>0.28717907454634345</v>
      </c>
      <c r="N295" s="51">
        <f t="shared" si="1013"/>
        <v>0.24315086332579156</v>
      </c>
      <c r="O295" s="51">
        <f t="shared" si="1013"/>
        <v>0.16835462895208134</v>
      </c>
      <c r="P295" s="51">
        <f t="shared" si="1013"/>
        <v>0.17182051372450097</v>
      </c>
      <c r="Q295" s="51">
        <f t="shared" si="1013"/>
        <v>0.15349179678330985</v>
      </c>
      <c r="R295" s="51">
        <f t="shared" si="1013"/>
        <v>0.10570337483929766</v>
      </c>
      <c r="S295" s="51">
        <f t="shared" si="1013"/>
        <v>0.10533337192264179</v>
      </c>
      <c r="T295" s="51">
        <f t="shared" si="1013"/>
        <v>8.2044275368635275E-2</v>
      </c>
      <c r="U295" s="51">
        <f t="shared" si="1013"/>
        <v>0.90451780956724526</v>
      </c>
      <c r="V295" s="51">
        <f t="shared" si="1013"/>
        <v>2.3477268406401981E-2</v>
      </c>
      <c r="W295" s="51">
        <f t="shared" si="1013"/>
        <v>6.067190865065227E-3</v>
      </c>
      <c r="X295" s="51">
        <f t="shared" si="1013"/>
        <v>0.11843854772981234</v>
      </c>
      <c r="Y295" s="51">
        <f t="shared" si="1013"/>
        <v>3.2226026367754769E-2</v>
      </c>
      <c r="Z295" s="51">
        <f t="shared" si="1013"/>
        <v>5.6426858636320826E-2</v>
      </c>
      <c r="AA295" s="51">
        <f t="shared" si="1013"/>
        <v>1.9387543214722709</v>
      </c>
      <c r="AB295" s="51">
        <f t="shared" si="1013"/>
        <v>0.15900109587209002</v>
      </c>
      <c r="AC295" s="51">
        <f t="shared" si="1013"/>
        <v>0.19926357971965747</v>
      </c>
      <c r="AD295" s="51">
        <f t="shared" si="1013"/>
        <v>0.24161824702603901</v>
      </c>
      <c r="AE295" s="51">
        <f t="shared" ref="AE295:AT295" si="1014">IF(AE168=0,"",ABS((AE168-$AX168)/$AX168))</f>
        <v>0.43732045027898925</v>
      </c>
      <c r="AF295" s="51">
        <f t="shared" si="1014"/>
        <v>0.3293675768131975</v>
      </c>
      <c r="AG295" s="51">
        <f t="shared" si="1014"/>
        <v>0.65072402680363028</v>
      </c>
      <c r="AH295" s="51">
        <f t="shared" si="1014"/>
        <v>0.38640154356767853</v>
      </c>
      <c r="AI295" s="51">
        <f t="shared" si="1014"/>
        <v>0.69282010684128803</v>
      </c>
      <c r="AJ295" s="51">
        <f t="shared" si="1014"/>
        <v>0.64732198790463846</v>
      </c>
      <c r="AK295" s="51">
        <f t="shared" si="1014"/>
        <v>0.96722561084036618</v>
      </c>
      <c r="AL295" s="51" t="str">
        <f t="shared" si="1014"/>
        <v/>
      </c>
      <c r="AM295" s="51" t="str">
        <f t="shared" si="1014"/>
        <v/>
      </c>
      <c r="AN295" s="51">
        <f t="shared" si="1014"/>
        <v>0.41042838805311305</v>
      </c>
      <c r="AO295" s="51" t="str">
        <f t="shared" si="1014"/>
        <v/>
      </c>
      <c r="AP295" s="51" t="str">
        <f t="shared" si="1014"/>
        <v/>
      </c>
      <c r="AQ295" s="51" t="str">
        <f t="shared" si="1014"/>
        <v/>
      </c>
      <c r="AR295" s="51" t="str">
        <f t="shared" ref="AR295:AS295" si="1015">IF(AR168=0,"",ABS((AR168-$AX168)/$AX168))</f>
        <v/>
      </c>
      <c r="AS295" s="51" t="str">
        <f t="shared" si="1015"/>
        <v/>
      </c>
      <c r="AT295" s="51">
        <f t="shared" si="1014"/>
        <v>0.68161060741756052</v>
      </c>
      <c r="AU295" s="36"/>
      <c r="AV295" s="63"/>
      <c r="AW295" s="65">
        <f t="shared" ref="AW295:AW326" si="1016">MEDIAN($B168:$AT168)</f>
        <v>7.1722162727219955E-4</v>
      </c>
      <c r="AX295" s="63">
        <f t="shared" si="945"/>
        <v>0.75632941765907613</v>
      </c>
      <c r="AY295" s="63">
        <f t="shared" si="946"/>
        <v>7.4359050348940942E-2</v>
      </c>
      <c r="AZ295" s="51">
        <f t="shared" si="947"/>
        <v>0.29767560429112083</v>
      </c>
      <c r="BA295" s="51">
        <f t="shared" si="948"/>
        <v>0.56332137285437911</v>
      </c>
    </row>
    <row r="296" spans="1:53" x14ac:dyDescent="0.25">
      <c r="A296" s="60">
        <v>19553</v>
      </c>
      <c r="B296" s="51">
        <f t="shared" ref="B296:AD296" si="1017">IF(B169=0,"",ABS((B169-$AX169)/$AX169))</f>
        <v>6.5445143817487903</v>
      </c>
      <c r="C296" s="51">
        <f t="shared" si="1017"/>
        <v>0.35470014964305674</v>
      </c>
      <c r="D296" s="51">
        <f t="shared" si="1017"/>
        <v>0.34361271877428234</v>
      </c>
      <c r="E296" s="51">
        <f t="shared" si="1017"/>
        <v>0.35424283491712805</v>
      </c>
      <c r="F296" s="51">
        <f t="shared" si="1017"/>
        <v>6.1032358774122185E-2</v>
      </c>
      <c r="G296" s="51">
        <f t="shared" si="1017"/>
        <v>0.31196946119209273</v>
      </c>
      <c r="H296" s="51">
        <f t="shared" si="1017"/>
        <v>0.29901409261030493</v>
      </c>
      <c r="I296" s="51">
        <f t="shared" si="1017"/>
        <v>0.27323765561420188</v>
      </c>
      <c r="J296" s="51">
        <f t="shared" si="1017"/>
        <v>0.25993668057999519</v>
      </c>
      <c r="K296" s="51">
        <f t="shared" si="1017"/>
        <v>0.32883555727901698</v>
      </c>
      <c r="L296" s="51">
        <f t="shared" si="1017"/>
        <v>0.30041509294346663</v>
      </c>
      <c r="M296" s="51">
        <f t="shared" si="1017"/>
        <v>0.28679083987465642</v>
      </c>
      <c r="N296" s="51">
        <f t="shared" si="1017"/>
        <v>0.24273790554189301</v>
      </c>
      <c r="O296" s="51">
        <f t="shared" si="1017"/>
        <v>0.16789899865470223</v>
      </c>
      <c r="P296" s="51">
        <f t="shared" si="1017"/>
        <v>0.17136639334230802</v>
      </c>
      <c r="Q296" s="51">
        <f t="shared" si="1017"/>
        <v>0.15302706692811321</v>
      </c>
      <c r="R296" s="51">
        <f t="shared" si="1017"/>
        <v>2.3569542914804561E-2</v>
      </c>
      <c r="S296" s="51">
        <f t="shared" si="1017"/>
        <v>0.1083611070843979</v>
      </c>
      <c r="T296" s="51">
        <f t="shared" si="1017"/>
        <v>8.5150081583640194E-2</v>
      </c>
      <c r="U296" s="51">
        <f t="shared" si="1017"/>
        <v>0.81635111377242497</v>
      </c>
      <c r="V296" s="51">
        <f t="shared" si="1017"/>
        <v>2.669104285298806E-2</v>
      </c>
      <c r="W296" s="51">
        <f t="shared" si="1017"/>
        <v>2.7579230283266516E-3</v>
      </c>
      <c r="X296" s="51">
        <f t="shared" si="1017"/>
        <v>0.1116145298521285</v>
      </c>
      <c r="Y296" s="51">
        <f t="shared" si="1017"/>
        <v>3.5122243413003539E-2</v>
      </c>
      <c r="Z296" s="51">
        <f t="shared" si="1017"/>
        <v>5.9392474108911963E-2</v>
      </c>
      <c r="AA296" s="51">
        <f t="shared" si="1017"/>
        <v>1.9957516884970854</v>
      </c>
      <c r="AB296" s="51">
        <f t="shared" si="1017"/>
        <v>0.16028772162485661</v>
      </c>
      <c r="AC296" s="51">
        <f t="shared" si="1017"/>
        <v>0.2005977692472625</v>
      </c>
      <c r="AD296" s="51">
        <f t="shared" si="1017"/>
        <v>0.24300411734173863</v>
      </c>
      <c r="AE296" s="51">
        <f t="shared" ref="AE296:AT296" si="1018">IF(AE169=0,"",ABS((AE169-$AX169)/$AX169))</f>
        <v>0.42326820622636546</v>
      </c>
      <c r="AF296" s="51">
        <f t="shared" si="1018"/>
        <v>0.33110037517842361</v>
      </c>
      <c r="AG296" s="51">
        <f t="shared" si="1018"/>
        <v>0.62734010442235311</v>
      </c>
      <c r="AH296" s="51">
        <f t="shared" si="1018"/>
        <v>0.38836409912110742</v>
      </c>
      <c r="AI296" s="51">
        <f t="shared" si="1018"/>
        <v>0.67092217627050577</v>
      </c>
      <c r="AJ296" s="51">
        <f t="shared" si="1018"/>
        <v>0.24848123620313028</v>
      </c>
      <c r="AK296" s="51">
        <f t="shared" si="1018"/>
        <v>0.91020740561139424</v>
      </c>
      <c r="AL296" s="51" t="str">
        <f t="shared" si="1018"/>
        <v/>
      </c>
      <c r="AM296" s="51" t="str">
        <f t="shared" si="1018"/>
        <v/>
      </c>
      <c r="AN296" s="51">
        <f t="shared" si="1018"/>
        <v>0.28805883099529089</v>
      </c>
      <c r="AO296" s="51" t="str">
        <f t="shared" si="1018"/>
        <v/>
      </c>
      <c r="AP296" s="51" t="str">
        <f t="shared" si="1018"/>
        <v/>
      </c>
      <c r="AQ296" s="51" t="str">
        <f t="shared" si="1018"/>
        <v/>
      </c>
      <c r="AR296" s="51" t="str">
        <f t="shared" ref="AR296:AS296" si="1019">IF(AR169=0,"",ABS((AR169-$AX169)/$AX169))</f>
        <v/>
      </c>
      <c r="AS296" s="51" t="str">
        <f t="shared" si="1019"/>
        <v/>
      </c>
      <c r="AT296" s="51">
        <f t="shared" si="1018"/>
        <v>0.70923424947712099</v>
      </c>
      <c r="AU296" s="36"/>
      <c r="AV296" s="63"/>
      <c r="AW296" s="65">
        <f t="shared" si="1016"/>
        <v>7.8907865128523334E-4</v>
      </c>
      <c r="AX296" s="63">
        <f t="shared" si="945"/>
        <v>0.74136930876571261</v>
      </c>
      <c r="AY296" s="63">
        <f t="shared" si="946"/>
        <v>5.2111404900139435E-2</v>
      </c>
      <c r="AZ296" s="51">
        <f t="shared" si="947"/>
        <v>0.28001424774442918</v>
      </c>
      <c r="BA296" s="51">
        <f t="shared" si="948"/>
        <v>0.4093065633842623</v>
      </c>
    </row>
    <row r="297" spans="1:53" x14ac:dyDescent="0.25">
      <c r="A297" s="60">
        <v>19554</v>
      </c>
      <c r="B297" s="51">
        <f t="shared" ref="B297:AD297" si="1020">IF(B170=0,"",ABS((B170-$AX170)/$AX170))</f>
        <v>5.5943797386156531</v>
      </c>
      <c r="C297" s="51">
        <f t="shared" si="1020"/>
        <v>0.39640962932667223</v>
      </c>
      <c r="D297" s="51">
        <f t="shared" si="1020"/>
        <v>0.38603859553702541</v>
      </c>
      <c r="E297" s="51">
        <f t="shared" si="1020"/>
        <v>0.39598154139204256</v>
      </c>
      <c r="F297" s="51">
        <f t="shared" si="1020"/>
        <v>3.3687314020182289E-2</v>
      </c>
      <c r="G297" s="51">
        <f t="shared" si="1020"/>
        <v>0.35637583660258543</v>
      </c>
      <c r="H297" s="51">
        <f t="shared" si="1020"/>
        <v>0.34425643570907871</v>
      </c>
      <c r="I297" s="51">
        <f t="shared" si="1020"/>
        <v>0.32039487048376103</v>
      </c>
      <c r="J297" s="51">
        <f t="shared" si="1020"/>
        <v>0.30776940080850074</v>
      </c>
      <c r="K297" s="51">
        <f t="shared" si="1020"/>
        <v>0.37585285277523856</v>
      </c>
      <c r="L297" s="51">
        <f t="shared" si="1020"/>
        <v>2.737589113405646</v>
      </c>
      <c r="M297" s="51">
        <f t="shared" si="1020"/>
        <v>0.33278870116865056</v>
      </c>
      <c r="N297" s="51">
        <f t="shared" si="1020"/>
        <v>0.29157631740525647</v>
      </c>
      <c r="O297" s="51">
        <f t="shared" si="1020"/>
        <v>0.22156250033568259</v>
      </c>
      <c r="P297" s="51">
        <f t="shared" si="1020"/>
        <v>0.22480595816431356</v>
      </c>
      <c r="Q297" s="51">
        <f t="shared" si="1020"/>
        <v>0.20764889770972961</v>
      </c>
      <c r="R297" s="51">
        <f t="shared" si="1020"/>
        <v>9.1993049378151379E-2</v>
      </c>
      <c r="S297" s="51">
        <f t="shared" si="1020"/>
        <v>0.16562697254182343</v>
      </c>
      <c r="T297" s="51">
        <f t="shared" si="1020"/>
        <v>0.14390605054900291</v>
      </c>
      <c r="U297" s="51">
        <f t="shared" si="1020"/>
        <v>0.63970961411632765</v>
      </c>
      <c r="V297" s="51">
        <f t="shared" si="1020"/>
        <v>8.9135075912563463E-2</v>
      </c>
      <c r="W297" s="51">
        <f t="shared" si="1020"/>
        <v>6.1573966246502521E-2</v>
      </c>
      <c r="X297" s="51">
        <f t="shared" si="1020"/>
        <v>0.14842980527452285</v>
      </c>
      <c r="Y297" s="51">
        <f t="shared" si="1020"/>
        <v>3.1706777293500167E-2</v>
      </c>
      <c r="Z297" s="51">
        <f t="shared" si="1020"/>
        <v>9.002260628793269E-3</v>
      </c>
      <c r="AA297" s="51">
        <f t="shared" si="1020"/>
        <v>2.1446345693731699</v>
      </c>
      <c r="AB297" s="51">
        <f t="shared" si="1020"/>
        <v>8.4042444227162796E-2</v>
      </c>
      <c r="AC297" s="51">
        <f t="shared" si="1020"/>
        <v>0.12170593203366813</v>
      </c>
      <c r="AD297" s="51">
        <f t="shared" si="1020"/>
        <v>0.16132941373777554</v>
      </c>
      <c r="AE297" s="51">
        <f t="shared" ref="AE297:AT297" si="1021">IF(AE170=0,"",ABS((AE170-$AX170)/$AX170))</f>
        <v>0.31908648911530796</v>
      </c>
      <c r="AF297" s="51">
        <f t="shared" si="1021"/>
        <v>0.24380732646393008</v>
      </c>
      <c r="AG297" s="51">
        <f t="shared" si="1021"/>
        <v>0.50323257438298374</v>
      </c>
      <c r="AH297" s="51">
        <f t="shared" si="1021"/>
        <v>0.29742214392272354</v>
      </c>
      <c r="AI297" s="51">
        <f t="shared" si="1021"/>
        <v>0.54493163145576207</v>
      </c>
      <c r="AJ297" s="51">
        <f t="shared" si="1021"/>
        <v>0.25384080041046808</v>
      </c>
      <c r="AK297" s="51">
        <f t="shared" si="1021"/>
        <v>0.86998633769496347</v>
      </c>
      <c r="AL297" s="51" t="str">
        <f t="shared" si="1021"/>
        <v/>
      </c>
      <c r="AM297" s="51" t="str">
        <f t="shared" si="1021"/>
        <v/>
      </c>
      <c r="AN297" s="51">
        <f t="shared" si="1021"/>
        <v>0.119013747329429</v>
      </c>
      <c r="AO297" s="51" t="str">
        <f t="shared" si="1021"/>
        <v/>
      </c>
      <c r="AP297" s="51" t="str">
        <f t="shared" si="1021"/>
        <v/>
      </c>
      <c r="AQ297" s="51" t="str">
        <f t="shared" si="1021"/>
        <v/>
      </c>
      <c r="AR297" s="51" t="str">
        <f t="shared" ref="AR297:AS297" si="1022">IF(AR170=0,"",ABS((AR170-$AX170)/$AX170))</f>
        <v/>
      </c>
      <c r="AS297" s="51" t="str">
        <f t="shared" si="1022"/>
        <v/>
      </c>
      <c r="AT297" s="51">
        <f t="shared" si="1021"/>
        <v>0.74739440135956792</v>
      </c>
      <c r="AU297" s="36"/>
      <c r="AV297" s="63"/>
      <c r="AW297" s="65">
        <f t="shared" si="1016"/>
        <v>8.6489262316354618E-4</v>
      </c>
      <c r="AX297" s="63">
        <f t="shared" si="945"/>
        <v>0.78417198226018714</v>
      </c>
      <c r="AY297" s="63">
        <f t="shared" si="946"/>
        <v>7.7301900832964718E-2</v>
      </c>
      <c r="AZ297" s="51">
        <f t="shared" si="947"/>
        <v>0.29449923066398997</v>
      </c>
      <c r="BA297" s="51">
        <f t="shared" si="948"/>
        <v>0.46050339636045928</v>
      </c>
    </row>
    <row r="298" spans="1:53" x14ac:dyDescent="0.25">
      <c r="A298" s="60">
        <v>19555</v>
      </c>
      <c r="B298" s="51">
        <f t="shared" ref="B298:AD298" si="1023">IF(B171=0,"",ABS((B171-$AX171)/$AX171))</f>
        <v>4.8893336397593101</v>
      </c>
      <c r="C298" s="51">
        <f t="shared" si="1023"/>
        <v>0.38761290991585468</v>
      </c>
      <c r="D298" s="51">
        <f t="shared" si="1023"/>
        <v>0.37709012800522229</v>
      </c>
      <c r="E298" s="51">
        <f t="shared" si="1023"/>
        <v>0.38717778041098028</v>
      </c>
      <c r="F298" s="51">
        <f t="shared" si="1023"/>
        <v>6.488352531732676E-2</v>
      </c>
      <c r="G298" s="51">
        <f t="shared" si="1023"/>
        <v>0.34688238610356315</v>
      </c>
      <c r="H298" s="51">
        <f t="shared" si="1023"/>
        <v>0.33458378335848921</v>
      </c>
      <c r="I298" s="51">
        <f t="shared" si="1023"/>
        <v>0.31080521530497662</v>
      </c>
      <c r="J298" s="51">
        <f t="shared" si="1023"/>
        <v>0.29767643720123421</v>
      </c>
      <c r="K298" s="51">
        <f t="shared" si="1023"/>
        <v>0.44240464005868901</v>
      </c>
      <c r="L298" s="51">
        <f t="shared" si="1023"/>
        <v>2.3829375982355732</v>
      </c>
      <c r="M298" s="51">
        <f t="shared" si="1023"/>
        <v>0.32271960640901687</v>
      </c>
      <c r="N298" s="51">
        <f t="shared" si="1023"/>
        <v>0.28088388712513607</v>
      </c>
      <c r="O298" s="51">
        <f t="shared" si="1023"/>
        <v>0.20980990456449333</v>
      </c>
      <c r="P298" s="51">
        <f t="shared" si="1023"/>
        <v>0.21310162105914623</v>
      </c>
      <c r="Q298" s="51">
        <f t="shared" si="1023"/>
        <v>0.19568449555565098</v>
      </c>
      <c r="R298" s="51">
        <f t="shared" si="1023"/>
        <v>8.7744241811026996E-2</v>
      </c>
      <c r="S298" s="51">
        <f t="shared" si="1023"/>
        <v>0.1526167605709674</v>
      </c>
      <c r="T298" s="51">
        <f t="shared" si="1023"/>
        <v>0.13055576238576946</v>
      </c>
      <c r="U298" s="51">
        <f t="shared" si="1023"/>
        <v>0.56121102819661295</v>
      </c>
      <c r="V298" s="51">
        <f t="shared" si="1023"/>
        <v>7.4814591941333441E-2</v>
      </c>
      <c r="W298" s="51">
        <f t="shared" si="1023"/>
        <v>4.6816962133961637E-2</v>
      </c>
      <c r="X298" s="51">
        <f t="shared" si="1023"/>
        <v>9.3200140647667393E-2</v>
      </c>
      <c r="Y298" s="51">
        <f t="shared" si="1023"/>
        <v>1.7209759941287994E-2</v>
      </c>
      <c r="Z298" s="51">
        <f t="shared" si="1023"/>
        <v>5.8372704308570725E-3</v>
      </c>
      <c r="AA298" s="51">
        <f t="shared" si="1023"/>
        <v>1.9086395078687555</v>
      </c>
      <c r="AB298" s="51">
        <f t="shared" si="1023"/>
        <v>4.5797115004965382E-2</v>
      </c>
      <c r="AC298" s="51">
        <f t="shared" si="1023"/>
        <v>0.13029326592071264</v>
      </c>
      <c r="AD298" s="51">
        <f t="shared" si="1023"/>
        <v>0.17022751722052765</v>
      </c>
      <c r="AE298" s="51">
        <f t="shared" ref="AE298:AT298" si="1024">IF(AE171=0,"",ABS((AE171-$AX171)/$AX171))</f>
        <v>0.31139910094770479</v>
      </c>
      <c r="AF298" s="51">
        <f t="shared" si="1024"/>
        <v>0.25362299704713698</v>
      </c>
      <c r="AG298" s="51">
        <f t="shared" si="1024"/>
        <v>0.48608133695631117</v>
      </c>
      <c r="AH298" s="51">
        <f t="shared" si="1024"/>
        <v>0.30783983116586594</v>
      </c>
      <c r="AI298" s="51">
        <f t="shared" si="1024"/>
        <v>1.2250546072357764</v>
      </c>
      <c r="AJ298" s="51">
        <f t="shared" si="1024"/>
        <v>0.31587899134192954</v>
      </c>
      <c r="AK298" s="51">
        <f t="shared" si="1024"/>
        <v>0.8624296957737152</v>
      </c>
      <c r="AL298" s="51">
        <f t="shared" si="1024"/>
        <v>0.92905761788984853</v>
      </c>
      <c r="AM298" s="51" t="str">
        <f t="shared" si="1024"/>
        <v/>
      </c>
      <c r="AN298" s="51">
        <f t="shared" si="1024"/>
        <v>1.3289200251348257E-2</v>
      </c>
      <c r="AO298" s="51" t="str">
        <f t="shared" si="1024"/>
        <v/>
      </c>
      <c r="AP298" s="51">
        <f t="shared" si="1024"/>
        <v>0.82424263290750654</v>
      </c>
      <c r="AQ298" s="51" t="str">
        <f t="shared" si="1024"/>
        <v/>
      </c>
      <c r="AR298" s="51" t="str">
        <f t="shared" ref="AR298:AS298" si="1025">IF(AR171=0,"",ABS((AR171-$AX171)/$AX171))</f>
        <v/>
      </c>
      <c r="AS298" s="51" t="str">
        <f t="shared" si="1025"/>
        <v/>
      </c>
      <c r="AT298" s="51">
        <f t="shared" si="1024"/>
        <v>0.7772604019831485</v>
      </c>
      <c r="AU298" s="36"/>
      <c r="AV298" s="63"/>
      <c r="AW298" s="65">
        <f t="shared" si="1016"/>
        <v>1.0489865905778833E-3</v>
      </c>
      <c r="AX298" s="63">
        <f t="shared" ref="AX298:AX329" si="1026">PERCENTILE($B298:$AT298,0.9)</f>
        <v>0.95865731682444177</v>
      </c>
      <c r="AY298" s="63">
        <f t="shared" ref="AY298:AY329" si="1027">PERCENTILE($B298:$AT298,0.1)</f>
        <v>4.6714977421062009E-2</v>
      </c>
      <c r="AZ298" s="51">
        <f t="shared" ref="AZ298:AZ329" si="1028">MEDIAN($B298:$AT298)</f>
        <v>0.30932252323542131</v>
      </c>
      <c r="BA298" s="51">
        <f t="shared" ref="BA298:BA329" si="1029">PERCENTILE($B298:$AT298,0.8)</f>
        <v>0.6044209029539207</v>
      </c>
    </row>
    <row r="299" spans="1:53" x14ac:dyDescent="0.25">
      <c r="A299" s="60">
        <v>19556</v>
      </c>
      <c r="B299" s="51">
        <f t="shared" ref="B299:AD299" si="1030">IF(B172=0,"",ABS((B172-$AX172)/$AX172))</f>
        <v>4.0919298305605993</v>
      </c>
      <c r="C299" s="51">
        <f t="shared" si="1030"/>
        <v>0.38839606050237335</v>
      </c>
      <c r="D299" s="51">
        <f t="shared" si="1030"/>
        <v>0.66484419390008287</v>
      </c>
      <c r="E299" s="51">
        <f t="shared" si="1030"/>
        <v>4.9965276688426652E-2</v>
      </c>
      <c r="F299" s="51">
        <f t="shared" si="1030"/>
        <v>0.11384773718133785</v>
      </c>
      <c r="G299" s="51">
        <f t="shared" si="1030"/>
        <v>0.35082772288080671</v>
      </c>
      <c r="H299" s="51">
        <f t="shared" si="1030"/>
        <v>0.3386028081288549</v>
      </c>
      <c r="I299" s="51">
        <f t="shared" si="1030"/>
        <v>0.31538209046750426</v>
      </c>
      <c r="J299" s="51">
        <f t="shared" si="1030"/>
        <v>0.30203012540409607</v>
      </c>
      <c r="K299" s="51">
        <f t="shared" si="1030"/>
        <v>0.45202577476068206</v>
      </c>
      <c r="L299" s="51">
        <f t="shared" si="1030"/>
        <v>1.9719654947375509</v>
      </c>
      <c r="M299" s="51">
        <f t="shared" si="1030"/>
        <v>0.32659286440936774</v>
      </c>
      <c r="N299" s="51">
        <f t="shared" si="1030"/>
        <v>0.28499451957960875</v>
      </c>
      <c r="O299" s="51">
        <f t="shared" si="1030"/>
        <v>0.21432220498274496</v>
      </c>
      <c r="P299" s="51">
        <f t="shared" si="1030"/>
        <v>0.21759417505039175</v>
      </c>
      <c r="Q299" s="51">
        <f t="shared" si="1030"/>
        <v>0.20027512901377731</v>
      </c>
      <c r="R299" s="51">
        <f t="shared" si="1030"/>
        <v>0.10196469114101503</v>
      </c>
      <c r="S299" s="51">
        <f t="shared" si="1030"/>
        <v>0.15705979882293289</v>
      </c>
      <c r="T299" s="51">
        <f t="shared" si="1030"/>
        <v>0.13511263382034064</v>
      </c>
      <c r="U299" s="51">
        <f t="shared" si="1030"/>
        <v>0.45392466001525172</v>
      </c>
      <c r="V299" s="51">
        <f t="shared" si="1030"/>
        <v>7.9551626561413305E-2</v>
      </c>
      <c r="W299" s="51">
        <f t="shared" si="1030"/>
        <v>5.1693119956299362E-2</v>
      </c>
      <c r="X299" s="51">
        <f t="shared" si="1030"/>
        <v>0.20341819180011653</v>
      </c>
      <c r="Y299" s="51">
        <f t="shared" si="1030"/>
        <v>2.2931537081501068E-2</v>
      </c>
      <c r="Z299" s="51">
        <f t="shared" si="1030"/>
        <v>1.529745089007365E-5</v>
      </c>
      <c r="AA299" s="51">
        <f t="shared" si="1030"/>
        <v>1.676196642001655</v>
      </c>
      <c r="AB299" s="51">
        <f t="shared" si="1030"/>
        <v>3.4378001739235928E-2</v>
      </c>
      <c r="AC299" s="51">
        <f t="shared" si="1030"/>
        <v>0.11231340519641422</v>
      </c>
      <c r="AD299" s="51">
        <f t="shared" si="1030"/>
        <v>0.15162170603000261</v>
      </c>
      <c r="AE299" s="51">
        <f t="shared" ref="AE299:AT299" si="1031">IF(AE172=0,"",ABS((AE172-$AX172)/$AX172))</f>
        <v>0.27386540406681803</v>
      </c>
      <c r="AF299" s="51">
        <f t="shared" si="1031"/>
        <v>0.23396179013453106</v>
      </c>
      <c r="AG299" s="51">
        <f t="shared" si="1031"/>
        <v>0.48238466177882888</v>
      </c>
      <c r="AH299" s="51">
        <f t="shared" si="1031"/>
        <v>0.28371986773365088</v>
      </c>
      <c r="AI299" s="51">
        <f t="shared" si="1031"/>
        <v>1.0673555357647471</v>
      </c>
      <c r="AJ299" s="51">
        <f t="shared" si="1031"/>
        <v>0.3285730636657177</v>
      </c>
      <c r="AK299" s="51">
        <f t="shared" si="1031"/>
        <v>0.84404499901150576</v>
      </c>
      <c r="AL299" s="51">
        <f t="shared" si="1031"/>
        <v>0.87936547061148851</v>
      </c>
      <c r="AM299" s="51" t="str">
        <f t="shared" si="1031"/>
        <v/>
      </c>
      <c r="AN299" s="51">
        <f t="shared" si="1031"/>
        <v>0.25839508164620456</v>
      </c>
      <c r="AO299" s="51" t="str">
        <f t="shared" si="1031"/>
        <v/>
      </c>
      <c r="AP299" s="51">
        <f t="shared" si="1031"/>
        <v>0.77584900624517328</v>
      </c>
      <c r="AQ299" s="51">
        <f t="shared" si="1031"/>
        <v>0.90695705805980609</v>
      </c>
      <c r="AR299" s="51" t="str">
        <f t="shared" ref="AR299:AS299" si="1032">IF(AR172=0,"",ABS((AR172-$AX172)/$AX172))</f>
        <v/>
      </c>
      <c r="AS299" s="51" t="str">
        <f t="shared" si="1032"/>
        <v/>
      </c>
      <c r="AT299" s="51">
        <f t="shared" si="1031"/>
        <v>0.81062035285742018</v>
      </c>
      <c r="AU299" s="36"/>
      <c r="AV299" s="63"/>
      <c r="AW299" s="65">
        <f t="shared" si="1016"/>
        <v>1.2902163649200485E-3</v>
      </c>
      <c r="AX299" s="63">
        <f t="shared" si="1026"/>
        <v>0.90695705805980609</v>
      </c>
      <c r="AY299" s="63">
        <f t="shared" si="1027"/>
        <v>5.1693119956299362E-2</v>
      </c>
      <c r="AZ299" s="51">
        <f t="shared" si="1028"/>
        <v>0.28499451957960875</v>
      </c>
      <c r="BA299" s="51">
        <f t="shared" si="1029"/>
        <v>0.77584900624517328</v>
      </c>
    </row>
    <row r="300" spans="1:53" x14ac:dyDescent="0.25">
      <c r="A300" s="60">
        <v>19557</v>
      </c>
      <c r="B300" s="51">
        <f t="shared" ref="B300:AD300" si="1033">IF(B173=0,"",ABS((B173-$AX173)/$AX173))</f>
        <v>3.611448162865798</v>
      </c>
      <c r="C300" s="51">
        <f t="shared" si="1033"/>
        <v>0.28945611277092465</v>
      </c>
      <c r="D300" s="51">
        <f t="shared" si="1033"/>
        <v>0.82218174014586676</v>
      </c>
      <c r="E300" s="51">
        <f t="shared" si="1033"/>
        <v>6.4415730166469433E-3</v>
      </c>
      <c r="F300" s="51">
        <f t="shared" si="1033"/>
        <v>0.13716123669133312</v>
      </c>
      <c r="G300" s="51">
        <f t="shared" si="1033"/>
        <v>0.3462830993509905</v>
      </c>
      <c r="H300" s="51">
        <f t="shared" si="1033"/>
        <v>0.33397203972092682</v>
      </c>
      <c r="I300" s="51">
        <f t="shared" si="1033"/>
        <v>0.31087075893946886</v>
      </c>
      <c r="J300" s="51">
        <f t="shared" si="1033"/>
        <v>0.29721893980830494</v>
      </c>
      <c r="K300" s="51">
        <f t="shared" si="1033"/>
        <v>0.4728751355071843</v>
      </c>
      <c r="L300" s="51">
        <f t="shared" si="1033"/>
        <v>1.7266447810275725</v>
      </c>
      <c r="M300" s="51">
        <f t="shared" si="1033"/>
        <v>0.32172917664139916</v>
      </c>
      <c r="N300" s="51">
        <f t="shared" si="1033"/>
        <v>0.27982864188448514</v>
      </c>
      <c r="O300" s="51">
        <f t="shared" si="1033"/>
        <v>0.20864144024028358</v>
      </c>
      <c r="P300" s="51">
        <f t="shared" si="1033"/>
        <v>0.21193618541556139</v>
      </c>
      <c r="Q300" s="51">
        <f t="shared" si="1033"/>
        <v>0.19449063367950942</v>
      </c>
      <c r="R300" s="51">
        <f t="shared" si="1033"/>
        <v>0.10160863520688326</v>
      </c>
      <c r="S300" s="51">
        <f t="shared" si="1033"/>
        <v>0.15069335605914064</v>
      </c>
      <c r="T300" s="51">
        <f t="shared" si="1033"/>
        <v>0.12857872101402806</v>
      </c>
      <c r="U300" s="51">
        <f t="shared" si="1033"/>
        <v>0.39742626478743071</v>
      </c>
      <c r="V300" s="51">
        <f t="shared" si="1033"/>
        <v>7.2520425771561925E-2</v>
      </c>
      <c r="W300" s="51">
        <f t="shared" si="1033"/>
        <v>4.4445177186048006E-2</v>
      </c>
      <c r="X300" s="51">
        <f t="shared" si="1033"/>
        <v>0.19536704447104922</v>
      </c>
      <c r="Y300" s="51">
        <f t="shared" si="1033"/>
        <v>1.5935836961419366E-2</v>
      </c>
      <c r="Z300" s="51">
        <f t="shared" si="1033"/>
        <v>7.1476274865016325E-3</v>
      </c>
      <c r="AA300" s="51">
        <f t="shared" si="1033"/>
        <v>1.5678460628131985</v>
      </c>
      <c r="AB300" s="51">
        <f t="shared" si="1033"/>
        <v>7.0671515115634964E-2</v>
      </c>
      <c r="AC300" s="51">
        <f t="shared" si="1033"/>
        <v>0.11251276715341166</v>
      </c>
      <c r="AD300" s="51">
        <f t="shared" si="1033"/>
        <v>0.18853171499120683</v>
      </c>
      <c r="AE300" s="51">
        <f t="shared" ref="AE300:AT300" si="1034">IF(AE173=0,"",ABS((AE173-$AX173)/$AX173))</f>
        <v>0.25615117124819414</v>
      </c>
      <c r="AF300" s="51">
        <f t="shared" si="1034"/>
        <v>0.22753602596495331</v>
      </c>
      <c r="AG300" s="51">
        <f t="shared" si="1034"/>
        <v>0.45205080755583998</v>
      </c>
      <c r="AH300" s="51">
        <f t="shared" si="1034"/>
        <v>0.27753582494184736</v>
      </c>
      <c r="AI300" s="51">
        <f t="shared" si="1034"/>
        <v>1.4978703694772597</v>
      </c>
      <c r="AJ300" s="51">
        <f t="shared" si="1034"/>
        <v>0.37190469118200536</v>
      </c>
      <c r="AK300" s="51">
        <f t="shared" si="1034"/>
        <v>0.82614838195177898</v>
      </c>
      <c r="AL300" s="51">
        <f t="shared" si="1034"/>
        <v>0.89241764358309661</v>
      </c>
      <c r="AM300" s="51" t="str">
        <f t="shared" si="1034"/>
        <v/>
      </c>
      <c r="AN300" s="51">
        <f t="shared" si="1034"/>
        <v>0.12224177333950874</v>
      </c>
      <c r="AO300" s="51" t="str">
        <f t="shared" si="1034"/>
        <v/>
      </c>
      <c r="AP300" s="51">
        <f t="shared" si="1034"/>
        <v>0.80010124610614686</v>
      </c>
      <c r="AQ300" s="51">
        <f t="shared" si="1034"/>
        <v>0.50214359059751346</v>
      </c>
      <c r="AR300" s="51" t="str">
        <f t="shared" ref="AR300:AS300" si="1035">IF(AR173=0,"",ABS((AR173-$AX173)/$AX173))</f>
        <v/>
      </c>
      <c r="AS300" s="51" t="str">
        <f t="shared" si="1035"/>
        <v/>
      </c>
      <c r="AT300" s="51">
        <f t="shared" si="1034"/>
        <v>0.83111047226466228</v>
      </c>
      <c r="AU300" s="36"/>
      <c r="AV300" s="63"/>
      <c r="AW300" s="65">
        <f t="shared" si="1016"/>
        <v>1.4226987099315845E-3</v>
      </c>
      <c r="AX300" s="63">
        <f t="shared" si="1026"/>
        <v>0.89241764358309661</v>
      </c>
      <c r="AY300" s="63">
        <f t="shared" si="1027"/>
        <v>7.0671515115634964E-2</v>
      </c>
      <c r="AZ300" s="51">
        <f t="shared" si="1028"/>
        <v>0.27982864188448514</v>
      </c>
      <c r="BA300" s="51">
        <f t="shared" si="1029"/>
        <v>0.80010124610614686</v>
      </c>
    </row>
    <row r="301" spans="1:53" x14ac:dyDescent="0.25">
      <c r="A301" s="60">
        <v>19558</v>
      </c>
      <c r="B301" s="51">
        <f t="shared" ref="B301:AD301" si="1036">IF(B174=0,"",ABS((B174-$AX174)/$AX174))</f>
        <v>2.7008972511247991</v>
      </c>
      <c r="C301" s="51">
        <f t="shared" si="1036"/>
        <v>0.12624204279811041</v>
      </c>
      <c r="D301" s="51">
        <f t="shared" si="1036"/>
        <v>0.54441255738524086</v>
      </c>
      <c r="E301" s="51">
        <f t="shared" si="1036"/>
        <v>0.51077436864590919</v>
      </c>
      <c r="F301" s="51">
        <f t="shared" si="1036"/>
        <v>0.19757568469883044</v>
      </c>
      <c r="G301" s="51">
        <f t="shared" si="1036"/>
        <v>0.35551434935541998</v>
      </c>
      <c r="H301" s="51">
        <f t="shared" si="1036"/>
        <v>0.34337561674989314</v>
      </c>
      <c r="I301" s="51">
        <f t="shared" si="1036"/>
        <v>0.32106029192517921</v>
      </c>
      <c r="J301" s="51">
        <f t="shared" si="1036"/>
        <v>0.30726308689518167</v>
      </c>
      <c r="K301" s="51">
        <f t="shared" si="1036"/>
        <v>0.45967453182869722</v>
      </c>
      <c r="L301" s="51">
        <f t="shared" si="1036"/>
        <v>1.2533129224943751</v>
      </c>
      <c r="M301" s="51">
        <f t="shared" si="1036"/>
        <v>0.33105986431070189</v>
      </c>
      <c r="N301" s="51">
        <f t="shared" si="1036"/>
        <v>0.28973118743813825</v>
      </c>
      <c r="O301" s="51">
        <f t="shared" si="1036"/>
        <v>0.28917716948057942</v>
      </c>
      <c r="P301" s="51">
        <f t="shared" si="1036"/>
        <v>0.23388237520906727</v>
      </c>
      <c r="Q301" s="51">
        <f t="shared" si="1036"/>
        <v>0.21691969376793871</v>
      </c>
      <c r="R301" s="51">
        <f t="shared" si="1036"/>
        <v>0.13598150424944491</v>
      </c>
      <c r="S301" s="51">
        <f t="shared" si="1036"/>
        <v>0.17392721750754134</v>
      </c>
      <c r="T301" s="51">
        <f t="shared" si="1036"/>
        <v>0.15241363705552946</v>
      </c>
      <c r="U301" s="51">
        <f t="shared" si="1036"/>
        <v>0.25635065341654545</v>
      </c>
      <c r="V301" s="51">
        <f t="shared" si="1036"/>
        <v>9.7766845732728189E-2</v>
      </c>
      <c r="W301" s="51">
        <f t="shared" si="1036"/>
        <v>7.044696859975097E-2</v>
      </c>
      <c r="X301" s="51">
        <f t="shared" si="1036"/>
        <v>6.8165603641623773E-2</v>
      </c>
      <c r="Y301" s="51">
        <f t="shared" si="1036"/>
        <v>4.3431403950670099E-2</v>
      </c>
      <c r="Z301" s="51">
        <f t="shared" si="1036"/>
        <v>2.0985917455044415E-2</v>
      </c>
      <c r="AA301" s="51">
        <f t="shared" si="1036"/>
        <v>3.0956177562046805</v>
      </c>
      <c r="AB301" s="51">
        <f t="shared" si="1036"/>
        <v>6.6243135059898747E-2</v>
      </c>
      <c r="AC301" s="51">
        <f t="shared" si="1036"/>
        <v>8.3258312530532216E-2</v>
      </c>
      <c r="AD301" s="51">
        <f t="shared" si="1036"/>
        <v>4.6040388295550919E-2</v>
      </c>
      <c r="AE301" s="51">
        <f t="shared" ref="AE301:AT301" si="1037">IF(AE174=0,"",ABS((AE174-$AX174)/$AX174))</f>
        <v>0.19375794374651176</v>
      </c>
      <c r="AF301" s="51">
        <f t="shared" si="1037"/>
        <v>0.18438440753934823</v>
      </c>
      <c r="AG301" s="51">
        <f t="shared" si="1037"/>
        <v>0.36379743475951049</v>
      </c>
      <c r="AH301" s="51">
        <f t="shared" si="1037"/>
        <v>0.23345566062333883</v>
      </c>
      <c r="AI301" s="51">
        <f t="shared" si="1037"/>
        <v>1.1843231314836189</v>
      </c>
      <c r="AJ301" s="51">
        <f t="shared" si="1037"/>
        <v>0.25624861252926157</v>
      </c>
      <c r="AK301" s="51">
        <f t="shared" si="1037"/>
        <v>0.75753322896015662</v>
      </c>
      <c r="AL301" s="51">
        <f t="shared" si="1037"/>
        <v>0.91664300704591239</v>
      </c>
      <c r="AM301" s="51" t="str">
        <f t="shared" si="1037"/>
        <v/>
      </c>
      <c r="AN301" s="51">
        <f t="shared" si="1037"/>
        <v>0.13046430001466119</v>
      </c>
      <c r="AO301" s="51">
        <f t="shared" si="1037"/>
        <v>0.75457037642804514</v>
      </c>
      <c r="AP301" s="51">
        <f t="shared" si="1037"/>
        <v>0.79348585183381437</v>
      </c>
      <c r="AQ301" s="51">
        <f t="shared" si="1037"/>
        <v>9.9918418626092631E-2</v>
      </c>
      <c r="AR301" s="51" t="str">
        <f t="shared" ref="AR301:AS301" si="1038">IF(AR174=0,"",ABS((AR174-$AX174)/$AX174))</f>
        <v/>
      </c>
      <c r="AS301" s="51" t="str">
        <f t="shared" si="1038"/>
        <v/>
      </c>
      <c r="AT301" s="51">
        <f t="shared" si="1037"/>
        <v>0.54199338304002564</v>
      </c>
      <c r="AU301" s="36"/>
      <c r="AV301" s="63"/>
      <c r="AW301" s="65">
        <f t="shared" si="1016"/>
        <v>1.8321929492235349E-3</v>
      </c>
      <c r="AX301" s="63">
        <f t="shared" si="1026"/>
        <v>0.90432729152470237</v>
      </c>
      <c r="AY301" s="63">
        <f t="shared" si="1027"/>
        <v>6.8393740137436487E-2</v>
      </c>
      <c r="AZ301" s="51">
        <f t="shared" si="1028"/>
        <v>0.25629963297290348</v>
      </c>
      <c r="BA301" s="51">
        <f t="shared" si="1029"/>
        <v>0.54392872251619784</v>
      </c>
    </row>
    <row r="302" spans="1:53" x14ac:dyDescent="0.25">
      <c r="A302" s="60">
        <v>19559</v>
      </c>
      <c r="B302" s="51">
        <f t="shared" ref="B302:AD302" si="1039">IF(B175=0,"",ABS((B175-$AX175)/$AX175))</f>
        <v>2.3108946005871291</v>
      </c>
      <c r="C302" s="51">
        <f t="shared" si="1039"/>
        <v>0.10223641201404471</v>
      </c>
      <c r="D302" s="51">
        <f t="shared" si="1039"/>
        <v>0.44248326890385042</v>
      </c>
      <c r="E302" s="51">
        <f t="shared" si="1039"/>
        <v>0.41152731075161592</v>
      </c>
      <c r="F302" s="51">
        <f t="shared" si="1039"/>
        <v>0.20801132080261647</v>
      </c>
      <c r="G302" s="51">
        <f t="shared" si="1039"/>
        <v>0.34416248201983907</v>
      </c>
      <c r="H302" s="51">
        <f t="shared" si="1039"/>
        <v>0.3318088064443584</v>
      </c>
      <c r="I302" s="51">
        <f t="shared" si="1039"/>
        <v>0.30933398861919215</v>
      </c>
      <c r="J302" s="51">
        <f t="shared" si="1039"/>
        <v>0.29512089902669708</v>
      </c>
      <c r="K302" s="51">
        <f t="shared" si="1039"/>
        <v>0.50269690578256487</v>
      </c>
      <c r="L302" s="51">
        <f t="shared" si="1039"/>
        <v>1.0715005153626467</v>
      </c>
      <c r="M302" s="51">
        <f t="shared" si="1039"/>
        <v>0.31914931291658144</v>
      </c>
      <c r="N302" s="51">
        <f t="shared" si="1039"/>
        <v>0.27708133090311377</v>
      </c>
      <c r="O302" s="51">
        <f t="shared" si="1039"/>
        <v>0.33237529591985815</v>
      </c>
      <c r="P302" s="51">
        <f t="shared" si="1039"/>
        <v>0.2258949751936099</v>
      </c>
      <c r="Q302" s="51">
        <f t="shared" si="1039"/>
        <v>0.20875324188458472</v>
      </c>
      <c r="R302" s="51">
        <f t="shared" si="1039"/>
        <v>0.1318033441838927</v>
      </c>
      <c r="S302" s="51">
        <f t="shared" si="1039"/>
        <v>0.16509541373814865</v>
      </c>
      <c r="T302" s="51">
        <f t="shared" si="1039"/>
        <v>0.14334887024779341</v>
      </c>
      <c r="U302" s="51">
        <f t="shared" si="1039"/>
        <v>0.21667694688609054</v>
      </c>
      <c r="V302" s="51">
        <f t="shared" si="1039"/>
        <v>8.8052119984865215E-2</v>
      </c>
      <c r="W302" s="51">
        <f t="shared" si="1039"/>
        <v>2.7051813692513599E-2</v>
      </c>
      <c r="X302" s="51">
        <f t="shared" si="1039"/>
        <v>6.5583203329149811E-2</v>
      </c>
      <c r="Y302" s="51">
        <f t="shared" si="1039"/>
        <v>2.9207789314577477E-2</v>
      </c>
      <c r="Z302" s="51">
        <f t="shared" si="1039"/>
        <v>6.4230265178945849E-3</v>
      </c>
      <c r="AA302" s="51">
        <f t="shared" si="1039"/>
        <v>2.7363292125228638</v>
      </c>
      <c r="AB302" s="51">
        <f t="shared" si="1039"/>
        <v>6.3533987772042997E-3</v>
      </c>
      <c r="AC302" s="51">
        <f t="shared" si="1039"/>
        <v>9.4486723902956149E-2</v>
      </c>
      <c r="AD302" s="51">
        <f t="shared" si="1039"/>
        <v>0.74417724719241163</v>
      </c>
      <c r="AE302" s="51">
        <f t="shared" ref="AE302:AT302" si="1040">IF(AE175=0,"",ABS((AE175-$AX175)/$AX175))</f>
        <v>0.191090891366966</v>
      </c>
      <c r="AF302" s="51">
        <f t="shared" si="1040"/>
        <v>0.19109573927324558</v>
      </c>
      <c r="AG302" s="51">
        <f t="shared" si="1040"/>
        <v>0.35228783619228698</v>
      </c>
      <c r="AH302" s="51">
        <f t="shared" si="1040"/>
        <v>0.24087843051885571</v>
      </c>
      <c r="AI302" s="51">
        <f t="shared" si="1040"/>
        <v>1.068192668598696</v>
      </c>
      <c r="AJ302" s="51">
        <f t="shared" si="1040"/>
        <v>0.23145023495506811</v>
      </c>
      <c r="AK302" s="51">
        <f t="shared" si="1040"/>
        <v>0.68036074563239202</v>
      </c>
      <c r="AL302" s="51">
        <f t="shared" si="1040"/>
        <v>0.92674139234308461</v>
      </c>
      <c r="AM302" s="51" t="str">
        <f t="shared" si="1040"/>
        <v/>
      </c>
      <c r="AN302" s="51">
        <f t="shared" si="1040"/>
        <v>0.23580527042292432</v>
      </c>
      <c r="AO302" s="51">
        <f t="shared" si="1040"/>
        <v>0.78430324963203246</v>
      </c>
      <c r="AP302" s="51">
        <f t="shared" si="1040"/>
        <v>0.72775639295598915</v>
      </c>
      <c r="AQ302" s="51">
        <f t="shared" si="1040"/>
        <v>3.9451316072808017E-2</v>
      </c>
      <c r="AR302" s="51" t="str">
        <f t="shared" ref="AR302:AS302" si="1041">IF(AR175=0,"",ABS((AR175-$AX175)/$AX175))</f>
        <v/>
      </c>
      <c r="AS302" s="51" t="str">
        <f t="shared" si="1041"/>
        <v/>
      </c>
      <c r="AT302" s="51">
        <f t="shared" si="1040"/>
        <v>0.13745533688313613</v>
      </c>
      <c r="AU302" s="36"/>
      <c r="AV302" s="63"/>
      <c r="AW302" s="65">
        <f t="shared" si="1016"/>
        <v>2.081542478323632E-3</v>
      </c>
      <c r="AX302" s="63">
        <f t="shared" si="1026"/>
        <v>0.91249757807197918</v>
      </c>
      <c r="AY302" s="63">
        <f t="shared" si="1027"/>
        <v>4.2064504798442211E-2</v>
      </c>
      <c r="AZ302" s="51">
        <f t="shared" si="1028"/>
        <v>0.23834185047089002</v>
      </c>
      <c r="BA302" s="51">
        <f t="shared" si="1029"/>
        <v>0.64482797766242728</v>
      </c>
    </row>
    <row r="303" spans="1:53" x14ac:dyDescent="0.25">
      <c r="A303" s="60">
        <v>19560</v>
      </c>
      <c r="B303" s="51">
        <f t="shared" ref="B303:AD303" si="1042">IF(B176=0,"",ABS((B176-$AX176)/$AX176))</f>
        <v>1.8587643748333937</v>
      </c>
      <c r="C303" s="51">
        <f t="shared" si="1042"/>
        <v>1.5663673498201519E-3</v>
      </c>
      <c r="D303" s="51">
        <f t="shared" si="1042"/>
        <v>0.3229080468683273</v>
      </c>
      <c r="E303" s="51">
        <f t="shared" si="1042"/>
        <v>0.4287379496272325</v>
      </c>
      <c r="F303" s="51">
        <f t="shared" si="1042"/>
        <v>0.19972109144765515</v>
      </c>
      <c r="G303" s="51">
        <f t="shared" si="1042"/>
        <v>0.32246127749002435</v>
      </c>
      <c r="H303" s="51">
        <f t="shared" si="1042"/>
        <v>0.30969647034239289</v>
      </c>
      <c r="I303" s="51">
        <f t="shared" si="1042"/>
        <v>0.28678498884802839</v>
      </c>
      <c r="J303" s="51">
        <f t="shared" si="1042"/>
        <v>0.52783403434871201</v>
      </c>
      <c r="K303" s="51">
        <f t="shared" si="1042"/>
        <v>0.51286232072641014</v>
      </c>
      <c r="L303" s="51">
        <f t="shared" si="1042"/>
        <v>0.8447203136203546</v>
      </c>
      <c r="M303" s="51">
        <f t="shared" si="1042"/>
        <v>0.29927890746926722</v>
      </c>
      <c r="N303" s="51">
        <f t="shared" si="1042"/>
        <v>0.25597630711924646</v>
      </c>
      <c r="O303" s="51">
        <f t="shared" si="1042"/>
        <v>0.41411856232721145</v>
      </c>
      <c r="P303" s="51">
        <f t="shared" si="1042"/>
        <v>0.21061640395105516</v>
      </c>
      <c r="Q303" s="51">
        <f t="shared" si="1042"/>
        <v>0.19313207639704519</v>
      </c>
      <c r="R303" s="51">
        <f t="shared" si="1042"/>
        <v>0.23203006392998365</v>
      </c>
      <c r="S303" s="51">
        <f t="shared" si="1042"/>
        <v>0.15568675764768544</v>
      </c>
      <c r="T303" s="51">
        <f t="shared" si="1042"/>
        <v>0.13368975676548739</v>
      </c>
      <c r="U303" s="51">
        <f t="shared" si="1042"/>
        <v>0.16429268836189387</v>
      </c>
      <c r="V303" s="51">
        <f t="shared" si="1042"/>
        <v>7.7683230903833569E-2</v>
      </c>
      <c r="W303" s="51">
        <f t="shared" si="1042"/>
        <v>2.2267179904789651E-2</v>
      </c>
      <c r="X303" s="51">
        <f t="shared" si="1042"/>
        <v>0.18727955290697143</v>
      </c>
      <c r="Y303" s="51">
        <f t="shared" si="1042"/>
        <v>6.9908214768324678E-2</v>
      </c>
      <c r="Z303" s="51">
        <f t="shared" si="1042"/>
        <v>2.6573554339924109E-4</v>
      </c>
      <c r="AA303" s="51">
        <f t="shared" si="1042"/>
        <v>2.1825627751950041</v>
      </c>
      <c r="AB303" s="51">
        <f t="shared" si="1042"/>
        <v>5.9499084812013318E-2</v>
      </c>
      <c r="AC303" s="51">
        <f t="shared" si="1042"/>
        <v>9.1633760105149342E-2</v>
      </c>
      <c r="AD303" s="51">
        <f t="shared" si="1042"/>
        <v>0.84626237333355414</v>
      </c>
      <c r="AE303" s="51">
        <f t="shared" ref="AE303:AT303" si="1043">IF(AE176=0,"",ABS((AE176-$AX176)/$AX176))</f>
        <v>0.17061755340020793</v>
      </c>
      <c r="AF303" s="51">
        <f t="shared" si="1043"/>
        <v>7.6312313592520581E-2</v>
      </c>
      <c r="AG303" s="51">
        <f t="shared" si="1043"/>
        <v>0.31404345555761493</v>
      </c>
      <c r="AH303" s="51">
        <f t="shared" si="1043"/>
        <v>0.13474646939015139</v>
      </c>
      <c r="AI303" s="51">
        <f t="shared" si="1043"/>
        <v>1.1951057591276502</v>
      </c>
      <c r="AJ303" s="51">
        <f t="shared" si="1043"/>
        <v>0.22548519482290894</v>
      </c>
      <c r="AK303" s="51">
        <f t="shared" si="1043"/>
        <v>0.41430872878262376</v>
      </c>
      <c r="AL303" s="51">
        <f t="shared" si="1043"/>
        <v>0.42614334561197498</v>
      </c>
      <c r="AM303" s="51" t="str">
        <f t="shared" si="1043"/>
        <v/>
      </c>
      <c r="AN303" s="51">
        <f t="shared" si="1043"/>
        <v>0.36987719928482482</v>
      </c>
      <c r="AO303" s="51">
        <f t="shared" si="1043"/>
        <v>0.82214554067620349</v>
      </c>
      <c r="AP303" s="51">
        <f t="shared" si="1043"/>
        <v>0.70069251111373654</v>
      </c>
      <c r="AQ303" s="51">
        <f t="shared" si="1043"/>
        <v>0.16138211257319784</v>
      </c>
      <c r="AR303" s="51">
        <f t="shared" ref="AR303:AS303" si="1044">IF(AR176=0,"",ABS((AR176-$AX176)/$AX176))</f>
        <v>0.94305090741693764</v>
      </c>
      <c r="AS303" s="51" t="str">
        <f t="shared" si="1044"/>
        <v/>
      </c>
      <c r="AT303" s="51">
        <f t="shared" si="1043"/>
        <v>9.9123847298936391E-2</v>
      </c>
      <c r="AU303" s="36"/>
      <c r="AV303" s="63"/>
      <c r="AW303" s="65">
        <f t="shared" si="1016"/>
        <v>2.6194559746594527E-3</v>
      </c>
      <c r="AX303" s="63">
        <f t="shared" si="1026"/>
        <v>0.84595396139091428</v>
      </c>
      <c r="AY303" s="63">
        <f t="shared" si="1027"/>
        <v>7.1189034533163859E-2</v>
      </c>
      <c r="AZ303" s="51">
        <f t="shared" si="1028"/>
        <v>0.25597630711924646</v>
      </c>
      <c r="BA303" s="51">
        <f t="shared" si="1029"/>
        <v>0.52184534889979128</v>
      </c>
    </row>
    <row r="304" spans="1:53" x14ac:dyDescent="0.25">
      <c r="A304" s="60">
        <v>19561</v>
      </c>
      <c r="B304" s="51">
        <f t="shared" ref="B304:AD304" si="1045">IF(B177=0,"",ABS((B177-$AX177)/$AX177))</f>
        <v>1.568207729165161</v>
      </c>
      <c r="C304" s="51">
        <f t="shared" si="1045"/>
        <v>0.1520936875272462</v>
      </c>
      <c r="D304" s="51">
        <f t="shared" si="1045"/>
        <v>0.23694933966978995</v>
      </c>
      <c r="E304" s="51">
        <f t="shared" si="1045"/>
        <v>1.1617468945891083</v>
      </c>
      <c r="F304" s="51">
        <f t="shared" si="1045"/>
        <v>0.21627551696353708</v>
      </c>
      <c r="G304" s="51">
        <f t="shared" si="1045"/>
        <v>0.32017161650203668</v>
      </c>
      <c r="H304" s="51">
        <f t="shared" si="1045"/>
        <v>0.30736173110421361</v>
      </c>
      <c r="I304" s="51">
        <f t="shared" si="1045"/>
        <v>0.28453498789960957</v>
      </c>
      <c r="J304" s="51">
        <f t="shared" si="1045"/>
        <v>0.73863098607144373</v>
      </c>
      <c r="K304" s="51">
        <f t="shared" si="1045"/>
        <v>0.50443747042120268</v>
      </c>
      <c r="L304" s="51">
        <f t="shared" si="1045"/>
        <v>0.69382279157083993</v>
      </c>
      <c r="M304" s="51">
        <f t="shared" si="1045"/>
        <v>0.2983228041355781</v>
      </c>
      <c r="N304" s="51">
        <f t="shared" si="1045"/>
        <v>0.25495548667156481</v>
      </c>
      <c r="O304" s="51">
        <f t="shared" si="1045"/>
        <v>0.46023121631706182</v>
      </c>
      <c r="P304" s="51">
        <f t="shared" si="1045"/>
        <v>0.21344264475103428</v>
      </c>
      <c r="Q304" s="51">
        <f t="shared" si="1045"/>
        <v>0.19601746461620201</v>
      </c>
      <c r="R304" s="51">
        <f t="shared" si="1045"/>
        <v>0.2875154914584257</v>
      </c>
      <c r="S304" s="51">
        <f t="shared" si="1045"/>
        <v>0.16251841632181085</v>
      </c>
      <c r="T304" s="51">
        <f t="shared" si="1045"/>
        <v>0.14635450747052675</v>
      </c>
      <c r="U304" s="51">
        <f t="shared" si="1045"/>
        <v>0.11680276697382636</v>
      </c>
      <c r="V304" s="51">
        <f t="shared" si="1045"/>
        <v>8.735708454284194E-2</v>
      </c>
      <c r="W304" s="51">
        <f t="shared" si="1045"/>
        <v>9.4646697528793677E-2</v>
      </c>
      <c r="X304" s="51">
        <f t="shared" si="1045"/>
        <v>0.15071081205335915</v>
      </c>
      <c r="Y304" s="51">
        <f t="shared" si="1045"/>
        <v>7.8557447335426245E-2</v>
      </c>
      <c r="Z304" s="51">
        <f t="shared" si="1045"/>
        <v>1.4860022245760291E-2</v>
      </c>
      <c r="AA304" s="51">
        <f t="shared" si="1045"/>
        <v>2.1186539871713781</v>
      </c>
      <c r="AB304" s="51">
        <f t="shared" si="1045"/>
        <v>5.3558802800964256E-2</v>
      </c>
      <c r="AC304" s="51">
        <f t="shared" si="1045"/>
        <v>6.9760674445132717E-2</v>
      </c>
      <c r="AD304" s="51">
        <f t="shared" si="1045"/>
        <v>0.64346162742378887</v>
      </c>
      <c r="AE304" s="51">
        <f t="shared" ref="AE304:AT304" si="1046">IF(AE177=0,"",ABS((AE177-$AX177)/$AX177))</f>
        <v>8.7132392655429755E-2</v>
      </c>
      <c r="AF304" s="51">
        <f t="shared" si="1046"/>
        <v>5.9346935979112322E-2</v>
      </c>
      <c r="AG304" s="51">
        <f t="shared" si="1046"/>
        <v>0.52255030204521491</v>
      </c>
      <c r="AH304" s="51">
        <f t="shared" si="1046"/>
        <v>0.11282975298211803</v>
      </c>
      <c r="AI304" s="51">
        <f t="shared" si="1046"/>
        <v>1.0368177820222706</v>
      </c>
      <c r="AJ304" s="51">
        <f t="shared" si="1046"/>
        <v>0.12556549659040053</v>
      </c>
      <c r="AK304" s="51">
        <f t="shared" si="1046"/>
        <v>0.27063490508490118</v>
      </c>
      <c r="AL304" s="51">
        <f t="shared" si="1046"/>
        <v>0.47518185749883596</v>
      </c>
      <c r="AM304" s="51" t="str">
        <f t="shared" si="1046"/>
        <v/>
      </c>
      <c r="AN304" s="51">
        <f t="shared" si="1046"/>
        <v>0.27005026655874731</v>
      </c>
      <c r="AO304" s="51">
        <f t="shared" si="1046"/>
        <v>0.84547676854329612</v>
      </c>
      <c r="AP304" s="51">
        <f t="shared" si="1046"/>
        <v>0.70745065584828803</v>
      </c>
      <c r="AQ304" s="51">
        <f t="shared" si="1046"/>
        <v>0.19043702977223184</v>
      </c>
      <c r="AR304" s="51">
        <f t="shared" ref="AR304:AS304" si="1047">IF(AR177=0,"",ABS((AR177-$AX177)/$AX177))</f>
        <v>0.95052157900387035</v>
      </c>
      <c r="AS304" s="51" t="str">
        <f t="shared" si="1047"/>
        <v/>
      </c>
      <c r="AT304" s="51">
        <f t="shared" si="1046"/>
        <v>1.1329093140790397E-2</v>
      </c>
      <c r="AU304" s="36"/>
      <c r="AV304" s="63"/>
      <c r="AW304" s="65">
        <f t="shared" si="1016"/>
        <v>3.0299473353667351E-3</v>
      </c>
      <c r="AX304" s="63">
        <f t="shared" si="1026"/>
        <v>0.92951261691175591</v>
      </c>
      <c r="AY304" s="63">
        <f t="shared" si="1027"/>
        <v>7.152002902319142E-2</v>
      </c>
      <c r="AZ304" s="51">
        <f t="shared" si="1028"/>
        <v>0.25495548667156481</v>
      </c>
      <c r="BA304" s="51">
        <f t="shared" si="1029"/>
        <v>0.67367832591201959</v>
      </c>
    </row>
    <row r="305" spans="1:53" x14ac:dyDescent="0.25">
      <c r="A305" s="60">
        <v>19562</v>
      </c>
      <c r="B305" s="51">
        <f t="shared" ref="B305:AD305" si="1048">IF(B178=0,"",ABS((B178-$AX178)/$AX178))</f>
        <v>1.3665466321837414</v>
      </c>
      <c r="C305" s="51">
        <f t="shared" si="1048"/>
        <v>0.20638302139806172</v>
      </c>
      <c r="D305" s="51">
        <f t="shared" si="1048"/>
        <v>0.68947892992332349</v>
      </c>
      <c r="E305" s="51">
        <f t="shared" si="1048"/>
        <v>1.5421424014496921</v>
      </c>
      <c r="F305" s="51">
        <f t="shared" si="1048"/>
        <v>0.22239049785822898</v>
      </c>
      <c r="G305" s="51">
        <f t="shared" si="1048"/>
        <v>0.3125431313934518</v>
      </c>
      <c r="H305" s="51">
        <f t="shared" si="1048"/>
        <v>0.29958743158763018</v>
      </c>
      <c r="I305" s="51">
        <f t="shared" si="1048"/>
        <v>0.27662909554691412</v>
      </c>
      <c r="J305" s="51">
        <f t="shared" si="1048"/>
        <v>0.64133073562474152</v>
      </c>
      <c r="K305" s="51">
        <f t="shared" si="1048"/>
        <v>0.47911498010553272</v>
      </c>
      <c r="L305" s="51">
        <f t="shared" si="1048"/>
        <v>0.59305544513084874</v>
      </c>
      <c r="M305" s="51">
        <f t="shared" si="1048"/>
        <v>0.28964553004730881</v>
      </c>
      <c r="N305" s="51">
        <f t="shared" si="1048"/>
        <v>0.24573580842199269</v>
      </c>
      <c r="O305" s="51">
        <f t="shared" si="1048"/>
        <v>0.46408031395079191</v>
      </c>
      <c r="P305" s="51">
        <f t="shared" si="1048"/>
        <v>0.20681011123708493</v>
      </c>
      <c r="Q305" s="51">
        <f t="shared" si="1048"/>
        <v>0.18522187222838782</v>
      </c>
      <c r="R305" s="51">
        <f t="shared" si="1048"/>
        <v>0.26738033687846791</v>
      </c>
      <c r="S305" s="51">
        <f t="shared" si="1048"/>
        <v>0.15583381429550527</v>
      </c>
      <c r="T305" s="51">
        <f t="shared" si="1048"/>
        <v>0.13891320833352455</v>
      </c>
      <c r="U305" s="51">
        <f t="shared" si="1048"/>
        <v>9.6386915027744352E-2</v>
      </c>
      <c r="V305" s="51">
        <f t="shared" si="1048"/>
        <v>7.9759818823725862E-2</v>
      </c>
      <c r="W305" s="51">
        <f t="shared" si="1048"/>
        <v>8.3088698967713676E-2</v>
      </c>
      <c r="X305" s="51">
        <f t="shared" si="1048"/>
        <v>0.21156657931306938</v>
      </c>
      <c r="Y305" s="51">
        <f t="shared" si="1048"/>
        <v>6.586338373887303E-2</v>
      </c>
      <c r="Z305" s="51">
        <f t="shared" si="1048"/>
        <v>6.3698508193141606E-3</v>
      </c>
      <c r="AA305" s="51">
        <f t="shared" si="1048"/>
        <v>1.8585460686252733</v>
      </c>
      <c r="AB305" s="51">
        <f t="shared" si="1048"/>
        <v>1.6351709303204125E-3</v>
      </c>
      <c r="AC305" s="51">
        <f t="shared" si="1048"/>
        <v>7.4271991167240162E-2</v>
      </c>
      <c r="AD305" s="51">
        <f t="shared" si="1048"/>
        <v>0.67555309464625113</v>
      </c>
      <c r="AE305" s="51">
        <f t="shared" ref="AE305:AT305" si="1049">IF(AE178=0,"",ABS((AE178-$AX178)/$AX178))</f>
        <v>8.9280418290669225E-2</v>
      </c>
      <c r="AF305" s="51">
        <f t="shared" si="1049"/>
        <v>7.1482046858961243E-2</v>
      </c>
      <c r="AG305" s="51">
        <f t="shared" si="1049"/>
        <v>0.44197138636816674</v>
      </c>
      <c r="AH305" s="51">
        <f t="shared" si="1049"/>
        <v>7.8301339380600368E-2</v>
      </c>
      <c r="AI305" s="51">
        <f t="shared" si="1049"/>
        <v>0.94550443284777475</v>
      </c>
      <c r="AJ305" s="51">
        <f t="shared" si="1049"/>
        <v>8.4597198200610027E-2</v>
      </c>
      <c r="AK305" s="51">
        <f t="shared" si="1049"/>
        <v>0.26674050083053297</v>
      </c>
      <c r="AL305" s="51">
        <f t="shared" si="1049"/>
        <v>0.53221285922724448</v>
      </c>
      <c r="AM305" s="51" t="str">
        <f t="shared" si="1049"/>
        <v/>
      </c>
      <c r="AN305" s="51">
        <f t="shared" si="1049"/>
        <v>0.3493725329559062</v>
      </c>
      <c r="AO305" s="51">
        <f t="shared" si="1049"/>
        <v>0.86226851784961323</v>
      </c>
      <c r="AP305" s="51">
        <f t="shared" si="1049"/>
        <v>0.73924144355323873</v>
      </c>
      <c r="AQ305" s="51">
        <f t="shared" si="1049"/>
        <v>9.8013396332075342E-2</v>
      </c>
      <c r="AR305" s="51">
        <f t="shared" ref="AR305:AS305" si="1050">IF(AR178=0,"",ABS((AR178-$AX178)/$AX178))</f>
        <v>0.95589830607336745</v>
      </c>
      <c r="AS305" s="51" t="str">
        <f t="shared" si="1050"/>
        <v/>
      </c>
      <c r="AT305" s="51">
        <f t="shared" si="1049"/>
        <v>8.2048024450021823E-2</v>
      </c>
      <c r="AU305" s="36"/>
      <c r="AV305" s="63"/>
      <c r="AW305" s="65">
        <f t="shared" si="1016"/>
        <v>3.4427451568602575E-3</v>
      </c>
      <c r="AX305" s="63">
        <f t="shared" si="1026"/>
        <v>0.92885724984814277</v>
      </c>
      <c r="AY305" s="63">
        <f t="shared" si="1027"/>
        <v>7.5077860809912203E-2</v>
      </c>
      <c r="AZ305" s="51">
        <f t="shared" si="1028"/>
        <v>0.26674050083053297</v>
      </c>
      <c r="BA305" s="51">
        <f t="shared" si="1029"/>
        <v>0.66186415103764729</v>
      </c>
    </row>
    <row r="306" spans="1:53" x14ac:dyDescent="0.25">
      <c r="A306" s="60">
        <v>19563</v>
      </c>
      <c r="B306" s="51">
        <f t="shared" ref="B306:AD306" si="1051">IF(B179=0,"",ABS((B179-$AX179)/$AX179))</f>
        <v>1.1821405207105407</v>
      </c>
      <c r="C306" s="51">
        <f t="shared" si="1051"/>
        <v>0.14655707458468262</v>
      </c>
      <c r="D306" s="51">
        <f t="shared" si="1051"/>
        <v>0.57696727862857</v>
      </c>
      <c r="E306" s="51">
        <f t="shared" si="1051"/>
        <v>1.6483306232456558</v>
      </c>
      <c r="F306" s="51">
        <f t="shared" si="1051"/>
        <v>0.24039045405234644</v>
      </c>
      <c r="G306" s="51">
        <f t="shared" si="1051"/>
        <v>0.31933242446410376</v>
      </c>
      <c r="H306" s="51">
        <f t="shared" si="1051"/>
        <v>0.30650288161724315</v>
      </c>
      <c r="I306" s="51">
        <f t="shared" si="1051"/>
        <v>0.27897966733427332</v>
      </c>
      <c r="J306" s="51">
        <f t="shared" si="1051"/>
        <v>0.53943988303591117</v>
      </c>
      <c r="K306" s="51">
        <f t="shared" si="1051"/>
        <v>0.47075456049850012</v>
      </c>
      <c r="L306" s="51">
        <f t="shared" si="1051"/>
        <v>0.49423784031797185</v>
      </c>
      <c r="M306" s="51">
        <f t="shared" si="1051"/>
        <v>0.29629039776409666</v>
      </c>
      <c r="N306" s="51">
        <f t="shared" si="1051"/>
        <v>0.25278612818263879</v>
      </c>
      <c r="O306" s="51">
        <f t="shared" si="1051"/>
        <v>0.44552223152029896</v>
      </c>
      <c r="P306" s="51">
        <f t="shared" si="1051"/>
        <v>0.21636172125151662</v>
      </c>
      <c r="Q306" s="51">
        <f t="shared" si="1051"/>
        <v>0.19542203288371873</v>
      </c>
      <c r="R306" s="51">
        <f t="shared" si="1051"/>
        <v>0.30663572843016862</v>
      </c>
      <c r="S306" s="51">
        <f t="shared" si="1051"/>
        <v>0.15890269613677219</v>
      </c>
      <c r="T306" s="51">
        <f t="shared" si="1051"/>
        <v>1.4629431955678871E-2</v>
      </c>
      <c r="U306" s="51">
        <f t="shared" si="1051"/>
        <v>5.74132589597506E-2</v>
      </c>
      <c r="V306" s="51">
        <f t="shared" si="1051"/>
        <v>9.6325571558680267E-2</v>
      </c>
      <c r="W306" s="51">
        <f t="shared" si="1051"/>
        <v>9.6989382112425901E-2</v>
      </c>
      <c r="X306" s="51">
        <f t="shared" si="1051"/>
        <v>0.20591875811510824</v>
      </c>
      <c r="Y306" s="51">
        <f t="shared" si="1051"/>
        <v>7.9424428700374111E-2</v>
      </c>
      <c r="Z306" s="51">
        <f t="shared" si="1051"/>
        <v>2.406524923876115E-2</v>
      </c>
      <c r="AA306" s="51">
        <f t="shared" si="1051"/>
        <v>1.9175725359917717</v>
      </c>
      <c r="AB306" s="51">
        <f t="shared" si="1051"/>
        <v>2.8529581273556755E-2</v>
      </c>
      <c r="AC306" s="51">
        <f t="shared" si="1051"/>
        <v>5.209535500019815E-2</v>
      </c>
      <c r="AD306" s="51">
        <f t="shared" si="1051"/>
        <v>0.59436542442598206</v>
      </c>
      <c r="AE306" s="51">
        <f t="shared" ref="AE306:AT306" si="1052">IF(AE179=0,"",ABS((AE179-$AX179)/$AX179))</f>
        <v>6.9951741266123538E-2</v>
      </c>
      <c r="AF306" s="51">
        <f t="shared" si="1052"/>
        <v>5.9365812176153533E-2</v>
      </c>
      <c r="AG306" s="51">
        <f t="shared" si="1052"/>
        <v>0.36961858729284019</v>
      </c>
      <c r="AH306" s="51">
        <f t="shared" si="1052"/>
        <v>6.7581718669040461E-2</v>
      </c>
      <c r="AI306" s="51">
        <f t="shared" si="1052"/>
        <v>0.9152755778085081</v>
      </c>
      <c r="AJ306" s="51">
        <f t="shared" si="1052"/>
        <v>7.0202127842149048E-2</v>
      </c>
      <c r="AK306" s="51">
        <f t="shared" si="1052"/>
        <v>0.18628587207306235</v>
      </c>
      <c r="AL306" s="51">
        <f t="shared" si="1052"/>
        <v>0.51744061515340667</v>
      </c>
      <c r="AM306" s="51" t="str">
        <f t="shared" si="1052"/>
        <v/>
      </c>
      <c r="AN306" s="51">
        <f t="shared" si="1052"/>
        <v>0.27046345280582762</v>
      </c>
      <c r="AO306" s="51">
        <f t="shared" si="1052"/>
        <v>0.87645138883001472</v>
      </c>
      <c r="AP306" s="51">
        <f t="shared" si="1052"/>
        <v>0.76609300214666209</v>
      </c>
      <c r="AQ306" s="51">
        <f t="shared" si="1052"/>
        <v>6.8018229217641946E-2</v>
      </c>
      <c r="AR306" s="51">
        <f t="shared" ref="AR306:AS306" si="1053">IF(AR179=0,"",ABS((AR179-$AX179)/$AX179))</f>
        <v>0.88131900674103236</v>
      </c>
      <c r="AS306" s="51">
        <f t="shared" si="1053"/>
        <v>0.65183556953434219</v>
      </c>
      <c r="AT306" s="51">
        <f t="shared" si="1052"/>
        <v>0.14363689748756087</v>
      </c>
      <c r="AU306" s="36"/>
      <c r="AV306" s="63"/>
      <c r="AW306" s="65">
        <f t="shared" si="1016"/>
        <v>3.7825519104142374E-3</v>
      </c>
      <c r="AX306" s="63">
        <f t="shared" si="1026"/>
        <v>0.87985872136772714</v>
      </c>
      <c r="AY306" s="63">
        <f t="shared" si="1027"/>
        <v>5.7999024924671481E-2</v>
      </c>
      <c r="AZ306" s="51">
        <f t="shared" si="1028"/>
        <v>0.26162479049423321</v>
      </c>
      <c r="BA306" s="51">
        <f t="shared" si="1029"/>
        <v>0.58392653694753482</v>
      </c>
    </row>
    <row r="307" spans="1:53" x14ac:dyDescent="0.25">
      <c r="A307" s="60">
        <v>19564</v>
      </c>
      <c r="B307" s="51">
        <f t="shared" ref="B307:AD307" si="1054">IF(B180=0,"",ABS((B180-$AX180)/$AX180))</f>
        <v>0.91893753453975091</v>
      </c>
      <c r="C307" s="51">
        <f t="shared" si="1054"/>
        <v>8.8960565527871002E-2</v>
      </c>
      <c r="D307" s="51">
        <f t="shared" si="1054"/>
        <v>0.4186644373696411</v>
      </c>
      <c r="E307" s="51">
        <f t="shared" si="1054"/>
        <v>1.30909529147117</v>
      </c>
      <c r="F307" s="51">
        <f t="shared" si="1054"/>
        <v>0.26006991956666775</v>
      </c>
      <c r="G307" s="51">
        <f t="shared" si="1054"/>
        <v>0.32248024260811514</v>
      </c>
      <c r="H307" s="51">
        <f t="shared" si="1054"/>
        <v>0.30970620423757184</v>
      </c>
      <c r="I307" s="51">
        <f t="shared" si="1054"/>
        <v>0.27936417148440418</v>
      </c>
      <c r="J307" s="51">
        <f t="shared" si="1054"/>
        <v>0.35053036870555426</v>
      </c>
      <c r="K307" s="51">
        <f t="shared" si="1054"/>
        <v>0.45418105764901756</v>
      </c>
      <c r="L307" s="51">
        <f t="shared" si="1054"/>
        <v>0.35495355928418493</v>
      </c>
      <c r="M307" s="51">
        <f t="shared" si="1054"/>
        <v>0.30124886965636488</v>
      </c>
      <c r="N307" s="51">
        <f t="shared" si="1054"/>
        <v>0.33864820715791122</v>
      </c>
      <c r="O307" s="51">
        <f t="shared" si="1054"/>
        <v>0.41147102059661805</v>
      </c>
      <c r="P307" s="51">
        <f t="shared" si="1054"/>
        <v>0.22088949147072678</v>
      </c>
      <c r="Q307" s="51">
        <f t="shared" si="1054"/>
        <v>0.20068781398086041</v>
      </c>
      <c r="R307" s="51">
        <f t="shared" si="1054"/>
        <v>0.28611263635215356</v>
      </c>
      <c r="S307" s="51">
        <f t="shared" si="1054"/>
        <v>0.16289074435083362</v>
      </c>
      <c r="T307" s="51">
        <f t="shared" si="1054"/>
        <v>8.7757579965124247E-2</v>
      </c>
      <c r="U307" s="51">
        <f t="shared" si="1054"/>
        <v>2.9074307440785603E-2</v>
      </c>
      <c r="V307" s="51">
        <f t="shared" si="1054"/>
        <v>5.1054263148544894E-2</v>
      </c>
      <c r="W307" s="51">
        <f t="shared" si="1054"/>
        <v>0.10456893023959574</v>
      </c>
      <c r="X307" s="51">
        <f t="shared" si="1054"/>
        <v>0.10351152855105164</v>
      </c>
      <c r="Y307" s="51">
        <f t="shared" si="1054"/>
        <v>8.6174864232985843E-2</v>
      </c>
      <c r="Z307" s="51">
        <f t="shared" si="1054"/>
        <v>3.6520224610200214E-2</v>
      </c>
      <c r="AA307" s="51">
        <f t="shared" si="1054"/>
        <v>1.5475318102779596</v>
      </c>
      <c r="AB307" s="51">
        <f t="shared" si="1054"/>
        <v>0.29954251716085079</v>
      </c>
      <c r="AC307" s="51">
        <f t="shared" si="1054"/>
        <v>8.6156595225519661E-2</v>
      </c>
      <c r="AD307" s="51">
        <f t="shared" si="1054"/>
        <v>0.40651421490218087</v>
      </c>
      <c r="AE307" s="51">
        <f t="shared" ref="AE307:AT307" si="1055">IF(AE180=0,"",ABS((AE180-$AX180)/$AX180))</f>
        <v>4.2282494292863231E-2</v>
      </c>
      <c r="AF307" s="51">
        <f t="shared" si="1055"/>
        <v>4.2231730429065861E-2</v>
      </c>
      <c r="AG307" s="51">
        <f t="shared" si="1055"/>
        <v>0.26745580411630865</v>
      </c>
      <c r="AH307" s="51">
        <f t="shared" si="1055"/>
        <v>5.2495693399177125E-2</v>
      </c>
      <c r="AI307" s="51">
        <f t="shared" si="1055"/>
        <v>1.870108185720663</v>
      </c>
      <c r="AJ307" s="51">
        <f t="shared" si="1055"/>
        <v>7.4330694868740147E-3</v>
      </c>
      <c r="AK307" s="51">
        <f t="shared" si="1055"/>
        <v>0.22631929594836736</v>
      </c>
      <c r="AL307" s="51">
        <f t="shared" si="1055"/>
        <v>0.76479754915367859</v>
      </c>
      <c r="AM307" s="51">
        <f t="shared" si="1055"/>
        <v>0.96364056789301067</v>
      </c>
      <c r="AN307" s="51">
        <f t="shared" si="1055"/>
        <v>0.39242815359370109</v>
      </c>
      <c r="AO307" s="51">
        <f t="shared" si="1055"/>
        <v>0.7942127557606713</v>
      </c>
      <c r="AP307" s="51">
        <f t="shared" si="1055"/>
        <v>0.80519782440004128</v>
      </c>
      <c r="AQ307" s="51">
        <f t="shared" si="1055"/>
        <v>8.3580692403208021E-2</v>
      </c>
      <c r="AR307" s="51">
        <f t="shared" ref="AR307:AS307" si="1056">IF(AR180=0,"",ABS((AR180-$AX180)/$AX180))</f>
        <v>0.70348066665743392</v>
      </c>
      <c r="AS307" s="51">
        <f t="shared" si="1056"/>
        <v>0.71004207166235989</v>
      </c>
      <c r="AT307" s="51">
        <f t="shared" si="1055"/>
        <v>0.12222104312230286</v>
      </c>
      <c r="AU307" s="36"/>
      <c r="AV307" s="63"/>
      <c r="AW307" s="65">
        <f t="shared" si="1016"/>
        <v>4.5928833505558039E-3</v>
      </c>
      <c r="AX307" s="63">
        <f t="shared" si="1026"/>
        <v>0.87344165048386724</v>
      </c>
      <c r="AY307" s="63">
        <f t="shared" si="1027"/>
        <v>4.5791201835135902E-2</v>
      </c>
      <c r="AZ307" s="51">
        <f t="shared" si="1028"/>
        <v>0.28611263635215356</v>
      </c>
      <c r="BA307" s="51">
        <f t="shared" si="1029"/>
        <v>0.70479294765841916</v>
      </c>
    </row>
    <row r="308" spans="1:53" x14ac:dyDescent="0.25">
      <c r="A308" s="60">
        <v>19565</v>
      </c>
      <c r="B308" s="51">
        <f t="shared" ref="B308:AD308" si="1057">IF(B181=0,"",ABS((B181-$AX181)/$AX181))</f>
        <v>0.74160829847226417</v>
      </c>
      <c r="C308" s="51">
        <f t="shared" si="1057"/>
        <v>0.53271759894502424</v>
      </c>
      <c r="D308" s="51">
        <f t="shared" si="1057"/>
        <v>0.32306166479541837</v>
      </c>
      <c r="E308" s="51">
        <f t="shared" si="1057"/>
        <v>1.073687036967522</v>
      </c>
      <c r="F308" s="51">
        <f t="shared" si="1057"/>
        <v>0.2484101891213823</v>
      </c>
      <c r="G308" s="51">
        <f t="shared" si="1057"/>
        <v>0.29725059127561415</v>
      </c>
      <c r="H308" s="51">
        <f t="shared" si="1057"/>
        <v>0.28399518001371737</v>
      </c>
      <c r="I308" s="51">
        <f t="shared" si="1057"/>
        <v>0.23841118573835107</v>
      </c>
      <c r="J308" s="51">
        <f t="shared" si="1057"/>
        <v>0.19959962476291498</v>
      </c>
      <c r="K308" s="51">
        <f t="shared" si="1057"/>
        <v>0.41515566836941104</v>
      </c>
      <c r="L308" s="51">
        <f t="shared" si="1057"/>
        <v>0.27530739093481427</v>
      </c>
      <c r="M308" s="51">
        <f t="shared" si="1057"/>
        <v>0.27689635843508925</v>
      </c>
      <c r="N308" s="51">
        <f t="shared" si="1057"/>
        <v>0.30040070351026715</v>
      </c>
      <c r="O308" s="51">
        <f t="shared" si="1057"/>
        <v>0.46784870504039094</v>
      </c>
      <c r="P308" s="51">
        <f t="shared" si="1057"/>
        <v>0.2576944795101957</v>
      </c>
      <c r="Q308" s="51">
        <f t="shared" si="1057"/>
        <v>0.17953073942437511</v>
      </c>
      <c r="R308" s="51">
        <f t="shared" si="1057"/>
        <v>0.34553117376711057</v>
      </c>
      <c r="S308" s="51">
        <f t="shared" si="1057"/>
        <v>0.1462001782951115</v>
      </c>
      <c r="T308" s="51">
        <f t="shared" si="1057"/>
        <v>7.9028270865241251E-2</v>
      </c>
      <c r="U308" s="51">
        <f t="shared" si="1057"/>
        <v>2.8262700288441727E-2</v>
      </c>
      <c r="V308" s="51">
        <f t="shared" si="1057"/>
        <v>6.4975534936960816E-2</v>
      </c>
      <c r="W308" s="51">
        <f t="shared" si="1057"/>
        <v>8.419462773067389E-2</v>
      </c>
      <c r="X308" s="51">
        <f t="shared" si="1057"/>
        <v>3.355504740249883E-2</v>
      </c>
      <c r="Y308" s="51">
        <f t="shared" si="1057"/>
        <v>6.4469584329314683E-2</v>
      </c>
      <c r="Z308" s="51">
        <f t="shared" si="1057"/>
        <v>1.8553318667621527E-2</v>
      </c>
      <c r="AA308" s="51">
        <f t="shared" si="1057"/>
        <v>2.2981593653588139</v>
      </c>
      <c r="AB308" s="51">
        <f t="shared" si="1057"/>
        <v>0.26713806906870685</v>
      </c>
      <c r="AC308" s="51">
        <f t="shared" si="1057"/>
        <v>3.6528362219641689E-2</v>
      </c>
      <c r="AD308" s="51">
        <f t="shared" si="1057"/>
        <v>0.2334089622995488</v>
      </c>
      <c r="AE308" s="51">
        <f t="shared" ref="AE308:AT308" si="1058">IF(AE181=0,"",ABS((AE181-$AX181)/$AX181))</f>
        <v>5.1549745753240808E-4</v>
      </c>
      <c r="AF308" s="51">
        <f t="shared" si="1058"/>
        <v>0.11141532424433565</v>
      </c>
      <c r="AG308" s="51">
        <f t="shared" si="1058"/>
        <v>0.24302926557860668</v>
      </c>
      <c r="AH308" s="51">
        <f t="shared" si="1058"/>
        <v>6.5006974243746407E-2</v>
      </c>
      <c r="AI308" s="51">
        <f t="shared" si="1058"/>
        <v>1.905433786820258</v>
      </c>
      <c r="AJ308" s="51">
        <f t="shared" si="1058"/>
        <v>0.12664242898421996</v>
      </c>
      <c r="AK308" s="51">
        <f t="shared" si="1058"/>
        <v>0.29342038228274164</v>
      </c>
      <c r="AL308" s="51">
        <f t="shared" si="1058"/>
        <v>0.69875031495321027</v>
      </c>
      <c r="AM308" s="51">
        <f t="shared" si="1058"/>
        <v>0.84631011435002423</v>
      </c>
      <c r="AN308" s="51">
        <f t="shared" si="1058"/>
        <v>0.48636355307442458</v>
      </c>
      <c r="AO308" s="51">
        <f t="shared" si="1058"/>
        <v>0.82602908680036125</v>
      </c>
      <c r="AP308" s="51">
        <f t="shared" si="1058"/>
        <v>0.83531577718691097</v>
      </c>
      <c r="AQ308" s="51">
        <f t="shared" si="1058"/>
        <v>8.8548641551034618E-2</v>
      </c>
      <c r="AR308" s="51">
        <f t="shared" ref="AR308:AS308" si="1059">IF(AR181=0,"",ABS((AR181-$AX181)/$AX181))</f>
        <v>0.72147210476941515</v>
      </c>
      <c r="AS308" s="51">
        <f t="shared" si="1059"/>
        <v>0.61888089899405929</v>
      </c>
      <c r="AT308" s="51">
        <f t="shared" si="1058"/>
        <v>0.25793259305304106</v>
      </c>
      <c r="AU308" s="36"/>
      <c r="AV308" s="63"/>
      <c r="AW308" s="65">
        <f t="shared" si="1016"/>
        <v>5.4446166997959098E-3</v>
      </c>
      <c r="AX308" s="63">
        <f t="shared" si="1026"/>
        <v>0.83160110103229112</v>
      </c>
      <c r="AY308" s="63">
        <f t="shared" si="1027"/>
        <v>4.7704851063510897E-2</v>
      </c>
      <c r="AZ308" s="51">
        <f t="shared" si="1028"/>
        <v>0.26713806906870685</v>
      </c>
      <c r="BA308" s="51">
        <f t="shared" si="1029"/>
        <v>0.63485478218588975</v>
      </c>
    </row>
    <row r="309" spans="1:53" x14ac:dyDescent="0.25">
      <c r="A309" s="60">
        <v>19566</v>
      </c>
      <c r="B309" s="51">
        <f t="shared" ref="B309:AD309" si="1060">IF(B182=0,"",ABS((B182-$AX182)/$AX182))</f>
        <v>0.61348214305441584</v>
      </c>
      <c r="C309" s="51">
        <f t="shared" si="1060"/>
        <v>0.76834938885880466</v>
      </c>
      <c r="D309" s="51">
        <f t="shared" si="1060"/>
        <v>0.30174772287101131</v>
      </c>
      <c r="E309" s="51">
        <f t="shared" si="1060"/>
        <v>0.96162766464649541</v>
      </c>
      <c r="F309" s="51">
        <f t="shared" si="1060"/>
        <v>0.13847983976970613</v>
      </c>
      <c r="G309" s="51">
        <f t="shared" si="1060"/>
        <v>0.28625401057420419</v>
      </c>
      <c r="H309" s="51">
        <f t="shared" si="1060"/>
        <v>0.27278658450535687</v>
      </c>
      <c r="I309" s="51">
        <f t="shared" si="1060"/>
        <v>0.22953124143610881</v>
      </c>
      <c r="J309" s="51">
        <f t="shared" si="1060"/>
        <v>0.27416168139173791</v>
      </c>
      <c r="K309" s="51">
        <f t="shared" si="1060"/>
        <v>0.39373698628063164</v>
      </c>
      <c r="L309" s="51">
        <f t="shared" si="1060"/>
        <v>0.2254688964836325</v>
      </c>
      <c r="M309" s="51">
        <f t="shared" si="1060"/>
        <v>0.26441769517790259</v>
      </c>
      <c r="N309" s="51">
        <f t="shared" si="1060"/>
        <v>0.27971665063594092</v>
      </c>
      <c r="O309" s="51">
        <f t="shared" si="1060"/>
        <v>0.41941310496234951</v>
      </c>
      <c r="P309" s="51">
        <f t="shared" si="1060"/>
        <v>0.23252781958737079</v>
      </c>
      <c r="Q309" s="51">
        <f t="shared" si="1060"/>
        <v>0.15910419841361897</v>
      </c>
      <c r="R309" s="51">
        <f t="shared" si="1060"/>
        <v>0.30444995772020034</v>
      </c>
      <c r="S309" s="51">
        <f t="shared" si="1060"/>
        <v>0.12671769873561217</v>
      </c>
      <c r="T309" s="51">
        <f t="shared" si="1060"/>
        <v>2.2425967848050891E-2</v>
      </c>
      <c r="U309" s="51">
        <f t="shared" si="1060"/>
        <v>2.0315710558228922E-2</v>
      </c>
      <c r="V309" s="51">
        <f t="shared" si="1060"/>
        <v>0.10838953030488557</v>
      </c>
      <c r="W309" s="51">
        <f t="shared" si="1060"/>
        <v>6.4121609468841656E-2</v>
      </c>
      <c r="X309" s="51">
        <f t="shared" si="1060"/>
        <v>4.9930437534732287E-2</v>
      </c>
      <c r="Y309" s="51">
        <f t="shared" si="1060"/>
        <v>0.11061280570502463</v>
      </c>
      <c r="Z309" s="51">
        <f t="shared" si="1060"/>
        <v>1.8140342114550097E-3</v>
      </c>
      <c r="AA309" s="51">
        <f t="shared" si="1060"/>
        <v>1.9808046281130387</v>
      </c>
      <c r="AB309" s="51">
        <f t="shared" si="1060"/>
        <v>0.3115683799588912</v>
      </c>
      <c r="AC309" s="51">
        <f t="shared" si="1060"/>
        <v>8.5517358820328654E-2</v>
      </c>
      <c r="AD309" s="51">
        <f t="shared" si="1060"/>
        <v>0.3350963353552508</v>
      </c>
      <c r="AE309" s="51">
        <f t="shared" ref="AE309:AT309" si="1061">IF(AE182=0,"",ABS((AE182-$AX182)/$AX182))</f>
        <v>7.499049096872365E-2</v>
      </c>
      <c r="AF309" s="51">
        <f t="shared" si="1061"/>
        <v>0.11768662659721522</v>
      </c>
      <c r="AG309" s="51">
        <f t="shared" si="1061"/>
        <v>0.20217503229254424</v>
      </c>
      <c r="AH309" s="51">
        <f t="shared" si="1061"/>
        <v>3.1925916131246403E-3</v>
      </c>
      <c r="AI309" s="51">
        <f t="shared" si="1061"/>
        <v>1.7467897041778653</v>
      </c>
      <c r="AJ309" s="51">
        <f t="shared" si="1061"/>
        <v>0.19191654542754952</v>
      </c>
      <c r="AK309" s="51">
        <f t="shared" si="1061"/>
        <v>0.34114549473739203</v>
      </c>
      <c r="AL309" s="51">
        <f t="shared" si="1061"/>
        <v>0.92018466706848989</v>
      </c>
      <c r="AM309" s="51">
        <f t="shared" si="1061"/>
        <v>0.72632588968692291</v>
      </c>
      <c r="AN309" s="51">
        <f t="shared" si="1061"/>
        <v>0.54268624430865697</v>
      </c>
      <c r="AO309" s="51">
        <f t="shared" si="1061"/>
        <v>0.76765874334096662</v>
      </c>
      <c r="AP309" s="51">
        <f t="shared" si="1061"/>
        <v>0.8207906758057959</v>
      </c>
      <c r="AQ309" s="51">
        <f t="shared" si="1061"/>
        <v>0.16820598009327872</v>
      </c>
      <c r="AR309" s="51">
        <f t="shared" ref="AR309:AS309" si="1062">IF(AR182=0,"",ABS((AR182-$AX182)/$AX182))</f>
        <v>0.62802102947974825</v>
      </c>
      <c r="AS309" s="51">
        <f t="shared" si="1062"/>
        <v>0.62949404805631626</v>
      </c>
      <c r="AT309" s="51">
        <f t="shared" si="1061"/>
        <v>0.33930383079645043</v>
      </c>
      <c r="AU309" s="36"/>
      <c r="AV309" s="63"/>
      <c r="AW309" s="65">
        <f t="shared" si="1016"/>
        <v>5.9387707973545048E-3</v>
      </c>
      <c r="AX309" s="63">
        <f t="shared" si="1026"/>
        <v>0.79981416102699954</v>
      </c>
      <c r="AY309" s="63">
        <f t="shared" si="1027"/>
        <v>5.5606906308376038E-2</v>
      </c>
      <c r="AZ309" s="51">
        <f t="shared" si="1028"/>
        <v>0.27416168139173791</v>
      </c>
      <c r="BA309" s="51">
        <f t="shared" si="1029"/>
        <v>0.6283156331950619</v>
      </c>
    </row>
    <row r="310" spans="1:53" x14ac:dyDescent="0.25">
      <c r="A310" s="60">
        <v>19567</v>
      </c>
      <c r="B310" s="51">
        <f t="shared" ref="B310:AD310" si="1063">IF(B183=0,"",ABS((B183-$AX183)/$AX183))</f>
        <v>0.35970210494339794</v>
      </c>
      <c r="C310" s="51">
        <f t="shared" si="1063"/>
        <v>1.1260049719739238</v>
      </c>
      <c r="D310" s="51">
        <f t="shared" si="1063"/>
        <v>0.24354254548340007</v>
      </c>
      <c r="E310" s="51">
        <f t="shared" si="1063"/>
        <v>0.82378897386158512</v>
      </c>
      <c r="F310" s="51">
        <f t="shared" si="1063"/>
        <v>0.1210785119145933</v>
      </c>
      <c r="G310" s="51">
        <f t="shared" si="1063"/>
        <v>0.23885645757053123</v>
      </c>
      <c r="H310" s="51">
        <f t="shared" si="1063"/>
        <v>0.33594099897250063</v>
      </c>
      <c r="I310" s="51">
        <f t="shared" si="1063"/>
        <v>0.20856131944489992</v>
      </c>
      <c r="J310" s="51">
        <f t="shared" si="1063"/>
        <v>0.14571929943307832</v>
      </c>
      <c r="K310" s="51">
        <f t="shared" si="1063"/>
        <v>0.33898944789213764</v>
      </c>
      <c r="L310" s="51">
        <f t="shared" si="1063"/>
        <v>0.18429379314158437</v>
      </c>
      <c r="M310" s="51">
        <f t="shared" si="1063"/>
        <v>0.22001179874203858</v>
      </c>
      <c r="N310" s="51">
        <f t="shared" si="1063"/>
        <v>0.3763313079882093</v>
      </c>
      <c r="O310" s="51">
        <f t="shared" si="1063"/>
        <v>0.50418440154847621</v>
      </c>
      <c r="P310" s="51">
        <f t="shared" si="1063"/>
        <v>0.1856108523963626</v>
      </c>
      <c r="Q310" s="51">
        <f t="shared" si="1063"/>
        <v>0.25453007231330871</v>
      </c>
      <c r="R310" s="51">
        <f t="shared" si="1063"/>
        <v>0.23505507525688971</v>
      </c>
      <c r="S310" s="51">
        <f t="shared" si="1063"/>
        <v>0.22977534129059746</v>
      </c>
      <c r="T310" s="51">
        <f t="shared" si="1063"/>
        <v>0.10732880637904177</v>
      </c>
      <c r="U310" s="51">
        <f t="shared" si="1063"/>
        <v>4.4483202330182698E-4</v>
      </c>
      <c r="V310" s="51">
        <f t="shared" si="1063"/>
        <v>0.23366976613783341</v>
      </c>
      <c r="W310" s="51">
        <f t="shared" si="1063"/>
        <v>2.6277785965317352E-2</v>
      </c>
      <c r="X310" s="51">
        <f t="shared" si="1063"/>
        <v>0.13508742118232631</v>
      </c>
      <c r="Y310" s="51">
        <f t="shared" si="1063"/>
        <v>5.9980081088316275E-2</v>
      </c>
      <c r="Z310" s="51">
        <f t="shared" si="1063"/>
        <v>3.555292614999167E-2</v>
      </c>
      <c r="AA310" s="51">
        <f t="shared" si="1063"/>
        <v>3.0646221477883313</v>
      </c>
      <c r="AB310" s="51">
        <f t="shared" si="1063"/>
        <v>0.25753109827471027</v>
      </c>
      <c r="AC310" s="51">
        <f t="shared" si="1063"/>
        <v>9.7822811691824843E-2</v>
      </c>
      <c r="AD310" s="51">
        <f t="shared" si="1063"/>
        <v>0.55417930524356318</v>
      </c>
      <c r="AE310" s="51">
        <f t="shared" ref="AE310:AT310" si="1064">IF(AE183=0,"",ABS((AE183-$AX183)/$AX183))</f>
        <v>0.17203546580672779</v>
      </c>
      <c r="AF310" s="51">
        <f t="shared" si="1064"/>
        <v>6.6292627166670032E-2</v>
      </c>
      <c r="AG310" s="51">
        <f t="shared" si="1064"/>
        <v>0.15891435744734042</v>
      </c>
      <c r="AH310" s="51">
        <f t="shared" si="1064"/>
        <v>0.13032766934779091</v>
      </c>
      <c r="AI310" s="51">
        <f t="shared" si="1064"/>
        <v>1.4181495327399647</v>
      </c>
      <c r="AJ310" s="51">
        <f t="shared" si="1064"/>
        <v>6.1381774586998235E-2</v>
      </c>
      <c r="AK310" s="51">
        <f t="shared" si="1064"/>
        <v>0.28215483813876585</v>
      </c>
      <c r="AL310" s="51">
        <f t="shared" si="1064"/>
        <v>0.76154172916777274</v>
      </c>
      <c r="AM310" s="51">
        <f t="shared" si="1064"/>
        <v>0.72679296451176834</v>
      </c>
      <c r="AN310" s="51">
        <f t="shared" si="1064"/>
        <v>0.54346673370933329</v>
      </c>
      <c r="AO310" s="51">
        <f t="shared" si="1064"/>
        <v>0.80671273008857036</v>
      </c>
      <c r="AP310" s="51">
        <f t="shared" si="1064"/>
        <v>0.83736048111802708</v>
      </c>
      <c r="AQ310" s="51">
        <f t="shared" si="1064"/>
        <v>3.7980864634394942E-2</v>
      </c>
      <c r="AR310" s="51">
        <f t="shared" ref="AR310:AS310" si="1065">IF(AR183=0,"",ABS((AR183-$AX183)/$AX183))</f>
        <v>0.62865587949279156</v>
      </c>
      <c r="AS310" s="51">
        <f t="shared" si="1065"/>
        <v>0.61395906111944598</v>
      </c>
      <c r="AT310" s="51">
        <f t="shared" si="1064"/>
        <v>0.45035952450880007</v>
      </c>
      <c r="AU310" s="36"/>
      <c r="AV310" s="63"/>
      <c r="AW310" s="65">
        <f t="shared" si="1016"/>
        <v>6.9804661785206334E-3</v>
      </c>
      <c r="AX310" s="63">
        <f t="shared" si="1026"/>
        <v>0.81695847635237928</v>
      </c>
      <c r="AY310" s="63">
        <f t="shared" si="1027"/>
        <v>6.0540758487789059E-2</v>
      </c>
      <c r="AZ310" s="51">
        <f t="shared" si="1028"/>
        <v>0.23885645757053123</v>
      </c>
      <c r="BA310" s="51">
        <f t="shared" si="1029"/>
        <v>0.61689842479411516</v>
      </c>
    </row>
    <row r="311" spans="1:53" x14ac:dyDescent="0.25">
      <c r="A311" s="60">
        <v>19568</v>
      </c>
      <c r="B311" s="51">
        <f t="shared" ref="B311:AD311" si="1066">IF(B184=0,"",ABS((B184-$AX184)/$AX184))</f>
        <v>0.2179945413832671</v>
      </c>
      <c r="C311" s="51">
        <f t="shared" si="1066"/>
        <v>0.93109291205587696</v>
      </c>
      <c r="D311" s="51">
        <f t="shared" si="1066"/>
        <v>0.24909504225297072</v>
      </c>
      <c r="E311" s="51">
        <f t="shared" si="1066"/>
        <v>1.1814684174837233</v>
      </c>
      <c r="F311" s="51">
        <f t="shared" si="1066"/>
        <v>0.21519728194914911</v>
      </c>
      <c r="G311" s="51">
        <f t="shared" si="1066"/>
        <v>0.25218498738594874</v>
      </c>
      <c r="H311" s="51">
        <f t="shared" si="1066"/>
        <v>0.31723620937627572</v>
      </c>
      <c r="I311" s="51">
        <f t="shared" si="1066"/>
        <v>0.14373046214998586</v>
      </c>
      <c r="J311" s="51">
        <f t="shared" si="1066"/>
        <v>9.1622569885652289E-2</v>
      </c>
      <c r="K311" s="51">
        <f t="shared" si="1066"/>
        <v>0.3257155309303123</v>
      </c>
      <c r="L311" s="51">
        <f t="shared" si="1066"/>
        <v>0.12093651919683958</v>
      </c>
      <c r="M311" s="51">
        <f t="shared" si="1066"/>
        <v>0.21698109682643088</v>
      </c>
      <c r="N311" s="51">
        <f t="shared" si="1066"/>
        <v>0.34100708138171654</v>
      </c>
      <c r="O311" s="51">
        <f t="shared" si="1066"/>
        <v>0.46390370458229713</v>
      </c>
      <c r="P311" s="51">
        <f t="shared" si="1066"/>
        <v>0.26226454974841101</v>
      </c>
      <c r="Q311" s="51">
        <f t="shared" si="1066"/>
        <v>0.33378597017705897</v>
      </c>
      <c r="R311" s="51">
        <f t="shared" si="1066"/>
        <v>0.21290427285932045</v>
      </c>
      <c r="S311" s="51">
        <f t="shared" si="1066"/>
        <v>0.20834242923471122</v>
      </c>
      <c r="T311" s="51">
        <f t="shared" si="1066"/>
        <v>0.10178948349614239</v>
      </c>
      <c r="U311" s="51">
        <f t="shared" si="1066"/>
        <v>9.5812313479681603E-3</v>
      </c>
      <c r="V311" s="51">
        <f t="shared" si="1066"/>
        <v>0.19861109053793422</v>
      </c>
      <c r="W311" s="51">
        <f t="shared" si="1066"/>
        <v>1.8698722705339035E-2</v>
      </c>
      <c r="X311" s="51">
        <f t="shared" si="1066"/>
        <v>8.3644416520090539E-2</v>
      </c>
      <c r="Y311" s="51">
        <f t="shared" si="1066"/>
        <v>9.0080683597370981E-2</v>
      </c>
      <c r="Z311" s="51">
        <f t="shared" si="1066"/>
        <v>0.10041257383118074</v>
      </c>
      <c r="AA311" s="51">
        <f t="shared" si="1066"/>
        <v>2.7630159714409199</v>
      </c>
      <c r="AB311" s="51">
        <f t="shared" si="1066"/>
        <v>0.12867517738236575</v>
      </c>
      <c r="AC311" s="51">
        <f t="shared" si="1066"/>
        <v>6.1958489100565763E-2</v>
      </c>
      <c r="AD311" s="51">
        <f t="shared" si="1066"/>
        <v>0.4742852848276749</v>
      </c>
      <c r="AE311" s="51">
        <f t="shared" ref="AE311:AT311" si="1067">IF(AE184=0,"",ABS((AE184-$AX184)/$AX184))</f>
        <v>0.13081167696975288</v>
      </c>
      <c r="AF311" s="51">
        <f t="shared" si="1067"/>
        <v>0.3571954014262379</v>
      </c>
      <c r="AG311" s="51">
        <f t="shared" si="1067"/>
        <v>0.30983739286178863</v>
      </c>
      <c r="AH311" s="51">
        <f t="shared" si="1067"/>
        <v>0.23386075685716978</v>
      </c>
      <c r="AI311" s="51">
        <f t="shared" si="1067"/>
        <v>1.2970415688500425</v>
      </c>
      <c r="AJ311" s="51">
        <f t="shared" si="1067"/>
        <v>4.9677817626990847E-2</v>
      </c>
      <c r="AK311" s="51">
        <f t="shared" si="1067"/>
        <v>0.24157867379259787</v>
      </c>
      <c r="AL311" s="51">
        <f t="shared" si="1067"/>
        <v>0.94344883676763214</v>
      </c>
      <c r="AM311" s="51">
        <f t="shared" si="1067"/>
        <v>0.65500981867140007</v>
      </c>
      <c r="AN311" s="51">
        <f t="shared" si="1067"/>
        <v>0.61567730972789603</v>
      </c>
      <c r="AO311" s="51">
        <f t="shared" si="1067"/>
        <v>0.7288087964495481</v>
      </c>
      <c r="AP311" s="51">
        <f t="shared" si="1067"/>
        <v>0.82885678312901956</v>
      </c>
      <c r="AQ311" s="51">
        <f t="shared" si="1067"/>
        <v>8.7668466750778981E-3</v>
      </c>
      <c r="AR311" s="51">
        <f t="shared" ref="AR311:AS311" si="1068">IF(AR184=0,"",ABS((AR184-$AX184)/$AX184))</f>
        <v>0.65265772885481022</v>
      </c>
      <c r="AS311" s="51">
        <f t="shared" si="1068"/>
        <v>0.45666930857133581</v>
      </c>
      <c r="AT311" s="51">
        <f t="shared" si="1067"/>
        <v>0.52283754410133898</v>
      </c>
      <c r="AU311" s="36"/>
      <c r="AV311" s="63"/>
      <c r="AW311" s="65">
        <f t="shared" si="1016"/>
        <v>8.2874144947097869E-3</v>
      </c>
      <c r="AX311" s="63">
        <f t="shared" si="1026"/>
        <v>0.89019846048513418</v>
      </c>
      <c r="AY311" s="63">
        <f t="shared" si="1027"/>
        <v>7.0632860068375686E-2</v>
      </c>
      <c r="AZ311" s="51">
        <f t="shared" si="1028"/>
        <v>0.24909504225297072</v>
      </c>
      <c r="BA311" s="51">
        <f t="shared" si="1029"/>
        <v>0.62307339355327895</v>
      </c>
    </row>
    <row r="312" spans="1:53" x14ac:dyDescent="0.25">
      <c r="A312" s="60">
        <v>19569</v>
      </c>
      <c r="B312" s="51">
        <f t="shared" ref="B312:AD312" si="1069">IF(B185=0,"",ABS((B185-$AX185)/$AX185))</f>
        <v>0.12350434609583454</v>
      </c>
      <c r="C312" s="51">
        <f t="shared" si="1069"/>
        <v>0.92875015546225781</v>
      </c>
      <c r="D312" s="51">
        <f t="shared" si="1069"/>
        <v>0.20229980854767901</v>
      </c>
      <c r="E312" s="51">
        <f t="shared" si="1069"/>
        <v>1.7798578582879836</v>
      </c>
      <c r="F312" s="51">
        <f t="shared" si="1069"/>
        <v>0.19582215190732172</v>
      </c>
      <c r="G312" s="51">
        <f t="shared" si="1069"/>
        <v>0.22775359609993986</v>
      </c>
      <c r="H312" s="51">
        <f t="shared" si="1069"/>
        <v>0.28149387534367487</v>
      </c>
      <c r="I312" s="51">
        <f t="shared" si="1069"/>
        <v>0.12849071524785277</v>
      </c>
      <c r="J312" s="51">
        <f t="shared" si="1069"/>
        <v>7.694299378037589E-2</v>
      </c>
      <c r="K312" s="51">
        <f t="shared" si="1069"/>
        <v>0.29214720578572201</v>
      </c>
      <c r="L312" s="51">
        <f t="shared" si="1069"/>
        <v>9.87414722297425E-2</v>
      </c>
      <c r="M312" s="51">
        <f t="shared" si="1069"/>
        <v>0.1893021260838981</v>
      </c>
      <c r="N312" s="51">
        <f t="shared" si="1069"/>
        <v>0.28777359531638819</v>
      </c>
      <c r="O312" s="51">
        <f t="shared" si="1069"/>
        <v>0.49240857157684975</v>
      </c>
      <c r="P312" s="51">
        <f t="shared" si="1069"/>
        <v>0.32049503041257532</v>
      </c>
      <c r="Q312" s="51">
        <f t="shared" si="1069"/>
        <v>0.36038335600215549</v>
      </c>
      <c r="R312" s="51">
        <f t="shared" si="1069"/>
        <v>0.16760493489321274</v>
      </c>
      <c r="S312" s="51">
        <f t="shared" si="1069"/>
        <v>0.16354558077445483</v>
      </c>
      <c r="T312" s="51">
        <f t="shared" si="1069"/>
        <v>0.19682618828408743</v>
      </c>
      <c r="U312" s="51">
        <f t="shared" si="1069"/>
        <v>9.6157863219984169E-3</v>
      </c>
      <c r="V312" s="51">
        <f t="shared" si="1069"/>
        <v>0.20376355979229394</v>
      </c>
      <c r="W312" s="51">
        <f t="shared" si="1069"/>
        <v>1.0077109822252139E-2</v>
      </c>
      <c r="X312" s="51">
        <f t="shared" si="1069"/>
        <v>0.22912757510961251</v>
      </c>
      <c r="Y312" s="51">
        <f t="shared" si="1069"/>
        <v>0.14923679932953848</v>
      </c>
      <c r="Z312" s="51">
        <f t="shared" si="1069"/>
        <v>0.17825184887302437</v>
      </c>
      <c r="AA312" s="51">
        <f t="shared" si="1069"/>
        <v>2.2905066709404438</v>
      </c>
      <c r="AB312" s="51">
        <f t="shared" si="1069"/>
        <v>5.1286514718787014E-2</v>
      </c>
      <c r="AC312" s="51">
        <f t="shared" si="1069"/>
        <v>0.12478195200852296</v>
      </c>
      <c r="AD312" s="51">
        <f t="shared" si="1069"/>
        <v>0.31583100098527661</v>
      </c>
      <c r="AE312" s="51">
        <f t="shared" ref="AE312:AT312" si="1070">IF(AE185=0,"",ABS((AE185-$AX185)/$AX185))</f>
        <v>0.14648240214657907</v>
      </c>
      <c r="AF312" s="51">
        <f t="shared" si="1070"/>
        <v>0.36519122008858523</v>
      </c>
      <c r="AG312" s="51">
        <f t="shared" si="1070"/>
        <v>0.18428817767312</v>
      </c>
      <c r="AH312" s="51">
        <f t="shared" si="1070"/>
        <v>3.957063574140024E-2</v>
      </c>
      <c r="AI312" s="51">
        <f t="shared" si="1070"/>
        <v>1.2651123434206308</v>
      </c>
      <c r="AJ312" s="51">
        <f t="shared" si="1070"/>
        <v>0.10226344855044797</v>
      </c>
      <c r="AK312" s="51">
        <f t="shared" si="1070"/>
        <v>0.1895491626313261</v>
      </c>
      <c r="AL312" s="51">
        <f t="shared" si="1070"/>
        <v>0.6797699886527574</v>
      </c>
      <c r="AM312" s="51">
        <f t="shared" si="1070"/>
        <v>0.68673553695259537</v>
      </c>
      <c r="AN312" s="51">
        <f t="shared" si="1070"/>
        <v>0.61428536655910337</v>
      </c>
      <c r="AO312" s="51">
        <f t="shared" si="1070"/>
        <v>0.67339191262696885</v>
      </c>
      <c r="AP312" s="51">
        <f t="shared" si="1070"/>
        <v>0.85277451586794273</v>
      </c>
      <c r="AQ312" s="51">
        <f t="shared" si="1070"/>
        <v>2.2350910032656892E-3</v>
      </c>
      <c r="AR312" s="51">
        <f t="shared" ref="AR312:AS312" si="1071">IF(AR185=0,"",ABS((AR185-$AX185)/$AX185))</f>
        <v>0.59661967794475623</v>
      </c>
      <c r="AS312" s="51">
        <f t="shared" si="1071"/>
        <v>0.53260125903970756</v>
      </c>
      <c r="AT312" s="51">
        <f t="shared" si="1070"/>
        <v>0.5024512759319566</v>
      </c>
      <c r="AU312" s="36"/>
      <c r="AV312" s="63"/>
      <c r="AW312" s="65">
        <f t="shared" si="1016"/>
        <v>9.429541443417757E-3</v>
      </c>
      <c r="AX312" s="63">
        <f t="shared" si="1026"/>
        <v>0.78635892430180399</v>
      </c>
      <c r="AY312" s="63">
        <f t="shared" si="1027"/>
        <v>6.1549106343422574E-2</v>
      </c>
      <c r="AZ312" s="51">
        <f t="shared" si="1028"/>
        <v>0.20376355979229394</v>
      </c>
      <c r="BA312" s="51">
        <f t="shared" si="1029"/>
        <v>0.60015281566762568</v>
      </c>
    </row>
    <row r="313" spans="1:53" x14ac:dyDescent="0.25">
      <c r="A313" s="60">
        <v>19570</v>
      </c>
      <c r="B313" s="51">
        <f t="shared" ref="B313:AD313" si="1072">IF(B186=0,"",ABS((B186-$AX186)/$AX186))</f>
        <v>7.8732120267513819E-2</v>
      </c>
      <c r="C313" s="51">
        <f t="shared" si="1072"/>
        <v>0.83680648959576009</v>
      </c>
      <c r="D313" s="51">
        <f t="shared" si="1072"/>
        <v>6.156656253861132E-2</v>
      </c>
      <c r="E313" s="51">
        <f t="shared" si="1072"/>
        <v>1.9457049868713907</v>
      </c>
      <c r="F313" s="51">
        <f t="shared" si="1072"/>
        <v>0.27092059631592041</v>
      </c>
      <c r="G313" s="51">
        <f t="shared" si="1072"/>
        <v>0.22103418190407909</v>
      </c>
      <c r="H313" s="51">
        <f t="shared" si="1072"/>
        <v>0.26527343982660945</v>
      </c>
      <c r="I313" s="51">
        <f t="shared" si="1072"/>
        <v>0.17538777580438658</v>
      </c>
      <c r="J313" s="51">
        <f t="shared" si="1072"/>
        <v>1.2184228576627066E-2</v>
      </c>
      <c r="K313" s="51">
        <f t="shared" si="1072"/>
        <v>0.366021603173179</v>
      </c>
      <c r="L313" s="51">
        <f t="shared" si="1072"/>
        <v>5.9133817197925917E-2</v>
      </c>
      <c r="M313" s="51">
        <f t="shared" si="1072"/>
        <v>0.187897610099069</v>
      </c>
      <c r="N313" s="51">
        <f t="shared" si="1072"/>
        <v>0.36855744034148286</v>
      </c>
      <c r="O313" s="51">
        <f t="shared" si="1072"/>
        <v>0.4966565487934792</v>
      </c>
      <c r="P313" s="51">
        <f t="shared" si="1072"/>
        <v>0.29573854903992158</v>
      </c>
      <c r="Q313" s="51">
        <f t="shared" si="1072"/>
        <v>0.33162383869965145</v>
      </c>
      <c r="R313" s="51">
        <f t="shared" si="1072"/>
        <v>0.24446022889025462</v>
      </c>
      <c r="S313" s="51">
        <f t="shared" si="1072"/>
        <v>0.16057266298292266</v>
      </c>
      <c r="T313" s="51">
        <f t="shared" si="1072"/>
        <v>0.18675653237305928</v>
      </c>
      <c r="U313" s="51">
        <f t="shared" si="1072"/>
        <v>5.5779894417819539E-2</v>
      </c>
      <c r="V313" s="51">
        <f t="shared" si="1072"/>
        <v>0.18691350455457884</v>
      </c>
      <c r="W313" s="51">
        <f t="shared" si="1072"/>
        <v>2.5651924539760074E-3</v>
      </c>
      <c r="X313" s="51">
        <f t="shared" si="1072"/>
        <v>0.19557888019895373</v>
      </c>
      <c r="Y313" s="51">
        <f t="shared" si="1072"/>
        <v>0.13241266954084926</v>
      </c>
      <c r="Z313" s="51">
        <f t="shared" si="1072"/>
        <v>0.26842568129076089</v>
      </c>
      <c r="AA313" s="51">
        <f t="shared" si="1072"/>
        <v>1.9808099719624228</v>
      </c>
      <c r="AB313" s="51">
        <f t="shared" si="1072"/>
        <v>1.2377020596674169E-2</v>
      </c>
      <c r="AC313" s="51">
        <f t="shared" si="1072"/>
        <v>0.14099793037084601</v>
      </c>
      <c r="AD313" s="51">
        <f t="shared" si="1072"/>
        <v>0.22059897812274826</v>
      </c>
      <c r="AE313" s="51">
        <f t="shared" ref="AE313:AT313" si="1073">IF(AE186=0,"",ABS((AE186-$AX186)/$AX186))</f>
        <v>0.11521396561133264</v>
      </c>
      <c r="AF313" s="51">
        <f t="shared" si="1073"/>
        <v>0.4160955096069533</v>
      </c>
      <c r="AG313" s="51">
        <f t="shared" si="1073"/>
        <v>0.12397415975397343</v>
      </c>
      <c r="AH313" s="51">
        <f t="shared" si="1073"/>
        <v>0.4563313575907994</v>
      </c>
      <c r="AI313" s="51">
        <f t="shared" si="1073"/>
        <v>1.2373331133834755</v>
      </c>
      <c r="AJ313" s="51">
        <f t="shared" si="1073"/>
        <v>0.12834153380996682</v>
      </c>
      <c r="AK313" s="51">
        <f t="shared" si="1073"/>
        <v>0.1711987163253873</v>
      </c>
      <c r="AL313" s="51">
        <f t="shared" si="1073"/>
        <v>0.98088776506578823</v>
      </c>
      <c r="AM313" s="51">
        <f t="shared" si="1073"/>
        <v>0.64342933685517889</v>
      </c>
      <c r="AN313" s="51">
        <f t="shared" si="1073"/>
        <v>0.66633228620157603</v>
      </c>
      <c r="AO313" s="51">
        <f t="shared" si="1073"/>
        <v>0.51565121966099858</v>
      </c>
      <c r="AP313" s="51">
        <f t="shared" si="1073"/>
        <v>0.83018744448461246</v>
      </c>
      <c r="AQ313" s="51">
        <f t="shared" si="1073"/>
        <v>0.1012834324062757</v>
      </c>
      <c r="AR313" s="51">
        <f t="shared" ref="AR313:AS313" si="1074">IF(AR186=0,"",ABS((AR186-$AX186)/$AX186))</f>
        <v>0.62520221799712405</v>
      </c>
      <c r="AS313" s="51">
        <f t="shared" si="1074"/>
        <v>0.59567033291626514</v>
      </c>
      <c r="AT313" s="51">
        <f t="shared" si="1073"/>
        <v>0.38666386626428673</v>
      </c>
      <c r="AU313" s="36"/>
      <c r="AV313" s="63"/>
      <c r="AW313" s="65">
        <f t="shared" si="1016"/>
        <v>1.0755160990674681E-2</v>
      </c>
      <c r="AX313" s="63">
        <f t="shared" si="1026"/>
        <v>0.83415887155130108</v>
      </c>
      <c r="AY313" s="63">
        <f t="shared" si="1027"/>
        <v>6.0106915334200081E-2</v>
      </c>
      <c r="AZ313" s="51">
        <f t="shared" si="1028"/>
        <v>0.24446022889025462</v>
      </c>
      <c r="BA313" s="51">
        <f t="shared" si="1029"/>
        <v>0.60157670993243706</v>
      </c>
    </row>
    <row r="314" spans="1:53" x14ac:dyDescent="0.25">
      <c r="A314" s="60">
        <v>19571</v>
      </c>
      <c r="B314" s="51">
        <f t="shared" ref="B314:AD314" si="1075">IF(B187=0,"",ABS((B187-$AX187)/$AX187))</f>
        <v>3.4901924575223953E-2</v>
      </c>
      <c r="C314" s="51">
        <f t="shared" si="1075"/>
        <v>0.78598251194536128</v>
      </c>
      <c r="D314" s="51">
        <f t="shared" si="1075"/>
        <v>6.2875809921354608E-2</v>
      </c>
      <c r="E314" s="51">
        <f t="shared" si="1075"/>
        <v>1.6914237927276032</v>
      </c>
      <c r="F314" s="51">
        <f t="shared" si="1075"/>
        <v>0.24806355719524417</v>
      </c>
      <c r="G314" s="51">
        <f t="shared" si="1075"/>
        <v>4.4640417265947897E-3</v>
      </c>
      <c r="H314" s="51">
        <f t="shared" si="1075"/>
        <v>0.32325519685511772</v>
      </c>
      <c r="I314" s="51">
        <f t="shared" si="1075"/>
        <v>0.16086480633034694</v>
      </c>
      <c r="J314" s="51">
        <f t="shared" si="1075"/>
        <v>6.5311113548009933E-2</v>
      </c>
      <c r="K314" s="51">
        <f t="shared" si="1075"/>
        <v>0.33632383041321784</v>
      </c>
      <c r="L314" s="51">
        <f t="shared" si="1075"/>
        <v>4.2277468277756844E-2</v>
      </c>
      <c r="M314" s="51">
        <f t="shared" si="1075"/>
        <v>0.17210147900720474</v>
      </c>
      <c r="N314" s="51">
        <f t="shared" si="1075"/>
        <v>0.43284713755239501</v>
      </c>
      <c r="O314" s="51">
        <f t="shared" si="1075"/>
        <v>0.53044549583335199</v>
      </c>
      <c r="P314" s="51">
        <f t="shared" si="1075"/>
        <v>0.26176721690376953</v>
      </c>
      <c r="Q314" s="51">
        <f t="shared" si="1075"/>
        <v>0.38866937134545726</v>
      </c>
      <c r="R314" s="51">
        <f t="shared" si="1075"/>
        <v>0.32709413713731672</v>
      </c>
      <c r="S314" s="51">
        <f t="shared" si="1075"/>
        <v>0.19182734726099177</v>
      </c>
      <c r="T314" s="51">
        <f t="shared" si="1075"/>
        <v>0.2637301359192053</v>
      </c>
      <c r="U314" s="51">
        <f t="shared" si="1075"/>
        <v>5.0151981472562522E-2</v>
      </c>
      <c r="V314" s="51">
        <f t="shared" si="1075"/>
        <v>0.15852900882135981</v>
      </c>
      <c r="W314" s="51">
        <f t="shared" si="1075"/>
        <v>1.2286247694887445E-2</v>
      </c>
      <c r="X314" s="51">
        <f t="shared" si="1075"/>
        <v>8.2536832455001624E-2</v>
      </c>
      <c r="Y314" s="51">
        <f t="shared" si="1075"/>
        <v>0.11023189261352552</v>
      </c>
      <c r="Z314" s="51">
        <f t="shared" si="1075"/>
        <v>0.3403155353841481</v>
      </c>
      <c r="AA314" s="51">
        <f t="shared" si="1075"/>
        <v>2.7882521349599685</v>
      </c>
      <c r="AB314" s="51">
        <f t="shared" si="1075"/>
        <v>7.2995305769532212E-2</v>
      </c>
      <c r="AC314" s="51">
        <f t="shared" si="1075"/>
        <v>2.6445247450526333E-2</v>
      </c>
      <c r="AD314" s="51">
        <f t="shared" si="1075"/>
        <v>0.27789521877187112</v>
      </c>
      <c r="AE314" s="51">
        <f t="shared" ref="AE314:AT314" si="1076">IF(AE187=0,"",ABS((AE187-$AX187)/$AX187))</f>
        <v>4.7554815426998957E-2</v>
      </c>
      <c r="AF314" s="51">
        <f t="shared" si="1076"/>
        <v>0.37298999118266485</v>
      </c>
      <c r="AG314" s="51">
        <f t="shared" si="1076"/>
        <v>0.13829819747147254</v>
      </c>
      <c r="AH314" s="51">
        <f t="shared" si="1076"/>
        <v>0.41028863804620685</v>
      </c>
      <c r="AI314" s="51">
        <f t="shared" si="1076"/>
        <v>1.0594021544917138</v>
      </c>
      <c r="AJ314" s="51">
        <f t="shared" si="1076"/>
        <v>0.22636354079574206</v>
      </c>
      <c r="AK314" s="51">
        <f t="shared" si="1076"/>
        <v>0.15666084531399144</v>
      </c>
      <c r="AL314" s="51">
        <f t="shared" si="1076"/>
        <v>0.83322680500028579</v>
      </c>
      <c r="AM314" s="51">
        <f t="shared" si="1076"/>
        <v>0.63729133526900084</v>
      </c>
      <c r="AN314" s="51">
        <f t="shared" si="1076"/>
        <v>0.54020614430239766</v>
      </c>
      <c r="AO314" s="51">
        <f t="shared" si="1076"/>
        <v>0.46908798237842919</v>
      </c>
      <c r="AP314" s="51">
        <f t="shared" si="1076"/>
        <v>0.84364440397979168</v>
      </c>
      <c r="AQ314" s="51">
        <f t="shared" si="1076"/>
        <v>0.1377343146549011</v>
      </c>
      <c r="AR314" s="51">
        <f t="shared" ref="AR314:AS314" si="1077">IF(AR187=0,"",ABS((AR187-$AX187)/$AX187))</f>
        <v>0.6713365992102388</v>
      </c>
      <c r="AS314" s="51">
        <f t="shared" si="1077"/>
        <v>0.44595594658753551</v>
      </c>
      <c r="AT314" s="51">
        <f t="shared" si="1076"/>
        <v>0.39610977185775442</v>
      </c>
      <c r="AU314" s="36"/>
      <c r="AV314" s="63"/>
      <c r="AW314" s="65">
        <f t="shared" si="1016"/>
        <v>1.2598550404106098E-2</v>
      </c>
      <c r="AX314" s="63">
        <f t="shared" si="1026"/>
        <v>0.81432908777831603</v>
      </c>
      <c r="AY314" s="63">
        <f t="shared" si="1027"/>
        <v>4.4388407137453692E-2</v>
      </c>
      <c r="AZ314" s="51">
        <f t="shared" si="1028"/>
        <v>0.2637301359192053</v>
      </c>
      <c r="BA314" s="51">
        <f t="shared" si="1029"/>
        <v>0.53239762552716119</v>
      </c>
    </row>
    <row r="315" spans="1:53" x14ac:dyDescent="0.25">
      <c r="A315" s="60">
        <v>19572</v>
      </c>
      <c r="B315" s="51">
        <f t="shared" ref="B315:AD315" si="1078">IF(B188=0,"",ABS((B188-$AX188)/$AX188))</f>
        <v>5.1924353386393104E-2</v>
      </c>
      <c r="C315" s="51">
        <f t="shared" si="1078"/>
        <v>0.70610352904516294</v>
      </c>
      <c r="D315" s="51">
        <f t="shared" si="1078"/>
        <v>3.9077421926685785E-2</v>
      </c>
      <c r="E315" s="51">
        <f t="shared" si="1078"/>
        <v>1.5024688668311548</v>
      </c>
      <c r="F315" s="51">
        <f t="shared" si="1078"/>
        <v>0.24454584777270655</v>
      </c>
      <c r="G315" s="51">
        <f t="shared" si="1078"/>
        <v>1.6658691594807117E-2</v>
      </c>
      <c r="H315" s="51">
        <f t="shared" si="1078"/>
        <v>0.30654506088987737</v>
      </c>
      <c r="I315" s="51">
        <f t="shared" si="1078"/>
        <v>0.22659062114269901</v>
      </c>
      <c r="J315" s="51">
        <f t="shared" si="1078"/>
        <v>0.47622753378441923</v>
      </c>
      <c r="K315" s="51">
        <f t="shared" si="1078"/>
        <v>0.36886913381159991</v>
      </c>
      <c r="L315" s="51">
        <f t="shared" si="1078"/>
        <v>1.9017823536156959E-2</v>
      </c>
      <c r="M315" s="51">
        <f t="shared" si="1078"/>
        <v>0.22512741334615624</v>
      </c>
      <c r="N315" s="51">
        <f t="shared" si="1078"/>
        <v>0.4032296914216244</v>
      </c>
      <c r="O315" s="51">
        <f t="shared" si="1078"/>
        <v>0.52061541457719851</v>
      </c>
      <c r="P315" s="51">
        <f t="shared" si="1078"/>
        <v>0.30532655987973839</v>
      </c>
      <c r="Q315" s="51">
        <f t="shared" si="1078"/>
        <v>0.38202179649081808</v>
      </c>
      <c r="R315" s="51">
        <f t="shared" si="1078"/>
        <v>0.37605721393675212</v>
      </c>
      <c r="S315" s="51">
        <f t="shared" si="1078"/>
        <v>0.16498187042403381</v>
      </c>
      <c r="T315" s="51">
        <f t="shared" si="1078"/>
        <v>0.24887114839850716</v>
      </c>
      <c r="U315" s="51">
        <f t="shared" si="1078"/>
        <v>5.5664951919685984E-2</v>
      </c>
      <c r="V315" s="51">
        <f t="shared" si="1078"/>
        <v>0.20662618487060164</v>
      </c>
      <c r="W315" s="51">
        <f t="shared" si="1078"/>
        <v>5.4290133803922922E-3</v>
      </c>
      <c r="X315" s="51">
        <f t="shared" si="1078"/>
        <v>4.459348686033893E-3</v>
      </c>
      <c r="Y315" s="51">
        <f t="shared" si="1078"/>
        <v>3.7215021288893521E-2</v>
      </c>
      <c r="Z315" s="51">
        <f t="shared" si="1078"/>
        <v>0.39026408663191087</v>
      </c>
      <c r="AA315" s="51">
        <f t="shared" si="1078"/>
        <v>2.5045619935593018</v>
      </c>
      <c r="AB315" s="51">
        <f t="shared" si="1078"/>
        <v>9.760800055866431E-2</v>
      </c>
      <c r="AC315" s="51">
        <f t="shared" si="1078"/>
        <v>1.8459683705228495E-2</v>
      </c>
      <c r="AD315" s="51">
        <f t="shared" si="1078"/>
        <v>0.21442850979385095</v>
      </c>
      <c r="AE315" s="51">
        <f t="shared" ref="AE315:AT315" si="1079">IF(AE188=0,"",ABS((AE188-$AX188)/$AX188))</f>
        <v>4.631063277305688E-2</v>
      </c>
      <c r="AF315" s="51">
        <f t="shared" si="1079"/>
        <v>0.4373540822834891</v>
      </c>
      <c r="AG315" s="51">
        <f t="shared" si="1079"/>
        <v>6.3161673279842429E-2</v>
      </c>
      <c r="AH315" s="51">
        <f t="shared" si="1079"/>
        <v>0.68800118307505309</v>
      </c>
      <c r="AI315" s="51">
        <f t="shared" si="1079"/>
        <v>0.89631161262972625</v>
      </c>
      <c r="AJ315" s="51">
        <f t="shared" si="1079"/>
        <v>0.28490710452680612</v>
      </c>
      <c r="AK315" s="51">
        <f t="shared" si="1079"/>
        <v>6.7338018217060992E-3</v>
      </c>
      <c r="AL315" s="51">
        <f t="shared" si="1079"/>
        <v>0.69227914923700329</v>
      </c>
      <c r="AM315" s="51">
        <f t="shared" si="1079"/>
        <v>0.62873399995499879</v>
      </c>
      <c r="AN315" s="51">
        <f t="shared" si="1079"/>
        <v>0.58640577133425464</v>
      </c>
      <c r="AO315" s="51">
        <f t="shared" si="1079"/>
        <v>0.29956912047651324</v>
      </c>
      <c r="AP315" s="51">
        <f t="shared" si="1079"/>
        <v>0.84596008255181476</v>
      </c>
      <c r="AQ315" s="51">
        <f t="shared" si="1079"/>
        <v>0.14931331937020734</v>
      </c>
      <c r="AR315" s="51">
        <f t="shared" ref="AR315:AS315" si="1080">IF(AR188=0,"",ABS((AR188-$AX188)/$AX188))</f>
        <v>0.58202672887587037</v>
      </c>
      <c r="AS315" s="51">
        <f t="shared" si="1080"/>
        <v>0.45035718307457218</v>
      </c>
      <c r="AT315" s="51">
        <f t="shared" si="1079"/>
        <v>0.33796044612721332</v>
      </c>
      <c r="AU315" s="36"/>
      <c r="AV315" s="63"/>
      <c r="AW315" s="65">
        <f t="shared" si="1016"/>
        <v>1.4657618172932893E-2</v>
      </c>
      <c r="AX315" s="63">
        <f t="shared" si="1026"/>
        <v>0.70057377712189906</v>
      </c>
      <c r="AY315" s="63">
        <f t="shared" si="1027"/>
        <v>1.8682939637599882E-2</v>
      </c>
      <c r="AZ315" s="51">
        <f t="shared" si="1028"/>
        <v>0.29956912047651324</v>
      </c>
      <c r="BA315" s="51">
        <f t="shared" si="1029"/>
        <v>0.58290253736754727</v>
      </c>
    </row>
    <row r="316" spans="1:53" x14ac:dyDescent="0.25">
      <c r="A316" s="60">
        <v>19573</v>
      </c>
      <c r="B316" s="51">
        <f t="shared" ref="B316:AD316" si="1081">IF(B189=0,"",ABS((B189-$AX189)/$AX189))</f>
        <v>0.1331627982593607</v>
      </c>
      <c r="C316" s="51">
        <f t="shared" si="1081"/>
        <v>0.58346163887898439</v>
      </c>
      <c r="D316" s="51">
        <f t="shared" si="1081"/>
        <v>2.7777480403292646E-2</v>
      </c>
      <c r="E316" s="51">
        <f t="shared" si="1081"/>
        <v>1.3533574981360255</v>
      </c>
      <c r="F316" s="51">
        <f t="shared" si="1081"/>
        <v>0.24385174391483641</v>
      </c>
      <c r="G316" s="51">
        <f t="shared" si="1081"/>
        <v>1.0492452722045832E-2</v>
      </c>
      <c r="H316" s="51">
        <f t="shared" si="1081"/>
        <v>0.31876626254334711</v>
      </c>
      <c r="I316" s="51">
        <f t="shared" si="1081"/>
        <v>0.28238435722163091</v>
      </c>
      <c r="J316" s="51">
        <f t="shared" si="1081"/>
        <v>0.54869962659562477</v>
      </c>
      <c r="K316" s="51">
        <f t="shared" si="1081"/>
        <v>0.35855641745905303</v>
      </c>
      <c r="L316" s="51">
        <f t="shared" si="1081"/>
        <v>3.2644104031447625E-3</v>
      </c>
      <c r="M316" s="51">
        <f t="shared" si="1081"/>
        <v>0.21591874967226105</v>
      </c>
      <c r="N316" s="51">
        <f t="shared" si="1081"/>
        <v>0.38121827826407478</v>
      </c>
      <c r="O316" s="51">
        <f t="shared" si="1081"/>
        <v>0.48528456128403585</v>
      </c>
      <c r="P316" s="51">
        <f t="shared" si="1081"/>
        <v>0.34282727621808828</v>
      </c>
      <c r="Q316" s="51">
        <f t="shared" si="1081"/>
        <v>0.39894133236020113</v>
      </c>
      <c r="R316" s="51">
        <f t="shared" si="1081"/>
        <v>0.40930960460049476</v>
      </c>
      <c r="S316" s="51">
        <f t="shared" si="1081"/>
        <v>0.16367943391726286</v>
      </c>
      <c r="T316" s="51">
        <f t="shared" si="1081"/>
        <v>0.2817128908243266</v>
      </c>
      <c r="U316" s="51">
        <f t="shared" si="1081"/>
        <v>6.3361366804753433E-2</v>
      </c>
      <c r="V316" s="51">
        <f t="shared" si="1081"/>
        <v>0.24810931258303898</v>
      </c>
      <c r="W316" s="51">
        <f t="shared" si="1081"/>
        <v>6.8134791454885282E-2</v>
      </c>
      <c r="X316" s="51">
        <f t="shared" si="1081"/>
        <v>3.4254138274450403E-2</v>
      </c>
      <c r="Y316" s="51">
        <f t="shared" si="1081"/>
        <v>6.4567383334115686E-2</v>
      </c>
      <c r="Z316" s="51">
        <f t="shared" si="1081"/>
        <v>0.41792630480560056</v>
      </c>
      <c r="AA316" s="51">
        <f t="shared" si="1081"/>
        <v>2.2595522720423644</v>
      </c>
      <c r="AB316" s="51">
        <f t="shared" si="1081"/>
        <v>2.0911284683979542E-2</v>
      </c>
      <c r="AC316" s="51">
        <f t="shared" si="1081"/>
        <v>4.764229008734841E-2</v>
      </c>
      <c r="AD316" s="51">
        <f t="shared" si="1081"/>
        <v>0.1518529568960349</v>
      </c>
      <c r="AE316" s="51">
        <f t="shared" ref="AE316:AT316" si="1082">IF(AE189=0,"",ABS((AE189-$AX189)/$AX189))</f>
        <v>9.9610051860823043E-2</v>
      </c>
      <c r="AF316" s="51">
        <f t="shared" si="1082"/>
        <v>0.37874284787417556</v>
      </c>
      <c r="AG316" s="51">
        <f t="shared" si="1082"/>
        <v>1.135596399574621E-3</v>
      </c>
      <c r="AH316" s="51">
        <f t="shared" si="1082"/>
        <v>1.2171325289649277</v>
      </c>
      <c r="AI316" s="51">
        <f t="shared" si="1082"/>
        <v>0.81751056666200783</v>
      </c>
      <c r="AJ316" s="51">
        <f t="shared" si="1082"/>
        <v>0.17558886107949379</v>
      </c>
      <c r="AK316" s="51">
        <f t="shared" si="1082"/>
        <v>6.5762721736106353E-2</v>
      </c>
      <c r="AL316" s="51">
        <f t="shared" si="1082"/>
        <v>0.53824163330266306</v>
      </c>
      <c r="AM316" s="51">
        <f t="shared" si="1082"/>
        <v>0.60243962300331844</v>
      </c>
      <c r="AN316" s="51">
        <f t="shared" si="1082"/>
        <v>0.62524993442959098</v>
      </c>
      <c r="AO316" s="51">
        <f t="shared" si="1082"/>
        <v>0.36535256094905572</v>
      </c>
      <c r="AP316" s="51">
        <f t="shared" si="1082"/>
        <v>0.85435890669004555</v>
      </c>
      <c r="AQ316" s="51">
        <f t="shared" si="1082"/>
        <v>4.7845873441375149E-2</v>
      </c>
      <c r="AR316" s="51">
        <f t="shared" ref="AR316:AS316" si="1083">IF(AR189=0,"",ABS((AR189-$AX189)/$AX189))</f>
        <v>0.40883069691877655</v>
      </c>
      <c r="AS316" s="51">
        <f t="shared" si="1083"/>
        <v>0.14196429307373221</v>
      </c>
      <c r="AT316" s="51">
        <f t="shared" si="1082"/>
        <v>0.21556537720282559</v>
      </c>
      <c r="AU316" s="36"/>
      <c r="AV316" s="63"/>
      <c r="AW316" s="65">
        <f t="shared" si="1016"/>
        <v>1.6705289949598197E-2</v>
      </c>
      <c r="AX316" s="63">
        <f t="shared" si="1026"/>
        <v>0.7406063137690414</v>
      </c>
      <c r="AY316" s="63">
        <f t="shared" si="1027"/>
        <v>3.0368143551755752E-2</v>
      </c>
      <c r="AZ316" s="51">
        <f t="shared" si="1028"/>
        <v>0.2817128908243266</v>
      </c>
      <c r="BA316" s="51">
        <f t="shared" si="1029"/>
        <v>0.54033323196125538</v>
      </c>
    </row>
    <row r="317" spans="1:53" x14ac:dyDescent="0.25">
      <c r="A317" s="60">
        <v>19574</v>
      </c>
      <c r="B317" s="51">
        <f t="shared" ref="B317:AD317" si="1084">IF(B190=0,"",ABS((B190-$AX190)/$AX190))</f>
        <v>7.4436343795120263E-2</v>
      </c>
      <c r="C317" s="51">
        <f t="shared" si="1084"/>
        <v>0.4735942143600762</v>
      </c>
      <c r="D317" s="51">
        <f t="shared" si="1084"/>
        <v>5.0160819617250496E-2</v>
      </c>
      <c r="E317" s="51">
        <f t="shared" si="1084"/>
        <v>1.1982576269527694</v>
      </c>
      <c r="F317" s="51">
        <f t="shared" si="1084"/>
        <v>0.2941994849615715</v>
      </c>
      <c r="G317" s="51">
        <f t="shared" si="1084"/>
        <v>8.6974326980674872E-3</v>
      </c>
      <c r="H317" s="51">
        <f t="shared" si="1084"/>
        <v>0.31200920493454626</v>
      </c>
      <c r="I317" s="51">
        <f t="shared" si="1084"/>
        <v>0.28971095747640363</v>
      </c>
      <c r="J317" s="51">
        <f t="shared" si="1084"/>
        <v>0.52288423857083843</v>
      </c>
      <c r="K317" s="51">
        <f t="shared" si="1084"/>
        <v>0.35275613340834011</v>
      </c>
      <c r="L317" s="51">
        <f t="shared" si="1084"/>
        <v>7.4322026552993956E-2</v>
      </c>
      <c r="M317" s="51">
        <f t="shared" si="1084"/>
        <v>0.21894725093250653</v>
      </c>
      <c r="N317" s="51">
        <f t="shared" si="1084"/>
        <v>0.36424147275041885</v>
      </c>
      <c r="O317" s="51">
        <f t="shared" si="1084"/>
        <v>0.50829920817836427</v>
      </c>
      <c r="P317" s="51">
        <f t="shared" si="1084"/>
        <v>0.35516137808254938</v>
      </c>
      <c r="Q317" s="51">
        <f t="shared" si="1084"/>
        <v>0.38172551429665258</v>
      </c>
      <c r="R317" s="51">
        <f t="shared" si="1084"/>
        <v>0.4425858105278202</v>
      </c>
      <c r="S317" s="51">
        <f t="shared" si="1084"/>
        <v>0.16578002658528398</v>
      </c>
      <c r="T317" s="51">
        <f t="shared" si="1084"/>
        <v>0.2306633928512595</v>
      </c>
      <c r="U317" s="51">
        <f t="shared" si="1084"/>
        <v>7.3772770330192264E-2</v>
      </c>
      <c r="V317" s="51">
        <f t="shared" si="1084"/>
        <v>0.26985062687414818</v>
      </c>
      <c r="W317" s="51">
        <f t="shared" si="1084"/>
        <v>9.0736472276830599E-2</v>
      </c>
      <c r="X317" s="51">
        <f t="shared" si="1084"/>
        <v>1.4768791446147038E-2</v>
      </c>
      <c r="Y317" s="51">
        <f t="shared" si="1084"/>
        <v>9.6516345679033388E-2</v>
      </c>
      <c r="Z317" s="51">
        <f t="shared" si="1084"/>
        <v>0.419745475361401</v>
      </c>
      <c r="AA317" s="51">
        <f t="shared" si="1084"/>
        <v>1.9792297695731023</v>
      </c>
      <c r="AB317" s="51">
        <f t="shared" si="1084"/>
        <v>9.160916729580218E-2</v>
      </c>
      <c r="AC317" s="51">
        <f t="shared" si="1084"/>
        <v>4.3428755063841688E-2</v>
      </c>
      <c r="AD317" s="51">
        <f t="shared" si="1084"/>
        <v>0.12474028668041914</v>
      </c>
      <c r="AE317" s="51">
        <f t="shared" ref="AE317:AT317" si="1085">IF(AE190=0,"",ABS((AE190-$AX190)/$AX190))</f>
        <v>1.8644130523156645E-2</v>
      </c>
      <c r="AF317" s="51">
        <f t="shared" si="1085"/>
        <v>0.37194394114778229</v>
      </c>
      <c r="AG317" s="51">
        <f t="shared" si="1085"/>
        <v>0.20942490397743291</v>
      </c>
      <c r="AH317" s="51">
        <f t="shared" si="1085"/>
        <v>1.3827554729850229</v>
      </c>
      <c r="AI317" s="51">
        <f t="shared" si="1085"/>
        <v>0.66252165436679689</v>
      </c>
      <c r="AJ317" s="51">
        <f t="shared" si="1085"/>
        <v>0.11510435632498436</v>
      </c>
      <c r="AK317" s="51">
        <f t="shared" si="1085"/>
        <v>0.17350583477881271</v>
      </c>
      <c r="AL317" s="51">
        <f t="shared" si="1085"/>
        <v>0.42732031412810217</v>
      </c>
      <c r="AM317" s="51">
        <f t="shared" si="1085"/>
        <v>0.5203632052956515</v>
      </c>
      <c r="AN317" s="51">
        <f t="shared" si="1085"/>
        <v>0.63008585362336234</v>
      </c>
      <c r="AO317" s="51">
        <f t="shared" si="1085"/>
        <v>0.4257471046286026</v>
      </c>
      <c r="AP317" s="51">
        <f t="shared" si="1085"/>
        <v>0.85723666048825642</v>
      </c>
      <c r="AQ317" s="51">
        <f t="shared" si="1085"/>
        <v>3.9324005595935782E-2</v>
      </c>
      <c r="AR317" s="51">
        <f t="shared" ref="AR317:AS317" si="1086">IF(AR190=0,"",ABS((AR190-$AX190)/$AX190))</f>
        <v>0.33971770235724119</v>
      </c>
      <c r="AS317" s="51">
        <f t="shared" si="1086"/>
        <v>0.13955125928979739</v>
      </c>
      <c r="AT317" s="51">
        <f t="shared" si="1085"/>
        <v>0.15514188617212152</v>
      </c>
      <c r="AU317" s="36"/>
      <c r="AV317" s="63"/>
      <c r="AW317" s="65">
        <f t="shared" si="1016"/>
        <v>1.8014409460126817E-2</v>
      </c>
      <c r="AX317" s="63">
        <f t="shared" si="1026"/>
        <v>0.64954733406942311</v>
      </c>
      <c r="AY317" s="63">
        <f t="shared" si="1027"/>
        <v>4.6121580885205217E-2</v>
      </c>
      <c r="AZ317" s="51">
        <f t="shared" si="1028"/>
        <v>0.28971095747640363</v>
      </c>
      <c r="BA317" s="51">
        <f t="shared" si="1029"/>
        <v>0.48053521312373393</v>
      </c>
    </row>
    <row r="318" spans="1:53" x14ac:dyDescent="0.25">
      <c r="A318" s="60">
        <v>19575</v>
      </c>
      <c r="B318" s="51">
        <f t="shared" ref="B318:AD318" si="1087">IF(B191=0,"",ABS((B191-$AX191)/$AX191))</f>
        <v>0.10922250649468562</v>
      </c>
      <c r="C318" s="51">
        <f t="shared" si="1087"/>
        <v>0.31685332135956773</v>
      </c>
      <c r="D318" s="51">
        <f t="shared" si="1087"/>
        <v>0.10152622135438705</v>
      </c>
      <c r="E318" s="51">
        <f t="shared" si="1087"/>
        <v>1.019651564053824</v>
      </c>
      <c r="F318" s="51">
        <f t="shared" si="1087"/>
        <v>0.27413052866761239</v>
      </c>
      <c r="G318" s="51">
        <f t="shared" si="1087"/>
        <v>7.364472264055978E-3</v>
      </c>
      <c r="H318" s="51">
        <f t="shared" si="1087"/>
        <v>0.28355088278744078</v>
      </c>
      <c r="I318" s="51">
        <f t="shared" si="1087"/>
        <v>0.30285434298679231</v>
      </c>
      <c r="J318" s="51">
        <f t="shared" si="1087"/>
        <v>0.59603086334352706</v>
      </c>
      <c r="K318" s="51">
        <f t="shared" si="1087"/>
        <v>0.35200548128791315</v>
      </c>
      <c r="L318" s="51">
        <f t="shared" si="1087"/>
        <v>4.7854670777966929E-2</v>
      </c>
      <c r="M318" s="51">
        <f t="shared" si="1087"/>
        <v>0.20505001168008183</v>
      </c>
      <c r="N318" s="51">
        <f t="shared" si="1087"/>
        <v>0.32445879079425671</v>
      </c>
      <c r="O318" s="51">
        <f t="shared" si="1087"/>
        <v>0.52728409670620879</v>
      </c>
      <c r="P318" s="51">
        <f t="shared" si="1087"/>
        <v>0.30831814902246291</v>
      </c>
      <c r="Q318" s="51">
        <f t="shared" si="1087"/>
        <v>0.44620454613196764</v>
      </c>
      <c r="R318" s="51">
        <f t="shared" si="1087"/>
        <v>0.44882436127087239</v>
      </c>
      <c r="S318" s="51">
        <f t="shared" si="1087"/>
        <v>0.14925026728423985</v>
      </c>
      <c r="T318" s="51">
        <f t="shared" si="1087"/>
        <v>0.27169587306697124</v>
      </c>
      <c r="U318" s="51">
        <f t="shared" si="1087"/>
        <v>0.15476678974185798</v>
      </c>
      <c r="V318" s="51">
        <f t="shared" si="1087"/>
        <v>0.33045069290232698</v>
      </c>
      <c r="W318" s="51">
        <f t="shared" si="1087"/>
        <v>3.6981759925683547E-2</v>
      </c>
      <c r="X318" s="51">
        <f t="shared" si="1087"/>
        <v>8.2598814638475848E-2</v>
      </c>
      <c r="Y318" s="51">
        <f t="shared" si="1087"/>
        <v>0.18129553625329192</v>
      </c>
      <c r="Z318" s="51">
        <f t="shared" si="1087"/>
        <v>0.3653509934215331</v>
      </c>
      <c r="AA318" s="51">
        <f t="shared" si="1087"/>
        <v>1.9411528774357443</v>
      </c>
      <c r="AB318" s="51">
        <f t="shared" si="1087"/>
        <v>0.16614036649122343</v>
      </c>
      <c r="AC318" s="51">
        <f t="shared" si="1087"/>
        <v>1.5245116482664939E-2</v>
      </c>
      <c r="AD318" s="51">
        <f t="shared" si="1087"/>
        <v>0.20947659510402025</v>
      </c>
      <c r="AE318" s="51">
        <f t="shared" ref="AE318:AT318" si="1088">IF(AE191=0,"",ABS((AE191-$AX191)/$AX191))</f>
        <v>0.20485787400585248</v>
      </c>
      <c r="AF318" s="51">
        <f t="shared" si="1088"/>
        <v>0.36124448184467339</v>
      </c>
      <c r="AG318" s="51">
        <f t="shared" si="1088"/>
        <v>0.10759864688979734</v>
      </c>
      <c r="AH318" s="51">
        <f t="shared" si="1088"/>
        <v>2.1397898128745778</v>
      </c>
      <c r="AI318" s="51">
        <f t="shared" si="1088"/>
        <v>0.49251745132758562</v>
      </c>
      <c r="AJ318" s="51">
        <f t="shared" si="1088"/>
        <v>8.1345053011796717E-2</v>
      </c>
      <c r="AK318" s="51">
        <f t="shared" si="1088"/>
        <v>0.24838858895455351</v>
      </c>
      <c r="AL318" s="51">
        <f t="shared" si="1088"/>
        <v>0.41842555467817927</v>
      </c>
      <c r="AM318" s="51">
        <f t="shared" si="1088"/>
        <v>0.57491265979186323</v>
      </c>
      <c r="AN318" s="51">
        <f t="shared" si="1088"/>
        <v>0.67834219555976705</v>
      </c>
      <c r="AO318" s="51">
        <f t="shared" si="1088"/>
        <v>0.29638456196035229</v>
      </c>
      <c r="AP318" s="51">
        <f t="shared" si="1088"/>
        <v>0.87586054009638381</v>
      </c>
      <c r="AQ318" s="51">
        <f t="shared" si="1088"/>
        <v>1.89650766596637E-2</v>
      </c>
      <c r="AR318" s="51">
        <f t="shared" ref="AR318:AS318" si="1089">IF(AR191=0,"",ABS((AR191-$AX191)/$AX191))</f>
        <v>0.20055534925990443</v>
      </c>
      <c r="AS318" s="51">
        <f t="shared" si="1089"/>
        <v>0.21524966051117217</v>
      </c>
      <c r="AT318" s="51">
        <f t="shared" si="1088"/>
        <v>8.916305686911212E-2</v>
      </c>
      <c r="AU318" s="36"/>
      <c r="AV318" s="63"/>
      <c r="AW318" s="65">
        <f t="shared" si="1016"/>
        <v>1.9383800303533451E-2</v>
      </c>
      <c r="AX318" s="63">
        <f t="shared" si="1026"/>
        <v>0.64541766267327116</v>
      </c>
      <c r="AY318" s="63">
        <f t="shared" si="1027"/>
        <v>6.1250823671498852E-2</v>
      </c>
      <c r="AZ318" s="51">
        <f t="shared" si="1028"/>
        <v>0.27413052866761239</v>
      </c>
      <c r="BA318" s="51">
        <f t="shared" si="1029"/>
        <v>0.45756297928221518</v>
      </c>
    </row>
    <row r="319" spans="1:53" x14ac:dyDescent="0.25">
      <c r="A319" s="60">
        <v>19576</v>
      </c>
      <c r="B319" s="51">
        <f t="shared" ref="B319:AD319" si="1090">IF(B192=0,"",ABS((B192-$AX192)/$AX192))</f>
        <v>0.18334458536327761</v>
      </c>
      <c r="C319" s="51">
        <f t="shared" si="1090"/>
        <v>0.193446295641751</v>
      </c>
      <c r="D319" s="51">
        <f t="shared" si="1090"/>
        <v>4.0936008510071321E-2</v>
      </c>
      <c r="E319" s="51">
        <f t="shared" si="1090"/>
        <v>0.87480303838564766</v>
      </c>
      <c r="F319" s="51">
        <f t="shared" si="1090"/>
        <v>0.2973792711931087</v>
      </c>
      <c r="G319" s="51">
        <f t="shared" si="1090"/>
        <v>4.4010084518971773E-2</v>
      </c>
      <c r="H319" s="51">
        <f t="shared" si="1090"/>
        <v>0.33777848844451608</v>
      </c>
      <c r="I319" s="51">
        <f t="shared" si="1090"/>
        <v>0.2785824155881334</v>
      </c>
      <c r="J319" s="51">
        <f t="shared" si="1090"/>
        <v>0.66416280086183666</v>
      </c>
      <c r="K319" s="51">
        <f t="shared" si="1090"/>
        <v>0.36330712290468808</v>
      </c>
      <c r="L319" s="51">
        <f t="shared" si="1090"/>
        <v>4.4930411935212272E-2</v>
      </c>
      <c r="M319" s="51">
        <f t="shared" si="1090"/>
        <v>0.13145863448771514</v>
      </c>
      <c r="N319" s="51">
        <f t="shared" si="1090"/>
        <v>0.28272348930475605</v>
      </c>
      <c r="O319" s="51">
        <f t="shared" si="1090"/>
        <v>0.56323007079476706</v>
      </c>
      <c r="P319" s="51">
        <f t="shared" si="1090"/>
        <v>0.33950857343628588</v>
      </c>
      <c r="Q319" s="51">
        <f t="shared" si="1090"/>
        <v>0.38633099750760391</v>
      </c>
      <c r="R319" s="51">
        <f t="shared" si="1090"/>
        <v>0.18845475125838732</v>
      </c>
      <c r="S319" s="51">
        <f t="shared" si="1090"/>
        <v>0.12296188305285498</v>
      </c>
      <c r="T319" s="51">
        <f t="shared" si="1090"/>
        <v>0.31917982310233028</v>
      </c>
      <c r="U319" s="51">
        <f t="shared" si="1090"/>
        <v>0.12644147559836869</v>
      </c>
      <c r="V319" s="51">
        <f t="shared" si="1090"/>
        <v>0.39081900617470666</v>
      </c>
      <c r="W319" s="51">
        <f t="shared" si="1090"/>
        <v>9.0765122134557716E-2</v>
      </c>
      <c r="X319" s="51">
        <f t="shared" si="1090"/>
        <v>0.13273387788611274</v>
      </c>
      <c r="Y319" s="51">
        <f t="shared" si="1090"/>
        <v>0.22005291866548982</v>
      </c>
      <c r="Z319" s="51">
        <f t="shared" si="1090"/>
        <v>0.27303950370429109</v>
      </c>
      <c r="AA319" s="51">
        <f t="shared" si="1090"/>
        <v>2.4115219064194355</v>
      </c>
      <c r="AB319" s="51">
        <f t="shared" si="1090"/>
        <v>0.24223680228906755</v>
      </c>
      <c r="AC319" s="51">
        <f t="shared" si="1090"/>
        <v>9.8349505588460603E-2</v>
      </c>
      <c r="AD319" s="51">
        <f t="shared" si="1090"/>
        <v>0.13834747846335213</v>
      </c>
      <c r="AE319" s="51">
        <f t="shared" ref="AE319:AT319" si="1091">IF(AE192=0,"",ABS((AE192-$AX192)/$AX192))</f>
        <v>0.23015592448716277</v>
      </c>
      <c r="AF319" s="51">
        <f t="shared" si="1091"/>
        <v>0.29826563878707019</v>
      </c>
      <c r="AG319" s="51">
        <f t="shared" si="1091"/>
        <v>8.2804636474137355E-2</v>
      </c>
      <c r="AH319" s="51">
        <f t="shared" si="1091"/>
        <v>1.9097342911616184</v>
      </c>
      <c r="AI319" s="51">
        <f t="shared" si="1091"/>
        <v>0.48095431614648959</v>
      </c>
      <c r="AJ319" s="51">
        <f t="shared" si="1091"/>
        <v>0.2682854704536875</v>
      </c>
      <c r="AK319" s="51">
        <f t="shared" si="1091"/>
        <v>0.24440673560467766</v>
      </c>
      <c r="AL319" s="51">
        <f t="shared" si="1091"/>
        <v>0.47831711922111897</v>
      </c>
      <c r="AM319" s="51">
        <f t="shared" si="1091"/>
        <v>0.58215876360030361</v>
      </c>
      <c r="AN319" s="51">
        <f t="shared" si="1091"/>
        <v>0.71108166991846522</v>
      </c>
      <c r="AO319" s="51">
        <f t="shared" si="1091"/>
        <v>0.26606572569096337</v>
      </c>
      <c r="AP319" s="51">
        <f t="shared" si="1091"/>
        <v>0.87563003724327126</v>
      </c>
      <c r="AQ319" s="51">
        <f t="shared" si="1091"/>
        <v>9.2115821461348349E-2</v>
      </c>
      <c r="AR319" s="51">
        <f t="shared" ref="AR319:AS319" si="1092">IF(AR192=0,"",ABS((AR192-$AX192)/$AX192))</f>
        <v>0.2492859242438539</v>
      </c>
      <c r="AS319" s="51">
        <f t="shared" si="1092"/>
        <v>0.28691698479273792</v>
      </c>
      <c r="AT319" s="51">
        <f t="shared" si="1091"/>
        <v>4.4263239335740225E-5</v>
      </c>
      <c r="AU319" s="36"/>
      <c r="AV319" s="63"/>
      <c r="AW319" s="65">
        <f t="shared" si="1016"/>
        <v>2.2031629015043859E-2</v>
      </c>
      <c r="AX319" s="63">
        <f t="shared" si="1026"/>
        <v>0.69231412229581391</v>
      </c>
      <c r="AY319" s="63">
        <f t="shared" si="1027"/>
        <v>8.5988830738305502E-2</v>
      </c>
      <c r="AZ319" s="51">
        <f t="shared" si="1028"/>
        <v>0.2682854704536875</v>
      </c>
      <c r="BA319" s="51">
        <f t="shared" si="1029"/>
        <v>0.47884455860619313</v>
      </c>
    </row>
    <row r="320" spans="1:53" x14ac:dyDescent="0.25">
      <c r="A320" s="60">
        <v>19577</v>
      </c>
      <c r="B320" s="51">
        <f t="shared" ref="B320:AD320" si="1093">IF(B193=0,"",ABS((B193-$AX193)/$AX193))</f>
        <v>0.17304721398614553</v>
      </c>
      <c r="C320" s="51">
        <f t="shared" si="1093"/>
        <v>9.6655790941183081E-2</v>
      </c>
      <c r="D320" s="51">
        <f t="shared" si="1093"/>
        <v>8.9697628529211329E-2</v>
      </c>
      <c r="E320" s="51">
        <f t="shared" si="1093"/>
        <v>0.66720607668991561</v>
      </c>
      <c r="F320" s="51">
        <f t="shared" si="1093"/>
        <v>0.3511677850551328</v>
      </c>
      <c r="G320" s="51">
        <f t="shared" si="1093"/>
        <v>3.7618371335405049E-2</v>
      </c>
      <c r="H320" s="51">
        <f t="shared" si="1093"/>
        <v>0.41347684652792011</v>
      </c>
      <c r="I320" s="51">
        <f t="shared" si="1093"/>
        <v>0.24529420509683314</v>
      </c>
      <c r="J320" s="51">
        <f t="shared" si="1093"/>
        <v>0.46851478083583292</v>
      </c>
      <c r="K320" s="51">
        <f t="shared" si="1093"/>
        <v>0.32109251197841998</v>
      </c>
      <c r="L320" s="51">
        <f t="shared" si="1093"/>
        <v>3.8294708716780999E-2</v>
      </c>
      <c r="M320" s="51">
        <f t="shared" si="1093"/>
        <v>0.23057382720056771</v>
      </c>
      <c r="N320" s="51">
        <f t="shared" si="1093"/>
        <v>0.23488942691991099</v>
      </c>
      <c r="O320" s="51">
        <f t="shared" si="1093"/>
        <v>0.35823890623121768</v>
      </c>
      <c r="P320" s="51">
        <f t="shared" si="1093"/>
        <v>0.2821387738925325</v>
      </c>
      <c r="Q320" s="51">
        <f t="shared" si="1093"/>
        <v>0.45888630611176867</v>
      </c>
      <c r="R320" s="51">
        <f t="shared" si="1093"/>
        <v>0.26495327793243911</v>
      </c>
      <c r="S320" s="51">
        <f t="shared" si="1093"/>
        <v>9.1995062199935501E-2</v>
      </c>
      <c r="T320" s="51">
        <f t="shared" si="1093"/>
        <v>0.40208411305636094</v>
      </c>
      <c r="U320" s="51">
        <f t="shared" si="1093"/>
        <v>9.298228073710639E-2</v>
      </c>
      <c r="V320" s="51">
        <f t="shared" si="1093"/>
        <v>0.45516149488924124</v>
      </c>
      <c r="W320" s="51">
        <f t="shared" si="1093"/>
        <v>0.12790097445084955</v>
      </c>
      <c r="X320" s="51">
        <f t="shared" si="1093"/>
        <v>0.2021692586502491</v>
      </c>
      <c r="Y320" s="51">
        <f t="shared" si="1093"/>
        <v>0.22579016227641005</v>
      </c>
      <c r="Z320" s="51">
        <f t="shared" si="1093"/>
        <v>0.23865934070148009</v>
      </c>
      <c r="AA320" s="51">
        <f t="shared" si="1093"/>
        <v>2.5513880238218611</v>
      </c>
      <c r="AB320" s="51">
        <f t="shared" si="1093"/>
        <v>0.23388234453553736</v>
      </c>
      <c r="AC320" s="51">
        <f t="shared" si="1093"/>
        <v>0.14522514976224621</v>
      </c>
      <c r="AD320" s="51">
        <f t="shared" si="1093"/>
        <v>0.2491644939513139</v>
      </c>
      <c r="AE320" s="51">
        <f t="shared" ref="AE320:AT320" si="1094">IF(AE193=0,"",ABS((AE193-$AX193)/$AX193))</f>
        <v>0.16315603281664051</v>
      </c>
      <c r="AF320" s="51">
        <f t="shared" si="1094"/>
        <v>0.66696497662442633</v>
      </c>
      <c r="AG320" s="51">
        <f t="shared" si="1094"/>
        <v>4.0913253671182835E-2</v>
      </c>
      <c r="AH320" s="51">
        <f t="shared" si="1094"/>
        <v>2.0461577896138214</v>
      </c>
      <c r="AI320" s="51">
        <f t="shared" si="1094"/>
        <v>0.28774335601892054</v>
      </c>
      <c r="AJ320" s="51">
        <f t="shared" si="1094"/>
        <v>0.18235325738520536</v>
      </c>
      <c r="AK320" s="51">
        <f t="shared" si="1094"/>
        <v>0.18562972114210141</v>
      </c>
      <c r="AL320" s="51">
        <f t="shared" si="1094"/>
        <v>0.33004336619316188</v>
      </c>
      <c r="AM320" s="51">
        <f t="shared" si="1094"/>
        <v>0.60905553804316948</v>
      </c>
      <c r="AN320" s="51">
        <f t="shared" si="1094"/>
        <v>0.73039470721293165</v>
      </c>
      <c r="AO320" s="51">
        <f t="shared" si="1094"/>
        <v>0.3502480308623207</v>
      </c>
      <c r="AP320" s="51">
        <f t="shared" si="1094"/>
        <v>0.89287108267112014</v>
      </c>
      <c r="AQ320" s="51">
        <f t="shared" si="1094"/>
        <v>0.1167696853050539</v>
      </c>
      <c r="AR320" s="51">
        <f t="shared" ref="AR320:AS320" si="1095">IF(AR193=0,"",ABS((AR193-$AX193)/$AX193))</f>
        <v>0.13022260077658387</v>
      </c>
      <c r="AS320" s="51">
        <f t="shared" si="1095"/>
        <v>0.36456082764054626</v>
      </c>
      <c r="AT320" s="51">
        <f t="shared" si="1094"/>
        <v>0.1151810493324872</v>
      </c>
      <c r="AU320" s="36"/>
      <c r="AV320" s="63"/>
      <c r="AW320" s="65">
        <f t="shared" si="1016"/>
        <v>2.600991051170291E-2</v>
      </c>
      <c r="AX320" s="63">
        <f t="shared" si="1026"/>
        <v>0.66710963666371992</v>
      </c>
      <c r="AY320" s="63">
        <f t="shared" si="1027"/>
        <v>9.238994961480386E-2</v>
      </c>
      <c r="AZ320" s="51">
        <f t="shared" si="1028"/>
        <v>0.24529420509683314</v>
      </c>
      <c r="BA320" s="51">
        <f t="shared" si="1029"/>
        <v>0.45590645713374672</v>
      </c>
    </row>
    <row r="321" spans="1:53" x14ac:dyDescent="0.25">
      <c r="A321" s="60">
        <v>19578</v>
      </c>
      <c r="B321" s="51">
        <f t="shared" ref="B321:AD321" si="1096">IF(B194=0,"",ABS((B194-$AX194)/$AX194))</f>
        <v>0.20454965017128934</v>
      </c>
      <c r="C321" s="51">
        <f t="shared" si="1096"/>
        <v>6.4061923564906354E-3</v>
      </c>
      <c r="D321" s="51">
        <f t="shared" si="1096"/>
        <v>0.19747674462700873</v>
      </c>
      <c r="E321" s="51">
        <f t="shared" si="1096"/>
        <v>0.65300407537682714</v>
      </c>
      <c r="F321" s="51">
        <f t="shared" si="1096"/>
        <v>0.12105027523896218</v>
      </c>
      <c r="G321" s="51">
        <f t="shared" si="1096"/>
        <v>7.2804965628314885E-2</v>
      </c>
      <c r="H321" s="51">
        <f t="shared" si="1096"/>
        <v>0.39819198652248056</v>
      </c>
      <c r="I321" s="51">
        <f t="shared" si="1096"/>
        <v>0.28095393555469872</v>
      </c>
      <c r="J321" s="51">
        <f t="shared" si="1096"/>
        <v>0.62302528368218169</v>
      </c>
      <c r="K321" s="51">
        <f t="shared" si="1096"/>
        <v>0.30600541225154826</v>
      </c>
      <c r="L321" s="51">
        <f t="shared" si="1096"/>
        <v>1.6285893095141408E-2</v>
      </c>
      <c r="M321" s="51">
        <f t="shared" si="1096"/>
        <v>0.18664543675076611</v>
      </c>
      <c r="N321" s="51">
        <f t="shared" si="1096"/>
        <v>0.3201121328242974</v>
      </c>
      <c r="O321" s="51">
        <f t="shared" si="1096"/>
        <v>0.42233603703499834</v>
      </c>
      <c r="P321" s="51">
        <f t="shared" si="1096"/>
        <v>0.26188465623868584</v>
      </c>
      <c r="Q321" s="51">
        <f t="shared" si="1096"/>
        <v>0.47920926909916167</v>
      </c>
      <c r="R321" s="51">
        <f t="shared" si="1096"/>
        <v>0.33434490624588459</v>
      </c>
      <c r="S321" s="51">
        <f t="shared" si="1096"/>
        <v>9.179592727299693E-2</v>
      </c>
      <c r="T321" s="51">
        <f t="shared" si="1096"/>
        <v>0.36382492496240165</v>
      </c>
      <c r="U321" s="51">
        <f t="shared" si="1096"/>
        <v>0.18739761353032519</v>
      </c>
      <c r="V321" s="51">
        <f t="shared" si="1096"/>
        <v>0.47870129828724756</v>
      </c>
      <c r="W321" s="51">
        <f t="shared" si="1096"/>
        <v>0.1981671615261687</v>
      </c>
      <c r="X321" s="51">
        <f t="shared" si="1096"/>
        <v>0.18082581366617134</v>
      </c>
      <c r="Y321" s="51">
        <f t="shared" si="1096"/>
        <v>0.22777408552455708</v>
      </c>
      <c r="Z321" s="51">
        <f t="shared" si="1096"/>
        <v>0.28961733229351616</v>
      </c>
      <c r="AA321" s="51">
        <f t="shared" si="1096"/>
        <v>2.4205971456555226</v>
      </c>
      <c r="AB321" s="51">
        <f t="shared" si="1096"/>
        <v>0.22186803992042201</v>
      </c>
      <c r="AC321" s="51">
        <f t="shared" si="1096"/>
        <v>0.12205196818497675</v>
      </c>
      <c r="AD321" s="51">
        <f t="shared" si="1096"/>
        <v>0.34102157133916683</v>
      </c>
      <c r="AE321" s="51">
        <f t="shared" ref="AE321:AT321" si="1097">IF(AE194=0,"",ABS((AE194-$AX194)/$AX194))</f>
        <v>9.4827820796603415E-2</v>
      </c>
      <c r="AF321" s="51">
        <f t="shared" si="1097"/>
        <v>0.55860973136404934</v>
      </c>
      <c r="AG321" s="51">
        <f t="shared" si="1097"/>
        <v>2.7782043273023127E-3</v>
      </c>
      <c r="AH321" s="51">
        <f t="shared" si="1097"/>
        <v>1.9066830416897607</v>
      </c>
      <c r="AI321" s="51">
        <f t="shared" si="1097"/>
        <v>0.18767314321197831</v>
      </c>
      <c r="AJ321" s="51">
        <f t="shared" si="1097"/>
        <v>0.18776750738864795</v>
      </c>
      <c r="AK321" s="51">
        <f t="shared" si="1097"/>
        <v>7.7580893016020475E-2</v>
      </c>
      <c r="AL321" s="51">
        <f t="shared" si="1097"/>
        <v>0.36346498049547216</v>
      </c>
      <c r="AM321" s="51">
        <f t="shared" si="1097"/>
        <v>0.57360234658402021</v>
      </c>
      <c r="AN321" s="51">
        <f t="shared" si="1097"/>
        <v>0.74422459289262866</v>
      </c>
      <c r="AO321" s="51">
        <f t="shared" si="1097"/>
        <v>0.3811982133218505</v>
      </c>
      <c r="AP321" s="51">
        <f t="shared" si="1097"/>
        <v>0.61599541255545143</v>
      </c>
      <c r="AQ321" s="51">
        <f t="shared" si="1097"/>
        <v>3.5515211624547315E-2</v>
      </c>
      <c r="AR321" s="51">
        <f t="shared" ref="AR321:AS321" si="1098">IF(AR194=0,"",ABS((AR194-$AX194)/$AX194))</f>
        <v>0.43651979664773682</v>
      </c>
      <c r="AS321" s="51">
        <f t="shared" si="1098"/>
        <v>0.41530553394574238</v>
      </c>
      <c r="AT321" s="51">
        <f t="shared" si="1097"/>
        <v>0.1751626952872837</v>
      </c>
      <c r="AU321" s="36"/>
      <c r="AV321" s="63"/>
      <c r="AW321" s="65">
        <f t="shared" si="1016"/>
        <v>2.7573220785888974E-2</v>
      </c>
      <c r="AX321" s="63">
        <f t="shared" si="1026"/>
        <v>0.62021333523148958</v>
      </c>
      <c r="AY321" s="63">
        <f t="shared" si="1027"/>
        <v>7.4715336583397129E-2</v>
      </c>
      <c r="AZ321" s="51">
        <f t="shared" si="1028"/>
        <v>0.28095393555469872</v>
      </c>
      <c r="BA321" s="51">
        <f t="shared" si="1029"/>
        <v>0.47880289244963037</v>
      </c>
    </row>
    <row r="322" spans="1:53" x14ac:dyDescent="0.25">
      <c r="A322" s="60">
        <v>19579</v>
      </c>
      <c r="B322" s="51">
        <f t="shared" ref="B322:AD322" si="1099">IF(B195=0,"",ABS((B195-$AX195)/$AX195))</f>
        <v>0.16902703888994181</v>
      </c>
      <c r="C322" s="51">
        <f t="shared" si="1099"/>
        <v>5.0094918382464743E-2</v>
      </c>
      <c r="D322" s="51">
        <f t="shared" si="1099"/>
        <v>9.2759021269342587E-2</v>
      </c>
      <c r="E322" s="51">
        <f t="shared" si="1099"/>
        <v>0.49929448568168278</v>
      </c>
      <c r="F322" s="51">
        <f t="shared" si="1099"/>
        <v>0.21247601071096991</v>
      </c>
      <c r="G322" s="51">
        <f t="shared" si="1099"/>
        <v>0.16618719771699048</v>
      </c>
      <c r="H322" s="51">
        <f t="shared" si="1099"/>
        <v>0.32785089203544993</v>
      </c>
      <c r="I322" s="51">
        <f t="shared" si="1099"/>
        <v>0.34253382715044101</v>
      </c>
      <c r="J322" s="51">
        <f t="shared" si="1099"/>
        <v>0.43990697995676314</v>
      </c>
      <c r="K322" s="51">
        <f t="shared" si="1099"/>
        <v>0.26450266685028612</v>
      </c>
      <c r="L322" s="51">
        <f t="shared" si="1099"/>
        <v>2.3883405353511411E-2</v>
      </c>
      <c r="M322" s="51">
        <f t="shared" si="1099"/>
        <v>5.8625387068292949E-2</v>
      </c>
      <c r="N322" s="51">
        <f t="shared" si="1099"/>
        <v>0.26035440147259509</v>
      </c>
      <c r="O322" s="51">
        <f t="shared" si="1099"/>
        <v>0.47832099309537052</v>
      </c>
      <c r="P322" s="51">
        <f t="shared" si="1099"/>
        <v>0.33148355202936142</v>
      </c>
      <c r="Q322" s="51">
        <f t="shared" si="1099"/>
        <v>0.47939973089071569</v>
      </c>
      <c r="R322" s="51">
        <f t="shared" si="1099"/>
        <v>0.37313584478124306</v>
      </c>
      <c r="S322" s="51">
        <f t="shared" si="1099"/>
        <v>9.0464383617406302E-2</v>
      </c>
      <c r="T322" s="51">
        <f t="shared" si="1099"/>
        <v>0.40213113733833467</v>
      </c>
      <c r="U322" s="51">
        <f t="shared" si="1099"/>
        <v>0.24526312339987746</v>
      </c>
      <c r="V322" s="51">
        <f t="shared" si="1099"/>
        <v>0.51016928308530141</v>
      </c>
      <c r="W322" s="51">
        <f t="shared" si="1099"/>
        <v>0.23859635640941079</v>
      </c>
      <c r="X322" s="51">
        <f t="shared" si="1099"/>
        <v>1.4431702304879902E-2</v>
      </c>
      <c r="Y322" s="51">
        <f t="shared" si="1099"/>
        <v>0.22953539044192595</v>
      </c>
      <c r="Z322" s="51">
        <f t="shared" si="1099"/>
        <v>0.19494597562842839</v>
      </c>
      <c r="AA322" s="51">
        <f t="shared" si="1099"/>
        <v>3.1183089679786966</v>
      </c>
      <c r="AB322" s="51">
        <f t="shared" si="1099"/>
        <v>0.1370055320075054</v>
      </c>
      <c r="AC322" s="51">
        <f t="shared" si="1099"/>
        <v>9.0186877139185828E-2</v>
      </c>
      <c r="AD322" s="51">
        <f t="shared" si="1099"/>
        <v>0.39413335605939032</v>
      </c>
      <c r="AE322" s="51">
        <f t="shared" ref="AE322:AT322" si="1100">IF(AE195=0,"",ABS((AE195-$AX195)/$AX195))</f>
        <v>0.43570979965271028</v>
      </c>
      <c r="AF322" s="51">
        <f t="shared" si="1100"/>
        <v>0.37120892310062964</v>
      </c>
      <c r="AG322" s="51">
        <f t="shared" si="1100"/>
        <v>0.21331368959753302</v>
      </c>
      <c r="AH322" s="51">
        <f t="shared" si="1100"/>
        <v>1.6995709493637152</v>
      </c>
      <c r="AI322" s="51">
        <f t="shared" si="1100"/>
        <v>5.2546502184633713E-2</v>
      </c>
      <c r="AJ322" s="51">
        <f t="shared" si="1100"/>
        <v>7.9160037305607348E-2</v>
      </c>
      <c r="AK322" s="51">
        <f t="shared" si="1100"/>
        <v>5.1254189621934731E-2</v>
      </c>
      <c r="AL322" s="51">
        <f t="shared" si="1100"/>
        <v>0.23736693593382174</v>
      </c>
      <c r="AM322" s="51">
        <f t="shared" si="1100"/>
        <v>0.485993547915193</v>
      </c>
      <c r="AN322" s="51">
        <f t="shared" si="1100"/>
        <v>0.77731888032745489</v>
      </c>
      <c r="AO322" s="51">
        <f t="shared" si="1100"/>
        <v>0.32657973126098433</v>
      </c>
      <c r="AP322" s="51">
        <f t="shared" si="1100"/>
        <v>0.48152227026957223</v>
      </c>
      <c r="AQ322" s="51">
        <f t="shared" si="1100"/>
        <v>0.11091439666518622</v>
      </c>
      <c r="AR322" s="51">
        <f t="shared" ref="AR322:AS322" si="1101">IF(AR195=0,"",ABS((AR195-$AX195)/$AX195))</f>
        <v>0.45334302307970831</v>
      </c>
      <c r="AS322" s="51">
        <f t="shared" si="1101"/>
        <v>0.37167260822577081</v>
      </c>
      <c r="AT322" s="51">
        <f t="shared" si="1100"/>
        <v>0.26752454205385245</v>
      </c>
      <c r="AU322" s="36"/>
      <c r="AV322" s="63"/>
      <c r="AW322" s="65">
        <f t="shared" si="1016"/>
        <v>3.2015711006939077E-2</v>
      </c>
      <c r="AX322" s="63">
        <f t="shared" si="1026"/>
        <v>0.49397411057508689</v>
      </c>
      <c r="AY322" s="63">
        <f t="shared" si="1027"/>
        <v>5.4978056138097406E-2</v>
      </c>
      <c r="AZ322" s="51">
        <f t="shared" si="1028"/>
        <v>0.26450266685028612</v>
      </c>
      <c r="BA322" s="51">
        <f t="shared" si="1029"/>
        <v>0.45833861708284079</v>
      </c>
    </row>
    <row r="323" spans="1:53" x14ac:dyDescent="0.25">
      <c r="A323" s="60">
        <v>19580</v>
      </c>
      <c r="B323" s="51">
        <f t="shared" ref="B323:AD323" si="1102">IF(B196=0,"",ABS((B196-$AX196)/$AX196))</f>
        <v>0.18042952045813759</v>
      </c>
      <c r="C323" s="51">
        <f t="shared" si="1102"/>
        <v>9.9512597687128376E-2</v>
      </c>
      <c r="D323" s="51">
        <f t="shared" si="1102"/>
        <v>3.507199376868185E-2</v>
      </c>
      <c r="E323" s="51">
        <f t="shared" si="1102"/>
        <v>0.40396023620947369</v>
      </c>
      <c r="F323" s="51">
        <f t="shared" si="1102"/>
        <v>0.27027559278421681</v>
      </c>
      <c r="G323" s="51">
        <f t="shared" si="1102"/>
        <v>0.18797121562999397</v>
      </c>
      <c r="H323" s="51">
        <f t="shared" si="1102"/>
        <v>0.32571339898533269</v>
      </c>
      <c r="I323" s="51">
        <f t="shared" si="1102"/>
        <v>0.38065994327629255</v>
      </c>
      <c r="J323" s="51">
        <f t="shared" si="1102"/>
        <v>0.32765246658961322</v>
      </c>
      <c r="K323" s="51">
        <f t="shared" si="1102"/>
        <v>0.33983295973702249</v>
      </c>
      <c r="L323" s="51">
        <f t="shared" si="1102"/>
        <v>2.6811427266216718E-3</v>
      </c>
      <c r="M323" s="51">
        <f t="shared" si="1102"/>
        <v>3.3791205651974798E-2</v>
      </c>
      <c r="N323" s="51">
        <f t="shared" si="1102"/>
        <v>0.31529857706632192</v>
      </c>
      <c r="O323" s="51">
        <f t="shared" si="1102"/>
        <v>0.5291588836609612</v>
      </c>
      <c r="P323" s="51">
        <f t="shared" si="1102"/>
        <v>0.35973723965600463</v>
      </c>
      <c r="Q323" s="51">
        <f t="shared" si="1102"/>
        <v>0.52873110852824812</v>
      </c>
      <c r="R323" s="51">
        <f t="shared" si="1102"/>
        <v>0.34814050854576234</v>
      </c>
      <c r="S323" s="51">
        <f t="shared" si="1102"/>
        <v>7.7798329902668648E-2</v>
      </c>
      <c r="T323" s="51">
        <f t="shared" si="1102"/>
        <v>0.44511335215447673</v>
      </c>
      <c r="U323" s="51">
        <f t="shared" si="1102"/>
        <v>0.30813994640225889</v>
      </c>
      <c r="V323" s="51">
        <f t="shared" si="1102"/>
        <v>0.51892351400656367</v>
      </c>
      <c r="W323" s="51">
        <f t="shared" si="1102"/>
        <v>0.31456609297885063</v>
      </c>
      <c r="X323" s="51">
        <f t="shared" si="1102"/>
        <v>3.2462115234011602E-3</v>
      </c>
      <c r="Y323" s="51">
        <f t="shared" si="1102"/>
        <v>0.29772165356186775</v>
      </c>
      <c r="Z323" s="51">
        <f t="shared" si="1102"/>
        <v>0.27828341635997428</v>
      </c>
      <c r="AA323" s="51">
        <f t="shared" si="1102"/>
        <v>2.8523217945896322</v>
      </c>
      <c r="AB323" s="51">
        <f t="shared" si="1102"/>
        <v>4.1481597104940978E-3</v>
      </c>
      <c r="AC323" s="51">
        <f t="shared" si="1102"/>
        <v>0.21424717897383924</v>
      </c>
      <c r="AD323" s="51">
        <f t="shared" si="1102"/>
        <v>0.489446580078155</v>
      </c>
      <c r="AE323" s="51">
        <f t="shared" ref="AE323:AT323" si="1103">IF(AE196=0,"",ABS((AE196-$AX196)/$AX196))</f>
        <v>0.28699226557870461</v>
      </c>
      <c r="AF323" s="51">
        <f t="shared" si="1103"/>
        <v>0.2821981956653114</v>
      </c>
      <c r="AG323" s="51">
        <f t="shared" si="1103"/>
        <v>0.22599870616801815</v>
      </c>
      <c r="AH323" s="51">
        <f t="shared" si="1103"/>
        <v>2.0078155186783397</v>
      </c>
      <c r="AI323" s="51">
        <f t="shared" si="1103"/>
        <v>2.6214625911899055E-2</v>
      </c>
      <c r="AJ323" s="51">
        <f t="shared" si="1103"/>
        <v>3.6072599697608836E-2</v>
      </c>
      <c r="AK323" s="51">
        <f t="shared" si="1103"/>
        <v>8.5531169569054419E-2</v>
      </c>
      <c r="AL323" s="51">
        <f t="shared" si="1103"/>
        <v>0.36005644211793048</v>
      </c>
      <c r="AM323" s="51">
        <f t="shared" si="1103"/>
        <v>0.50082089889104031</v>
      </c>
      <c r="AN323" s="51">
        <f t="shared" si="1103"/>
        <v>0.1800017481191466</v>
      </c>
      <c r="AO323" s="51">
        <f t="shared" si="1103"/>
        <v>0.10214332625349316</v>
      </c>
      <c r="AP323" s="51">
        <f t="shared" si="1103"/>
        <v>0.41071627501484492</v>
      </c>
      <c r="AQ323" s="51">
        <f t="shared" si="1103"/>
        <v>0.1470147653982464</v>
      </c>
      <c r="AR323" s="51">
        <f t="shared" ref="AR323:AS323" si="1104">IF(AR196=0,"",ABS((AR196-$AX196)/$AX196))</f>
        <v>0.44897069261536088</v>
      </c>
      <c r="AS323" s="51">
        <f t="shared" si="1104"/>
        <v>0.29692736590617097</v>
      </c>
      <c r="AT323" s="51">
        <f t="shared" si="1103"/>
        <v>0.31063975546387113</v>
      </c>
      <c r="AU323" s="36"/>
      <c r="AV323" s="63"/>
      <c r="AW323" s="65">
        <f t="shared" si="1016"/>
        <v>3.6847373224912452E-2</v>
      </c>
      <c r="AX323" s="63">
        <f t="shared" si="1026"/>
        <v>0.51168246796035433</v>
      </c>
      <c r="AY323" s="63">
        <f t="shared" si="1027"/>
        <v>3.4303520898657618E-2</v>
      </c>
      <c r="AZ323" s="51">
        <f t="shared" si="1028"/>
        <v>0.29772165356186775</v>
      </c>
      <c r="BA323" s="51">
        <f t="shared" si="1029"/>
        <v>0.41759569044277139</v>
      </c>
    </row>
    <row r="324" spans="1:53" x14ac:dyDescent="0.25">
      <c r="A324" s="60">
        <v>19581</v>
      </c>
      <c r="B324" s="51">
        <f t="shared" ref="B324:AD324" si="1105">IF(B197=0,"",ABS((B197-$AX197)/$AX197))</f>
        <v>0.34305749249911965</v>
      </c>
      <c r="C324" s="51">
        <f t="shared" si="1105"/>
        <v>0.17205746280337059</v>
      </c>
      <c r="D324" s="51">
        <f t="shared" si="1105"/>
        <v>0.17946283852519676</v>
      </c>
      <c r="E324" s="51">
        <f t="shared" si="1105"/>
        <v>0.45600151548778378</v>
      </c>
      <c r="F324" s="51">
        <f t="shared" si="1105"/>
        <v>0.18300014706015674</v>
      </c>
      <c r="G324" s="51">
        <f t="shared" si="1105"/>
        <v>0.26790372999549339</v>
      </c>
      <c r="H324" s="51">
        <f t="shared" si="1105"/>
        <v>0.28827657545355811</v>
      </c>
      <c r="I324" s="51">
        <f t="shared" si="1105"/>
        <v>0.36912739552755403</v>
      </c>
      <c r="J324" s="51">
        <f t="shared" si="1105"/>
        <v>0.26758897177653629</v>
      </c>
      <c r="K324" s="51">
        <f t="shared" si="1105"/>
        <v>0.32283546375364536</v>
      </c>
      <c r="L324" s="51">
        <f t="shared" si="1105"/>
        <v>1.1268911027382133E-2</v>
      </c>
      <c r="M324" s="51">
        <f t="shared" si="1105"/>
        <v>7.9661076281154847E-2</v>
      </c>
      <c r="N324" s="51">
        <f t="shared" si="1105"/>
        <v>0.38769213108763051</v>
      </c>
      <c r="O324" s="51">
        <f t="shared" si="1105"/>
        <v>0.58775506043262638</v>
      </c>
      <c r="P324" s="51">
        <f t="shared" si="1105"/>
        <v>0.42218124263370249</v>
      </c>
      <c r="Q324" s="51">
        <f t="shared" si="1105"/>
        <v>0.5820245970073249</v>
      </c>
      <c r="R324" s="51">
        <f t="shared" si="1105"/>
        <v>0.38937433250422454</v>
      </c>
      <c r="S324" s="51">
        <f t="shared" si="1105"/>
        <v>0.18955175862948567</v>
      </c>
      <c r="T324" s="51">
        <f t="shared" si="1105"/>
        <v>0.48935383716678943</v>
      </c>
      <c r="U324" s="51">
        <f t="shared" si="1105"/>
        <v>0.28557479013980414</v>
      </c>
      <c r="V324" s="51">
        <f t="shared" si="1105"/>
        <v>0.53315116278733621</v>
      </c>
      <c r="W324" s="51">
        <f t="shared" si="1105"/>
        <v>0.38780325095373414</v>
      </c>
      <c r="X324" s="51">
        <f t="shared" si="1105"/>
        <v>8.7124519219342389E-2</v>
      </c>
      <c r="Y324" s="51">
        <f t="shared" si="1105"/>
        <v>0.32741221189942832</v>
      </c>
      <c r="Z324" s="51">
        <f t="shared" si="1105"/>
        <v>0.34452653363123342</v>
      </c>
      <c r="AA324" s="51">
        <f t="shared" si="1105"/>
        <v>2.9047853541937769</v>
      </c>
      <c r="AB324" s="51">
        <f t="shared" si="1105"/>
        <v>2.4225550597232456E-2</v>
      </c>
      <c r="AC324" s="51">
        <f t="shared" si="1105"/>
        <v>0.12263574632803505</v>
      </c>
      <c r="AD324" s="51">
        <f t="shared" si="1105"/>
        <v>0.36399044503127459</v>
      </c>
      <c r="AE324" s="51">
        <f t="shared" ref="AE324:AT324" si="1106">IF(AE197=0,"",ABS((AE197-$AX197)/$AX197))</f>
        <v>0.23333270652403118</v>
      </c>
      <c r="AF324" s="51">
        <f t="shared" si="1106"/>
        <v>0.27161389194730962</v>
      </c>
      <c r="AG324" s="51">
        <f t="shared" si="1106"/>
        <v>8.7299895449403905E-2</v>
      </c>
      <c r="AH324" s="51">
        <f t="shared" si="1106"/>
        <v>1.7379962113426735</v>
      </c>
      <c r="AI324" s="51">
        <f t="shared" si="1106"/>
        <v>1.9866048040581591E-2</v>
      </c>
      <c r="AJ324" s="51">
        <f t="shared" si="1106"/>
        <v>4.3475906458731721E-2</v>
      </c>
      <c r="AK324" s="51">
        <f t="shared" si="1106"/>
        <v>9.700972793548545E-3</v>
      </c>
      <c r="AL324" s="51">
        <f t="shared" si="1106"/>
        <v>0.4026377139060936</v>
      </c>
      <c r="AM324" s="51">
        <f t="shared" si="1106"/>
        <v>0.53934698646750956</v>
      </c>
      <c r="AN324" s="51">
        <f t="shared" si="1106"/>
        <v>0.15771671280823457</v>
      </c>
      <c r="AO324" s="51">
        <f t="shared" si="1106"/>
        <v>0.19698068194941526</v>
      </c>
      <c r="AP324" s="51">
        <f t="shared" si="1106"/>
        <v>0.46690528231434741</v>
      </c>
      <c r="AQ324" s="51">
        <f t="shared" si="1106"/>
        <v>0.40965172562907715</v>
      </c>
      <c r="AR324" s="51">
        <f t="shared" ref="AR324:AS324" si="1107">IF(AR197=0,"",ABS((AR197-$AX197)/$AX197))</f>
        <v>0.43924453129702185</v>
      </c>
      <c r="AS324" s="51">
        <f t="shared" si="1107"/>
        <v>0.29095991641607782</v>
      </c>
      <c r="AT324" s="51">
        <f t="shared" si="1106"/>
        <v>0.27468507820659932</v>
      </c>
      <c r="AU324" s="36"/>
      <c r="AV324" s="63"/>
      <c r="AW324" s="65">
        <f t="shared" si="1016"/>
        <v>4.1055911591539387E-2</v>
      </c>
      <c r="AX324" s="63">
        <f t="shared" si="1026"/>
        <v>0.53686865699544017</v>
      </c>
      <c r="AY324" s="63">
        <f t="shared" si="1027"/>
        <v>5.7949974387700984E-2</v>
      </c>
      <c r="AZ324" s="51">
        <f t="shared" si="1028"/>
        <v>0.29095991641607782</v>
      </c>
      <c r="BA324" s="51">
        <f t="shared" si="1029"/>
        <v>0.44259592813517429</v>
      </c>
    </row>
    <row r="325" spans="1:53" x14ac:dyDescent="0.25">
      <c r="A325" s="60">
        <v>19582</v>
      </c>
      <c r="B325" s="51">
        <f t="shared" ref="B325:AD325" si="1108">IF(B198=0,"",ABS((B198-$AX198)/$AX198))</f>
        <v>0.5761163729491543</v>
      </c>
      <c r="C325" s="51">
        <f t="shared" si="1108"/>
        <v>0.19483387445614037</v>
      </c>
      <c r="D325" s="51">
        <f t="shared" si="1108"/>
        <v>0.18680364818301942</v>
      </c>
      <c r="E325" s="51">
        <f t="shared" si="1108"/>
        <v>0.49522867279160188</v>
      </c>
      <c r="F325" s="51">
        <f t="shared" si="1108"/>
        <v>0.19672873015812933</v>
      </c>
      <c r="G325" s="51">
        <f t="shared" si="1108"/>
        <v>0.28626710352345025</v>
      </c>
      <c r="H325" s="51">
        <f t="shared" si="1108"/>
        <v>0.24291560815073052</v>
      </c>
      <c r="I325" s="51">
        <f t="shared" si="1108"/>
        <v>0.41992567931102404</v>
      </c>
      <c r="J325" s="51">
        <f t="shared" si="1108"/>
        <v>0.14676571722523371</v>
      </c>
      <c r="K325" s="51">
        <f t="shared" si="1108"/>
        <v>0.3955565459790058</v>
      </c>
      <c r="L325" s="51">
        <f t="shared" si="1108"/>
        <v>2.5891222217599937E-2</v>
      </c>
      <c r="M325" s="51">
        <f t="shared" si="1108"/>
        <v>0.16773211977474539</v>
      </c>
      <c r="N325" s="51">
        <f t="shared" si="1108"/>
        <v>0.45091494117934289</v>
      </c>
      <c r="O325" s="51">
        <f t="shared" si="1108"/>
        <v>0.62769208367942453</v>
      </c>
      <c r="P325" s="51">
        <f t="shared" si="1108"/>
        <v>0.40720898815286155</v>
      </c>
      <c r="Q325" s="51">
        <f t="shared" si="1108"/>
        <v>0.61680625530782629</v>
      </c>
      <c r="R325" s="51">
        <f t="shared" si="1108"/>
        <v>0.38099372218028821</v>
      </c>
      <c r="S325" s="51">
        <f t="shared" si="1108"/>
        <v>0.26371071488058334</v>
      </c>
      <c r="T325" s="51">
        <f t="shared" si="1108"/>
        <v>0.46543391150203434</v>
      </c>
      <c r="U325" s="51">
        <f t="shared" si="1108"/>
        <v>0.27839917712774531</v>
      </c>
      <c r="V325" s="51">
        <f t="shared" si="1108"/>
        <v>0.58317538141052927</v>
      </c>
      <c r="W325" s="51">
        <f t="shared" si="1108"/>
        <v>0.45468379883400234</v>
      </c>
      <c r="X325" s="51">
        <f t="shared" si="1108"/>
        <v>3.7450003943586292E-3</v>
      </c>
      <c r="Y325" s="51">
        <f t="shared" si="1108"/>
        <v>0.22961520690116133</v>
      </c>
      <c r="Z325" s="51">
        <f t="shared" si="1108"/>
        <v>0.31549050029248016</v>
      </c>
      <c r="AA325" s="51">
        <f t="shared" si="1108"/>
        <v>2.5097197414499912</v>
      </c>
      <c r="AB325" s="51">
        <f t="shared" si="1108"/>
        <v>0.11031196613958559</v>
      </c>
      <c r="AC325" s="51">
        <f t="shared" si="1108"/>
        <v>0.14584692083295128</v>
      </c>
      <c r="AD325" s="51">
        <f t="shared" si="1108"/>
        <v>0.25226216257286477</v>
      </c>
      <c r="AE325" s="51">
        <f t="shared" ref="AE325:AT325" si="1109">IF(AE198=0,"",ABS((AE198-$AX198)/$AX198))</f>
        <v>0.16723670345827515</v>
      </c>
      <c r="AF325" s="51">
        <f t="shared" si="1109"/>
        <v>0.38977823740992434</v>
      </c>
      <c r="AG325" s="51">
        <f t="shared" si="1109"/>
        <v>0.3267067550468945</v>
      </c>
      <c r="AH325" s="51">
        <f t="shared" si="1109"/>
        <v>1.5513645529312179</v>
      </c>
      <c r="AI325" s="51">
        <f t="shared" si="1109"/>
        <v>8.1439961279816814E-2</v>
      </c>
      <c r="AJ325" s="51">
        <f t="shared" si="1109"/>
        <v>6.892385694239371E-2</v>
      </c>
      <c r="AK325" s="51">
        <f t="shared" si="1109"/>
        <v>4.4238798663959737E-2</v>
      </c>
      <c r="AL325" s="51">
        <f t="shared" si="1109"/>
        <v>0.42049154621256035</v>
      </c>
      <c r="AM325" s="51">
        <f t="shared" si="1109"/>
        <v>0.59218420528650351</v>
      </c>
      <c r="AN325" s="51">
        <f t="shared" si="1109"/>
        <v>0.99533428234104515</v>
      </c>
      <c r="AO325" s="51">
        <f t="shared" si="1109"/>
        <v>0.22445914803391159</v>
      </c>
      <c r="AP325" s="51">
        <f t="shared" si="1109"/>
        <v>0.38627288158194362</v>
      </c>
      <c r="AQ325" s="51">
        <f t="shared" si="1109"/>
        <v>0.44628351171523212</v>
      </c>
      <c r="AR325" s="51">
        <f t="shared" ref="AR325:AS325" si="1110">IF(AR198=0,"",ABS((AR198-$AX198)/$AX198))</f>
        <v>0.38354502246298749</v>
      </c>
      <c r="AS325" s="51">
        <f t="shared" si="1110"/>
        <v>0.21989685689732419</v>
      </c>
      <c r="AT325" s="51">
        <f t="shared" si="1109"/>
        <v>0.25803560734405251</v>
      </c>
      <c r="AU325" s="36"/>
      <c r="AV325" s="63"/>
      <c r="AW325" s="65">
        <f t="shared" si="1016"/>
        <v>4.5099411354322445E-2</v>
      </c>
      <c r="AX325" s="63">
        <f t="shared" si="1026"/>
        <v>0.60695743529929724</v>
      </c>
      <c r="AY325" s="63">
        <f t="shared" si="1027"/>
        <v>9.2988763223724333E-2</v>
      </c>
      <c r="AZ325" s="51">
        <f t="shared" si="1028"/>
        <v>0.31549050029248016</v>
      </c>
      <c r="BA325" s="51">
        <f t="shared" si="1029"/>
        <v>0.47139286375994793</v>
      </c>
    </row>
    <row r="326" spans="1:53" x14ac:dyDescent="0.25">
      <c r="A326" s="60">
        <v>19583</v>
      </c>
      <c r="B326" s="51">
        <f t="shared" ref="B326:AD326" si="1111">IF(B199=0,"",ABS((B199-$AX199)/$AX199))</f>
        <v>0.75590233949669838</v>
      </c>
      <c r="C326" s="51">
        <f t="shared" si="1111"/>
        <v>0.23054968717444155</v>
      </c>
      <c r="D326" s="51">
        <f t="shared" si="1111"/>
        <v>0.14194136260913282</v>
      </c>
      <c r="E326" s="51">
        <f t="shared" si="1111"/>
        <v>0.62239255621455158</v>
      </c>
      <c r="F326" s="51">
        <f t="shared" si="1111"/>
        <v>0.24167100631258687</v>
      </c>
      <c r="G326" s="51">
        <f t="shared" si="1111"/>
        <v>0.25477501487752369</v>
      </c>
      <c r="H326" s="51">
        <f t="shared" si="1111"/>
        <v>0.28838051010728943</v>
      </c>
      <c r="I326" s="51">
        <f t="shared" si="1111"/>
        <v>0.43814078740377194</v>
      </c>
      <c r="J326" s="51">
        <f t="shared" si="1111"/>
        <v>0.12670458133319693</v>
      </c>
      <c r="K326" s="51">
        <f t="shared" si="1111"/>
        <v>0.4097801026497403</v>
      </c>
      <c r="L326" s="51">
        <f t="shared" si="1111"/>
        <v>5.8640458257693324E-2</v>
      </c>
      <c r="M326" s="51">
        <f t="shared" si="1111"/>
        <v>0.21128827505273434</v>
      </c>
      <c r="N326" s="51">
        <f t="shared" si="1111"/>
        <v>0.46876908071112305</v>
      </c>
      <c r="O326" s="51">
        <f t="shared" si="1111"/>
        <v>0.62632725327619287</v>
      </c>
      <c r="P326" s="51">
        <f t="shared" si="1111"/>
        <v>0.36399770433488948</v>
      </c>
      <c r="Q326" s="51">
        <f t="shared" si="1111"/>
        <v>0.59765093379895418</v>
      </c>
      <c r="R326" s="51">
        <f t="shared" si="1111"/>
        <v>0.41491971099709091</v>
      </c>
      <c r="S326" s="51">
        <f t="shared" si="1111"/>
        <v>0.22210762368176179</v>
      </c>
      <c r="T326" s="51">
        <f t="shared" si="1111"/>
        <v>0.43256716397858141</v>
      </c>
      <c r="U326" s="51">
        <f t="shared" si="1111"/>
        <v>0.31427697807223437</v>
      </c>
      <c r="V326" s="51">
        <f t="shared" si="1111"/>
        <v>0.56644692947998432</v>
      </c>
      <c r="W326" s="51">
        <f t="shared" si="1111"/>
        <v>0.49495991661546518</v>
      </c>
      <c r="X326" s="51">
        <f t="shared" si="1111"/>
        <v>5.673171851860178E-2</v>
      </c>
      <c r="Y326" s="51">
        <f t="shared" si="1111"/>
        <v>0.29326440266306447</v>
      </c>
      <c r="Z326" s="51">
        <f t="shared" si="1111"/>
        <v>0.36024890521643671</v>
      </c>
      <c r="AA326" s="51">
        <f t="shared" si="1111"/>
        <v>2.3599834577459977</v>
      </c>
      <c r="AB326" s="51">
        <f t="shared" si="1111"/>
        <v>0.16377427610489961</v>
      </c>
      <c r="AC326" s="51">
        <f t="shared" si="1111"/>
        <v>4.8218364104284463E-2</v>
      </c>
      <c r="AD326" s="51">
        <f t="shared" si="1111"/>
        <v>0.56270024908142624</v>
      </c>
      <c r="AE326" s="51">
        <f t="shared" ref="AE326:AT326" si="1112">IF(AE199=0,"",ABS((AE199-$AX199)/$AX199))</f>
        <v>0.15672612346175965</v>
      </c>
      <c r="AF326" s="51">
        <f t="shared" si="1112"/>
        <v>0.29948732888371388</v>
      </c>
      <c r="AG326" s="51">
        <f t="shared" si="1112"/>
        <v>0.36178031788746012</v>
      </c>
      <c r="AH326" s="51">
        <f t="shared" si="1112"/>
        <v>1.3361067937954716</v>
      </c>
      <c r="AI326" s="51">
        <f t="shared" si="1112"/>
        <v>0.13572561251448687</v>
      </c>
      <c r="AJ326" s="51">
        <f t="shared" si="1112"/>
        <v>7.0616227768418277E-2</v>
      </c>
      <c r="AK326" s="51">
        <f t="shared" si="1112"/>
        <v>4.8471506137058008E-2</v>
      </c>
      <c r="AL326" s="51">
        <f t="shared" si="1112"/>
        <v>0.48719303814984366</v>
      </c>
      <c r="AM326" s="51">
        <f t="shared" si="1112"/>
        <v>0.55197365133028253</v>
      </c>
      <c r="AN326" s="51">
        <f t="shared" si="1112"/>
        <v>1.0327829772159194</v>
      </c>
      <c r="AO326" s="51">
        <f t="shared" si="1112"/>
        <v>0.24431555579128375</v>
      </c>
      <c r="AP326" s="51">
        <f t="shared" si="1112"/>
        <v>0.30055109196835939</v>
      </c>
      <c r="AQ326" s="51">
        <f t="shared" si="1112"/>
        <v>0.5330545510736201</v>
      </c>
      <c r="AR326" s="51">
        <f t="shared" ref="AR326:AS326" si="1113">IF(AR199=0,"",ABS((AR199-$AX199)/$AX199))</f>
        <v>0.36310082943379079</v>
      </c>
      <c r="AS326" s="51">
        <f t="shared" si="1113"/>
        <v>0.24660239115647384</v>
      </c>
      <c r="AT326" s="51">
        <f t="shared" si="1112"/>
        <v>0.17749340680954834</v>
      </c>
      <c r="AU326" s="36"/>
      <c r="AV326" s="63"/>
      <c r="AW326" s="65">
        <f t="shared" si="1016"/>
        <v>4.857704534638866E-2</v>
      </c>
      <c r="AX326" s="63">
        <f t="shared" si="1026"/>
        <v>0.62475337445153634</v>
      </c>
      <c r="AY326" s="63">
        <f t="shared" si="1027"/>
        <v>9.3051569194329761E-2</v>
      </c>
      <c r="AZ326" s="51">
        <f t="shared" si="1028"/>
        <v>0.31427697807223437</v>
      </c>
      <c r="BA326" s="51">
        <f t="shared" si="1029"/>
        <v>0.55411897088051132</v>
      </c>
    </row>
    <row r="327" spans="1:53" x14ac:dyDescent="0.25">
      <c r="A327" s="60">
        <v>19584</v>
      </c>
      <c r="B327" s="51">
        <f t="shared" ref="B327:AD327" si="1114">IF(B200=0,"",ABS((B200-$AX200)/$AX200))</f>
        <v>0.8500156494728347</v>
      </c>
      <c r="C327" s="51">
        <f t="shared" si="1114"/>
        <v>0.25085740022548531</v>
      </c>
      <c r="D327" s="51">
        <f t="shared" si="1114"/>
        <v>0.18029528335917469</v>
      </c>
      <c r="E327" s="51">
        <f t="shared" si="1114"/>
        <v>0.61110421167450557</v>
      </c>
      <c r="F327" s="51">
        <f t="shared" si="1114"/>
        <v>0.3043777876349168</v>
      </c>
      <c r="G327" s="51">
        <f t="shared" si="1114"/>
        <v>0.27439781949348901</v>
      </c>
      <c r="H327" s="51">
        <f t="shared" si="1114"/>
        <v>0.26916822283778957</v>
      </c>
      <c r="I327" s="51">
        <f t="shared" si="1114"/>
        <v>0.42243745329919941</v>
      </c>
      <c r="J327" s="51">
        <f t="shared" si="1114"/>
        <v>8.5081952842362779E-2</v>
      </c>
      <c r="K327" s="51">
        <f t="shared" si="1114"/>
        <v>0.45531936574597398</v>
      </c>
      <c r="L327" s="51">
        <f t="shared" si="1114"/>
        <v>0.25903531590675977</v>
      </c>
      <c r="M327" s="51">
        <f t="shared" si="1114"/>
        <v>0.21166324467728359</v>
      </c>
      <c r="N327" s="51">
        <f t="shared" si="1114"/>
        <v>0.47946015221945332</v>
      </c>
      <c r="O327" s="51">
        <f t="shared" si="1114"/>
        <v>0.61478438997165274</v>
      </c>
      <c r="P327" s="51">
        <f t="shared" si="1114"/>
        <v>0.37051041730427015</v>
      </c>
      <c r="Q327" s="51">
        <f t="shared" si="1114"/>
        <v>0.56009459443336174</v>
      </c>
      <c r="R327" s="51">
        <f t="shared" si="1114"/>
        <v>0.41005518209730518</v>
      </c>
      <c r="S327" s="51">
        <f t="shared" si="1114"/>
        <v>0.2048468650492484</v>
      </c>
      <c r="T327" s="51">
        <f t="shared" si="1114"/>
        <v>0.47424131412427778</v>
      </c>
      <c r="U327" s="51">
        <f t="shared" si="1114"/>
        <v>0.34320596964651601</v>
      </c>
      <c r="V327" s="51">
        <f t="shared" si="1114"/>
        <v>0.56513001700709564</v>
      </c>
      <c r="W327" s="51">
        <f t="shared" si="1114"/>
        <v>0.52712965564218217</v>
      </c>
      <c r="X327" s="51">
        <f t="shared" si="1114"/>
        <v>6.3086925287915985E-2</v>
      </c>
      <c r="Y327" s="51">
        <f t="shared" si="1114"/>
        <v>0.32421998846899008</v>
      </c>
      <c r="Z327" s="51">
        <f t="shared" si="1114"/>
        <v>0.40281650222319104</v>
      </c>
      <c r="AA327" s="51">
        <f t="shared" si="1114"/>
        <v>2.1720324747454733</v>
      </c>
      <c r="AB327" s="51">
        <f t="shared" si="1114"/>
        <v>0.1823897290427231</v>
      </c>
      <c r="AC327" s="51">
        <f t="shared" si="1114"/>
        <v>6.1689431827888788E-2</v>
      </c>
      <c r="AD327" s="51">
        <f t="shared" si="1114"/>
        <v>0.45159168449608106</v>
      </c>
      <c r="AE327" s="51">
        <f t="shared" ref="AE327:AT327" si="1115">IF(AE200=0,"",ABS((AE200-$AX200)/$AX200))</f>
        <v>0.16219971728127064</v>
      </c>
      <c r="AF327" s="51">
        <f t="shared" si="1115"/>
        <v>0.22970522086046338</v>
      </c>
      <c r="AG327" s="51">
        <f t="shared" si="1115"/>
        <v>0.26134322096334706</v>
      </c>
      <c r="AH327" s="51">
        <f t="shared" si="1115"/>
        <v>1.2910405858636667</v>
      </c>
      <c r="AI327" s="51">
        <f t="shared" si="1115"/>
        <v>8.3038032848574597E-2</v>
      </c>
      <c r="AJ327" s="51">
        <f t="shared" si="1115"/>
        <v>4.4959000434296949E-4</v>
      </c>
      <c r="AK327" s="51">
        <f t="shared" si="1115"/>
        <v>0.33297325803483763</v>
      </c>
      <c r="AL327" s="51">
        <f t="shared" si="1115"/>
        <v>0.46976908373109638</v>
      </c>
      <c r="AM327" s="51">
        <f t="shared" si="1115"/>
        <v>0.5415113934679775</v>
      </c>
      <c r="AN327" s="51">
        <f t="shared" si="1115"/>
        <v>0.84775349831325209</v>
      </c>
      <c r="AO327" s="51">
        <f t="shared" si="1115"/>
        <v>0.31310002540460763</v>
      </c>
      <c r="AP327" s="51">
        <f t="shared" si="1115"/>
        <v>0.16031669693824696</v>
      </c>
      <c r="AQ327" s="51">
        <f t="shared" si="1115"/>
        <v>0.44949210825734376</v>
      </c>
      <c r="AR327" s="51">
        <f t="shared" ref="AR327:AS327" si="1116">IF(AR200=0,"",ABS((AR200-$AX200)/$AX200))</f>
        <v>0.26835375372401421</v>
      </c>
      <c r="AS327" s="51">
        <f t="shared" si="1116"/>
        <v>1.406844321145624E-2</v>
      </c>
      <c r="AT327" s="51">
        <f t="shared" si="1115"/>
        <v>0.16079927304682701</v>
      </c>
      <c r="AU327" s="36"/>
      <c r="AV327" s="63"/>
      <c r="AW327" s="65">
        <f t="shared" ref="AW327:AW358" si="1117">MEDIAN($B200:$AT200)</f>
        <v>5.6862458393150732E-2</v>
      </c>
      <c r="AX327" s="63">
        <f t="shared" si="1026"/>
        <v>0.6133123186527939</v>
      </c>
      <c r="AY327" s="63">
        <f t="shared" si="1027"/>
        <v>8.3855600846089867E-2</v>
      </c>
      <c r="AZ327" s="51">
        <f t="shared" si="1028"/>
        <v>0.32421998846899008</v>
      </c>
      <c r="BA327" s="51">
        <f t="shared" si="1029"/>
        <v>0.53000600320734126</v>
      </c>
    </row>
    <row r="328" spans="1:53" x14ac:dyDescent="0.25">
      <c r="A328" s="60">
        <v>19585</v>
      </c>
      <c r="B328" s="51">
        <f t="shared" ref="B328:AD328" si="1118">IF(B201=0,"",ABS((B201-$AX201)/$AX201))</f>
        <v>0.77643544191661529</v>
      </c>
      <c r="C328" s="51">
        <f t="shared" si="1118"/>
        <v>0.30193344713202547</v>
      </c>
      <c r="D328" s="51">
        <f t="shared" si="1118"/>
        <v>0.24482576952921006</v>
      </c>
      <c r="E328" s="51">
        <f t="shared" si="1118"/>
        <v>0.50369524474070815</v>
      </c>
      <c r="F328" s="51">
        <f t="shared" si="1118"/>
        <v>0.27680586163302889</v>
      </c>
      <c r="G328" s="51">
        <f t="shared" si="1118"/>
        <v>0.27845168827053185</v>
      </c>
      <c r="H328" s="51">
        <f t="shared" si="1118"/>
        <v>0.24131641538204718</v>
      </c>
      <c r="I328" s="51">
        <f t="shared" si="1118"/>
        <v>0.4555104495372102</v>
      </c>
      <c r="J328" s="51">
        <f t="shared" si="1118"/>
        <v>7.9944171751896234E-3</v>
      </c>
      <c r="K328" s="51">
        <f t="shared" si="1118"/>
        <v>0.49444014148848581</v>
      </c>
      <c r="L328" s="51">
        <f t="shared" si="1118"/>
        <v>0.23992080604451294</v>
      </c>
      <c r="M328" s="51">
        <f t="shared" si="1118"/>
        <v>0.27784951670307884</v>
      </c>
      <c r="N328" s="51">
        <f t="shared" si="1118"/>
        <v>0.48016013814597552</v>
      </c>
      <c r="O328" s="51">
        <f t="shared" si="1118"/>
        <v>0.61449473583128278</v>
      </c>
      <c r="P328" s="51">
        <f t="shared" si="1118"/>
        <v>0.4086137423375924</v>
      </c>
      <c r="Q328" s="51">
        <f t="shared" si="1118"/>
        <v>0.50090088262730004</v>
      </c>
      <c r="R328" s="51">
        <f t="shared" si="1118"/>
        <v>0.3346337433540289</v>
      </c>
      <c r="S328" s="51">
        <f t="shared" si="1118"/>
        <v>0.1935830602341608</v>
      </c>
      <c r="T328" s="51">
        <f t="shared" si="1118"/>
        <v>0.51370469859570977</v>
      </c>
      <c r="U328" s="51">
        <f t="shared" si="1118"/>
        <v>0.36126019514048496</v>
      </c>
      <c r="V328" s="51">
        <f t="shared" si="1118"/>
        <v>0.57882004021455569</v>
      </c>
      <c r="W328" s="51">
        <f t="shared" si="1118"/>
        <v>0.54821866008204645</v>
      </c>
      <c r="X328" s="51">
        <f t="shared" si="1118"/>
        <v>4.2501518260449407E-2</v>
      </c>
      <c r="Y328" s="51">
        <f t="shared" si="1118"/>
        <v>0.37648435287056498</v>
      </c>
      <c r="Z328" s="51">
        <f t="shared" si="1118"/>
        <v>0.45437102747028763</v>
      </c>
      <c r="AA328" s="51">
        <f t="shared" si="1118"/>
        <v>1.9783903921644284</v>
      </c>
      <c r="AB328" s="51">
        <f t="shared" si="1118"/>
        <v>0.18029514132421209</v>
      </c>
      <c r="AC328" s="51">
        <f t="shared" si="1118"/>
        <v>9.5494556984430587E-2</v>
      </c>
      <c r="AD328" s="51">
        <f t="shared" si="1118"/>
        <v>1.0276613343256149</v>
      </c>
      <c r="AE328" s="51">
        <f t="shared" ref="AE328:AT328" si="1119">IF(AE201=0,"",ABS((AE201-$AX201)/$AX201))</f>
        <v>0.15234849600469694</v>
      </c>
      <c r="AF328" s="51">
        <f t="shared" si="1119"/>
        <v>0.1345694767144737</v>
      </c>
      <c r="AG328" s="51">
        <f t="shared" si="1119"/>
        <v>0.52916832786484191</v>
      </c>
      <c r="AH328" s="51">
        <f t="shared" si="1119"/>
        <v>1.2360737273290818</v>
      </c>
      <c r="AI328" s="51">
        <f t="shared" si="1119"/>
        <v>0.13427137636687128</v>
      </c>
      <c r="AJ328" s="51">
        <f t="shared" si="1119"/>
        <v>5.177348060064807E-2</v>
      </c>
      <c r="AK328" s="51">
        <f t="shared" si="1119"/>
        <v>0.25331102970253039</v>
      </c>
      <c r="AL328" s="51">
        <f t="shared" si="1119"/>
        <v>0.36354819471153854</v>
      </c>
      <c r="AM328" s="51">
        <f t="shared" si="1119"/>
        <v>0.55934050228690713</v>
      </c>
      <c r="AN328" s="51">
        <f t="shared" si="1119"/>
        <v>1.1190487092384218</v>
      </c>
      <c r="AO328" s="51">
        <f t="shared" si="1119"/>
        <v>0.37648844861336367</v>
      </c>
      <c r="AP328" s="51">
        <f t="shared" si="1119"/>
        <v>0.1926263028533157</v>
      </c>
      <c r="AQ328" s="51">
        <f t="shared" si="1119"/>
        <v>0.65146830985131265</v>
      </c>
      <c r="AR328" s="51">
        <f t="shared" ref="AR328:AS328" si="1120">IF(AR201=0,"",ABS((AR201-$AX201)/$AX201))</f>
        <v>0.17127255387527004</v>
      </c>
      <c r="AS328" s="51">
        <f t="shared" si="1120"/>
        <v>8.8317987951514049E-2</v>
      </c>
      <c r="AT328" s="51">
        <f t="shared" si="1119"/>
        <v>0.16805923286520286</v>
      </c>
      <c r="AU328" s="36"/>
      <c r="AV328" s="63"/>
      <c r="AW328" s="65">
        <f t="shared" si="1117"/>
        <v>6.1188004015553757E-2</v>
      </c>
      <c r="AX328" s="63">
        <f t="shared" si="1026"/>
        <v>0.72644858909049437</v>
      </c>
      <c r="AY328" s="63">
        <f t="shared" si="1027"/>
        <v>0.11100528473740688</v>
      </c>
      <c r="AZ328" s="51">
        <f t="shared" si="1028"/>
        <v>0.36126019514048496</v>
      </c>
      <c r="BA328" s="51">
        <f t="shared" si="1029"/>
        <v>0.55044302852301863</v>
      </c>
    </row>
    <row r="329" spans="1:53" x14ac:dyDescent="0.25">
      <c r="A329" s="60">
        <v>19586</v>
      </c>
      <c r="B329" s="51">
        <f t="shared" ref="B329:AD329" si="1121">IF(B202=0,"",ABS((B202-$AX202)/$AX202))</f>
        <v>0.69129558469967289</v>
      </c>
      <c r="C329" s="51">
        <f t="shared" si="1121"/>
        <v>0.28055410320012941</v>
      </c>
      <c r="D329" s="51">
        <f t="shared" si="1121"/>
        <v>0.19454548187510251</v>
      </c>
      <c r="E329" s="51">
        <f t="shared" si="1121"/>
        <v>0.5628279601360775</v>
      </c>
      <c r="F329" s="51">
        <f t="shared" si="1121"/>
        <v>9.814373206843903E-2</v>
      </c>
      <c r="G329" s="51">
        <f t="shared" si="1121"/>
        <v>0.32961015824133078</v>
      </c>
      <c r="H329" s="51">
        <f t="shared" si="1121"/>
        <v>0.14918726122456799</v>
      </c>
      <c r="I329" s="51">
        <f t="shared" si="1121"/>
        <v>0.44289434345336781</v>
      </c>
      <c r="J329" s="51">
        <f t="shared" si="1121"/>
        <v>6.3363521315698459E-2</v>
      </c>
      <c r="K329" s="51">
        <f t="shared" si="1121"/>
        <v>0.53060699306471715</v>
      </c>
      <c r="L329" s="51">
        <f t="shared" si="1121"/>
        <v>0.20954498451630738</v>
      </c>
      <c r="M329" s="51">
        <f t="shared" si="1121"/>
        <v>0.26699044299335983</v>
      </c>
      <c r="N329" s="51">
        <f t="shared" si="1121"/>
        <v>0.44414215722917599</v>
      </c>
      <c r="O329" s="51">
        <f t="shared" si="1121"/>
        <v>0.63727045567576068</v>
      </c>
      <c r="P329" s="51">
        <f t="shared" si="1121"/>
        <v>0.32961000593003137</v>
      </c>
      <c r="Q329" s="51">
        <f t="shared" si="1121"/>
        <v>0.54211374397798495</v>
      </c>
      <c r="R329" s="51">
        <f t="shared" si="1121"/>
        <v>0.24440391845948642</v>
      </c>
      <c r="S329" s="51">
        <f t="shared" si="1121"/>
        <v>0.23324572102600899</v>
      </c>
      <c r="T329" s="51">
        <f t="shared" si="1121"/>
        <v>0.50476458036225735</v>
      </c>
      <c r="U329" s="51">
        <f t="shared" si="1121"/>
        <v>0.39765317766052977</v>
      </c>
      <c r="V329" s="51">
        <f t="shared" si="1121"/>
        <v>0.56213879790564847</v>
      </c>
      <c r="W329" s="51">
        <f t="shared" si="1121"/>
        <v>0.57365269027677535</v>
      </c>
      <c r="X329" s="51">
        <f t="shared" si="1121"/>
        <v>8.6484815721691088E-2</v>
      </c>
      <c r="Y329" s="51">
        <f t="shared" si="1121"/>
        <v>0.42898785601554373</v>
      </c>
      <c r="Z329" s="51">
        <f t="shared" si="1121"/>
        <v>0.49141287239670989</v>
      </c>
      <c r="AA329" s="51">
        <f t="shared" si="1121"/>
        <v>1.7380864757334704</v>
      </c>
      <c r="AB329" s="51">
        <f t="shared" si="1121"/>
        <v>0.14697174514787914</v>
      </c>
      <c r="AC329" s="51">
        <f t="shared" si="1121"/>
        <v>3.8930800413930829E-2</v>
      </c>
      <c r="AD329" s="51">
        <f t="shared" si="1121"/>
        <v>1.0666369907314741</v>
      </c>
      <c r="AE329" s="51">
        <f t="shared" ref="AE329:AT329" si="1122">IF(AE202=0,"",ABS((AE202-$AX202)/$AX202))</f>
        <v>0.23236167633335272</v>
      </c>
      <c r="AF329" s="51">
        <f t="shared" si="1122"/>
        <v>4.0684868110798397E-2</v>
      </c>
      <c r="AG329" s="51">
        <f t="shared" si="1122"/>
        <v>0.51325960141006488</v>
      </c>
      <c r="AH329" s="51">
        <f t="shared" si="1122"/>
        <v>1.2011006998665841</v>
      </c>
      <c r="AI329" s="51">
        <f t="shared" si="1122"/>
        <v>8.7891131030289116E-2</v>
      </c>
      <c r="AJ329" s="51">
        <f t="shared" si="1122"/>
        <v>0.10885862452992391</v>
      </c>
      <c r="AK329" s="51">
        <f t="shared" si="1122"/>
        <v>0.18622398748011396</v>
      </c>
      <c r="AL329" s="51">
        <f t="shared" si="1122"/>
        <v>0.371226335500215</v>
      </c>
      <c r="AM329" s="51">
        <f t="shared" si="1122"/>
        <v>0.5018340030372519</v>
      </c>
      <c r="AN329" s="51">
        <f t="shared" si="1122"/>
        <v>0.92502499195601051</v>
      </c>
      <c r="AO329" s="51">
        <f t="shared" si="1122"/>
        <v>0.40211035459149863</v>
      </c>
      <c r="AP329" s="51">
        <f t="shared" si="1122"/>
        <v>0.1063570421855325</v>
      </c>
      <c r="AQ329" s="51">
        <f t="shared" si="1122"/>
        <v>0.88768607111349507</v>
      </c>
      <c r="AR329" s="51">
        <f t="shared" ref="AR329:AS329" si="1123">IF(AR202=0,"",ABS((AR202-$AX202)/$AX202))</f>
        <v>0.10030254977504879</v>
      </c>
      <c r="AS329" s="51">
        <f t="shared" si="1123"/>
        <v>0.13984529712707697</v>
      </c>
      <c r="AT329" s="51">
        <f t="shared" si="1122"/>
        <v>0.10833010805719666</v>
      </c>
      <c r="AU329" s="36"/>
      <c r="AV329" s="63"/>
      <c r="AW329" s="65">
        <f t="shared" si="1117"/>
        <v>7.3268524760754669E-2</v>
      </c>
      <c r="AX329" s="63">
        <f t="shared" si="1026"/>
        <v>0.80912987654796642</v>
      </c>
      <c r="AY329" s="63">
        <f t="shared" si="1027"/>
        <v>9.1992171445549081E-2</v>
      </c>
      <c r="AZ329" s="51">
        <f t="shared" si="1028"/>
        <v>0.32961015824133078</v>
      </c>
      <c r="BA329" s="51">
        <f t="shared" si="1029"/>
        <v>0.56227663035173425</v>
      </c>
    </row>
    <row r="330" spans="1:53" x14ac:dyDescent="0.25">
      <c r="A330" s="60">
        <v>19587</v>
      </c>
      <c r="B330" s="51">
        <f t="shared" ref="B330:AD330" si="1124">IF(B203=0,"",ABS((B203-$AX203)/$AX203))</f>
        <v>0.70569550731848518</v>
      </c>
      <c r="C330" s="51">
        <f t="shared" si="1124"/>
        <v>0.30516643823681588</v>
      </c>
      <c r="D330" s="51">
        <f t="shared" si="1124"/>
        <v>0.16329116003206368</v>
      </c>
      <c r="E330" s="51">
        <f t="shared" si="1124"/>
        <v>0.42058408728919167</v>
      </c>
      <c r="F330" s="51">
        <f t="shared" si="1124"/>
        <v>0.10570632018358901</v>
      </c>
      <c r="G330" s="51">
        <f t="shared" si="1124"/>
        <v>0.38222707473989614</v>
      </c>
      <c r="H330" s="51">
        <f t="shared" si="1124"/>
        <v>0.16321801773292033</v>
      </c>
      <c r="I330" s="51">
        <f t="shared" si="1124"/>
        <v>0.44349042372329589</v>
      </c>
      <c r="J330" s="51">
        <f t="shared" si="1124"/>
        <v>4.5875409144031314E-2</v>
      </c>
      <c r="K330" s="51">
        <f t="shared" si="1124"/>
        <v>0.56626292049580418</v>
      </c>
      <c r="L330" s="51">
        <f t="shared" si="1124"/>
        <v>0.23580408337029593</v>
      </c>
      <c r="M330" s="51">
        <f t="shared" si="1124"/>
        <v>0.28805196771520875</v>
      </c>
      <c r="N330" s="51">
        <f t="shared" si="1124"/>
        <v>0.45995200346830151</v>
      </c>
      <c r="O330" s="51">
        <f t="shared" si="1124"/>
        <v>0.44137544963381176</v>
      </c>
      <c r="P330" s="51">
        <f t="shared" si="1124"/>
        <v>0.37066743314651834</v>
      </c>
      <c r="Q330" s="51">
        <f t="shared" si="1124"/>
        <v>0.54440373395293984</v>
      </c>
      <c r="R330" s="51">
        <f t="shared" si="1124"/>
        <v>0.25343286739188492</v>
      </c>
      <c r="S330" s="51">
        <f t="shared" si="1124"/>
        <v>0.30745658558881223</v>
      </c>
      <c r="T330" s="51">
        <f t="shared" si="1124"/>
        <v>0.43696201740628082</v>
      </c>
      <c r="U330" s="51">
        <f t="shared" si="1124"/>
        <v>0.41432042393651264</v>
      </c>
      <c r="V330" s="51">
        <f t="shared" si="1124"/>
        <v>0.58513394053646239</v>
      </c>
      <c r="W330" s="51">
        <f t="shared" si="1124"/>
        <v>0.61296191786190357</v>
      </c>
      <c r="X330" s="51">
        <f t="shared" si="1124"/>
        <v>0.1118913872054344</v>
      </c>
      <c r="Y330" s="51">
        <f t="shared" si="1124"/>
        <v>0.10201728558286613</v>
      </c>
      <c r="Z330" s="51">
        <f t="shared" si="1124"/>
        <v>0.54028137525474118</v>
      </c>
      <c r="AA330" s="51">
        <f t="shared" si="1124"/>
        <v>1.5305209307263403</v>
      </c>
      <c r="AB330" s="51">
        <f t="shared" si="1124"/>
        <v>7.1964832961765424E-2</v>
      </c>
      <c r="AC330" s="51">
        <f t="shared" si="1124"/>
        <v>3.1668390999159302E-2</v>
      </c>
      <c r="AD330" s="51">
        <f t="shared" si="1124"/>
        <v>0.95859873440585808</v>
      </c>
      <c r="AE330" s="51">
        <f t="shared" ref="AE330:AT330" si="1125">IF(AE203=0,"",ABS((AE203-$AX203)/$AX203))</f>
        <v>0.11973817389760834</v>
      </c>
      <c r="AF330" s="51">
        <f t="shared" si="1125"/>
        <v>1.7348914026424259E-2</v>
      </c>
      <c r="AG330" s="51">
        <f t="shared" si="1125"/>
        <v>0.81904689419099186</v>
      </c>
      <c r="AH330" s="51">
        <f t="shared" si="1125"/>
        <v>1.1756364049720494</v>
      </c>
      <c r="AI330" s="51">
        <f t="shared" si="1125"/>
        <v>6.0651323780630305E-3</v>
      </c>
      <c r="AJ330" s="51">
        <f t="shared" si="1125"/>
        <v>7.7150344531098328E-2</v>
      </c>
      <c r="AK330" s="51">
        <f t="shared" si="1125"/>
        <v>0.12349732763746991</v>
      </c>
      <c r="AL330" s="51">
        <f t="shared" si="1125"/>
        <v>0.32092715928048576</v>
      </c>
      <c r="AM330" s="51">
        <f t="shared" si="1125"/>
        <v>0.43868024247955434</v>
      </c>
      <c r="AN330" s="51">
        <f t="shared" si="1125"/>
        <v>0.78916069426593005</v>
      </c>
      <c r="AO330" s="51">
        <f t="shared" si="1125"/>
        <v>0.40643993672959383</v>
      </c>
      <c r="AP330" s="51">
        <f t="shared" si="1125"/>
        <v>4.3919941862416753E-2</v>
      </c>
      <c r="AQ330" s="51">
        <f t="shared" si="1125"/>
        <v>0.86583302704646314</v>
      </c>
      <c r="AR330" s="51">
        <f t="shared" ref="AR330:AS330" si="1126">IF(AR203=0,"",ABS((AR203-$AX203)/$AX203))</f>
        <v>2.088430531647812E-2</v>
      </c>
      <c r="AS330" s="51">
        <f t="shared" si="1126"/>
        <v>0.23546500325529401</v>
      </c>
      <c r="AT330" s="51">
        <f t="shared" si="1125"/>
        <v>0.12675560002075065</v>
      </c>
      <c r="AU330" s="36"/>
      <c r="AV330" s="63"/>
      <c r="AW330" s="65">
        <f t="shared" si="1117"/>
        <v>8.4424083093474336E-2</v>
      </c>
      <c r="AX330" s="63">
        <f t="shared" ref="AX330:AX361" si="1127">PERCENTILE($B330:$AT330,0.9)</f>
        <v>0.80709241422096722</v>
      </c>
      <c r="AY330" s="63">
        <f t="shared" ref="AY330:AY361" si="1128">PERCENTILE($B330:$AT330,0.1)</f>
        <v>4.4702128775062577E-2</v>
      </c>
      <c r="AZ330" s="51">
        <f t="shared" ref="AZ330:AZ361" si="1129">MEDIAN($B330:$AT330)</f>
        <v>0.32092715928048576</v>
      </c>
      <c r="BA330" s="51">
        <f t="shared" ref="BA330:BA361" si="1130">PERCENTILE($B330:$AT330,0.8)</f>
        <v>0.57003712450393584</v>
      </c>
    </row>
    <row r="331" spans="1:53" x14ac:dyDescent="0.25">
      <c r="A331" s="60">
        <v>19588</v>
      </c>
      <c r="B331" s="51">
        <f t="shared" ref="B331:AD331" si="1131">IF(B204=0,"",ABS((B204-$AX204)/$AX204))</f>
        <v>0.68933140175556107</v>
      </c>
      <c r="C331" s="51">
        <f t="shared" si="1131"/>
        <v>0.21444929531121307</v>
      </c>
      <c r="D331" s="51">
        <f t="shared" si="1131"/>
        <v>0.19145410040571093</v>
      </c>
      <c r="E331" s="51">
        <f t="shared" si="1131"/>
        <v>0.32945640428591311</v>
      </c>
      <c r="F331" s="51">
        <f t="shared" si="1131"/>
        <v>6.3802416115273888E-2</v>
      </c>
      <c r="G331" s="51">
        <f t="shared" si="1131"/>
        <v>0.41009457481860701</v>
      </c>
      <c r="H331" s="51">
        <f t="shared" si="1131"/>
        <v>6.9810422731489324E-2</v>
      </c>
      <c r="I331" s="51">
        <f t="shared" si="1131"/>
        <v>0.44917551571017911</v>
      </c>
      <c r="J331" s="51">
        <f t="shared" si="1131"/>
        <v>4.7315613278547906E-2</v>
      </c>
      <c r="K331" s="51">
        <f t="shared" si="1131"/>
        <v>0.58648319135167548</v>
      </c>
      <c r="L331" s="51">
        <f t="shared" si="1131"/>
        <v>0.21311340237085091</v>
      </c>
      <c r="M331" s="51">
        <f t="shared" si="1131"/>
        <v>0.33342548489485335</v>
      </c>
      <c r="N331" s="51">
        <f t="shared" si="1131"/>
        <v>0.4974363761318738</v>
      </c>
      <c r="O331" s="51">
        <f t="shared" si="1131"/>
        <v>0.45647421428271895</v>
      </c>
      <c r="P331" s="51">
        <f t="shared" si="1131"/>
        <v>0.30939805540282622</v>
      </c>
      <c r="Q331" s="51">
        <f t="shared" si="1131"/>
        <v>0.53463104685854856</v>
      </c>
      <c r="R331" s="51">
        <f t="shared" si="1131"/>
        <v>0.2672531007777274</v>
      </c>
      <c r="S331" s="51">
        <f t="shared" si="1131"/>
        <v>0.35309491223750566</v>
      </c>
      <c r="T331" s="51">
        <f t="shared" si="1131"/>
        <v>0.40430054424667483</v>
      </c>
      <c r="U331" s="51">
        <f t="shared" si="1131"/>
        <v>0.37297816032395426</v>
      </c>
      <c r="V331" s="51">
        <f t="shared" si="1131"/>
        <v>0.55428534055250966</v>
      </c>
      <c r="W331" s="51">
        <f t="shared" si="1131"/>
        <v>0.62034104959148739</v>
      </c>
      <c r="X331" s="51">
        <f t="shared" si="1131"/>
        <v>0.139279816776364</v>
      </c>
      <c r="Y331" s="51">
        <f t="shared" si="1131"/>
        <v>0.14019580741953522</v>
      </c>
      <c r="Z331" s="51">
        <f t="shared" si="1131"/>
        <v>0.57951550016526676</v>
      </c>
      <c r="AA331" s="51">
        <f t="shared" si="1131"/>
        <v>1.4234949034826982</v>
      </c>
      <c r="AB331" s="51">
        <f t="shared" si="1131"/>
        <v>0.11446121662189182</v>
      </c>
      <c r="AC331" s="51">
        <f t="shared" si="1131"/>
        <v>3.9043485891249403E-2</v>
      </c>
      <c r="AD331" s="51">
        <f t="shared" si="1131"/>
        <v>0.99111101968143045</v>
      </c>
      <c r="AE331" s="51">
        <f t="shared" ref="AE331:AT331" si="1132">IF(AE204=0,"",ABS((AE204-$AX204)/$AX204))</f>
        <v>0.45116963723419523</v>
      </c>
      <c r="AF331" s="51">
        <f t="shared" si="1132"/>
        <v>0.10140539562968456</v>
      </c>
      <c r="AG331" s="51">
        <f t="shared" si="1132"/>
        <v>0.98899093037618491</v>
      </c>
      <c r="AH331" s="51">
        <f t="shared" si="1132"/>
        <v>0.99359872507912261</v>
      </c>
      <c r="AI331" s="51">
        <f t="shared" si="1132"/>
        <v>1.8358667958155259E-2</v>
      </c>
      <c r="AJ331" s="51">
        <f t="shared" si="1132"/>
        <v>0.14400613456803649</v>
      </c>
      <c r="AK331" s="51">
        <f t="shared" si="1132"/>
        <v>0.10830999758913869</v>
      </c>
      <c r="AL331" s="51">
        <f t="shared" si="1132"/>
        <v>0.35418670377579975</v>
      </c>
      <c r="AM331" s="51">
        <f t="shared" si="1132"/>
        <v>0.38449710519998692</v>
      </c>
      <c r="AN331" s="51">
        <f t="shared" si="1132"/>
        <v>0.66261429443412367</v>
      </c>
      <c r="AO331" s="51">
        <f t="shared" si="1132"/>
        <v>0.42967193281719268</v>
      </c>
      <c r="AP331" s="51">
        <f t="shared" si="1132"/>
        <v>6.1823978409035564E-2</v>
      </c>
      <c r="AQ331" s="51">
        <f t="shared" si="1132"/>
        <v>0.73627428826543784</v>
      </c>
      <c r="AR331" s="51">
        <f t="shared" ref="AR331:AS331" si="1133">IF(AR204=0,"",ABS((AR204-$AX204)/$AX204))</f>
        <v>5.9521278584342106E-2</v>
      </c>
      <c r="AS331" s="51">
        <f t="shared" si="1133"/>
        <v>0.40425333390201257</v>
      </c>
      <c r="AT331" s="51">
        <f t="shared" si="1132"/>
        <v>0.18026367998751974</v>
      </c>
      <c r="AU331" s="36"/>
      <c r="AV331" s="63"/>
      <c r="AW331" s="65">
        <f t="shared" si="1117"/>
        <v>9.0442552802671397E-2</v>
      </c>
      <c r="AX331" s="63">
        <f t="shared" si="1127"/>
        <v>0.71749713366148715</v>
      </c>
      <c r="AY331" s="63">
        <f t="shared" si="1128"/>
        <v>6.2615353491530898E-2</v>
      </c>
      <c r="AZ331" s="51">
        <f t="shared" si="1129"/>
        <v>0.35418670377579975</v>
      </c>
      <c r="BA331" s="51">
        <f t="shared" si="1130"/>
        <v>0.58090903840254848</v>
      </c>
    </row>
    <row r="332" spans="1:53" x14ac:dyDescent="0.25">
      <c r="A332" s="60">
        <v>19589</v>
      </c>
      <c r="B332" s="51">
        <f t="shared" ref="B332:AD332" si="1134">IF(B205=0,"",ABS((B205-$AX205)/$AX205))</f>
        <v>0.67765158222254118</v>
      </c>
      <c r="C332" s="51">
        <f t="shared" si="1134"/>
        <v>0.13173809539055603</v>
      </c>
      <c r="D332" s="51">
        <f t="shared" si="1134"/>
        <v>0.11770740301386662</v>
      </c>
      <c r="E332" s="51">
        <f t="shared" si="1134"/>
        <v>0.19877193587578587</v>
      </c>
      <c r="F332" s="51">
        <f t="shared" si="1134"/>
        <v>8.3866932978597014E-2</v>
      </c>
      <c r="G332" s="51">
        <f t="shared" si="1134"/>
        <v>0.37992937982706176</v>
      </c>
      <c r="H332" s="51">
        <f t="shared" si="1134"/>
        <v>0.10952216137570073</v>
      </c>
      <c r="I332" s="51">
        <f t="shared" si="1134"/>
        <v>0.33733080377855185</v>
      </c>
      <c r="J332" s="51">
        <f t="shared" si="1134"/>
        <v>0.15426862191407678</v>
      </c>
      <c r="K332" s="51">
        <f t="shared" si="1134"/>
        <v>0.51166925607136893</v>
      </c>
      <c r="L332" s="51">
        <f t="shared" si="1134"/>
        <v>0.19178981373078191</v>
      </c>
      <c r="M332" s="51">
        <f t="shared" si="1134"/>
        <v>0.40389433347031606</v>
      </c>
      <c r="N332" s="51">
        <f t="shared" si="1134"/>
        <v>0.53640632806718203</v>
      </c>
      <c r="O332" s="51">
        <f t="shared" si="1134"/>
        <v>9.5635352576196986E-2</v>
      </c>
      <c r="P332" s="51">
        <f t="shared" si="1134"/>
        <v>0.29548241917295381</v>
      </c>
      <c r="Q332" s="51">
        <f t="shared" si="1134"/>
        <v>0.53494828302488495</v>
      </c>
      <c r="R332" s="51">
        <f t="shared" si="1134"/>
        <v>0.32762124669517451</v>
      </c>
      <c r="S332" s="51">
        <f t="shared" si="1134"/>
        <v>0.37140721431609264</v>
      </c>
      <c r="T332" s="51">
        <f t="shared" si="1134"/>
        <v>0.3624838168870807</v>
      </c>
      <c r="U332" s="51">
        <f t="shared" si="1134"/>
        <v>0.3161911266019769</v>
      </c>
      <c r="V332" s="51">
        <f t="shared" si="1134"/>
        <v>0.47578292172427544</v>
      </c>
      <c r="W332" s="51">
        <f t="shared" si="1134"/>
        <v>0.4508183866822984</v>
      </c>
      <c r="X332" s="51">
        <f t="shared" si="1134"/>
        <v>0.2099163500297492</v>
      </c>
      <c r="Y332" s="51">
        <f t="shared" si="1134"/>
        <v>0.17990563505670376</v>
      </c>
      <c r="Z332" s="51">
        <f t="shared" si="1134"/>
        <v>0.59452537041927966</v>
      </c>
      <c r="AA332" s="51">
        <f t="shared" si="1134"/>
        <v>1.2449021456199572</v>
      </c>
      <c r="AB332" s="51">
        <f t="shared" si="1134"/>
        <v>5.9605186331556349E-2</v>
      </c>
      <c r="AC332" s="51">
        <f t="shared" si="1134"/>
        <v>0.11158797879145489</v>
      </c>
      <c r="AD332" s="51">
        <f t="shared" si="1134"/>
        <v>0.78154019075751369</v>
      </c>
      <c r="AE332" s="51">
        <f t="shared" ref="AE332:AT332" si="1135">IF(AE205=0,"",ABS((AE205-$AX205)/$AX205))</f>
        <v>0.698061164521394</v>
      </c>
      <c r="AF332" s="51">
        <f t="shared" si="1135"/>
        <v>7.8734716158155686E-3</v>
      </c>
      <c r="AG332" s="51">
        <f t="shared" si="1135"/>
        <v>0.91218846821095712</v>
      </c>
      <c r="AH332" s="51">
        <f t="shared" si="1135"/>
        <v>0.85661073212977878</v>
      </c>
      <c r="AI332" s="51">
        <f t="shared" si="1135"/>
        <v>8.8005680670416433E-2</v>
      </c>
      <c r="AJ332" s="51">
        <f t="shared" si="1135"/>
        <v>0.24106077311142901</v>
      </c>
      <c r="AK332" s="51">
        <f t="shared" si="1135"/>
        <v>0.27713656488239269</v>
      </c>
      <c r="AL332" s="51">
        <f t="shared" si="1135"/>
        <v>0.23589216918141936</v>
      </c>
      <c r="AM332" s="51">
        <f t="shared" si="1135"/>
        <v>0.39827767920872315</v>
      </c>
      <c r="AN332" s="51">
        <f t="shared" si="1135"/>
        <v>0.53497292438767252</v>
      </c>
      <c r="AO332" s="51">
        <f t="shared" si="1135"/>
        <v>0.12141988171115417</v>
      </c>
      <c r="AP332" s="51">
        <f t="shared" si="1135"/>
        <v>0.1654610998643038</v>
      </c>
      <c r="AQ332" s="51">
        <f t="shared" si="1135"/>
        <v>0.58612681116811649</v>
      </c>
      <c r="AR332" s="51">
        <f t="shared" ref="AR332:AS332" si="1136">IF(AR205=0,"",ABS((AR205-$AX205)/$AX205))</f>
        <v>3.6830425412860267E-2</v>
      </c>
      <c r="AS332" s="51">
        <f t="shared" si="1136"/>
        <v>0.43097910195087585</v>
      </c>
      <c r="AT332" s="51">
        <f t="shared" si="1135"/>
        <v>0.26781772500321566</v>
      </c>
      <c r="AU332" s="36"/>
      <c r="AV332" s="63"/>
      <c r="AW332" s="65">
        <f t="shared" si="1117"/>
        <v>0.10144848286255569</v>
      </c>
      <c r="AX332" s="63">
        <f t="shared" si="1127"/>
        <v>0.68989733160185285</v>
      </c>
      <c r="AY332" s="63">
        <f t="shared" si="1128"/>
        <v>9.105754943272866E-2</v>
      </c>
      <c r="AZ332" s="51">
        <f t="shared" si="1129"/>
        <v>0.3161911266019769</v>
      </c>
      <c r="BA332" s="51">
        <f t="shared" si="1130"/>
        <v>0.5352596051235744</v>
      </c>
    </row>
    <row r="333" spans="1:53" x14ac:dyDescent="0.25">
      <c r="A333" s="60">
        <v>19590</v>
      </c>
      <c r="B333" s="51">
        <f t="shared" ref="B333:AD333" si="1137">IF(B206=0,"",ABS((B206-$AX206)/$AX206))</f>
        <v>0.67037725387391278</v>
      </c>
      <c r="C333" s="51">
        <f t="shared" si="1137"/>
        <v>9.6625146888491387E-2</v>
      </c>
      <c r="D333" s="51">
        <f t="shared" si="1137"/>
        <v>7.1068432688714225E-2</v>
      </c>
      <c r="E333" s="51">
        <f t="shared" si="1137"/>
        <v>0.18586332300021707</v>
      </c>
      <c r="F333" s="51">
        <f t="shared" si="1137"/>
        <v>0.20420858827298388</v>
      </c>
      <c r="G333" s="51">
        <f t="shared" si="1137"/>
        <v>0.429467982911658</v>
      </c>
      <c r="H333" s="51">
        <f t="shared" si="1137"/>
        <v>0.1321727594024564</v>
      </c>
      <c r="I333" s="51">
        <f t="shared" si="1137"/>
        <v>0.3453871132680863</v>
      </c>
      <c r="J333" s="51">
        <f t="shared" si="1137"/>
        <v>0.22354103475332046</v>
      </c>
      <c r="K333" s="51">
        <f t="shared" si="1137"/>
        <v>0.53770978235633926</v>
      </c>
      <c r="L333" s="51">
        <f t="shared" si="1137"/>
        <v>0.15839781216135573</v>
      </c>
      <c r="M333" s="51">
        <f t="shared" si="1137"/>
        <v>0.35654329550365482</v>
      </c>
      <c r="N333" s="51">
        <f t="shared" si="1137"/>
        <v>0.45479260006170397</v>
      </c>
      <c r="O333" s="51">
        <f t="shared" si="1137"/>
        <v>7.8686471992196458E-2</v>
      </c>
      <c r="P333" s="51">
        <f t="shared" si="1137"/>
        <v>0.2638461371175822</v>
      </c>
      <c r="Q333" s="51">
        <f t="shared" si="1137"/>
        <v>0.55093310221953484</v>
      </c>
      <c r="R333" s="51">
        <f t="shared" si="1137"/>
        <v>0.33392095789868154</v>
      </c>
      <c r="S333" s="51">
        <f t="shared" si="1137"/>
        <v>0.2871493258390963</v>
      </c>
      <c r="T333" s="51">
        <f t="shared" si="1137"/>
        <v>0.33014128735690318</v>
      </c>
      <c r="U333" s="51">
        <f t="shared" si="1137"/>
        <v>0.33807294384157838</v>
      </c>
      <c r="V333" s="51">
        <f t="shared" si="1137"/>
        <v>0.42871878932793245</v>
      </c>
      <c r="W333" s="51">
        <f t="shared" si="1137"/>
        <v>0.45114425814717196</v>
      </c>
      <c r="X333" s="51">
        <f t="shared" si="1137"/>
        <v>0.24365352444192195</v>
      </c>
      <c r="Y333" s="51">
        <f t="shared" si="1137"/>
        <v>9.1493616645943104E-2</v>
      </c>
      <c r="Z333" s="51">
        <f t="shared" si="1137"/>
        <v>0.61205226833647974</v>
      </c>
      <c r="AA333" s="51">
        <f t="shared" si="1137"/>
        <v>1.1935435700537482</v>
      </c>
      <c r="AB333" s="51">
        <f t="shared" si="1137"/>
        <v>6.5600871554222593E-3</v>
      </c>
      <c r="AC333" s="51">
        <f t="shared" si="1137"/>
        <v>0.15239458238910306</v>
      </c>
      <c r="AD333" s="51">
        <f t="shared" si="1137"/>
        <v>0.67311717181270136</v>
      </c>
      <c r="AE333" s="51">
        <f t="shared" ref="AE333:AT333" si="1138">IF(AE206=0,"",ABS((AE206-$AX206)/$AX206))</f>
        <v>0.81085519133009876</v>
      </c>
      <c r="AF333" s="51">
        <f t="shared" si="1138"/>
        <v>8.8779882269707733E-2</v>
      </c>
      <c r="AG333" s="51">
        <f t="shared" si="1138"/>
        <v>0.75954443851831344</v>
      </c>
      <c r="AH333" s="51">
        <f t="shared" si="1138"/>
        <v>0.89341242809285704</v>
      </c>
      <c r="AI333" s="51">
        <f t="shared" si="1138"/>
        <v>0.19084775295910802</v>
      </c>
      <c r="AJ333" s="51">
        <f t="shared" si="1138"/>
        <v>0.25349699985872126</v>
      </c>
      <c r="AK333" s="51">
        <f t="shared" si="1138"/>
        <v>0.26091434423529741</v>
      </c>
      <c r="AL333" s="51">
        <f t="shared" si="1138"/>
        <v>0.18269840086252764</v>
      </c>
      <c r="AM333" s="51">
        <f t="shared" si="1138"/>
        <v>0.44952485527535135</v>
      </c>
      <c r="AN333" s="51">
        <f t="shared" si="1138"/>
        <v>0.42870730881393027</v>
      </c>
      <c r="AO333" s="51">
        <f t="shared" si="1138"/>
        <v>0.18796021957962325</v>
      </c>
      <c r="AP333" s="51">
        <f t="shared" si="1138"/>
        <v>0.16768553388598376</v>
      </c>
      <c r="AQ333" s="51">
        <f t="shared" si="1138"/>
        <v>0.51724342061587658</v>
      </c>
      <c r="AR333" s="51">
        <f t="shared" ref="AR333:AS333" si="1139">IF(AR206=0,"",ABS((AR206-$AX206)/$AX206))</f>
        <v>4.8021940717920396E-2</v>
      </c>
      <c r="AS333" s="51">
        <f t="shared" si="1139"/>
        <v>0.47422820490368334</v>
      </c>
      <c r="AT333" s="51">
        <f t="shared" si="1138"/>
        <v>0.20426219633075354</v>
      </c>
      <c r="AU333" s="36"/>
      <c r="AV333" s="63"/>
      <c r="AW333" s="65">
        <f t="shared" si="1117"/>
        <v>0.10832353296691748</v>
      </c>
      <c r="AX333" s="63">
        <f t="shared" si="1127"/>
        <v>0.67202120463718595</v>
      </c>
      <c r="AY333" s="63">
        <f t="shared" si="1128"/>
        <v>8.9865376020201879E-2</v>
      </c>
      <c r="AZ333" s="51">
        <f t="shared" si="1129"/>
        <v>0.2871493258390963</v>
      </c>
      <c r="BA333" s="51">
        <f t="shared" si="1130"/>
        <v>0.52133669296396923</v>
      </c>
    </row>
    <row r="334" spans="1:53" x14ac:dyDescent="0.25">
      <c r="A334" s="60">
        <v>19591</v>
      </c>
      <c r="B334" s="51">
        <f t="shared" ref="B334:AD334" si="1140">IF(B207=0,"",ABS((B207-$AX207)/$AX207))</f>
        <v>0.66999981523589847</v>
      </c>
      <c r="C334" s="51">
        <f t="shared" si="1140"/>
        <v>0.13874292047598771</v>
      </c>
      <c r="D334" s="51">
        <f t="shared" si="1140"/>
        <v>3.6431021414539667E-2</v>
      </c>
      <c r="E334" s="51">
        <f t="shared" si="1140"/>
        <v>0.17249728239234954</v>
      </c>
      <c r="F334" s="51">
        <f t="shared" si="1140"/>
        <v>0.20216181921824738</v>
      </c>
      <c r="G334" s="51">
        <f t="shared" si="1140"/>
        <v>0.35288943115946209</v>
      </c>
      <c r="H334" s="51">
        <f t="shared" si="1140"/>
        <v>0.194939042547049</v>
      </c>
      <c r="I334" s="51">
        <f t="shared" si="1140"/>
        <v>0.3530353143393396</v>
      </c>
      <c r="J334" s="51">
        <f t="shared" si="1140"/>
        <v>0.21269647902476951</v>
      </c>
      <c r="K334" s="51">
        <f t="shared" si="1140"/>
        <v>0.57831499273852749</v>
      </c>
      <c r="L334" s="51">
        <f t="shared" si="1140"/>
        <v>0.12967715147930881</v>
      </c>
      <c r="M334" s="51">
        <f t="shared" si="1140"/>
        <v>0.41230510200340159</v>
      </c>
      <c r="N334" s="51">
        <f t="shared" si="1140"/>
        <v>0.34801323815193969</v>
      </c>
      <c r="O334" s="51">
        <f t="shared" si="1140"/>
        <v>0.12546490234852145</v>
      </c>
      <c r="P334" s="51">
        <f t="shared" si="1140"/>
        <v>0.25214471172848851</v>
      </c>
      <c r="Q334" s="51">
        <f t="shared" si="1140"/>
        <v>0.57089115520882694</v>
      </c>
      <c r="R334" s="51">
        <f t="shared" si="1140"/>
        <v>0.36669039154011712</v>
      </c>
      <c r="S334" s="51">
        <f t="shared" si="1140"/>
        <v>0.28649801306424166</v>
      </c>
      <c r="T334" s="51">
        <f t="shared" si="1140"/>
        <v>0.24934636368983079</v>
      </c>
      <c r="U334" s="51">
        <f t="shared" si="1140"/>
        <v>0.28358481983129019</v>
      </c>
      <c r="V334" s="51">
        <f t="shared" si="1140"/>
        <v>0.30052494273690056</v>
      </c>
      <c r="W334" s="51">
        <f t="shared" si="1140"/>
        <v>0.40517720198455687</v>
      </c>
      <c r="X334" s="51">
        <f t="shared" si="1140"/>
        <v>0.26189641028612415</v>
      </c>
      <c r="Y334" s="51">
        <f t="shared" si="1140"/>
        <v>0.25948070462479794</v>
      </c>
      <c r="Z334" s="51">
        <f t="shared" si="1140"/>
        <v>0.58413637638499394</v>
      </c>
      <c r="AA334" s="51">
        <f t="shared" si="1140"/>
        <v>1.058003781019393</v>
      </c>
      <c r="AB334" s="51">
        <f t="shared" si="1140"/>
        <v>2.876114725075634E-2</v>
      </c>
      <c r="AC334" s="51">
        <f t="shared" si="1140"/>
        <v>0.17275746453966739</v>
      </c>
      <c r="AD334" s="51">
        <f t="shared" si="1140"/>
        <v>0.72309965848098656</v>
      </c>
      <c r="AE334" s="51">
        <f t="shared" ref="AE334:AT334" si="1141">IF(AE207=0,"",ABS((AE207-$AX207)/$AX207))</f>
        <v>0.76671024804714194</v>
      </c>
      <c r="AF334" s="51">
        <f t="shared" si="1141"/>
        <v>8.5992238754868916E-2</v>
      </c>
      <c r="AG334" s="51">
        <f t="shared" si="1141"/>
        <v>0.68590350083845264</v>
      </c>
      <c r="AH334" s="51">
        <f t="shared" si="1141"/>
        <v>0.74715807146475621</v>
      </c>
      <c r="AI334" s="51">
        <f t="shared" si="1141"/>
        <v>0.23382043339177358</v>
      </c>
      <c r="AJ334" s="51">
        <f t="shared" si="1141"/>
        <v>0.18460101140904736</v>
      </c>
      <c r="AK334" s="51">
        <f t="shared" si="1141"/>
        <v>0.16406598360369715</v>
      </c>
      <c r="AL334" s="51">
        <f t="shared" si="1141"/>
        <v>0.29337052782003548</v>
      </c>
      <c r="AM334" s="51">
        <f t="shared" si="1141"/>
        <v>0.47901217651060801</v>
      </c>
      <c r="AN334" s="51">
        <f t="shared" si="1141"/>
        <v>0.31919349469135977</v>
      </c>
      <c r="AO334" s="51">
        <f t="shared" si="1141"/>
        <v>2.5879608758438685E-2</v>
      </c>
      <c r="AP334" s="51">
        <f t="shared" si="1141"/>
        <v>0.22859877570098316</v>
      </c>
      <c r="AQ334" s="51">
        <f t="shared" si="1141"/>
        <v>0.3960776627182363</v>
      </c>
      <c r="AR334" s="51">
        <f t="shared" ref="AR334:AS334" si="1142">IF(AR207=0,"",ABS((AR207-$AX207)/$AX207))</f>
        <v>7.6644779875019664E-2</v>
      </c>
      <c r="AS334" s="51">
        <f t="shared" si="1142"/>
        <v>0.50183421989444965</v>
      </c>
      <c r="AT334" s="51">
        <f t="shared" si="1141"/>
        <v>0.12522040155145886</v>
      </c>
      <c r="AU334" s="36"/>
      <c r="AV334" s="63"/>
      <c r="AW334" s="65">
        <f t="shared" si="1117"/>
        <v>0.12024724771243891</v>
      </c>
      <c r="AX334" s="63">
        <f t="shared" si="1127"/>
        <v>0.67954202659743101</v>
      </c>
      <c r="AY334" s="63">
        <f t="shared" si="1128"/>
        <v>0.10168350387350492</v>
      </c>
      <c r="AZ334" s="51">
        <f t="shared" si="1129"/>
        <v>0.28358481983129019</v>
      </c>
      <c r="BA334" s="51">
        <f t="shared" si="1130"/>
        <v>0.51564560695732531</v>
      </c>
    </row>
    <row r="335" spans="1:53" x14ac:dyDescent="0.25">
      <c r="A335" s="60">
        <v>19592</v>
      </c>
      <c r="B335" s="51">
        <f t="shared" ref="B335:AD335" si="1143">IF(B208=0,"",ABS((B208-$AX208)/$AX208))</f>
        <v>0.63996007948254641</v>
      </c>
      <c r="C335" s="51">
        <f t="shared" si="1143"/>
        <v>8.197810123721451E-2</v>
      </c>
      <c r="D335" s="51">
        <f t="shared" si="1143"/>
        <v>6.6272860381065515E-2</v>
      </c>
      <c r="E335" s="51">
        <f t="shared" si="1143"/>
        <v>9.6917150361864685E-2</v>
      </c>
      <c r="F335" s="51">
        <f t="shared" si="1143"/>
        <v>0.29003412776248078</v>
      </c>
      <c r="G335" s="51">
        <f t="shared" si="1143"/>
        <v>0.30263804246529286</v>
      </c>
      <c r="H335" s="51">
        <f t="shared" si="1143"/>
        <v>0.22519649351209514</v>
      </c>
      <c r="I335" s="51">
        <f t="shared" si="1143"/>
        <v>0.30481978951268307</v>
      </c>
      <c r="J335" s="51">
        <f t="shared" si="1143"/>
        <v>0.19115734852718658</v>
      </c>
      <c r="K335" s="51">
        <f t="shared" si="1143"/>
        <v>0.60736173140635852</v>
      </c>
      <c r="L335" s="51">
        <f t="shared" si="1143"/>
        <v>0.12193132525918206</v>
      </c>
      <c r="M335" s="51">
        <f t="shared" si="1143"/>
        <v>0.40586549656787052</v>
      </c>
      <c r="N335" s="51">
        <f t="shared" si="1143"/>
        <v>0.30187863750696825</v>
      </c>
      <c r="O335" s="51">
        <f t="shared" si="1143"/>
        <v>0.1139946266561204</v>
      </c>
      <c r="P335" s="51">
        <f t="shared" si="1143"/>
        <v>0.28351067409457525</v>
      </c>
      <c r="Q335" s="51">
        <f t="shared" si="1143"/>
        <v>0.34152614432587414</v>
      </c>
      <c r="R335" s="51">
        <f t="shared" si="1143"/>
        <v>0.39168373446032045</v>
      </c>
      <c r="S335" s="51">
        <f t="shared" si="1143"/>
        <v>0.14718719644028203</v>
      </c>
      <c r="T335" s="51">
        <f t="shared" si="1143"/>
        <v>8.5727154216943421E-2</v>
      </c>
      <c r="U335" s="51">
        <f t="shared" si="1143"/>
        <v>0.33304963817794481</v>
      </c>
      <c r="V335" s="51">
        <f t="shared" si="1143"/>
        <v>0.30524953153263035</v>
      </c>
      <c r="W335" s="51">
        <f t="shared" si="1143"/>
        <v>0.4109734153049453</v>
      </c>
      <c r="X335" s="51">
        <f t="shared" si="1143"/>
        <v>0.28240765095921078</v>
      </c>
      <c r="Y335" s="51">
        <f t="shared" si="1143"/>
        <v>0.20016385207157858</v>
      </c>
      <c r="Z335" s="51">
        <f t="shared" si="1143"/>
        <v>0.55918707035080306</v>
      </c>
      <c r="AA335" s="51">
        <f t="shared" si="1143"/>
        <v>0.9948511274597277</v>
      </c>
      <c r="AB335" s="51">
        <f t="shared" si="1143"/>
        <v>7.370851544478986E-2</v>
      </c>
      <c r="AC335" s="51">
        <f t="shared" si="1143"/>
        <v>0.16583425722796524</v>
      </c>
      <c r="AD335" s="51">
        <f t="shared" si="1143"/>
        <v>0.61720932956196994</v>
      </c>
      <c r="AE335" s="51">
        <f t="shared" ref="AE335:AT335" si="1144">IF(AE208=0,"",ABS((AE208-$AX208)/$AX208))</f>
        <v>0.65457268935394997</v>
      </c>
      <c r="AF335" s="51">
        <f t="shared" si="1144"/>
        <v>4.144212145273448E-2</v>
      </c>
      <c r="AG335" s="51">
        <f t="shared" si="1144"/>
        <v>0.63119197566183238</v>
      </c>
      <c r="AH335" s="51">
        <f t="shared" si="1144"/>
        <v>0.67154042113224099</v>
      </c>
      <c r="AI335" s="51">
        <f t="shared" si="1144"/>
        <v>0.32811887127466888</v>
      </c>
      <c r="AJ335" s="51">
        <f t="shared" si="1144"/>
        <v>0.16959058180590458</v>
      </c>
      <c r="AK335" s="51">
        <f t="shared" si="1144"/>
        <v>0.12539898610890041</v>
      </c>
      <c r="AL335" s="51">
        <f t="shared" si="1144"/>
        <v>0.22518270016213346</v>
      </c>
      <c r="AM335" s="51">
        <f t="shared" si="1144"/>
        <v>0.3965098811424258</v>
      </c>
      <c r="AN335" s="51">
        <f t="shared" si="1144"/>
        <v>0.38712158584405609</v>
      </c>
      <c r="AO335" s="51">
        <f t="shared" si="1144"/>
        <v>9.3810979428005023E-2</v>
      </c>
      <c r="AP335" s="51">
        <f t="shared" si="1144"/>
        <v>0.26535757113139202</v>
      </c>
      <c r="AQ335" s="51">
        <f t="shared" si="1144"/>
        <v>0.32659366795712097</v>
      </c>
      <c r="AR335" s="51">
        <f t="shared" ref="AR335:AS335" si="1145">IF(AR208=0,"",ABS((AR208-$AX208)/$AX208))</f>
        <v>2.1756224078487607E-3</v>
      </c>
      <c r="AS335" s="51">
        <f t="shared" si="1145"/>
        <v>0.4899468699212049</v>
      </c>
      <c r="AT335" s="51">
        <f t="shared" si="1144"/>
        <v>7.0421100181293703E-2</v>
      </c>
      <c r="AU335" s="36"/>
      <c r="AV335" s="63"/>
      <c r="AW335" s="65">
        <f t="shared" si="1117"/>
        <v>0.13565666772530965</v>
      </c>
      <c r="AX335" s="63">
        <f t="shared" si="1127"/>
        <v>0.62559891722188743</v>
      </c>
      <c r="AY335" s="63">
        <f t="shared" si="1128"/>
        <v>7.7016349761759723E-2</v>
      </c>
      <c r="AZ335" s="51">
        <f t="shared" si="1129"/>
        <v>0.29003412776248078</v>
      </c>
      <c r="BA335" s="51">
        <f t="shared" si="1130"/>
        <v>0.42676810622819744</v>
      </c>
    </row>
    <row r="336" spans="1:53" x14ac:dyDescent="0.25">
      <c r="A336" s="60">
        <v>19593</v>
      </c>
      <c r="B336" s="51">
        <f t="shared" ref="B336:AD336" si="1146">IF(B209=0,"",ABS((B209-$AX209)/$AX209))</f>
        <v>0.58721793276559053</v>
      </c>
      <c r="C336" s="51">
        <f t="shared" si="1146"/>
        <v>1.7513577955898689E-2</v>
      </c>
      <c r="D336" s="51">
        <f t="shared" si="1146"/>
        <v>2.2851648990978649E-2</v>
      </c>
      <c r="E336" s="51">
        <f t="shared" si="1146"/>
        <v>2.5247053970170298E-3</v>
      </c>
      <c r="F336" s="51">
        <f t="shared" si="1146"/>
        <v>0.29336382022890872</v>
      </c>
      <c r="G336" s="51">
        <f t="shared" si="1146"/>
        <v>0.29512204473132053</v>
      </c>
      <c r="H336" s="51">
        <f t="shared" si="1146"/>
        <v>0.17408053351710587</v>
      </c>
      <c r="I336" s="51">
        <f t="shared" si="1146"/>
        <v>0.25820615083045589</v>
      </c>
      <c r="J336" s="51">
        <f t="shared" si="1146"/>
        <v>0.14907775783045252</v>
      </c>
      <c r="K336" s="51">
        <f t="shared" si="1146"/>
        <v>0.6394376437077951</v>
      </c>
      <c r="L336" s="51">
        <f t="shared" si="1146"/>
        <v>0.12812474123901713</v>
      </c>
      <c r="M336" s="51">
        <f t="shared" si="1146"/>
        <v>0.41126431278289621</v>
      </c>
      <c r="N336" s="51">
        <f t="shared" si="1146"/>
        <v>0.29726282938980458</v>
      </c>
      <c r="O336" s="51">
        <f t="shared" si="1146"/>
        <v>0.1777380111628018</v>
      </c>
      <c r="P336" s="51">
        <f t="shared" si="1146"/>
        <v>0.24651460814603438</v>
      </c>
      <c r="Q336" s="51">
        <f t="shared" si="1146"/>
        <v>0.37684310028457607</v>
      </c>
      <c r="R336" s="51">
        <f t="shared" si="1146"/>
        <v>0.40857683462368688</v>
      </c>
      <c r="S336" s="51">
        <f t="shared" si="1146"/>
        <v>0.21502954792932971</v>
      </c>
      <c r="T336" s="51">
        <f t="shared" si="1146"/>
        <v>0.15780108450852953</v>
      </c>
      <c r="U336" s="51">
        <f t="shared" si="1146"/>
        <v>0.26877868857865594</v>
      </c>
      <c r="V336" s="51">
        <f t="shared" si="1146"/>
        <v>7.2206366195219862E-2</v>
      </c>
      <c r="W336" s="51">
        <f t="shared" si="1146"/>
        <v>0.42676668208537355</v>
      </c>
      <c r="X336" s="51">
        <f t="shared" si="1146"/>
        <v>0.10023202697687393</v>
      </c>
      <c r="Y336" s="51">
        <f t="shared" si="1146"/>
        <v>0.13719778751457282</v>
      </c>
      <c r="Z336" s="51">
        <f t="shared" si="1146"/>
        <v>0.56689562636363622</v>
      </c>
      <c r="AA336" s="51">
        <f t="shared" si="1146"/>
        <v>1.0913131765213797</v>
      </c>
      <c r="AB336" s="51">
        <f t="shared" si="1146"/>
        <v>0.1307885262469102</v>
      </c>
      <c r="AC336" s="51">
        <f t="shared" si="1146"/>
        <v>0.15819056348318072</v>
      </c>
      <c r="AD336" s="51">
        <f t="shared" si="1146"/>
        <v>0.5754002805809183</v>
      </c>
      <c r="AE336" s="51">
        <f t="shared" ref="AE336:AT336" si="1147">IF(AE209=0,"",ABS((AE209-$AX209)/$AX209))</f>
        <v>0.52520715032296106</v>
      </c>
      <c r="AF336" s="51">
        <f t="shared" si="1147"/>
        <v>2.8691389466130958E-2</v>
      </c>
      <c r="AG336" s="51">
        <f t="shared" si="1147"/>
        <v>0.57642092018381219</v>
      </c>
      <c r="AH336" s="51">
        <f t="shared" si="1147"/>
        <v>0.55098965600906913</v>
      </c>
      <c r="AI336" s="51">
        <f t="shared" si="1147"/>
        <v>0.31758798536092664</v>
      </c>
      <c r="AJ336" s="51">
        <f t="shared" si="1147"/>
        <v>9.9069309878730832E-2</v>
      </c>
      <c r="AK336" s="51">
        <f t="shared" si="1147"/>
        <v>4.6970558093937978E-2</v>
      </c>
      <c r="AL336" s="51">
        <f t="shared" si="1147"/>
        <v>0.27537592366191144</v>
      </c>
      <c r="AM336" s="51">
        <f t="shared" si="1147"/>
        <v>0.3688664581506661</v>
      </c>
      <c r="AN336" s="51">
        <f t="shared" si="1147"/>
        <v>0.31177104214420359</v>
      </c>
      <c r="AO336" s="51">
        <f t="shared" si="1147"/>
        <v>0.17955486770859302</v>
      </c>
      <c r="AP336" s="51">
        <f t="shared" si="1147"/>
        <v>0.28906727912259883</v>
      </c>
      <c r="AQ336" s="51">
        <f t="shared" si="1147"/>
        <v>0.23165569942315534</v>
      </c>
      <c r="AR336" s="51">
        <f t="shared" ref="AR336:AS336" si="1148">IF(AR209=0,"",ABS((AR209-$AX209)/$AX209))</f>
        <v>7.749437688605626E-2</v>
      </c>
      <c r="AS336" s="51">
        <f t="shared" si="1148"/>
        <v>0.37437470730131667</v>
      </c>
      <c r="AT336" s="51">
        <f t="shared" si="1147"/>
        <v>4.9016187896917647E-2</v>
      </c>
      <c r="AU336" s="36"/>
      <c r="AV336" s="63"/>
      <c r="AW336" s="65">
        <f t="shared" si="1117"/>
        <v>0.15118322275332058</v>
      </c>
      <c r="AX336" s="63">
        <f t="shared" si="1127"/>
        <v>0.57199841889400549</v>
      </c>
      <c r="AY336" s="63">
        <f t="shared" si="1128"/>
        <v>4.7788810015129843E-2</v>
      </c>
      <c r="AZ336" s="51">
        <f t="shared" si="1129"/>
        <v>0.25820615083045589</v>
      </c>
      <c r="BA336" s="51">
        <f t="shared" si="1130"/>
        <v>0.41436478664339171</v>
      </c>
    </row>
    <row r="337" spans="1:53" x14ac:dyDescent="0.25">
      <c r="A337" s="60">
        <v>19594</v>
      </c>
      <c r="B337" s="51">
        <f t="shared" ref="B337:AD337" si="1149">IF(B210=0,"",ABS((B210-$AX210)/$AX210))</f>
        <v>0.54438116181248375</v>
      </c>
      <c r="C337" s="51">
        <f t="shared" si="1149"/>
        <v>0.10248420925024616</v>
      </c>
      <c r="D337" s="51">
        <f t="shared" si="1149"/>
        <v>0.11167726462246555</v>
      </c>
      <c r="E337" s="51">
        <f t="shared" si="1149"/>
        <v>8.0191106544271655E-4</v>
      </c>
      <c r="F337" s="51">
        <f t="shared" si="1149"/>
        <v>0.20992226517340679</v>
      </c>
      <c r="G337" s="51">
        <f t="shared" si="1149"/>
        <v>0.29150455555903987</v>
      </c>
      <c r="H337" s="51">
        <f t="shared" si="1149"/>
        <v>0.200671468087285</v>
      </c>
      <c r="I337" s="51">
        <f t="shared" si="1149"/>
        <v>0.28743967444103397</v>
      </c>
      <c r="J337" s="51">
        <f t="shared" si="1149"/>
        <v>0.13516611859197974</v>
      </c>
      <c r="K337" s="51">
        <f t="shared" si="1149"/>
        <v>0.58606290985138121</v>
      </c>
      <c r="L337" s="51">
        <f t="shared" si="1149"/>
        <v>0.11051652601599438</v>
      </c>
      <c r="M337" s="51">
        <f t="shared" si="1149"/>
        <v>0.42967926895373915</v>
      </c>
      <c r="N337" s="51">
        <f t="shared" si="1149"/>
        <v>0.14125208152486085</v>
      </c>
      <c r="O337" s="51">
        <f t="shared" si="1149"/>
        <v>0.17966454365279846</v>
      </c>
      <c r="P337" s="51">
        <f t="shared" si="1149"/>
        <v>0.14385226511123023</v>
      </c>
      <c r="Q337" s="51">
        <f t="shared" si="1149"/>
        <v>0.34079738836634671</v>
      </c>
      <c r="R337" s="51">
        <f t="shared" si="1149"/>
        <v>0.39906345931972642</v>
      </c>
      <c r="S337" s="51">
        <f t="shared" si="1149"/>
        <v>7.6071241395147024E-2</v>
      </c>
      <c r="T337" s="51">
        <f t="shared" si="1149"/>
        <v>2.9405480068465464E-2</v>
      </c>
      <c r="U337" s="51">
        <f t="shared" si="1149"/>
        <v>0.25100627516081997</v>
      </c>
      <c r="V337" s="51">
        <f t="shared" si="1149"/>
        <v>5.2516747188178586E-2</v>
      </c>
      <c r="W337" s="51">
        <f t="shared" si="1149"/>
        <v>0.4382026688456902</v>
      </c>
      <c r="X337" s="51">
        <f t="shared" si="1149"/>
        <v>5.205815622983416E-2</v>
      </c>
      <c r="Y337" s="51">
        <f t="shared" si="1149"/>
        <v>4.7234714000750903E-2</v>
      </c>
      <c r="Z337" s="51">
        <f t="shared" si="1149"/>
        <v>0.56874959003040582</v>
      </c>
      <c r="AA337" s="51">
        <f t="shared" si="1149"/>
        <v>0.93879208221838573</v>
      </c>
      <c r="AB337" s="51">
        <f t="shared" si="1149"/>
        <v>0.16962779660646088</v>
      </c>
      <c r="AC337" s="51">
        <f t="shared" si="1149"/>
        <v>0.22089489346162289</v>
      </c>
      <c r="AD337" s="51">
        <f t="shared" si="1149"/>
        <v>0.47940910904708295</v>
      </c>
      <c r="AE337" s="51">
        <f t="shared" ref="AE337:AT337" si="1150">IF(AE210=0,"",ABS((AE210-$AX210)/$AX210))</f>
        <v>0.48169350138867478</v>
      </c>
      <c r="AF337" s="51">
        <f t="shared" si="1150"/>
        <v>4.292911788388841E-2</v>
      </c>
      <c r="AG337" s="51">
        <f t="shared" si="1150"/>
        <v>0.51217514377948203</v>
      </c>
      <c r="AH337" s="51">
        <f t="shared" si="1150"/>
        <v>0.47437443172235461</v>
      </c>
      <c r="AI337" s="51">
        <f t="shared" si="1150"/>
        <v>0.29579806739968628</v>
      </c>
      <c r="AJ337" s="51">
        <f t="shared" si="1150"/>
        <v>9.8083720574385594E-2</v>
      </c>
      <c r="AK337" s="51">
        <f t="shared" si="1150"/>
        <v>3.4566298559449406E-2</v>
      </c>
      <c r="AL337" s="51">
        <f t="shared" si="1150"/>
        <v>0.26108193452014111</v>
      </c>
      <c r="AM337" s="51">
        <f t="shared" si="1150"/>
        <v>0.40195442868607406</v>
      </c>
      <c r="AN337" s="51">
        <f t="shared" si="1150"/>
        <v>0.50996939529108132</v>
      </c>
      <c r="AO337" s="51">
        <f t="shared" si="1150"/>
        <v>0.27572913137115712</v>
      </c>
      <c r="AP337" s="51">
        <f t="shared" si="1150"/>
        <v>0.34920670546083149</v>
      </c>
      <c r="AQ337" s="51">
        <f t="shared" si="1150"/>
        <v>0.14908372848062465</v>
      </c>
      <c r="AR337" s="51">
        <f t="shared" ref="AR337:AS337" si="1151">IF(AR210=0,"",ABS((AR210-$AX210)/$AX210))</f>
        <v>0.14098479114111956</v>
      </c>
      <c r="AS337" s="51">
        <f t="shared" si="1151"/>
        <v>0.27864244269373067</v>
      </c>
      <c r="AT337" s="51">
        <f t="shared" si="1150"/>
        <v>1.0558022192774212E-2</v>
      </c>
      <c r="AU337" s="36"/>
      <c r="AV337" s="63"/>
      <c r="AW337" s="65">
        <f t="shared" si="1117"/>
        <v>0.17587238650899389</v>
      </c>
      <c r="AX337" s="63">
        <f t="shared" si="1127"/>
        <v>0.5112928443841217</v>
      </c>
      <c r="AY337" s="63">
        <f t="shared" si="1128"/>
        <v>4.4651356330633406E-2</v>
      </c>
      <c r="AZ337" s="51">
        <f t="shared" si="1129"/>
        <v>0.22089489346162289</v>
      </c>
      <c r="BA337" s="51">
        <f t="shared" si="1130"/>
        <v>0.4454370214210232</v>
      </c>
    </row>
    <row r="338" spans="1:53" x14ac:dyDescent="0.25">
      <c r="A338" s="60">
        <v>19595</v>
      </c>
      <c r="B338" s="51">
        <f t="shared" ref="B338:AD338" si="1152">IF(B211=0,"",ABS((B211-$AX211)/$AX211))</f>
        <v>0.58953920199725374</v>
      </c>
      <c r="C338" s="51">
        <f t="shared" si="1152"/>
        <v>5.1335228188429845E-2</v>
      </c>
      <c r="D338" s="51">
        <f t="shared" si="1152"/>
        <v>0.1477052239348797</v>
      </c>
      <c r="E338" s="51">
        <f t="shared" si="1152"/>
        <v>1.1667368674194835E-2</v>
      </c>
      <c r="F338" s="51">
        <f t="shared" si="1152"/>
        <v>0.17359401103812835</v>
      </c>
      <c r="G338" s="51">
        <f t="shared" si="1152"/>
        <v>0.21077293963959678</v>
      </c>
      <c r="H338" s="51">
        <f t="shared" si="1152"/>
        <v>0.17516238111359869</v>
      </c>
      <c r="I338" s="51">
        <f t="shared" si="1152"/>
        <v>0.21763109447596557</v>
      </c>
      <c r="J338" s="51">
        <f t="shared" si="1152"/>
        <v>0.13373874831956878</v>
      </c>
      <c r="K338" s="51">
        <f t="shared" si="1152"/>
        <v>0.53469279153688831</v>
      </c>
      <c r="L338" s="51">
        <f t="shared" si="1152"/>
        <v>8.9466671662436409E-2</v>
      </c>
      <c r="M338" s="51">
        <f t="shared" si="1152"/>
        <v>0.38368653275090486</v>
      </c>
      <c r="N338" s="51">
        <f t="shared" si="1152"/>
        <v>0.16428155016739976</v>
      </c>
      <c r="O338" s="51">
        <f t="shared" si="1152"/>
        <v>0.2243967555445858</v>
      </c>
      <c r="P338" s="51">
        <f t="shared" si="1152"/>
        <v>9.3901237300692469E-2</v>
      </c>
      <c r="Q338" s="51">
        <f t="shared" si="1152"/>
        <v>2.3464205338227979E-2</v>
      </c>
      <c r="R338" s="51">
        <f t="shared" si="1152"/>
        <v>0.39357260422740803</v>
      </c>
      <c r="S338" s="51">
        <f t="shared" si="1152"/>
        <v>2.730442500789193E-2</v>
      </c>
      <c r="T338" s="51">
        <f t="shared" si="1152"/>
        <v>5.0666858786099341E-2</v>
      </c>
      <c r="U338" s="51">
        <f t="shared" si="1152"/>
        <v>0.26929696920463719</v>
      </c>
      <c r="V338" s="51">
        <f t="shared" si="1152"/>
        <v>1.7497471439877604E-3</v>
      </c>
      <c r="W338" s="51">
        <f t="shared" si="1152"/>
        <v>0.43757508749065355</v>
      </c>
      <c r="X338" s="51">
        <f t="shared" si="1152"/>
        <v>6.2545968749391811E-4</v>
      </c>
      <c r="Y338" s="51">
        <f t="shared" si="1152"/>
        <v>2.369044292624025E-2</v>
      </c>
      <c r="Z338" s="51">
        <f t="shared" si="1152"/>
        <v>0.57081906453744802</v>
      </c>
      <c r="AA338" s="51">
        <f t="shared" si="1152"/>
        <v>0.80026199348600058</v>
      </c>
      <c r="AB338" s="51">
        <f t="shared" si="1152"/>
        <v>0.16032301911515659</v>
      </c>
      <c r="AC338" s="51">
        <f t="shared" si="1152"/>
        <v>0.24129060522776713</v>
      </c>
      <c r="AD338" s="51">
        <f t="shared" si="1152"/>
        <v>0.74379658421567041</v>
      </c>
      <c r="AE338" s="51">
        <f t="shared" ref="AE338:AT338" si="1153">IF(AE211=0,"",ABS((AE211-$AX211)/$AX211))</f>
        <v>0.38329374849466713</v>
      </c>
      <c r="AF338" s="51">
        <f t="shared" si="1153"/>
        <v>1.1885385452934086E-2</v>
      </c>
      <c r="AG338" s="51">
        <f t="shared" si="1153"/>
        <v>0.48015148955807901</v>
      </c>
      <c r="AH338" s="51">
        <f t="shared" si="1153"/>
        <v>0.39571129463756333</v>
      </c>
      <c r="AI338" s="51">
        <f t="shared" si="1153"/>
        <v>0.25057072132678887</v>
      </c>
      <c r="AJ338" s="51">
        <f t="shared" si="1153"/>
        <v>0.11660674637437708</v>
      </c>
      <c r="AK338" s="51">
        <f t="shared" si="1153"/>
        <v>3.6685341098692772E-2</v>
      </c>
      <c r="AL338" s="51">
        <f t="shared" si="1153"/>
        <v>0.37930883044005576</v>
      </c>
      <c r="AM338" s="51">
        <f t="shared" si="1153"/>
        <v>0.3753250578301956</v>
      </c>
      <c r="AN338" s="51">
        <f t="shared" si="1153"/>
        <v>0.47475695296529918</v>
      </c>
      <c r="AO338" s="51">
        <f t="shared" si="1153"/>
        <v>0.21715224653811604</v>
      </c>
      <c r="AP338" s="51">
        <f t="shared" si="1153"/>
        <v>0.37430928675410746</v>
      </c>
      <c r="AQ338" s="51">
        <f t="shared" si="1153"/>
        <v>0.14492271886268107</v>
      </c>
      <c r="AR338" s="51">
        <f t="shared" ref="AR338:AS338" si="1154">IF(AR211=0,"",ABS((AR211-$AX211)/$AX211))</f>
        <v>0.18088626331417365</v>
      </c>
      <c r="AS338" s="51">
        <f t="shared" si="1154"/>
        <v>0.20577800235521154</v>
      </c>
      <c r="AT338" s="51">
        <f t="shared" si="1153"/>
        <v>3.7884668912690164E-3</v>
      </c>
      <c r="AU338" s="36"/>
      <c r="AV338" s="63"/>
      <c r="AW338" s="65">
        <f t="shared" si="1117"/>
        <v>0.19168847792803484</v>
      </c>
      <c r="AX338" s="63">
        <f t="shared" si="1127"/>
        <v>0.51287627074536468</v>
      </c>
      <c r="AY338" s="63">
        <f t="shared" si="1128"/>
        <v>1.6516913407051647E-2</v>
      </c>
      <c r="AZ338" s="51">
        <f t="shared" si="1129"/>
        <v>0.20577800235521154</v>
      </c>
      <c r="BA338" s="51">
        <f t="shared" si="1130"/>
        <v>0.39400034230943909</v>
      </c>
    </row>
    <row r="339" spans="1:53" x14ac:dyDescent="0.25">
      <c r="A339" s="60">
        <v>19596</v>
      </c>
      <c r="B339" s="51">
        <f t="shared" ref="B339:AD339" si="1155">IF(B212=0,"",ABS((B212-$AX212)/$AX212))</f>
        <v>0.62427609135475948</v>
      </c>
      <c r="C339" s="51">
        <f t="shared" si="1155"/>
        <v>2.1743239673401887E-2</v>
      </c>
      <c r="D339" s="51">
        <f t="shared" si="1155"/>
        <v>0.14555390866885135</v>
      </c>
      <c r="E339" s="51">
        <f t="shared" si="1155"/>
        <v>5.0727197084523027E-4</v>
      </c>
      <c r="F339" s="51">
        <f t="shared" si="1155"/>
        <v>0.14048799330000783</v>
      </c>
      <c r="G339" s="51">
        <f t="shared" si="1155"/>
        <v>0.24966640798487547</v>
      </c>
      <c r="H339" s="51">
        <f t="shared" si="1155"/>
        <v>0.16835859850776536</v>
      </c>
      <c r="I339" s="51">
        <f t="shared" si="1155"/>
        <v>0.22385998617557384</v>
      </c>
      <c r="J339" s="51">
        <f t="shared" si="1155"/>
        <v>0.11346698412048072</v>
      </c>
      <c r="K339" s="51">
        <f t="shared" si="1155"/>
        <v>0.48729245425733925</v>
      </c>
      <c r="L339" s="51">
        <f t="shared" si="1155"/>
        <v>9.3077908340638699E-2</v>
      </c>
      <c r="M339" s="51">
        <f t="shared" si="1155"/>
        <v>0.37004239745921758</v>
      </c>
      <c r="N339" s="51">
        <f t="shared" si="1155"/>
        <v>0.13642007776819265</v>
      </c>
      <c r="O339" s="51">
        <f t="shared" si="1155"/>
        <v>0.1898597536780316</v>
      </c>
      <c r="P339" s="51">
        <f t="shared" si="1155"/>
        <v>0.15698148273118254</v>
      </c>
      <c r="Q339" s="51">
        <f t="shared" si="1155"/>
        <v>4.8283669893929874E-3</v>
      </c>
      <c r="R339" s="51">
        <f t="shared" si="1155"/>
        <v>0.37493756754679486</v>
      </c>
      <c r="S339" s="51">
        <f t="shared" si="1155"/>
        <v>3.0564480054502345E-2</v>
      </c>
      <c r="T339" s="51">
        <f t="shared" si="1155"/>
        <v>3.5399010352118288E-2</v>
      </c>
      <c r="U339" s="51">
        <f t="shared" si="1155"/>
        <v>0.28334421041395852</v>
      </c>
      <c r="V339" s="51">
        <f t="shared" si="1155"/>
        <v>2.6083178223983268E-2</v>
      </c>
      <c r="W339" s="51">
        <f t="shared" si="1155"/>
        <v>0.42081629845563628</v>
      </c>
      <c r="X339" s="51">
        <f t="shared" si="1155"/>
        <v>2.1577797262826437E-2</v>
      </c>
      <c r="Y339" s="51">
        <f t="shared" si="1155"/>
        <v>3.1452844009516853E-2</v>
      </c>
      <c r="Z339" s="51">
        <f t="shared" si="1155"/>
        <v>0.52184129189009809</v>
      </c>
      <c r="AA339" s="51">
        <f t="shared" si="1155"/>
        <v>0.74133126926867532</v>
      </c>
      <c r="AB339" s="51">
        <f t="shared" si="1155"/>
        <v>6.1021715469945371E-2</v>
      </c>
      <c r="AC339" s="51">
        <f t="shared" si="1155"/>
        <v>0.2562224391298083</v>
      </c>
      <c r="AD339" s="51">
        <f t="shared" si="1155"/>
        <v>0.65219851505879201</v>
      </c>
      <c r="AE339" s="51">
        <f t="shared" ref="AE339:AT339" si="1156">IF(AE212=0,"",ABS((AE212-$AX212)/$AX212))</f>
        <v>0.36500756072208729</v>
      </c>
      <c r="AF339" s="51">
        <f t="shared" si="1156"/>
        <v>3.1053189423023327E-2</v>
      </c>
      <c r="AG339" s="51">
        <f t="shared" si="1156"/>
        <v>0.39740495078676219</v>
      </c>
      <c r="AH339" s="51">
        <f t="shared" si="1156"/>
        <v>0.34438156727996316</v>
      </c>
      <c r="AI339" s="51">
        <f t="shared" si="1156"/>
        <v>0.23445646596036004</v>
      </c>
      <c r="AJ339" s="51">
        <f t="shared" si="1156"/>
        <v>4.0784727654356125E-2</v>
      </c>
      <c r="AK339" s="51">
        <f t="shared" si="1156"/>
        <v>1.1594956233542078E-2</v>
      </c>
      <c r="AL339" s="51">
        <f t="shared" si="1156"/>
        <v>0.37268287448921805</v>
      </c>
      <c r="AM339" s="51">
        <f t="shared" si="1156"/>
        <v>0.37996608716507313</v>
      </c>
      <c r="AN339" s="51">
        <f t="shared" si="1156"/>
        <v>0.38926443328784033</v>
      </c>
      <c r="AO339" s="51">
        <f t="shared" si="1156"/>
        <v>0.14659322175888415</v>
      </c>
      <c r="AP339" s="51">
        <f t="shared" si="1156"/>
        <v>0.36829312638849521</v>
      </c>
      <c r="AQ339" s="51">
        <f t="shared" si="1156"/>
        <v>0.10520584641091794</v>
      </c>
      <c r="AR339" s="51">
        <f t="shared" ref="AR339:AS339" si="1157">IF(AR212=0,"",ABS((AR212-$AX212)/$AX212))</f>
        <v>0.19499442196793557</v>
      </c>
      <c r="AS339" s="51">
        <f t="shared" si="1157"/>
        <v>0.19658064479580101</v>
      </c>
      <c r="AT339" s="51">
        <f t="shared" si="1156"/>
        <v>8.3713412083429094E-4</v>
      </c>
      <c r="AU339" s="36"/>
      <c r="AV339" s="63"/>
      <c r="AW339" s="65">
        <f t="shared" si="1117"/>
        <v>0.20819949034314497</v>
      </c>
      <c r="AX339" s="63">
        <f t="shared" si="1127"/>
        <v>0.46070199193665817</v>
      </c>
      <c r="AY339" s="63">
        <f t="shared" si="1128"/>
        <v>2.1643974227056616E-2</v>
      </c>
      <c r="AZ339" s="51">
        <f t="shared" si="1129"/>
        <v>0.1898597536780316</v>
      </c>
      <c r="BA339" s="51">
        <f t="shared" si="1130"/>
        <v>0.37594327147045054</v>
      </c>
    </row>
    <row r="340" spans="1:53" x14ac:dyDescent="0.25">
      <c r="A340" s="60">
        <v>19597</v>
      </c>
      <c r="B340" s="51">
        <f t="shared" ref="B340:AD340" si="1158">IF(B213=0,"",ABS((B213-$AX213)/$AX213))</f>
        <v>0.55517698809938709</v>
      </c>
      <c r="C340" s="51">
        <f t="shared" si="1158"/>
        <v>5.3123586557098014E-2</v>
      </c>
      <c r="D340" s="51">
        <f t="shared" si="1158"/>
        <v>0.12232610476938399</v>
      </c>
      <c r="E340" s="51">
        <f t="shared" si="1158"/>
        <v>1.9323327776296132E-3</v>
      </c>
      <c r="F340" s="51">
        <f t="shared" si="1158"/>
        <v>0.1243263672218667</v>
      </c>
      <c r="G340" s="51">
        <f t="shared" si="1158"/>
        <v>0.27211261996135727</v>
      </c>
      <c r="H340" s="51">
        <f t="shared" si="1158"/>
        <v>0.22716968477614446</v>
      </c>
      <c r="I340" s="51">
        <f t="shared" si="1158"/>
        <v>0.24651146528117884</v>
      </c>
      <c r="J340" s="51">
        <f t="shared" si="1158"/>
        <v>0.10014367266542121</v>
      </c>
      <c r="K340" s="51">
        <f t="shared" si="1158"/>
        <v>0.52245357495713041</v>
      </c>
      <c r="L340" s="51">
        <f t="shared" si="1158"/>
        <v>8.6500549026757231E-2</v>
      </c>
      <c r="M340" s="51">
        <f t="shared" si="1158"/>
        <v>0.38952984993030915</v>
      </c>
      <c r="N340" s="51">
        <f t="shared" si="1158"/>
        <v>7.0669298484353826E-2</v>
      </c>
      <c r="O340" s="51">
        <f t="shared" si="1158"/>
        <v>0.16499497401236723</v>
      </c>
      <c r="P340" s="51">
        <f t="shared" si="1158"/>
        <v>8.034006066498578E-2</v>
      </c>
      <c r="Q340" s="51">
        <f t="shared" si="1158"/>
        <v>1.4095524505870869E-2</v>
      </c>
      <c r="R340" s="51">
        <f t="shared" si="1158"/>
        <v>0.22344570580675513</v>
      </c>
      <c r="S340" s="51">
        <f t="shared" si="1158"/>
        <v>2.3640855005121277E-2</v>
      </c>
      <c r="T340" s="51">
        <f t="shared" si="1158"/>
        <v>3.1888162523829082E-2</v>
      </c>
      <c r="U340" s="51">
        <f t="shared" si="1158"/>
        <v>0.20882838994615704</v>
      </c>
      <c r="V340" s="51">
        <f t="shared" si="1158"/>
        <v>8.7731964824582266E-3</v>
      </c>
      <c r="W340" s="51">
        <f t="shared" si="1158"/>
        <v>0.39502625254869539</v>
      </c>
      <c r="X340" s="51">
        <f t="shared" si="1158"/>
        <v>1.6637195944333696E-3</v>
      </c>
      <c r="Y340" s="51">
        <f t="shared" si="1158"/>
        <v>8.9799985602929872E-2</v>
      </c>
      <c r="Z340" s="51">
        <f t="shared" si="1158"/>
        <v>0.54983549643539253</v>
      </c>
      <c r="AA340" s="51">
        <f t="shared" si="1158"/>
        <v>0.65530680031674726</v>
      </c>
      <c r="AB340" s="51">
        <f t="shared" si="1158"/>
        <v>8.9711779479434525E-2</v>
      </c>
      <c r="AC340" s="51">
        <f t="shared" si="1158"/>
        <v>0.22951630064027304</v>
      </c>
      <c r="AD340" s="51">
        <f t="shared" si="1158"/>
        <v>0.55507204135248367</v>
      </c>
      <c r="AE340" s="51">
        <f t="shared" ref="AE340:AT340" si="1159">IF(AE213=0,"",ABS((AE213-$AX213)/$AX213))</f>
        <v>0.41552966518301609</v>
      </c>
      <c r="AF340" s="51">
        <f t="shared" si="1159"/>
        <v>6.1961632955801003E-2</v>
      </c>
      <c r="AG340" s="51">
        <f t="shared" si="1159"/>
        <v>0.29999699807344965</v>
      </c>
      <c r="AH340" s="51">
        <f t="shared" si="1159"/>
        <v>0.31301652805776375</v>
      </c>
      <c r="AI340" s="51">
        <f t="shared" si="1159"/>
        <v>0.22460650968923518</v>
      </c>
      <c r="AJ340" s="51">
        <f t="shared" si="1159"/>
        <v>0.10714762021951213</v>
      </c>
      <c r="AK340" s="51">
        <f t="shared" si="1159"/>
        <v>6.234365168856975E-2</v>
      </c>
      <c r="AL340" s="51">
        <f t="shared" si="1159"/>
        <v>0.68000083348616547</v>
      </c>
      <c r="AM340" s="51">
        <f t="shared" si="1159"/>
        <v>0.35400086917357954</v>
      </c>
      <c r="AN340" s="51">
        <f t="shared" si="1159"/>
        <v>0.28670138227004593</v>
      </c>
      <c r="AO340" s="51">
        <f t="shared" si="1159"/>
        <v>6.2003547949282492E-2</v>
      </c>
      <c r="AP340" s="51">
        <f t="shared" si="1159"/>
        <v>0.25017687748568196</v>
      </c>
      <c r="AQ340" s="51">
        <f t="shared" si="1159"/>
        <v>8.0943508382049209E-2</v>
      </c>
      <c r="AR340" s="51">
        <f t="shared" ref="AR340:AS340" si="1160">IF(AR213=0,"",ABS((AR213-$AX213)/$AX213))</f>
        <v>0.19797175180290497</v>
      </c>
      <c r="AS340" s="51">
        <f t="shared" si="1160"/>
        <v>0.14099890680930321</v>
      </c>
      <c r="AT340" s="51">
        <f t="shared" si="1159"/>
        <v>1.9751036225165532E-2</v>
      </c>
      <c r="AU340" s="36"/>
      <c r="AV340" s="63"/>
      <c r="AW340" s="65">
        <f t="shared" si="1117"/>
        <v>0.22583317418365476</v>
      </c>
      <c r="AX340" s="63">
        <f t="shared" si="1127"/>
        <v>0.53888272784408775</v>
      </c>
      <c r="AY340" s="63">
        <f t="shared" si="1128"/>
        <v>2.1306963737147831E-2</v>
      </c>
      <c r="AZ340" s="51">
        <f t="shared" si="1129"/>
        <v>0.16499497401236723</v>
      </c>
      <c r="BA340" s="51">
        <f t="shared" si="1130"/>
        <v>0.36110666532492558</v>
      </c>
    </row>
    <row r="341" spans="1:53" x14ac:dyDescent="0.25">
      <c r="A341" s="60">
        <v>19598</v>
      </c>
      <c r="B341" s="51">
        <f t="shared" ref="B341:AD341" si="1161">IF(B214=0,"",ABS((B214-$AX214)/$AX214))</f>
        <v>0.53159918493483838</v>
      </c>
      <c r="C341" s="51">
        <f t="shared" si="1161"/>
        <v>0.11063228873992406</v>
      </c>
      <c r="D341" s="51">
        <f t="shared" si="1161"/>
        <v>0.15654588137450676</v>
      </c>
      <c r="E341" s="51">
        <f t="shared" si="1161"/>
        <v>1.4839625082160714E-2</v>
      </c>
      <c r="F341" s="51">
        <f t="shared" si="1161"/>
        <v>8.8269432299012768E-2</v>
      </c>
      <c r="G341" s="51">
        <f t="shared" si="1161"/>
        <v>0.11169757105396282</v>
      </c>
      <c r="H341" s="51">
        <f t="shared" si="1161"/>
        <v>0.18920289583427463</v>
      </c>
      <c r="I341" s="51">
        <f t="shared" si="1161"/>
        <v>0.26513065569490185</v>
      </c>
      <c r="J341" s="51">
        <f t="shared" si="1161"/>
        <v>7.6468774337065074E-2</v>
      </c>
      <c r="K341" s="51">
        <f t="shared" si="1161"/>
        <v>0.54986243144528835</v>
      </c>
      <c r="L341" s="51">
        <f t="shared" si="1161"/>
        <v>9.0487064685583082E-2</v>
      </c>
      <c r="M341" s="51">
        <f t="shared" si="1161"/>
        <v>0.42759384567538289</v>
      </c>
      <c r="N341" s="51">
        <f t="shared" si="1161"/>
        <v>0.16282532629938135</v>
      </c>
      <c r="O341" s="51">
        <f t="shared" si="1161"/>
        <v>0.14540232887666069</v>
      </c>
      <c r="P341" s="51">
        <f t="shared" si="1161"/>
        <v>9.4909509473703451E-3</v>
      </c>
      <c r="Q341" s="51">
        <f t="shared" si="1161"/>
        <v>3.1491220453753029E-2</v>
      </c>
      <c r="R341" s="51">
        <f t="shared" si="1161"/>
        <v>0.15772126122710567</v>
      </c>
      <c r="S341" s="51">
        <f t="shared" si="1161"/>
        <v>4.4865943907784984E-2</v>
      </c>
      <c r="T341" s="51">
        <f t="shared" si="1161"/>
        <v>2.7959926204352628E-2</v>
      </c>
      <c r="U341" s="51">
        <f t="shared" si="1161"/>
        <v>0.2674224984025329</v>
      </c>
      <c r="V341" s="51">
        <f t="shared" si="1161"/>
        <v>6.3441890050821445E-2</v>
      </c>
      <c r="W341" s="51">
        <f t="shared" si="1161"/>
        <v>0.24092356741273971</v>
      </c>
      <c r="X341" s="51">
        <f t="shared" si="1161"/>
        <v>3.0587301937540518E-3</v>
      </c>
      <c r="Y341" s="51">
        <f t="shared" si="1161"/>
        <v>0.14607585834630976</v>
      </c>
      <c r="Z341" s="51">
        <f t="shared" si="1161"/>
        <v>0.46168192406381758</v>
      </c>
      <c r="AA341" s="51">
        <f t="shared" si="1161"/>
        <v>0.59144100361971985</v>
      </c>
      <c r="AB341" s="51">
        <f t="shared" si="1161"/>
        <v>0.12909992365570458</v>
      </c>
      <c r="AC341" s="51">
        <f t="shared" si="1161"/>
        <v>0.23530846848595602</v>
      </c>
      <c r="AD341" s="51">
        <f t="shared" si="1161"/>
        <v>0.60608446157264428</v>
      </c>
      <c r="AE341" s="51">
        <f t="shared" ref="AE341:AT341" si="1162">IF(AE214=0,"",ABS((AE214-$AX214)/$AX214))</f>
        <v>0.40303337144778451</v>
      </c>
      <c r="AF341" s="51">
        <f t="shared" si="1162"/>
        <v>7.8759420759324059E-2</v>
      </c>
      <c r="AG341" s="51">
        <f t="shared" si="1162"/>
        <v>0.28226587359361455</v>
      </c>
      <c r="AH341" s="51">
        <f t="shared" si="1162"/>
        <v>0.24806181020323481</v>
      </c>
      <c r="AI341" s="51">
        <f t="shared" si="1162"/>
        <v>0.19799905584063437</v>
      </c>
      <c r="AJ341" s="51">
        <f t="shared" si="1162"/>
        <v>1.0639306955165535E-2</v>
      </c>
      <c r="AK341" s="51">
        <f t="shared" si="1162"/>
        <v>1.6790046848658053E-2</v>
      </c>
      <c r="AL341" s="51">
        <f t="shared" si="1162"/>
        <v>0.63167514585420936</v>
      </c>
      <c r="AM341" s="51">
        <f t="shared" si="1162"/>
        <v>0.37126967354512092</v>
      </c>
      <c r="AN341" s="51">
        <f t="shared" si="1162"/>
        <v>0.18537693511409248</v>
      </c>
      <c r="AO341" s="51">
        <f t="shared" si="1162"/>
        <v>0.26153124908935799</v>
      </c>
      <c r="AP341" s="51">
        <f t="shared" si="1162"/>
        <v>0.21543084675762328</v>
      </c>
      <c r="AQ341" s="51">
        <f t="shared" si="1162"/>
        <v>2.4606149619984963E-2</v>
      </c>
      <c r="AR341" s="51">
        <f t="shared" ref="AR341:AS341" si="1163">IF(AR214=0,"",ABS((AR214-$AX214)/$AX214))</f>
        <v>0.19752701577700202</v>
      </c>
      <c r="AS341" s="51">
        <f t="shared" si="1163"/>
        <v>6.9012682236950409E-2</v>
      </c>
      <c r="AT341" s="51">
        <f t="shared" si="1162"/>
        <v>3.3511444065208514E-2</v>
      </c>
      <c r="AU341" s="36"/>
      <c r="AV341" s="63"/>
      <c r="AW341" s="65">
        <f t="shared" si="1117"/>
        <v>0.24062090517183016</v>
      </c>
      <c r="AX341" s="63">
        <f t="shared" si="1127"/>
        <v>0.50363228058643017</v>
      </c>
      <c r="AY341" s="63">
        <f t="shared" si="1128"/>
        <v>1.9916487957188821E-2</v>
      </c>
      <c r="AZ341" s="51">
        <f t="shared" si="1129"/>
        <v>0.15772126122710567</v>
      </c>
      <c r="BA341" s="51">
        <f t="shared" si="1130"/>
        <v>0.30006663358391605</v>
      </c>
    </row>
    <row r="342" spans="1:53" x14ac:dyDescent="0.25">
      <c r="A342" s="60">
        <v>19599</v>
      </c>
      <c r="B342" s="51">
        <f t="shared" ref="B342:AD342" si="1164">IF(B215=0,"",ABS((B215-$AX215)/$AX215))</f>
        <v>0.50101225645112235</v>
      </c>
      <c r="C342" s="51">
        <f t="shared" si="1164"/>
        <v>9.5445419898840658E-2</v>
      </c>
      <c r="D342" s="51">
        <f t="shared" si="1164"/>
        <v>0.17354862604644786</v>
      </c>
      <c r="E342" s="51">
        <f t="shared" si="1164"/>
        <v>2.2676058707112878E-2</v>
      </c>
      <c r="F342" s="51">
        <f t="shared" si="1164"/>
        <v>4.9421691496686931E-2</v>
      </c>
      <c r="G342" s="51">
        <f t="shared" si="1164"/>
        <v>7.1697509565624611E-3</v>
      </c>
      <c r="H342" s="51">
        <f t="shared" si="1164"/>
        <v>3.1890218936531635E-2</v>
      </c>
      <c r="I342" s="51">
        <f t="shared" si="1164"/>
        <v>5.4713050173968075E-2</v>
      </c>
      <c r="J342" s="51">
        <f t="shared" si="1164"/>
        <v>6.0061766115382387E-2</v>
      </c>
      <c r="K342" s="51">
        <f t="shared" si="1164"/>
        <v>0.57337072292938696</v>
      </c>
      <c r="L342" s="51">
        <f t="shared" si="1164"/>
        <v>9.122292447183783E-2</v>
      </c>
      <c r="M342" s="51">
        <f t="shared" si="1164"/>
        <v>0.46501596620243124</v>
      </c>
      <c r="N342" s="51">
        <f t="shared" si="1164"/>
        <v>0.23392536435908876</v>
      </c>
      <c r="O342" s="51">
        <f t="shared" si="1164"/>
        <v>0.14962805358880257</v>
      </c>
      <c r="P342" s="51">
        <f t="shared" si="1164"/>
        <v>2.0048655684940554E-2</v>
      </c>
      <c r="Q342" s="51">
        <f t="shared" si="1164"/>
        <v>8.2534390009535011E-2</v>
      </c>
      <c r="R342" s="51">
        <f t="shared" si="1164"/>
        <v>0.12157217141908917</v>
      </c>
      <c r="S342" s="51">
        <f t="shared" si="1164"/>
        <v>3.8770214994271069E-3</v>
      </c>
      <c r="T342" s="51">
        <f t="shared" si="1164"/>
        <v>1.1726146235790316E-2</v>
      </c>
      <c r="U342" s="51">
        <f t="shared" si="1164"/>
        <v>0.24171209966796964</v>
      </c>
      <c r="V342" s="51">
        <f t="shared" si="1164"/>
        <v>4.8257637727393971E-2</v>
      </c>
      <c r="W342" s="51">
        <f t="shared" si="1164"/>
        <v>0.26953496757572654</v>
      </c>
      <c r="X342" s="51">
        <f t="shared" si="1164"/>
        <v>2.0352728308007731E-2</v>
      </c>
      <c r="Y342" s="51">
        <f t="shared" si="1164"/>
        <v>0.1200598783950472</v>
      </c>
      <c r="Z342" s="51">
        <f t="shared" si="1164"/>
        <v>0.39057807105255188</v>
      </c>
      <c r="AA342" s="51">
        <f t="shared" si="1164"/>
        <v>0.51598980441115838</v>
      </c>
      <c r="AB342" s="51">
        <f t="shared" si="1164"/>
        <v>0.13168231251910475</v>
      </c>
      <c r="AC342" s="51">
        <f t="shared" si="1164"/>
        <v>0.28131297515499082</v>
      </c>
      <c r="AD342" s="51">
        <f t="shared" si="1164"/>
        <v>0.56910837352733534</v>
      </c>
      <c r="AE342" s="51">
        <f t="shared" ref="AE342:AT342" si="1165">IF(AE215=0,"",ABS((AE215-$AX215)/$AX215))</f>
        <v>0.37100136361685843</v>
      </c>
      <c r="AF342" s="51">
        <f t="shared" si="1165"/>
        <v>9.0918919399581632E-2</v>
      </c>
      <c r="AG342" s="51">
        <f t="shared" si="1165"/>
        <v>0.27915388615913622</v>
      </c>
      <c r="AH342" s="51">
        <f t="shared" si="1165"/>
        <v>0.22166339081670003</v>
      </c>
      <c r="AI342" s="51">
        <f t="shared" si="1165"/>
        <v>0.17810047468357879</v>
      </c>
      <c r="AJ342" s="51">
        <f t="shared" si="1165"/>
        <v>5.9217248542182696E-3</v>
      </c>
      <c r="AK342" s="51">
        <f t="shared" si="1165"/>
        <v>2.8102230494632639E-2</v>
      </c>
      <c r="AL342" s="51">
        <f t="shared" si="1165"/>
        <v>0.5220262781763797</v>
      </c>
      <c r="AM342" s="51">
        <f t="shared" si="1165"/>
        <v>0.37617160226868562</v>
      </c>
      <c r="AN342" s="51">
        <f t="shared" si="1165"/>
        <v>0.11099253256725519</v>
      </c>
      <c r="AO342" s="51">
        <f t="shared" si="1165"/>
        <v>0.26154309698358791</v>
      </c>
      <c r="AP342" s="51">
        <f t="shared" si="1165"/>
        <v>0.19103178335265505</v>
      </c>
      <c r="AQ342" s="51">
        <f t="shared" si="1165"/>
        <v>4.914456055541299E-2</v>
      </c>
      <c r="AR342" s="51">
        <f t="shared" ref="AR342:AS342" si="1166">IF(AR215=0,"",ABS((AR215-$AX215)/$AX215))</f>
        <v>0.22550611219487113</v>
      </c>
      <c r="AS342" s="51">
        <f t="shared" si="1166"/>
        <v>4.6349605611654569E-2</v>
      </c>
      <c r="AT342" s="51">
        <f t="shared" si="1165"/>
        <v>2.7804490533184754E-3</v>
      </c>
      <c r="AU342" s="36"/>
      <c r="AV342" s="63"/>
      <c r="AW342" s="65">
        <f t="shared" si="1117"/>
        <v>0.25968329624305858</v>
      </c>
      <c r="AX342" s="63">
        <f t="shared" si="1127"/>
        <v>0.48661374035164595</v>
      </c>
      <c r="AY342" s="63">
        <f t="shared" si="1128"/>
        <v>1.5055150015450415E-2</v>
      </c>
      <c r="AZ342" s="51">
        <f t="shared" si="1129"/>
        <v>0.12157217141908917</v>
      </c>
      <c r="BA342" s="51">
        <f t="shared" si="1130"/>
        <v>0.29925065284736457</v>
      </c>
    </row>
    <row r="343" spans="1:53" x14ac:dyDescent="0.25">
      <c r="A343" s="60">
        <v>19600</v>
      </c>
      <c r="B343" s="51">
        <f t="shared" ref="B343:AD343" si="1167">IF(B216=0,"",ABS((B216-$AX216)/$AX216))</f>
        <v>0.78043294969951227</v>
      </c>
      <c r="C343" s="51">
        <f t="shared" si="1167"/>
        <v>5.0184322216539616E-2</v>
      </c>
      <c r="D343" s="51">
        <f t="shared" si="1167"/>
        <v>0.16933229037079608</v>
      </c>
      <c r="E343" s="51">
        <f t="shared" si="1167"/>
        <v>3.5397550649733399E-2</v>
      </c>
      <c r="F343" s="51">
        <f t="shared" si="1167"/>
        <v>4.3478118564055056E-3</v>
      </c>
      <c r="G343" s="51">
        <f t="shared" si="1167"/>
        <v>3.5541633202560041E-2</v>
      </c>
      <c r="H343" s="51">
        <f t="shared" si="1167"/>
        <v>1.2943522639274615E-2</v>
      </c>
      <c r="I343" s="51">
        <f t="shared" si="1167"/>
        <v>3.3162606762799508E-2</v>
      </c>
      <c r="J343" s="51">
        <f t="shared" si="1167"/>
        <v>3.7901113452016619E-2</v>
      </c>
      <c r="K343" s="51">
        <f t="shared" si="1167"/>
        <v>0.60365457870667194</v>
      </c>
      <c r="L343" s="51">
        <f t="shared" si="1167"/>
        <v>9.6124233898142827E-2</v>
      </c>
      <c r="M343" s="51">
        <f t="shared" si="1167"/>
        <v>0.45126219954604146</v>
      </c>
      <c r="N343" s="51">
        <f t="shared" si="1167"/>
        <v>0.22376109655822493</v>
      </c>
      <c r="O343" s="51">
        <f t="shared" si="1167"/>
        <v>0.20152054940645076</v>
      </c>
      <c r="P343" s="51">
        <f t="shared" si="1167"/>
        <v>5.6428223658227916E-2</v>
      </c>
      <c r="Q343" s="51">
        <f t="shared" si="1167"/>
        <v>0.10955733218421564</v>
      </c>
      <c r="R343" s="51">
        <f t="shared" si="1167"/>
        <v>3.2311019054431039E-2</v>
      </c>
      <c r="S343" s="51">
        <f t="shared" si="1167"/>
        <v>1.8743205215662084E-2</v>
      </c>
      <c r="T343" s="51">
        <f t="shared" si="1167"/>
        <v>4.9201278872327159E-3</v>
      </c>
      <c r="U343" s="51">
        <f t="shared" si="1167"/>
        <v>0.28496356947905532</v>
      </c>
      <c r="V343" s="51">
        <f t="shared" si="1167"/>
        <v>2.744366133795003E-2</v>
      </c>
      <c r="W343" s="51">
        <f t="shared" si="1167"/>
        <v>0.31232083239562713</v>
      </c>
      <c r="X343" s="51">
        <f t="shared" si="1167"/>
        <v>6.8849895514764295E-2</v>
      </c>
      <c r="Y343" s="51">
        <f t="shared" si="1167"/>
        <v>0.13511343540022233</v>
      </c>
      <c r="Z343" s="51">
        <f t="shared" si="1167"/>
        <v>0.38271782870649335</v>
      </c>
      <c r="AA343" s="51">
        <f t="shared" si="1167"/>
        <v>0.39561726669287528</v>
      </c>
      <c r="AB343" s="51">
        <f t="shared" si="1167"/>
        <v>4.1050923024551628E-2</v>
      </c>
      <c r="AC343" s="51">
        <f t="shared" si="1167"/>
        <v>0.33489549291964532</v>
      </c>
      <c r="AD343" s="51">
        <f t="shared" si="1167"/>
        <v>0.46237049941737762</v>
      </c>
      <c r="AE343" s="51">
        <f t="shared" ref="AE343:AT343" si="1168">IF(AE216=0,"",ABS((AE216-$AX216)/$AX216))</f>
        <v>0.27023634497573817</v>
      </c>
      <c r="AF343" s="51">
        <f t="shared" si="1168"/>
        <v>0.11290870022022446</v>
      </c>
      <c r="AG343" s="51">
        <f t="shared" si="1168"/>
        <v>0.21241381577115281</v>
      </c>
      <c r="AH343" s="51">
        <f t="shared" si="1168"/>
        <v>0.19992035424581767</v>
      </c>
      <c r="AI343" s="51">
        <f t="shared" si="1168"/>
        <v>0.14731765191962518</v>
      </c>
      <c r="AJ343" s="51">
        <f t="shared" si="1168"/>
        <v>2.7063718346676258E-3</v>
      </c>
      <c r="AK343" s="51">
        <f t="shared" si="1168"/>
        <v>1.7676409450377639E-2</v>
      </c>
      <c r="AL343" s="51">
        <f t="shared" si="1168"/>
        <v>0.42688290429141135</v>
      </c>
      <c r="AM343" s="51">
        <f t="shared" si="1168"/>
        <v>0.38710532439947948</v>
      </c>
      <c r="AN343" s="51">
        <f t="shared" si="1168"/>
        <v>0.1160955795716382</v>
      </c>
      <c r="AO343" s="51">
        <f t="shared" si="1168"/>
        <v>0.18585886294638099</v>
      </c>
      <c r="AP343" s="51">
        <f t="shared" si="1168"/>
        <v>0.16631823366549847</v>
      </c>
      <c r="AQ343" s="51">
        <f t="shared" si="1168"/>
        <v>7.4204006602288958E-2</v>
      </c>
      <c r="AR343" s="51">
        <f t="shared" ref="AR343:AS343" si="1169">IF(AR216=0,"",ABS((AR216-$AX216)/$AX216))</f>
        <v>5.9703967810966367E-2</v>
      </c>
      <c r="AS343" s="51">
        <f t="shared" si="1169"/>
        <v>1.1937562864824031E-2</v>
      </c>
      <c r="AT343" s="51">
        <f t="shared" si="1168"/>
        <v>2.2093626270877235E-2</v>
      </c>
      <c r="AU343" s="36"/>
      <c r="AV343" s="63"/>
      <c r="AW343" s="65">
        <f t="shared" si="1117"/>
        <v>0.28688193760917091</v>
      </c>
      <c r="AX343" s="63">
        <f t="shared" si="1127"/>
        <v>0.41437664925199696</v>
      </c>
      <c r="AY343" s="63">
        <f t="shared" si="1128"/>
        <v>1.4836677363715826E-2</v>
      </c>
      <c r="AZ343" s="51">
        <f t="shared" si="1129"/>
        <v>0.11290870022022446</v>
      </c>
      <c r="BA343" s="51">
        <f t="shared" si="1130"/>
        <v>0.31683576450043083</v>
      </c>
    </row>
    <row r="344" spans="1:53" x14ac:dyDescent="0.25">
      <c r="A344" s="60">
        <v>19601</v>
      </c>
      <c r="B344" s="51">
        <f t="shared" ref="B344:AD344" si="1170">IF(B217=0,"",ABS((B217-$AX217)/$AX217))</f>
        <v>0.88530529943600089</v>
      </c>
      <c r="C344" s="51">
        <f t="shared" si="1170"/>
        <v>5.5509628788795791E-2</v>
      </c>
      <c r="D344" s="51">
        <f t="shared" si="1170"/>
        <v>0.17026503482817601</v>
      </c>
      <c r="E344" s="51">
        <f t="shared" si="1170"/>
        <v>5.3363458528672331E-2</v>
      </c>
      <c r="F344" s="51">
        <f t="shared" si="1170"/>
        <v>2.9632637340804902E-2</v>
      </c>
      <c r="G344" s="51">
        <f t="shared" si="1170"/>
        <v>7.4013665359868044E-2</v>
      </c>
      <c r="H344" s="51">
        <f t="shared" si="1170"/>
        <v>1.1078314621897185E-2</v>
      </c>
      <c r="I344" s="51">
        <f t="shared" si="1170"/>
        <v>6.6078231508322526E-3</v>
      </c>
      <c r="J344" s="51">
        <f t="shared" si="1170"/>
        <v>1.0752713318712187E-2</v>
      </c>
      <c r="K344" s="51">
        <f t="shared" si="1170"/>
        <v>0.62590761495898162</v>
      </c>
      <c r="L344" s="51">
        <f t="shared" si="1170"/>
        <v>0.10648260467988191</v>
      </c>
      <c r="M344" s="51">
        <f t="shared" si="1170"/>
        <v>0.46540689546820635</v>
      </c>
      <c r="N344" s="51">
        <f t="shared" si="1170"/>
        <v>0.14286973130632905</v>
      </c>
      <c r="O344" s="51">
        <f t="shared" si="1170"/>
        <v>0.11098416785422507</v>
      </c>
      <c r="P344" s="51">
        <f t="shared" si="1170"/>
        <v>2.6117205274864871E-2</v>
      </c>
      <c r="Q344" s="51">
        <f t="shared" si="1170"/>
        <v>2.264178622413502E-2</v>
      </c>
      <c r="R344" s="51">
        <f t="shared" si="1170"/>
        <v>4.7242166495549867E-2</v>
      </c>
      <c r="S344" s="51">
        <f t="shared" si="1170"/>
        <v>3.8795486676439089E-2</v>
      </c>
      <c r="T344" s="51">
        <f t="shared" si="1170"/>
        <v>2.6704095760940256E-2</v>
      </c>
      <c r="U344" s="51">
        <f t="shared" si="1170"/>
        <v>0.25551793012068447</v>
      </c>
      <c r="V344" s="51">
        <f t="shared" si="1170"/>
        <v>1.6053188322560741E-3</v>
      </c>
      <c r="W344" s="51">
        <f t="shared" si="1170"/>
        <v>0.31423214934980276</v>
      </c>
      <c r="X344" s="51">
        <f t="shared" si="1170"/>
        <v>7.7022326077396355E-2</v>
      </c>
      <c r="Y344" s="51">
        <f t="shared" si="1170"/>
        <v>5.6963612907990319E-2</v>
      </c>
      <c r="Z344" s="51">
        <f t="shared" si="1170"/>
        <v>0.37268298750254825</v>
      </c>
      <c r="AA344" s="51">
        <f t="shared" si="1170"/>
        <v>0.29294608715640957</v>
      </c>
      <c r="AB344" s="51">
        <f t="shared" si="1170"/>
        <v>1.7465230856685561E-2</v>
      </c>
      <c r="AC344" s="51">
        <f t="shared" si="1170"/>
        <v>0.32822253623761583</v>
      </c>
      <c r="AD344" s="51">
        <f t="shared" si="1170"/>
        <v>0.38868117858735723</v>
      </c>
      <c r="AE344" s="51">
        <f t="shared" ref="AE344:AT344" si="1171">IF(AE217=0,"",ABS((AE217-$AX217)/$AX217))</f>
        <v>0.17221702362061389</v>
      </c>
      <c r="AF344" s="51">
        <f t="shared" si="1171"/>
        <v>0.11892984295248232</v>
      </c>
      <c r="AG344" s="51">
        <f t="shared" si="1171"/>
        <v>0.15872667966961815</v>
      </c>
      <c r="AH344" s="51">
        <f t="shared" si="1171"/>
        <v>0.14707654852518598</v>
      </c>
      <c r="AI344" s="51">
        <f t="shared" si="1171"/>
        <v>7.0268614624422757E-2</v>
      </c>
      <c r="AJ344" s="51">
        <f t="shared" si="1171"/>
        <v>6.449106380426281E-2</v>
      </c>
      <c r="AK344" s="51">
        <f t="shared" si="1171"/>
        <v>2.9312936398498562E-2</v>
      </c>
      <c r="AL344" s="51">
        <f t="shared" si="1171"/>
        <v>0.3348179003523864</v>
      </c>
      <c r="AM344" s="51">
        <f t="shared" si="1171"/>
        <v>0.39345063737406272</v>
      </c>
      <c r="AN344" s="51">
        <f t="shared" si="1171"/>
        <v>0.11549704447838138</v>
      </c>
      <c r="AO344" s="51">
        <f t="shared" si="1171"/>
        <v>9.7282456717781726E-2</v>
      </c>
      <c r="AP344" s="51">
        <f t="shared" si="1171"/>
        <v>0.10394128933435202</v>
      </c>
      <c r="AQ344" s="51">
        <f t="shared" si="1171"/>
        <v>0.11670600989795497</v>
      </c>
      <c r="AR344" s="51">
        <f t="shared" ref="AR344:AS344" si="1172">IF(AR217=0,"",ABS((AR217-$AX217)/$AX217))</f>
        <v>9.7970235212192794E-2</v>
      </c>
      <c r="AS344" s="51">
        <f t="shared" si="1172"/>
        <v>5.7282675091283639E-2</v>
      </c>
      <c r="AT344" s="51">
        <f t="shared" si="1171"/>
        <v>2.7935592076531627E-2</v>
      </c>
      <c r="AU344" s="36"/>
      <c r="AV344" s="63"/>
      <c r="AW344" s="65">
        <f t="shared" si="1117"/>
        <v>0.3198446492985636</v>
      </c>
      <c r="AX344" s="63">
        <f t="shared" si="1127"/>
        <v>0.38228190215343366</v>
      </c>
      <c r="AY344" s="63">
        <f t="shared" si="1128"/>
        <v>1.9535853003665345E-2</v>
      </c>
      <c r="AZ344" s="51">
        <f t="shared" si="1129"/>
        <v>9.7970235212192794E-2</v>
      </c>
      <c r="BA344" s="51">
        <f t="shared" si="1130"/>
        <v>0.29720329959508829</v>
      </c>
    </row>
    <row r="345" spans="1:53" x14ac:dyDescent="0.25">
      <c r="A345" s="60">
        <v>19602</v>
      </c>
      <c r="B345" s="51">
        <f t="shared" ref="B345:AD345" si="1173">IF(B218=0,"",ABS((B218-$AX218)/$AX218))</f>
        <v>0.88629684579374612</v>
      </c>
      <c r="C345" s="51">
        <f t="shared" si="1173"/>
        <v>5.572077653911664E-2</v>
      </c>
      <c r="D345" s="51">
        <f t="shared" si="1173"/>
        <v>0.18823040915519365</v>
      </c>
      <c r="E345" s="51">
        <f t="shared" si="1173"/>
        <v>5.0835505515971144E-2</v>
      </c>
      <c r="F345" s="51">
        <f t="shared" si="1173"/>
        <v>1.9289575975291081E-4</v>
      </c>
      <c r="G345" s="51">
        <f t="shared" si="1173"/>
        <v>0.15620334813453643</v>
      </c>
      <c r="H345" s="51">
        <f t="shared" si="1173"/>
        <v>1.3389876352177916E-2</v>
      </c>
      <c r="I345" s="51">
        <f t="shared" si="1173"/>
        <v>2.2720913149876319E-3</v>
      </c>
      <c r="J345" s="51">
        <f t="shared" si="1173"/>
        <v>5.9426007938894361E-3</v>
      </c>
      <c r="K345" s="51">
        <f t="shared" si="1173"/>
        <v>0.6401910263439603</v>
      </c>
      <c r="L345" s="51">
        <f t="shared" si="1173"/>
        <v>9.7875190438801038E-2</v>
      </c>
      <c r="M345" s="51">
        <f t="shared" si="1173"/>
        <v>0.49823181296957325</v>
      </c>
      <c r="N345" s="51">
        <f t="shared" si="1173"/>
        <v>0.11802213405830196</v>
      </c>
      <c r="O345" s="51">
        <f t="shared" si="1173"/>
        <v>1.9182417609422575E-2</v>
      </c>
      <c r="P345" s="51">
        <f t="shared" si="1173"/>
        <v>8.8678922062732557E-4</v>
      </c>
      <c r="Q345" s="51">
        <f t="shared" si="1173"/>
        <v>5.0549743039217152E-2</v>
      </c>
      <c r="R345" s="51">
        <f t="shared" si="1173"/>
        <v>1.3183669192850472E-3</v>
      </c>
      <c r="S345" s="51">
        <f t="shared" si="1173"/>
        <v>3.7934831131563061E-2</v>
      </c>
      <c r="T345" s="51">
        <f t="shared" si="1173"/>
        <v>2.7227294188493421E-2</v>
      </c>
      <c r="U345" s="51">
        <f t="shared" si="1173"/>
        <v>0.23542285767753965</v>
      </c>
      <c r="V345" s="51">
        <f t="shared" si="1173"/>
        <v>2.1578787074803046E-3</v>
      </c>
      <c r="W345" s="51">
        <f t="shared" si="1173"/>
        <v>0.35587536886020071</v>
      </c>
      <c r="X345" s="51">
        <f t="shared" si="1173"/>
        <v>3.6166010238324296E-2</v>
      </c>
      <c r="Y345" s="51">
        <f t="shared" si="1173"/>
        <v>5.8806183341429889E-2</v>
      </c>
      <c r="Z345" s="51">
        <f t="shared" si="1173"/>
        <v>0.3844903259885758</v>
      </c>
      <c r="AA345" s="51">
        <f t="shared" si="1173"/>
        <v>0.23192344766326564</v>
      </c>
      <c r="AB345" s="51">
        <f t="shared" si="1173"/>
        <v>1.1886874245374468E-2</v>
      </c>
      <c r="AC345" s="51">
        <f t="shared" si="1173"/>
        <v>0.28855511620087776</v>
      </c>
      <c r="AD345" s="51">
        <f t="shared" si="1173"/>
        <v>0.33779755535738781</v>
      </c>
      <c r="AE345" s="51">
        <f t="shared" ref="AE345:AT345" si="1174">IF(AE218=0,"",ABS((AE218-$AX218)/$AX218))</f>
        <v>0.13462479624625928</v>
      </c>
      <c r="AF345" s="51">
        <f t="shared" si="1174"/>
        <v>0.15575049648122799</v>
      </c>
      <c r="AG345" s="51">
        <f t="shared" si="1174"/>
        <v>0.14042170786284308</v>
      </c>
      <c r="AH345" s="51">
        <f t="shared" si="1174"/>
        <v>0.16074107381796143</v>
      </c>
      <c r="AI345" s="51">
        <f t="shared" si="1174"/>
        <v>4.8264090648439222E-2</v>
      </c>
      <c r="AJ345" s="51">
        <f t="shared" si="1174"/>
        <v>2.490411611055357E-2</v>
      </c>
      <c r="AK345" s="51">
        <f t="shared" si="1174"/>
        <v>2.4904112339996502E-2</v>
      </c>
      <c r="AL345" s="51">
        <f t="shared" si="1174"/>
        <v>0.28390984729376756</v>
      </c>
      <c r="AM345" s="51">
        <f t="shared" si="1174"/>
        <v>0.32370367036706343</v>
      </c>
      <c r="AN345" s="51">
        <f t="shared" si="1174"/>
        <v>9.0322251140950743E-2</v>
      </c>
      <c r="AO345" s="51">
        <f t="shared" si="1174"/>
        <v>1.8169368255799404E-2</v>
      </c>
      <c r="AP345" s="51">
        <f t="shared" si="1174"/>
        <v>8.4759100488419337E-2</v>
      </c>
      <c r="AQ345" s="51">
        <f t="shared" si="1174"/>
        <v>9.8142458331929777E-2</v>
      </c>
      <c r="AR345" s="51">
        <f t="shared" ref="AR345:AS345" si="1175">IF(AR218=0,"",ABS((AR218-$AX218)/$AX218))</f>
        <v>3.3710954978195838E-2</v>
      </c>
      <c r="AS345" s="51">
        <f t="shared" si="1175"/>
        <v>1.864998967224098E-2</v>
      </c>
      <c r="AT345" s="51">
        <f t="shared" si="1174"/>
        <v>3.2675455919893667E-2</v>
      </c>
      <c r="AU345" s="36"/>
      <c r="AV345" s="63"/>
      <c r="AW345" s="65">
        <f t="shared" si="1117"/>
        <v>0.3442423616963417</v>
      </c>
      <c r="AX345" s="63">
        <f t="shared" si="1127"/>
        <v>0.34864424345907558</v>
      </c>
      <c r="AY345" s="63">
        <f t="shared" si="1128"/>
        <v>3.7402951065483546E-3</v>
      </c>
      <c r="AZ345" s="51">
        <f t="shared" si="1129"/>
        <v>5.8806183341429889E-2</v>
      </c>
      <c r="BA345" s="51">
        <f t="shared" si="1130"/>
        <v>0.24512025560078538</v>
      </c>
    </row>
    <row r="346" spans="1:53" x14ac:dyDescent="0.25">
      <c r="A346" s="60">
        <v>19603</v>
      </c>
      <c r="B346" s="51">
        <f t="shared" ref="B346:AD346" si="1176">IF(B219=0,"",ABS((B219-$AX219)/$AX219))</f>
        <v>0.78792129553167489</v>
      </c>
      <c r="C346" s="51">
        <f t="shared" si="1176"/>
        <v>1.51033120850061E-2</v>
      </c>
      <c r="D346" s="51">
        <f t="shared" si="1176"/>
        <v>9.3972089672397327E-2</v>
      </c>
      <c r="E346" s="51">
        <f t="shared" si="1176"/>
        <v>5.2758018961477936E-2</v>
      </c>
      <c r="F346" s="51">
        <f t="shared" si="1176"/>
        <v>9.9289257211193097E-2</v>
      </c>
      <c r="G346" s="51">
        <f t="shared" si="1176"/>
        <v>0.14054630285807526</v>
      </c>
      <c r="H346" s="51">
        <f t="shared" si="1176"/>
        <v>1.9675071895626266E-2</v>
      </c>
      <c r="I346" s="51">
        <f t="shared" si="1176"/>
        <v>5.8378348374185964E-3</v>
      </c>
      <c r="J346" s="51">
        <f t="shared" si="1176"/>
        <v>2.59496578477964E-3</v>
      </c>
      <c r="K346" s="51">
        <f t="shared" si="1176"/>
        <v>0.61609607698758162</v>
      </c>
      <c r="L346" s="51">
        <f t="shared" si="1176"/>
        <v>9.4317246014315181E-2</v>
      </c>
      <c r="M346" s="51">
        <f t="shared" si="1176"/>
        <v>0.52756214649801714</v>
      </c>
      <c r="N346" s="51">
        <f t="shared" si="1176"/>
        <v>0.10733845592466772</v>
      </c>
      <c r="O346" s="51">
        <f t="shared" si="1176"/>
        <v>8.53405711377032E-2</v>
      </c>
      <c r="P346" s="51">
        <f t="shared" si="1176"/>
        <v>2.9880404582709713E-2</v>
      </c>
      <c r="Q346" s="51">
        <f t="shared" si="1176"/>
        <v>2.4139256761002092E-2</v>
      </c>
      <c r="R346" s="51">
        <f t="shared" si="1176"/>
        <v>9.0099791244266265E-3</v>
      </c>
      <c r="S346" s="51">
        <f t="shared" si="1176"/>
        <v>4.1360364857836729E-2</v>
      </c>
      <c r="T346" s="51">
        <f t="shared" si="1176"/>
        <v>3.1900332111594765E-2</v>
      </c>
      <c r="U346" s="51">
        <f t="shared" si="1176"/>
        <v>2.2556703250772341E-2</v>
      </c>
      <c r="V346" s="51">
        <f t="shared" si="1176"/>
        <v>9.7516818057234236E-3</v>
      </c>
      <c r="W346" s="51">
        <f t="shared" si="1176"/>
        <v>0.37824419310388274</v>
      </c>
      <c r="X346" s="51">
        <f t="shared" si="1176"/>
        <v>8.4200540124282127E-3</v>
      </c>
      <c r="Y346" s="51">
        <f t="shared" si="1176"/>
        <v>0.11343988938427955</v>
      </c>
      <c r="Z346" s="51">
        <f t="shared" si="1176"/>
        <v>0.32201671437236074</v>
      </c>
      <c r="AA346" s="51">
        <f t="shared" si="1176"/>
        <v>0.208229671758528</v>
      </c>
      <c r="AB346" s="51">
        <f t="shared" si="1176"/>
        <v>2.6567578942637933E-3</v>
      </c>
      <c r="AC346" s="51">
        <f t="shared" si="1176"/>
        <v>0.27780566753823815</v>
      </c>
      <c r="AD346" s="51">
        <f t="shared" si="1176"/>
        <v>0.25221340235015194</v>
      </c>
      <c r="AE346" s="51">
        <f t="shared" ref="AE346:AT346" si="1177">IF(AE219=0,"",ABS((AE219-$AX219)/$AX219))</f>
        <v>0.1676905985922387</v>
      </c>
      <c r="AF346" s="51">
        <f t="shared" si="1177"/>
        <v>0.15937064656879735</v>
      </c>
      <c r="AG346" s="51">
        <f t="shared" si="1177"/>
        <v>9.474794375332786E-2</v>
      </c>
      <c r="AH346" s="51">
        <f t="shared" si="1177"/>
        <v>8.492640130485786E-2</v>
      </c>
      <c r="AI346" s="51">
        <f t="shared" si="1177"/>
        <v>6.9664728227955483E-2</v>
      </c>
      <c r="AJ346" s="51">
        <f t="shared" si="1177"/>
        <v>2.4426785662777464E-2</v>
      </c>
      <c r="AK346" s="51">
        <f t="shared" si="1177"/>
        <v>2.4426782509529531E-2</v>
      </c>
      <c r="AL346" s="51">
        <f t="shared" si="1177"/>
        <v>0.19763627699102673</v>
      </c>
      <c r="AM346" s="51">
        <f t="shared" si="1177"/>
        <v>0.28345988552825224</v>
      </c>
      <c r="AN346" s="51">
        <f t="shared" si="1177"/>
        <v>2.5821731533185989E-2</v>
      </c>
      <c r="AO346" s="51">
        <f t="shared" si="1177"/>
        <v>5.0604777253805522E-2</v>
      </c>
      <c r="AP346" s="51">
        <f t="shared" si="1177"/>
        <v>5.9083701251549797E-2</v>
      </c>
      <c r="AQ346" s="51">
        <f t="shared" si="1177"/>
        <v>9.9471943113325231E-2</v>
      </c>
      <c r="AR346" s="51">
        <f t="shared" ref="AR346:AS346" si="1178">IF(AR219=0,"",ABS((AR219-$AX219)/$AX219))</f>
        <v>6.4869373191128232E-2</v>
      </c>
      <c r="AS346" s="51">
        <f t="shared" si="1178"/>
        <v>1.2920854748353144E-2</v>
      </c>
      <c r="AT346" s="51">
        <f t="shared" si="1177"/>
        <v>2.6209693949319331E-2</v>
      </c>
      <c r="AU346" s="36"/>
      <c r="AV346" s="63"/>
      <c r="AW346" s="65">
        <f t="shared" si="1117"/>
        <v>0.37386899992490941</v>
      </c>
      <c r="AX346" s="63">
        <f t="shared" si="1127"/>
        <v>0.30659398283471739</v>
      </c>
      <c r="AY346" s="63">
        <f t="shared" si="1128"/>
        <v>9.306660196945345E-3</v>
      </c>
      <c r="AZ346" s="51">
        <f t="shared" si="1129"/>
        <v>6.9664728227955483E-2</v>
      </c>
      <c r="BA346" s="51">
        <f t="shared" si="1130"/>
        <v>0.19975495594452702</v>
      </c>
    </row>
    <row r="347" spans="1:53" x14ac:dyDescent="0.25">
      <c r="A347" s="60">
        <v>19604</v>
      </c>
      <c r="B347" s="51">
        <f t="shared" ref="B347:AD347" si="1179">IF(B220=0,"",ABS((B220-$AX220)/$AX220))</f>
        <v>0.69499685031426728</v>
      </c>
      <c r="C347" s="51">
        <f t="shared" si="1179"/>
        <v>2.6973912025516516E-3</v>
      </c>
      <c r="D347" s="51">
        <f t="shared" si="1179"/>
        <v>7.2664366495153992E-3</v>
      </c>
      <c r="E347" s="51">
        <f t="shared" si="1179"/>
        <v>5.2357505665910048E-2</v>
      </c>
      <c r="F347" s="51">
        <f t="shared" si="1179"/>
        <v>0.1146002743394927</v>
      </c>
      <c r="G347" s="51">
        <f t="shared" si="1179"/>
        <v>0.14705110907470803</v>
      </c>
      <c r="H347" s="51">
        <f t="shared" si="1179"/>
        <v>2.3388218565673136E-2</v>
      </c>
      <c r="I347" s="51">
        <f t="shared" si="1179"/>
        <v>1.1271556394313513E-2</v>
      </c>
      <c r="J347" s="51">
        <f t="shared" si="1179"/>
        <v>8.4319180326984187E-3</v>
      </c>
      <c r="K347" s="51">
        <f t="shared" si="1179"/>
        <v>0.62590685673067425</v>
      </c>
      <c r="L347" s="51">
        <f t="shared" si="1179"/>
        <v>8.8749099687141009E-2</v>
      </c>
      <c r="M347" s="51">
        <f t="shared" si="1179"/>
        <v>0.55389068844976264</v>
      </c>
      <c r="N347" s="51">
        <f t="shared" si="1179"/>
        <v>4.324609457526233E-2</v>
      </c>
      <c r="O347" s="51">
        <f t="shared" si="1179"/>
        <v>7.6523825361949044E-2</v>
      </c>
      <c r="P347" s="51">
        <f t="shared" si="1179"/>
        <v>3.2324581195370773E-2</v>
      </c>
      <c r="Q347" s="51">
        <f t="shared" si="1179"/>
        <v>2.7297309612293166E-2</v>
      </c>
      <c r="R347" s="51">
        <f t="shared" si="1179"/>
        <v>1.4049264117435492E-2</v>
      </c>
      <c r="S347" s="51">
        <f t="shared" si="1179"/>
        <v>4.2377079363168729E-2</v>
      </c>
      <c r="T347" s="51">
        <f t="shared" si="1179"/>
        <v>3.4093343206568143E-2</v>
      </c>
      <c r="U347" s="51">
        <f t="shared" si="1179"/>
        <v>9.2281403613041577E-3</v>
      </c>
      <c r="V347" s="51">
        <f t="shared" si="1179"/>
        <v>1.4698740641341124E-2</v>
      </c>
      <c r="W347" s="51">
        <f t="shared" si="1179"/>
        <v>0.13260388959803976</v>
      </c>
      <c r="X347" s="51">
        <f t="shared" si="1179"/>
        <v>7.3890029790115407E-3</v>
      </c>
      <c r="Y347" s="51">
        <f t="shared" si="1179"/>
        <v>3.8433066876228363E-2</v>
      </c>
      <c r="Z347" s="51">
        <f t="shared" si="1179"/>
        <v>0.35053388528368018</v>
      </c>
      <c r="AA347" s="51">
        <f t="shared" si="1179"/>
        <v>0.13275283589369183</v>
      </c>
      <c r="AB347" s="51">
        <f t="shared" si="1179"/>
        <v>3.8332133914744083E-3</v>
      </c>
      <c r="AC347" s="51">
        <f t="shared" si="1179"/>
        <v>0.22696561988859543</v>
      </c>
      <c r="AD347" s="51">
        <f t="shared" si="1179"/>
        <v>0.18016374824988327</v>
      </c>
      <c r="AE347" s="51">
        <f t="shared" ref="AE347:AT347" si="1180">IF(AE220=0,"",ABS((AE220-$AX220)/$AX220))</f>
        <v>0.17304303036301752</v>
      </c>
      <c r="AF347" s="51">
        <f t="shared" si="1180"/>
        <v>1.8091090883602608E-2</v>
      </c>
      <c r="AG347" s="51">
        <f t="shared" si="1180"/>
        <v>2.9306049645876932E-2</v>
      </c>
      <c r="AH347" s="51">
        <f t="shared" si="1180"/>
        <v>1.2364439780434021E-2</v>
      </c>
      <c r="AI347" s="51">
        <f t="shared" si="1180"/>
        <v>8.3197835642508274E-3</v>
      </c>
      <c r="AJ347" s="51">
        <f t="shared" si="1180"/>
        <v>2.497236215884726E-2</v>
      </c>
      <c r="AK347" s="51">
        <f t="shared" si="1180"/>
        <v>2.4972359573328721E-2</v>
      </c>
      <c r="AL347" s="51">
        <f t="shared" si="1180"/>
        <v>0.12442097476257674</v>
      </c>
      <c r="AM347" s="51">
        <f t="shared" si="1180"/>
        <v>0.14610775443410731</v>
      </c>
      <c r="AN347" s="51">
        <f t="shared" si="1180"/>
        <v>2.5924449212591141E-2</v>
      </c>
      <c r="AO347" s="51">
        <f t="shared" si="1180"/>
        <v>0.11428049792908361</v>
      </c>
      <c r="AP347" s="51">
        <f t="shared" si="1180"/>
        <v>3.3703435869063728E-2</v>
      </c>
      <c r="AQ347" s="51">
        <f t="shared" si="1180"/>
        <v>5.3851738716149671E-2</v>
      </c>
      <c r="AR347" s="51">
        <f t="shared" ref="AR347:AS347" si="1181">IF(AR220=0,"",ABS((AR220-$AX220)/$AX220))</f>
        <v>9.1784590455758333E-2</v>
      </c>
      <c r="AS347" s="51">
        <f t="shared" si="1181"/>
        <v>1.105712347384934E-2</v>
      </c>
      <c r="AT347" s="51">
        <f t="shared" si="1180"/>
        <v>2.2652660492533169E-2</v>
      </c>
      <c r="AU347" s="36"/>
      <c r="AV347" s="63"/>
      <c r="AW347" s="65">
        <f t="shared" si="1117"/>
        <v>0.40423264705650119</v>
      </c>
      <c r="AX347" s="63">
        <f t="shared" si="1127"/>
        <v>0.20824487123311064</v>
      </c>
      <c r="AY347" s="63">
        <f t="shared" si="1128"/>
        <v>8.3646373516298635E-3</v>
      </c>
      <c r="AZ347" s="51">
        <f t="shared" si="1129"/>
        <v>3.4093343206568143E-2</v>
      </c>
      <c r="BA347" s="51">
        <f t="shared" si="1130"/>
        <v>0.13542381960177496</v>
      </c>
    </row>
    <row r="348" spans="1:53" x14ac:dyDescent="0.25">
      <c r="A348" s="60">
        <v>19605</v>
      </c>
      <c r="B348" s="51">
        <f t="shared" ref="B348:AD348" si="1182">IF(B221=0,"",ABS((B221-$AX221)/$AX221))</f>
        <v>0.63698927681654638</v>
      </c>
      <c r="C348" s="51">
        <f t="shared" si="1182"/>
        <v>4.5849264153987957E-3</v>
      </c>
      <c r="D348" s="51">
        <f t="shared" si="1182"/>
        <v>6.1298302598226419E-3</v>
      </c>
      <c r="E348" s="51">
        <f t="shared" si="1182"/>
        <v>3.8871183250599808E-2</v>
      </c>
      <c r="F348" s="51">
        <f t="shared" si="1182"/>
        <v>5.6285527471330844E-2</v>
      </c>
      <c r="G348" s="51">
        <f t="shared" si="1182"/>
        <v>0.14055607368969283</v>
      </c>
      <c r="H348" s="51">
        <f t="shared" si="1182"/>
        <v>1.3521009756142651E-2</v>
      </c>
      <c r="I348" s="51">
        <f t="shared" si="1182"/>
        <v>2.9180740569863086E-3</v>
      </c>
      <c r="J348" s="51">
        <f t="shared" si="1182"/>
        <v>4.3318978666993373E-4</v>
      </c>
      <c r="K348" s="51">
        <f t="shared" si="1182"/>
        <v>0.61252413239638182</v>
      </c>
      <c r="L348" s="51">
        <f t="shared" si="1182"/>
        <v>7.0716399802618665E-2</v>
      </c>
      <c r="M348" s="51">
        <f t="shared" si="1182"/>
        <v>0.5785367512121079</v>
      </c>
      <c r="N348" s="51">
        <f t="shared" si="1182"/>
        <v>3.0898054630639073E-2</v>
      </c>
      <c r="O348" s="51">
        <f t="shared" si="1182"/>
        <v>2.2420231557924012E-3</v>
      </c>
      <c r="P348" s="51">
        <f t="shared" si="1182"/>
        <v>2.1340958577210332E-2</v>
      </c>
      <c r="Q348" s="51">
        <f t="shared" si="1182"/>
        <v>1.6941740657407372E-2</v>
      </c>
      <c r="R348" s="51">
        <f t="shared" si="1182"/>
        <v>5.3487645907704107E-3</v>
      </c>
      <c r="S348" s="51">
        <f t="shared" si="1182"/>
        <v>3.0137604882552054E-2</v>
      </c>
      <c r="T348" s="51">
        <f t="shared" si="1182"/>
        <v>2.288875032319292E-2</v>
      </c>
      <c r="U348" s="51">
        <f t="shared" si="1182"/>
        <v>6.4020571062713989E-3</v>
      </c>
      <c r="V348" s="51">
        <f t="shared" si="1182"/>
        <v>5.917102436138794E-3</v>
      </c>
      <c r="W348" s="51">
        <f t="shared" si="1182"/>
        <v>2.5208636339025047E-2</v>
      </c>
      <c r="X348" s="51">
        <f t="shared" si="1182"/>
        <v>1.8603868405331715E-2</v>
      </c>
      <c r="Y348" s="51">
        <f t="shared" si="1182"/>
        <v>9.1374508390083646E-3</v>
      </c>
      <c r="Z348" s="51">
        <f t="shared" si="1182"/>
        <v>0.28568004886160631</v>
      </c>
      <c r="AA348" s="51">
        <f t="shared" si="1182"/>
        <v>0.11580849172092253</v>
      </c>
      <c r="AB348" s="51">
        <f t="shared" si="1182"/>
        <v>3.5910020438614763E-3</v>
      </c>
      <c r="AC348" s="51">
        <f t="shared" si="1182"/>
        <v>0.21161820431818409</v>
      </c>
      <c r="AD348" s="51">
        <f t="shared" si="1182"/>
        <v>0.14802172245885012</v>
      </c>
      <c r="AE348" s="51">
        <f t="shared" ref="AE348:AT348" si="1183">IF(AE221=0,"",ABS((AE221-$AX221)/$AX221))</f>
        <v>0.10471796386616471</v>
      </c>
      <c r="AF348" s="51">
        <f t="shared" si="1183"/>
        <v>8.1202382921505452E-3</v>
      </c>
      <c r="AG348" s="51">
        <f t="shared" si="1183"/>
        <v>4.0861832749486661E-2</v>
      </c>
      <c r="AH348" s="51">
        <f t="shared" si="1183"/>
        <v>3.1520309678303763E-3</v>
      </c>
      <c r="AI348" s="51">
        <f t="shared" si="1183"/>
        <v>3.8925451584646598E-4</v>
      </c>
      <c r="AJ348" s="51">
        <f t="shared" si="1183"/>
        <v>1.410900172449776E-2</v>
      </c>
      <c r="AK348" s="51">
        <f t="shared" si="1183"/>
        <v>1.4108999607036196E-2</v>
      </c>
      <c r="AL348" s="51">
        <f t="shared" si="1183"/>
        <v>5.6455271258642296E-2</v>
      </c>
      <c r="AM348" s="51">
        <f t="shared" si="1183"/>
        <v>0.11026709152396724</v>
      </c>
      <c r="AN348" s="51">
        <f t="shared" si="1183"/>
        <v>1.3146318412463127E-2</v>
      </c>
      <c r="AO348" s="51">
        <f t="shared" si="1183"/>
        <v>0.13834136733547112</v>
      </c>
      <c r="AP348" s="51">
        <f t="shared" si="1183"/>
        <v>5.1955569104346615E-2</v>
      </c>
      <c r="AQ348" s="51">
        <f t="shared" si="1183"/>
        <v>1.5882366348603048E-2</v>
      </c>
      <c r="AR348" s="51">
        <f t="shared" ref="AR348:AS348" si="1184">IF(AR221=0,"",ABS((AR221-$AX221)/$AX221))</f>
        <v>1.588236656860818E-2</v>
      </c>
      <c r="AS348" s="51">
        <f t="shared" si="1184"/>
        <v>1.5882364529389219E-2</v>
      </c>
      <c r="AT348" s="51">
        <f t="shared" si="1183"/>
        <v>1.5882363571759837E-2</v>
      </c>
      <c r="AU348" s="36"/>
      <c r="AV348" s="63"/>
      <c r="AW348" s="65">
        <f t="shared" si="1117"/>
        <v>0.43490548428057318</v>
      </c>
      <c r="AX348" s="63">
        <f t="shared" si="1127"/>
        <v>0.18617961157445059</v>
      </c>
      <c r="AY348" s="63">
        <f t="shared" si="1128"/>
        <v>3.3276193982428163E-3</v>
      </c>
      <c r="AZ348" s="51">
        <f t="shared" si="1129"/>
        <v>1.8603868405331715E-2</v>
      </c>
      <c r="BA348" s="51">
        <f t="shared" si="1130"/>
        <v>0.11137537156335832</v>
      </c>
    </row>
    <row r="349" spans="1:53" x14ac:dyDescent="0.25">
      <c r="A349" s="60">
        <v>19606</v>
      </c>
      <c r="B349" s="51">
        <f t="shared" ref="B349:AD349" si="1185">IF(B222=0,"",ABS((B222-$AX222)/$AX222))</f>
        <v>0.54932821984555325</v>
      </c>
      <c r="C349" s="51">
        <f t="shared" si="1185"/>
        <v>3.2910554928526417E-3</v>
      </c>
      <c r="D349" s="51">
        <f t="shared" si="1185"/>
        <v>1.2677531587503716E-2</v>
      </c>
      <c r="E349" s="51">
        <f t="shared" si="1185"/>
        <v>4.1360024004542716E-2</v>
      </c>
      <c r="F349" s="51">
        <f t="shared" si="1185"/>
        <v>1.5604778608459787E-3</v>
      </c>
      <c r="G349" s="51">
        <f t="shared" si="1185"/>
        <v>0.12063146423383105</v>
      </c>
      <c r="H349" s="51">
        <f t="shared" si="1185"/>
        <v>1.9152445734302543E-2</v>
      </c>
      <c r="I349" s="51">
        <f t="shared" si="1185"/>
        <v>9.8639284536951952E-3</v>
      </c>
      <c r="J349" s="51">
        <f t="shared" si="1185"/>
        <v>7.6870888138804256E-3</v>
      </c>
      <c r="K349" s="51">
        <f t="shared" si="1185"/>
        <v>0.59956325535921962</v>
      </c>
      <c r="L349" s="51">
        <f t="shared" si="1185"/>
        <v>6.9257471659891504E-2</v>
      </c>
      <c r="M349" s="51">
        <f t="shared" si="1185"/>
        <v>0.45688625719702475</v>
      </c>
      <c r="N349" s="51">
        <f t="shared" si="1185"/>
        <v>3.4375303442543817E-2</v>
      </c>
      <c r="O349" s="51">
        <f t="shared" si="1185"/>
        <v>5.3435150838089312E-3</v>
      </c>
      <c r="P349" s="51">
        <f t="shared" si="1185"/>
        <v>2.6002975772792678E-2</v>
      </c>
      <c r="Q349" s="51">
        <f t="shared" si="1185"/>
        <v>2.2149117478980171E-2</v>
      </c>
      <c r="R349" s="51">
        <f t="shared" si="1185"/>
        <v>1.1993292562254884E-2</v>
      </c>
      <c r="S349" s="51">
        <f t="shared" si="1185"/>
        <v>3.3709124653028978E-2</v>
      </c>
      <c r="T349" s="51">
        <f t="shared" si="1185"/>
        <v>2.7358891778203696E-2</v>
      </c>
      <c r="U349" s="51">
        <f t="shared" si="1185"/>
        <v>4.7888586310754586E-2</v>
      </c>
      <c r="V349" s="51">
        <f t="shared" si="1185"/>
        <v>1.249117502693976E-2</v>
      </c>
      <c r="W349" s="51">
        <f t="shared" si="1185"/>
        <v>1.7988733755584841E-2</v>
      </c>
      <c r="X349" s="51">
        <f t="shared" si="1185"/>
        <v>2.5833167095888655E-2</v>
      </c>
      <c r="Y349" s="51">
        <f t="shared" si="1185"/>
        <v>8.7681197521456505E-2</v>
      </c>
      <c r="Z349" s="51">
        <f t="shared" si="1185"/>
        <v>8.3083593568761896E-2</v>
      </c>
      <c r="AA349" s="51">
        <f t="shared" si="1185"/>
        <v>8.7252027759346276E-2</v>
      </c>
      <c r="AB349" s="51">
        <f t="shared" si="1185"/>
        <v>4.1617653315989102E-3</v>
      </c>
      <c r="AC349" s="51">
        <f t="shared" si="1185"/>
        <v>0.2082140419033266</v>
      </c>
      <c r="AD349" s="51">
        <f t="shared" si="1185"/>
        <v>0.12708770065531716</v>
      </c>
      <c r="AE349" s="51">
        <f t="shared" ref="AE349:AT349" si="1186">IF(AE222=0,"",ABS((AE222-$AX222)/$AX222))</f>
        <v>4.1179417917917564E-2</v>
      </c>
      <c r="AF349" s="51">
        <f t="shared" si="1186"/>
        <v>4.1899513890118895E-2</v>
      </c>
      <c r="AG349" s="51">
        <f t="shared" si="1186"/>
        <v>3.2779641715732673E-2</v>
      </c>
      <c r="AH349" s="51">
        <f t="shared" si="1186"/>
        <v>5.1964542501626333E-3</v>
      </c>
      <c r="AI349" s="51">
        <f t="shared" si="1186"/>
        <v>2.0811860033239115E-3</v>
      </c>
      <c r="AJ349" s="51">
        <f t="shared" si="1186"/>
        <v>1.4749278732439431E-2</v>
      </c>
      <c r="AK349" s="51">
        <f t="shared" si="1186"/>
        <v>1.47492770028656E-2</v>
      </c>
      <c r="AL349" s="51">
        <f t="shared" si="1186"/>
        <v>1.4749277633493074E-2</v>
      </c>
      <c r="AM349" s="51">
        <f t="shared" si="1186"/>
        <v>9.8169513942559586E-2</v>
      </c>
      <c r="AN349" s="51">
        <f t="shared" si="1186"/>
        <v>1.175125089248007E-2</v>
      </c>
      <c r="AO349" s="51">
        <f t="shared" si="1186"/>
        <v>7.1428810269194093E-2</v>
      </c>
      <c r="AP349" s="51">
        <f t="shared" si="1186"/>
        <v>7.9679021348150747E-3</v>
      </c>
      <c r="AQ349" s="51">
        <f t="shared" si="1186"/>
        <v>1.2119593810889584E-2</v>
      </c>
      <c r="AR349" s="51">
        <f t="shared" ref="AR349:AS349" si="1187">IF(AR222=0,"",ABS((AR222-$AX222)/$AX222))</f>
        <v>1.2119593990623945E-2</v>
      </c>
      <c r="AS349" s="51">
        <f t="shared" si="1187"/>
        <v>1.2119592330434362E-2</v>
      </c>
      <c r="AT349" s="51">
        <f t="shared" si="1186"/>
        <v>1.2119591585696469E-2</v>
      </c>
      <c r="AU349" s="36"/>
      <c r="AV349" s="63"/>
      <c r="AW349" s="65">
        <f t="shared" si="1117"/>
        <v>0.46555627484827072</v>
      </c>
      <c r="AX349" s="63">
        <f t="shared" si="1127"/>
        <v>0.12450520608672272</v>
      </c>
      <c r="AY349" s="63">
        <f t="shared" si="1128"/>
        <v>5.2552785836211527E-3</v>
      </c>
      <c r="AZ349" s="51">
        <f t="shared" si="1129"/>
        <v>2.2149117478980171E-2</v>
      </c>
      <c r="BA349" s="51">
        <f t="shared" si="1130"/>
        <v>8.3917280406878778E-2</v>
      </c>
    </row>
    <row r="350" spans="1:53" x14ac:dyDescent="0.25">
      <c r="A350" s="60">
        <v>19607</v>
      </c>
      <c r="B350" s="51">
        <f t="shared" ref="B350:AD350" si="1188">IF(B223=0,"",ABS((B223-$AX223)/$AX223))</f>
        <v>0.52400842450653173</v>
      </c>
      <c r="C350" s="51">
        <f t="shared" si="1188"/>
        <v>5.3047850062028631E-3</v>
      </c>
      <c r="D350" s="51">
        <f t="shared" si="1188"/>
        <v>1.3849200656434127E-2</v>
      </c>
      <c r="E350" s="51">
        <f t="shared" si="1188"/>
        <v>3.9958587671595776E-2</v>
      </c>
      <c r="F350" s="51">
        <f t="shared" si="1188"/>
        <v>2.7277077717285155E-2</v>
      </c>
      <c r="G350" s="51">
        <f t="shared" si="1188"/>
        <v>0.13095503796772645</v>
      </c>
      <c r="H350" s="51">
        <f t="shared" si="1188"/>
        <v>1.9743250475228496E-2</v>
      </c>
      <c r="I350" s="51">
        <f t="shared" si="1188"/>
        <v>1.1288005753118594E-2</v>
      </c>
      <c r="J350" s="51">
        <f t="shared" si="1188"/>
        <v>9.3064503060260543E-3</v>
      </c>
      <c r="K350" s="51">
        <f t="shared" si="1188"/>
        <v>0.60992375171499735</v>
      </c>
      <c r="L350" s="51">
        <f t="shared" si="1188"/>
        <v>6.5353356242340649E-2</v>
      </c>
      <c r="M350" s="51">
        <f t="shared" si="1188"/>
        <v>0.48160601752154697</v>
      </c>
      <c r="N350" s="51">
        <f t="shared" si="1188"/>
        <v>3.3600466142779103E-2</v>
      </c>
      <c r="O350" s="51">
        <f t="shared" si="1188"/>
        <v>7.1731184964980719E-3</v>
      </c>
      <c r="P350" s="51">
        <f t="shared" si="1188"/>
        <v>2.5979219687827307E-2</v>
      </c>
      <c r="Q350" s="51">
        <f t="shared" si="1188"/>
        <v>2.2471090885077278E-2</v>
      </c>
      <c r="R350" s="51">
        <f t="shared" si="1188"/>
        <v>1.3226344662061192E-2</v>
      </c>
      <c r="S350" s="51">
        <f t="shared" si="1188"/>
        <v>3.299405021301563E-2</v>
      </c>
      <c r="T350" s="51">
        <f t="shared" si="1188"/>
        <v>2.7213496505525403E-2</v>
      </c>
      <c r="U350" s="51">
        <f t="shared" si="1188"/>
        <v>1.4056746427329037E-2</v>
      </c>
      <c r="V350" s="51">
        <f t="shared" si="1188"/>
        <v>1.367956209919019E-2</v>
      </c>
      <c r="W350" s="51">
        <f t="shared" si="1188"/>
        <v>1.2232417931251379E-2</v>
      </c>
      <c r="X350" s="51">
        <f t="shared" si="1188"/>
        <v>2.1603754308686666E-2</v>
      </c>
      <c r="Y350" s="51">
        <f t="shared" si="1188"/>
        <v>0.10873255187993196</v>
      </c>
      <c r="Z350" s="51">
        <f t="shared" si="1188"/>
        <v>3.2560736811340557E-2</v>
      </c>
      <c r="AA350" s="51">
        <f t="shared" si="1188"/>
        <v>5.3502320629777396E-2</v>
      </c>
      <c r="AB350" s="51">
        <f t="shared" si="1188"/>
        <v>6.0973832958881998E-3</v>
      </c>
      <c r="AC350" s="51">
        <f t="shared" si="1188"/>
        <v>0.16737699048351459</v>
      </c>
      <c r="AD350" s="51">
        <f t="shared" si="1188"/>
        <v>9.2523068521653595E-2</v>
      </c>
      <c r="AE350" s="51">
        <f t="shared" ref="AE350:AT350" si="1189">IF(AE223=0,"",ABS((AE223-$AX223)/$AX223))</f>
        <v>3.9930707065778365E-2</v>
      </c>
      <c r="AF350" s="51">
        <f t="shared" si="1189"/>
        <v>7.9356913997308834E-2</v>
      </c>
      <c r="AG350" s="51">
        <f t="shared" si="1189"/>
        <v>2.9828292469243158E-3</v>
      </c>
      <c r="AH350" s="51">
        <f t="shared" si="1189"/>
        <v>4.569705596115187E-3</v>
      </c>
      <c r="AI350" s="51">
        <f t="shared" si="1189"/>
        <v>1.7273257461692608E-3</v>
      </c>
      <c r="AJ350" s="51">
        <f t="shared" si="1189"/>
        <v>1.3224451279188483E-2</v>
      </c>
      <c r="AK350" s="51">
        <f t="shared" si="1189"/>
        <v>1.3224449786501856E-2</v>
      </c>
      <c r="AL350" s="51">
        <f t="shared" si="1189"/>
        <v>1.3224450319192517E-2</v>
      </c>
      <c r="AM350" s="51">
        <f t="shared" si="1189"/>
        <v>8.4406984567347854E-3</v>
      </c>
      <c r="AN350" s="51">
        <f t="shared" si="1189"/>
        <v>1.264924366704386E-2</v>
      </c>
      <c r="AO350" s="51">
        <f t="shared" si="1189"/>
        <v>2.2803339871478458E-2</v>
      </c>
      <c r="AP350" s="51">
        <f t="shared" si="1189"/>
        <v>2.0811762787244937E-2</v>
      </c>
      <c r="AQ350" s="51">
        <f t="shared" si="1189"/>
        <v>1.3081767843941895E-2</v>
      </c>
      <c r="AR350" s="51">
        <f t="shared" ref="AR350:AS350" si="1190">IF(AR223=0,"",ABS((AR223-$AX223)/$AX223))</f>
        <v>1.3081767997370874E-2</v>
      </c>
      <c r="AS350" s="51">
        <f t="shared" si="1190"/>
        <v>1.3081766584103703E-2</v>
      </c>
      <c r="AT350" s="51">
        <f t="shared" si="1189"/>
        <v>1.3081765974514038E-2</v>
      </c>
      <c r="AU350" s="36"/>
      <c r="AV350" s="63"/>
      <c r="AW350" s="65">
        <f t="shared" si="1117"/>
        <v>0.48917753608297598</v>
      </c>
      <c r="AX350" s="63">
        <f t="shared" si="1127"/>
        <v>0.12206604353260869</v>
      </c>
      <c r="AY350" s="63">
        <f t="shared" si="1128"/>
        <v>6.5276773761321488E-3</v>
      </c>
      <c r="AZ350" s="51">
        <f t="shared" si="1129"/>
        <v>1.9743250475228496E-2</v>
      </c>
      <c r="BA350" s="51">
        <f t="shared" si="1130"/>
        <v>5.5872527752290083E-2</v>
      </c>
    </row>
    <row r="351" spans="1:53" x14ac:dyDescent="0.25">
      <c r="A351" s="60">
        <v>19608</v>
      </c>
      <c r="B351" s="51">
        <f t="shared" ref="B351:AD351" si="1191">IF(B224=0,"",ABS((B224-$AX224)/$AX224))</f>
        <v>0.49864467214463881</v>
      </c>
      <c r="C351" s="51">
        <f t="shared" si="1191"/>
        <v>2.9790506200707122E-3</v>
      </c>
      <c r="D351" s="51">
        <f t="shared" si="1191"/>
        <v>1.085426129090219E-2</v>
      </c>
      <c r="E351" s="51">
        <f t="shared" si="1191"/>
        <v>3.4918741722217372E-2</v>
      </c>
      <c r="F351" s="51">
        <f t="shared" si="1191"/>
        <v>3.2726069637480426E-2</v>
      </c>
      <c r="G351" s="51">
        <f t="shared" si="1191"/>
        <v>0.14773733378637771</v>
      </c>
      <c r="H351" s="51">
        <f t="shared" si="1191"/>
        <v>1.6286684746757603E-2</v>
      </c>
      <c r="I351" s="51">
        <f t="shared" si="1191"/>
        <v>8.4936610672694188E-3</v>
      </c>
      <c r="J351" s="51">
        <f t="shared" si="1191"/>
        <v>6.6673025021761487E-3</v>
      </c>
      <c r="K351" s="51">
        <f t="shared" si="1191"/>
        <v>0.57764415340395137</v>
      </c>
      <c r="L351" s="51">
        <f t="shared" si="1191"/>
        <v>5.8324573139757578E-2</v>
      </c>
      <c r="M351" s="51">
        <f t="shared" si="1191"/>
        <v>0.46275574352353732</v>
      </c>
      <c r="N351" s="51">
        <f t="shared" si="1191"/>
        <v>2.9058592988072732E-2</v>
      </c>
      <c r="O351" s="51">
        <f t="shared" si="1191"/>
        <v>4.7010548254527232E-3</v>
      </c>
      <c r="P351" s="51">
        <f t="shared" si="1191"/>
        <v>2.2034248207487499E-2</v>
      </c>
      <c r="Q351" s="51">
        <f t="shared" si="1191"/>
        <v>1.8800878655757369E-2</v>
      </c>
      <c r="R351" s="51">
        <f t="shared" si="1191"/>
        <v>1.0280187817019337E-2</v>
      </c>
      <c r="S351" s="51">
        <f t="shared" si="1191"/>
        <v>2.8499671990766601E-2</v>
      </c>
      <c r="T351" s="51">
        <f t="shared" si="1191"/>
        <v>2.3171855539917165E-2</v>
      </c>
      <c r="U351" s="51">
        <f t="shared" si="1191"/>
        <v>3.0685675095039895E-2</v>
      </c>
      <c r="V351" s="51">
        <f t="shared" si="1191"/>
        <v>1.0697908920474373E-2</v>
      </c>
      <c r="W351" s="51">
        <f t="shared" si="1191"/>
        <v>2.493457580445994E-2</v>
      </c>
      <c r="X351" s="51">
        <f t="shared" si="1191"/>
        <v>2.4522510157008248E-2</v>
      </c>
      <c r="Y351" s="51">
        <f t="shared" si="1191"/>
        <v>7.6270648279092287E-2</v>
      </c>
      <c r="Z351" s="51">
        <f t="shared" si="1191"/>
        <v>2.2067814275207469E-2</v>
      </c>
      <c r="AA351" s="51">
        <f t="shared" si="1191"/>
        <v>2.2194017810675561E-2</v>
      </c>
      <c r="AB351" s="51">
        <f t="shared" si="1191"/>
        <v>3.7095718675096041E-3</v>
      </c>
      <c r="AC351" s="51">
        <f t="shared" si="1191"/>
        <v>0.14553720542083656</v>
      </c>
      <c r="AD351" s="51">
        <f t="shared" si="1191"/>
        <v>6.0875360643384259E-2</v>
      </c>
      <c r="AE351" s="51">
        <f t="shared" ref="AE351:AT351" si="1192">IF(AE224=0,"",ABS((AE224-$AX224)/$AX224))</f>
        <v>5.1791195769794698E-2</v>
      </c>
      <c r="AF351" s="51">
        <f t="shared" si="1192"/>
        <v>4.2863103268547869E-3</v>
      </c>
      <c r="AG351" s="51">
        <f t="shared" si="1192"/>
        <v>2.691074178327528E-3</v>
      </c>
      <c r="AH351" s="51">
        <f t="shared" si="1192"/>
        <v>4.1509129857354408E-3</v>
      </c>
      <c r="AI351" s="51">
        <f t="shared" si="1192"/>
        <v>1.5360796356019861E-3</v>
      </c>
      <c r="AJ351" s="51">
        <f t="shared" si="1192"/>
        <v>1.2627580983793102E-2</v>
      </c>
      <c r="AK351" s="51">
        <f t="shared" si="1192"/>
        <v>1.2627579683034519E-2</v>
      </c>
      <c r="AL351" s="51">
        <f t="shared" si="1192"/>
        <v>1.2627580137975989E-2</v>
      </c>
      <c r="AM351" s="51">
        <f t="shared" si="1192"/>
        <v>4.5525571410114422E-2</v>
      </c>
      <c r="AN351" s="51">
        <f t="shared" si="1192"/>
        <v>1.1083600346407436E-2</v>
      </c>
      <c r="AO351" s="51">
        <f t="shared" si="1192"/>
        <v>3.3818464203278775E-2</v>
      </c>
      <c r="AP351" s="51">
        <f t="shared" si="1192"/>
        <v>1.653386154835931E-2</v>
      </c>
      <c r="AQ351" s="51">
        <f t="shared" si="1192"/>
        <v>1.1513363182968658E-2</v>
      </c>
      <c r="AR351" s="51">
        <f t="shared" ref="AR351:AS351" si="1193">IF(AR224=0,"",ABS((AR224-$AX224)/$AX224))</f>
        <v>1.1513363316254178E-2</v>
      </c>
      <c r="AS351" s="51">
        <f t="shared" si="1193"/>
        <v>1.1513362091496818E-2</v>
      </c>
      <c r="AT351" s="51">
        <f t="shared" si="1192"/>
        <v>1.1513361581881924E-2</v>
      </c>
      <c r="AU351" s="36"/>
      <c r="AV351" s="63"/>
      <c r="AW351" s="65">
        <f t="shared" si="1117"/>
        <v>0.5095274451577273</v>
      </c>
      <c r="AX351" s="63">
        <f t="shared" si="1127"/>
        <v>0.11783058256413895</v>
      </c>
      <c r="AY351" s="63">
        <f t="shared" si="1128"/>
        <v>4.2050719221831791E-3</v>
      </c>
      <c r="AZ351" s="51">
        <f t="shared" si="1129"/>
        <v>1.8800878655757369E-2</v>
      </c>
      <c r="BA351" s="51">
        <f t="shared" si="1130"/>
        <v>4.6778696282050496E-2</v>
      </c>
    </row>
    <row r="352" spans="1:53" x14ac:dyDescent="0.25">
      <c r="A352" s="60">
        <v>19609</v>
      </c>
      <c r="B352" s="51">
        <f t="shared" ref="B352:AD352" si="1194">IF(B225=0,"",ABS((B225-$AX225)/$AX225))</f>
        <v>0.45982001208309714</v>
      </c>
      <c r="C352" s="51">
        <f t="shared" si="1194"/>
        <v>5.2289555722506102E-3</v>
      </c>
      <c r="D352" s="51">
        <f t="shared" si="1194"/>
        <v>1.2405554446185003E-2</v>
      </c>
      <c r="E352" s="51">
        <f t="shared" si="1194"/>
        <v>3.4335269138266261E-2</v>
      </c>
      <c r="F352" s="51">
        <f t="shared" si="1194"/>
        <v>6.0254103984358695E-2</v>
      </c>
      <c r="G352" s="51">
        <f t="shared" si="1194"/>
        <v>0.14211518168723422</v>
      </c>
      <c r="H352" s="51">
        <f t="shared" si="1194"/>
        <v>1.7356066331106278E-2</v>
      </c>
      <c r="I352" s="51">
        <f t="shared" si="1194"/>
        <v>1.0254363616944559E-2</v>
      </c>
      <c r="J352" s="51">
        <f t="shared" si="1194"/>
        <v>8.5900217376193785E-3</v>
      </c>
      <c r="K352" s="51">
        <f t="shared" si="1194"/>
        <v>0.57831544608255536</v>
      </c>
      <c r="L352" s="51">
        <f t="shared" si="1194"/>
        <v>5.5664763707250167E-2</v>
      </c>
      <c r="M352" s="51">
        <f t="shared" si="1194"/>
        <v>0.48479624870718291</v>
      </c>
      <c r="N352" s="51">
        <f t="shared" si="1194"/>
        <v>2.8994975573826097E-2</v>
      </c>
      <c r="O352" s="51">
        <f t="shared" si="1194"/>
        <v>6.7982003562149663E-3</v>
      </c>
      <c r="P352" s="51">
        <f t="shared" si="1194"/>
        <v>2.2593762066628519E-2</v>
      </c>
      <c r="Q352" s="51">
        <f t="shared" si="1194"/>
        <v>1.9647225488173298E-2</v>
      </c>
      <c r="R352" s="51">
        <f t="shared" si="1194"/>
        <v>1.1882407137525501E-2</v>
      </c>
      <c r="S352" s="51">
        <f t="shared" si="1194"/>
        <v>2.8485636574040112E-2</v>
      </c>
      <c r="T352" s="51">
        <f t="shared" si="1194"/>
        <v>2.3630451974401615E-2</v>
      </c>
      <c r="U352" s="51">
        <f t="shared" si="1194"/>
        <v>3.0477718826189239E-2</v>
      </c>
      <c r="V352" s="51">
        <f t="shared" si="1194"/>
        <v>1.2263072094739272E-2</v>
      </c>
      <c r="W352" s="51">
        <f t="shared" si="1194"/>
        <v>5.0278373121970789E-2</v>
      </c>
      <c r="X352" s="51">
        <f t="shared" si="1194"/>
        <v>1.6764982407159904E-2</v>
      </c>
      <c r="Y352" s="51">
        <f t="shared" si="1194"/>
        <v>3.669732417015633E-2</v>
      </c>
      <c r="Z352" s="51">
        <f t="shared" si="1194"/>
        <v>1.3266402744213085E-2</v>
      </c>
      <c r="AA352" s="51">
        <f t="shared" si="1194"/>
        <v>6.0565558482361385E-2</v>
      </c>
      <c r="AB352" s="51">
        <f t="shared" si="1194"/>
        <v>5.8946719358361748E-3</v>
      </c>
      <c r="AC352" s="51">
        <f t="shared" si="1194"/>
        <v>0.11808404972273129</v>
      </c>
      <c r="AD352" s="51">
        <f t="shared" si="1194"/>
        <v>1.852101204488326E-2</v>
      </c>
      <c r="AE352" s="51">
        <f t="shared" ref="AE352:AT352" si="1195">IF(AE225=0,"",ABS((AE225-$AX225)/$AX225))</f>
        <v>3.1331329470320392E-2</v>
      </c>
      <c r="AF352" s="51">
        <f t="shared" si="1195"/>
        <v>4.0065786392470774E-3</v>
      </c>
      <c r="AG352" s="51">
        <f t="shared" si="1195"/>
        <v>2.5489311190221957E-3</v>
      </c>
      <c r="AH352" s="51">
        <f t="shared" si="1195"/>
        <v>3.8828591535158543E-3</v>
      </c>
      <c r="AI352" s="51">
        <f t="shared" si="1195"/>
        <v>1.4935541201351718E-3</v>
      </c>
      <c r="AJ352" s="51">
        <f t="shared" si="1195"/>
        <v>1.1592727124620747E-2</v>
      </c>
      <c r="AK352" s="51">
        <f t="shared" si="1195"/>
        <v>1.1592726004314038E-2</v>
      </c>
      <c r="AL352" s="51">
        <f t="shared" si="1195"/>
        <v>1.1592726387834752E-2</v>
      </c>
      <c r="AM352" s="51">
        <f t="shared" si="1195"/>
        <v>1.1592727248463034E-2</v>
      </c>
      <c r="AN352" s="51">
        <f t="shared" si="1195"/>
        <v>1.1592735422501999E-2</v>
      </c>
      <c r="AO352" s="51">
        <f t="shared" si="1195"/>
        <v>4.8578617823117863E-2</v>
      </c>
      <c r="AP352" s="51">
        <f t="shared" si="1195"/>
        <v>1.1933822618683297E-2</v>
      </c>
      <c r="AQ352" s="51">
        <f t="shared" si="1195"/>
        <v>1.1933824612497194E-2</v>
      </c>
      <c r="AR352" s="51">
        <f t="shared" ref="AR352:AS352" si="1196">IF(AR225=0,"",ABS((AR225-$AX225)/$AX225))</f>
        <v>1.1933824726233871E-2</v>
      </c>
      <c r="AS352" s="51">
        <f t="shared" si="1196"/>
        <v>1.1933823683899364E-2</v>
      </c>
      <c r="AT352" s="51">
        <f t="shared" si="1195"/>
        <v>1.193382326808623E-2</v>
      </c>
      <c r="AU352" s="36"/>
      <c r="AV352" s="63"/>
      <c r="AW352" s="65">
        <f t="shared" si="1117"/>
        <v>0.53250820738481897</v>
      </c>
      <c r="AX352" s="63">
        <f t="shared" si="1127"/>
        <v>9.5076653226583402E-2</v>
      </c>
      <c r="AY352" s="63">
        <f t="shared" si="1128"/>
        <v>5.4952421176848367E-3</v>
      </c>
      <c r="AZ352" s="51">
        <f t="shared" si="1129"/>
        <v>1.3266402744213085E-2</v>
      </c>
      <c r="BA352" s="51">
        <f t="shared" si="1130"/>
        <v>4.8918568882888452E-2</v>
      </c>
    </row>
    <row r="353" spans="1:53" x14ac:dyDescent="0.25">
      <c r="A353" s="60">
        <v>19610</v>
      </c>
      <c r="B353" s="51">
        <f t="shared" ref="B353:AD353" si="1197">IF(B226=0,"",ABS((B226-$AX226)/$AX226))</f>
        <v>0.4020588549917144</v>
      </c>
      <c r="C353" s="51">
        <f t="shared" si="1197"/>
        <v>3.450786895076885E-3</v>
      </c>
      <c r="D353" s="51">
        <f t="shared" si="1197"/>
        <v>9.7873613776175965E-3</v>
      </c>
      <c r="E353" s="51">
        <f t="shared" si="1197"/>
        <v>2.9150192289598864E-2</v>
      </c>
      <c r="F353" s="51">
        <f t="shared" si="1197"/>
        <v>6.8556889792901485E-3</v>
      </c>
      <c r="G353" s="51">
        <f t="shared" si="1197"/>
        <v>0.10261469487611898</v>
      </c>
      <c r="H353" s="51">
        <f t="shared" si="1197"/>
        <v>1.4158413431694904E-2</v>
      </c>
      <c r="I353" s="51">
        <f t="shared" si="1197"/>
        <v>7.8879684717546358E-3</v>
      </c>
      <c r="J353" s="51">
        <f t="shared" si="1197"/>
        <v>6.418438604197634E-3</v>
      </c>
      <c r="K353" s="51">
        <f t="shared" si="1197"/>
        <v>0.54177829812628164</v>
      </c>
      <c r="L353" s="51">
        <f t="shared" si="1197"/>
        <v>4.7983059114114407E-2</v>
      </c>
      <c r="M353" s="51">
        <f t="shared" si="1197"/>
        <v>0.50841054418075149</v>
      </c>
      <c r="N353" s="51">
        <f t="shared" si="1197"/>
        <v>2.4434982676090452E-2</v>
      </c>
      <c r="O353" s="51">
        <f t="shared" si="1197"/>
        <v>4.8363507857820441E-3</v>
      </c>
      <c r="P353" s="51">
        <f t="shared" si="1197"/>
        <v>1.8783034313808924E-2</v>
      </c>
      <c r="Q353" s="51">
        <f t="shared" si="1197"/>
        <v>1.618139127282155E-2</v>
      </c>
      <c r="R353" s="51">
        <f t="shared" si="1197"/>
        <v>9.3254486811887392E-3</v>
      </c>
      <c r="S353" s="51">
        <f t="shared" si="1197"/>
        <v>2.3985262034456636E-2</v>
      </c>
      <c r="T353" s="51">
        <f t="shared" si="1197"/>
        <v>1.9698379151308214E-2</v>
      </c>
      <c r="U353" s="51">
        <f t="shared" si="1197"/>
        <v>2.5744170088030257E-2</v>
      </c>
      <c r="V353" s="51">
        <f t="shared" si="1197"/>
        <v>9.6615566093414245E-3</v>
      </c>
      <c r="W353" s="51">
        <f t="shared" si="1197"/>
        <v>8.852642226514558E-3</v>
      </c>
      <c r="X353" s="51">
        <f t="shared" si="1197"/>
        <v>1.363651611978494E-2</v>
      </c>
      <c r="Y353" s="51">
        <f t="shared" si="1197"/>
        <v>2.4541937305572189E-2</v>
      </c>
      <c r="Z353" s="51">
        <f t="shared" si="1197"/>
        <v>1.1665902784507793E-2</v>
      </c>
      <c r="AA353" s="51">
        <f t="shared" si="1197"/>
        <v>4.3023039569392914E-2</v>
      </c>
      <c r="AB353" s="51">
        <f t="shared" si="1197"/>
        <v>4.0385806394167339E-3</v>
      </c>
      <c r="AC353" s="51">
        <f t="shared" si="1197"/>
        <v>3.6890548359517036E-2</v>
      </c>
      <c r="AD353" s="51">
        <f t="shared" si="1197"/>
        <v>1.8193527310279439E-2</v>
      </c>
      <c r="AE353" s="51">
        <f t="shared" ref="AE353:AT353" si="1198">IF(AE226=0,"",ABS((AE226-$AX226)/$AX226))</f>
        <v>2.9460713395168283E-2</v>
      </c>
      <c r="AF353" s="51">
        <f t="shared" si="1198"/>
        <v>5.4275027737395775E-3</v>
      </c>
      <c r="AG353" s="51">
        <f t="shared" si="1198"/>
        <v>4.1454436953999559E-3</v>
      </c>
      <c r="AH353" s="51">
        <f t="shared" si="1198"/>
        <v>5.3186863974578899E-3</v>
      </c>
      <c r="AI353" s="51">
        <f t="shared" si="1198"/>
        <v>3.2171971247877585E-3</v>
      </c>
      <c r="AJ353" s="51">
        <f t="shared" si="1198"/>
        <v>1.2049240961032628E-2</v>
      </c>
      <c r="AK353" s="51">
        <f t="shared" si="1198"/>
        <v>1.2049240057445731E-2</v>
      </c>
      <c r="AL353" s="51">
        <f t="shared" si="1198"/>
        <v>1.2049240357838664E-2</v>
      </c>
      <c r="AM353" s="51">
        <f t="shared" si="1198"/>
        <v>1.2049241029740743E-2</v>
      </c>
      <c r="AN353" s="51">
        <f t="shared" si="1198"/>
        <v>1.2049247638516487E-2</v>
      </c>
      <c r="AO353" s="51">
        <f t="shared" si="1198"/>
        <v>1.2049246022005774E-2</v>
      </c>
      <c r="AP353" s="51">
        <f t="shared" si="1198"/>
        <v>1.2049241171230948E-2</v>
      </c>
      <c r="AQ353" s="51">
        <f t="shared" si="1198"/>
        <v>1.2049242786607513E-2</v>
      </c>
      <c r="AR353" s="51">
        <f t="shared" ref="AR353:AS353" si="1199">IF(AR226=0,"",ABS((AR226-$AX226)/$AX226))</f>
        <v>1.2049242877718405E-2</v>
      </c>
      <c r="AS353" s="51">
        <f t="shared" si="1199"/>
        <v>1.2049242045633275E-2</v>
      </c>
      <c r="AT353" s="51">
        <f t="shared" si="1198"/>
        <v>1.2049241732749969E-2</v>
      </c>
      <c r="AU353" s="36"/>
      <c r="AV353" s="63"/>
      <c r="AW353" s="65">
        <f t="shared" si="1117"/>
        <v>0.56420316756094346</v>
      </c>
      <c r="AX353" s="63">
        <f t="shared" si="1127"/>
        <v>4.5999051296225814E-2</v>
      </c>
      <c r="AY353" s="63">
        <f t="shared" si="1128"/>
        <v>5.0292850304523825E-3</v>
      </c>
      <c r="AZ353" s="51">
        <f t="shared" si="1129"/>
        <v>1.2049242786607513E-2</v>
      </c>
      <c r="BA353" s="51">
        <f t="shared" si="1130"/>
        <v>2.6425374528343988E-2</v>
      </c>
    </row>
    <row r="354" spans="1:53" x14ac:dyDescent="0.25">
      <c r="A354" s="60">
        <v>19611</v>
      </c>
      <c r="B354" s="51">
        <f t="shared" ref="B354:AD354" si="1200">IF(B227=0,"",ABS((B227-$AX227)/$AX227))</f>
        <v>0.36574477227792962</v>
      </c>
      <c r="C354" s="51">
        <f t="shared" si="1200"/>
        <v>2.1910791389377435E-3</v>
      </c>
      <c r="D354" s="51">
        <f t="shared" si="1200"/>
        <v>7.9310389669859267E-3</v>
      </c>
      <c r="E354" s="51">
        <f t="shared" si="1200"/>
        <v>2.5470779389335101E-2</v>
      </c>
      <c r="F354" s="51">
        <f t="shared" si="1200"/>
        <v>5.2647278373905197E-2</v>
      </c>
      <c r="G354" s="51">
        <f t="shared" si="1200"/>
        <v>8.2407813466524246E-2</v>
      </c>
      <c r="H354" s="51">
        <f t="shared" si="1200"/>
        <v>1.1890538416025904E-2</v>
      </c>
      <c r="I354" s="51">
        <f t="shared" si="1200"/>
        <v>6.2104817387762697E-3</v>
      </c>
      <c r="J354" s="51">
        <f t="shared" si="1200"/>
        <v>4.8793141654454118E-3</v>
      </c>
      <c r="K354" s="51">
        <f t="shared" si="1200"/>
        <v>0.50823070794608727</v>
      </c>
      <c r="L354" s="51">
        <f t="shared" si="1200"/>
        <v>4.253045401500944E-2</v>
      </c>
      <c r="M354" s="51">
        <f t="shared" si="1200"/>
        <v>0.5022143877172901</v>
      </c>
      <c r="N354" s="51">
        <f t="shared" si="1200"/>
        <v>2.1199526223712302E-2</v>
      </c>
      <c r="O354" s="51">
        <f t="shared" si="1200"/>
        <v>3.4461864457522276E-3</v>
      </c>
      <c r="P354" s="51">
        <f t="shared" si="1200"/>
        <v>1.6079732130100173E-2</v>
      </c>
      <c r="Q354" s="51">
        <f t="shared" si="1200"/>
        <v>1.3723044522340119E-2</v>
      </c>
      <c r="R354" s="51">
        <f t="shared" si="1200"/>
        <v>7.5126172306985567E-3</v>
      </c>
      <c r="S354" s="51">
        <f t="shared" si="1200"/>
        <v>2.0792148622078139E-2</v>
      </c>
      <c r="T354" s="51">
        <f t="shared" si="1200"/>
        <v>1.6908893461798916E-2</v>
      </c>
      <c r="U354" s="51">
        <f t="shared" si="1200"/>
        <v>2.238544821781038E-2</v>
      </c>
      <c r="V354" s="51">
        <f t="shared" si="1200"/>
        <v>7.81707920115241E-3</v>
      </c>
      <c r="W354" s="51">
        <f t="shared" si="1200"/>
        <v>3.8910324551971257E-2</v>
      </c>
      <c r="X354" s="51">
        <f t="shared" si="1200"/>
        <v>1.1417779852050412E-2</v>
      </c>
      <c r="Y354" s="51">
        <f t="shared" si="1200"/>
        <v>1.0908746602817964E-2</v>
      </c>
      <c r="Z354" s="51">
        <f t="shared" si="1200"/>
        <v>9.6327078952999981E-3</v>
      </c>
      <c r="AA354" s="51">
        <f t="shared" si="1200"/>
        <v>2.9518864493148406E-2</v>
      </c>
      <c r="AB354" s="51">
        <f t="shared" si="1200"/>
        <v>2.7235295311846632E-3</v>
      </c>
      <c r="AC354" s="51">
        <f t="shared" si="1200"/>
        <v>4.7085281138790486E-3</v>
      </c>
      <c r="AD354" s="51">
        <f t="shared" si="1200"/>
        <v>1.7259182611857257E-2</v>
      </c>
      <c r="AE354" s="51">
        <f t="shared" ref="AE354:AT354" si="1201">IF(AE227=0,"",ABS((AE227-$AX227)/$AX227))</f>
        <v>2.744062432592739E-2</v>
      </c>
      <c r="AF354" s="51">
        <f t="shared" si="1201"/>
        <v>5.7233353801748278E-3</v>
      </c>
      <c r="AG354" s="51">
        <f t="shared" si="1201"/>
        <v>4.5648199819150531E-3</v>
      </c>
      <c r="AH354" s="51">
        <f t="shared" si="1201"/>
        <v>5.6250048137335574E-3</v>
      </c>
      <c r="AI354" s="51">
        <f t="shared" si="1201"/>
        <v>3.7260221825019145E-3</v>
      </c>
      <c r="AJ354" s="51">
        <f t="shared" si="1201"/>
        <v>1.1666807200942654E-2</v>
      </c>
      <c r="AK354" s="51">
        <f t="shared" si="1201"/>
        <v>1.1666806441075714E-2</v>
      </c>
      <c r="AL354" s="51">
        <f t="shared" si="1201"/>
        <v>1.1666806687808656E-2</v>
      </c>
      <c r="AM354" s="51">
        <f t="shared" si="1201"/>
        <v>1.1666807238478799E-2</v>
      </c>
      <c r="AN354" s="51">
        <f t="shared" si="1201"/>
        <v>1.1666812806335816E-2</v>
      </c>
      <c r="AO354" s="51">
        <f t="shared" si="1201"/>
        <v>1.1666811332361946E-2</v>
      </c>
      <c r="AP354" s="51">
        <f t="shared" si="1201"/>
        <v>1.1666807355890627E-2</v>
      </c>
      <c r="AQ354" s="51">
        <f t="shared" si="1201"/>
        <v>1.1666808717998639E-2</v>
      </c>
      <c r="AR354" s="51">
        <f t="shared" ref="AR354:AS354" si="1202">IF(AR227=0,"",ABS((AR227-$AX227)/$AX227))</f>
        <v>1.166680879415628E-2</v>
      </c>
      <c r="AS354" s="51">
        <f t="shared" si="1202"/>
        <v>1.1666808100553316E-2</v>
      </c>
      <c r="AT354" s="51">
        <f t="shared" si="1201"/>
        <v>1.1666807852630112E-2</v>
      </c>
      <c r="AU354" s="36"/>
      <c r="AV354" s="63"/>
      <c r="AW354" s="65">
        <f t="shared" si="1117"/>
        <v>0.58883016093926777</v>
      </c>
      <c r="AX354" s="63">
        <f t="shared" si="1127"/>
        <v>4.8600548630346907E-2</v>
      </c>
      <c r="AY354" s="63">
        <f t="shared" si="1128"/>
        <v>4.6223032347006516E-3</v>
      </c>
      <c r="AZ354" s="51">
        <f t="shared" si="1129"/>
        <v>1.1666808100553316E-2</v>
      </c>
      <c r="BA354" s="51">
        <f t="shared" si="1130"/>
        <v>2.5864748376653566E-2</v>
      </c>
    </row>
    <row r="355" spans="1:53" x14ac:dyDescent="0.25">
      <c r="A355" s="60">
        <v>19612</v>
      </c>
      <c r="B355" s="51">
        <f t="shared" ref="B355:AD355" si="1203">IF(B228=0,"",ABS((B228-$AX228)/$AX228))</f>
        <v>0.35488986123319921</v>
      </c>
      <c r="C355" s="51">
        <f t="shared" si="1203"/>
        <v>2.4366505692094507E-3</v>
      </c>
      <c r="D355" s="51">
        <f t="shared" si="1203"/>
        <v>7.8684213798646662E-3</v>
      </c>
      <c r="E355" s="51">
        <f t="shared" si="1203"/>
        <v>2.4466420827121148E-2</v>
      </c>
      <c r="F355" s="51">
        <f t="shared" si="1203"/>
        <v>7.1680255841512414E-2</v>
      </c>
      <c r="G355" s="51">
        <f t="shared" si="1203"/>
        <v>8.6469905477602332E-2</v>
      </c>
      <c r="H355" s="51">
        <f t="shared" si="1203"/>
        <v>1.1615328007096058E-2</v>
      </c>
      <c r="I355" s="51">
        <f t="shared" si="1203"/>
        <v>6.2402440342934221E-3</v>
      </c>
      <c r="J355" s="51">
        <f t="shared" si="1203"/>
        <v>4.9805492940737019E-3</v>
      </c>
      <c r="K355" s="51">
        <f t="shared" si="1203"/>
        <v>0.5093810130464963</v>
      </c>
      <c r="L355" s="51">
        <f t="shared" si="1203"/>
        <v>4.0610130085446124E-2</v>
      </c>
      <c r="M355" s="51">
        <f t="shared" si="1203"/>
        <v>0.50751911192457022</v>
      </c>
      <c r="N355" s="51">
        <f t="shared" si="1203"/>
        <v>2.0424499107237298E-2</v>
      </c>
      <c r="O355" s="51">
        <f t="shared" si="1203"/>
        <v>3.6243688398594183E-3</v>
      </c>
      <c r="P355" s="51">
        <f t="shared" si="1203"/>
        <v>1.5579596184789412E-2</v>
      </c>
      <c r="Q355" s="51">
        <f t="shared" si="1203"/>
        <v>1.3349443474698963E-2</v>
      </c>
      <c r="R355" s="51">
        <f t="shared" si="1203"/>
        <v>7.4724654613765222E-3</v>
      </c>
      <c r="S355" s="51">
        <f t="shared" si="1203"/>
        <v>2.003899435052825E-2</v>
      </c>
      <c r="T355" s="51">
        <f t="shared" si="1203"/>
        <v>1.6364238311656145E-2</v>
      </c>
      <c r="U355" s="51">
        <f t="shared" si="1203"/>
        <v>2.1546746755050587E-2</v>
      </c>
      <c r="V355" s="51">
        <f t="shared" si="1203"/>
        <v>7.7605803029562872E-3</v>
      </c>
      <c r="W355" s="51">
        <f t="shared" si="1203"/>
        <v>3.6550964673059537E-2</v>
      </c>
      <c r="X355" s="51">
        <f t="shared" si="1203"/>
        <v>1.1167952698553311E-2</v>
      </c>
      <c r="Y355" s="51">
        <f t="shared" si="1203"/>
        <v>1.2393526895238022E-3</v>
      </c>
      <c r="Z355" s="51">
        <f t="shared" si="1203"/>
        <v>9.4787245409317655E-3</v>
      </c>
      <c r="AA355" s="51">
        <f t="shared" si="1203"/>
        <v>2.7505980103759375E-2</v>
      </c>
      <c r="AB355" s="51">
        <f t="shared" si="1203"/>
        <v>2.940512639320977E-3</v>
      </c>
      <c r="AC355" s="51">
        <f t="shared" si="1203"/>
        <v>4.8189329088684412E-3</v>
      </c>
      <c r="AD355" s="51">
        <f t="shared" si="1203"/>
        <v>1.6695719704696695E-2</v>
      </c>
      <c r="AE355" s="51">
        <f t="shared" ref="AE355:AT355" si="1204">IF(AE228=0,"",ABS((AE228-$AX228)/$AX228))</f>
        <v>2.6330501056612731E-2</v>
      </c>
      <c r="AF355" s="51">
        <f t="shared" si="1204"/>
        <v>5.7792532419745453E-3</v>
      </c>
      <c r="AG355" s="51">
        <f t="shared" si="1204"/>
        <v>4.682940722960249E-3</v>
      </c>
      <c r="AH355" s="51">
        <f t="shared" si="1204"/>
        <v>5.6862021682951578E-3</v>
      </c>
      <c r="AI355" s="51">
        <f t="shared" si="1204"/>
        <v>3.889179406711487E-3</v>
      </c>
      <c r="AJ355" s="51">
        <f t="shared" si="1204"/>
        <v>1.138126384387988E-2</v>
      </c>
      <c r="AK355" s="51">
        <f t="shared" si="1204"/>
        <v>1.138126315402444E-2</v>
      </c>
      <c r="AL355" s="51">
        <f t="shared" si="1204"/>
        <v>1.1381263375013112E-2</v>
      </c>
      <c r="AM355" s="51">
        <f t="shared" si="1204"/>
        <v>1.13812638676718E-2</v>
      </c>
      <c r="AN355" s="51">
        <f t="shared" si="1204"/>
        <v>1.1381268927688397E-2</v>
      </c>
      <c r="AO355" s="51">
        <f t="shared" si="1204"/>
        <v>1.1381267531666009E-2</v>
      </c>
      <c r="AP355" s="51">
        <f t="shared" si="1204"/>
        <v>1.1381263973469429E-2</v>
      </c>
      <c r="AQ355" s="51">
        <f t="shared" si="1204"/>
        <v>1.1381265211877576E-2</v>
      </c>
      <c r="AR355" s="51">
        <f t="shared" ref="AR355:AS355" si="1205">IF(AR228=0,"",ABS((AR228-$AX228)/$AX228))</f>
        <v>1.1381265280782121E-2</v>
      </c>
      <c r="AS355" s="51">
        <f t="shared" si="1205"/>
        <v>1.1381264654221662E-2</v>
      </c>
      <c r="AT355" s="51">
        <f t="shared" si="1204"/>
        <v>1.1381264436962565E-2</v>
      </c>
      <c r="AU355" s="36"/>
      <c r="AV355" s="63"/>
      <c r="AW355" s="65">
        <f t="shared" si="1117"/>
        <v>0.60204726801868524</v>
      </c>
      <c r="AX355" s="63">
        <f t="shared" si="1127"/>
        <v>5.9252205539085945E-2</v>
      </c>
      <c r="AY355" s="63">
        <f t="shared" si="1128"/>
        <v>4.2066839332109921E-3</v>
      </c>
      <c r="AZ355" s="51">
        <f t="shared" si="1129"/>
        <v>1.1381264654221662E-2</v>
      </c>
      <c r="BA355" s="51">
        <f t="shared" si="1130"/>
        <v>2.483923687301947E-2</v>
      </c>
    </row>
    <row r="356" spans="1:53" x14ac:dyDescent="0.25">
      <c r="A356" s="60">
        <v>19613</v>
      </c>
      <c r="B356" s="51">
        <f t="shared" ref="B356:AD356" si="1206">IF(B229=0,"",ABS((B229-$AX229)/$AX229))</f>
        <v>0.31372000187024063</v>
      </c>
      <c r="C356" s="51">
        <f t="shared" si="1206"/>
        <v>1.6649499557827353E-3</v>
      </c>
      <c r="D356" s="51">
        <f t="shared" si="1206"/>
        <v>6.5680050356401662E-3</v>
      </c>
      <c r="E356" s="51">
        <f t="shared" si="1206"/>
        <v>2.1550394452943815E-2</v>
      </c>
      <c r="F356" s="51">
        <f t="shared" si="1206"/>
        <v>7.1249254491700373E-2</v>
      </c>
      <c r="G356" s="51">
        <f t="shared" si="1206"/>
        <v>6.407156388720936E-2</v>
      </c>
      <c r="H356" s="51">
        <f t="shared" si="1206"/>
        <v>9.9501966252702554E-3</v>
      </c>
      <c r="I356" s="51">
        <f t="shared" si="1206"/>
        <v>5.0983106160445435E-3</v>
      </c>
      <c r="J356" s="51">
        <f t="shared" si="1206"/>
        <v>3.9612315739667283E-3</v>
      </c>
      <c r="K356" s="51">
        <f t="shared" si="1206"/>
        <v>0.42643566671434513</v>
      </c>
      <c r="L356" s="51">
        <f t="shared" si="1206"/>
        <v>3.6122713198767982E-2</v>
      </c>
      <c r="M356" s="51">
        <f t="shared" si="1206"/>
        <v>0.50652943100652215</v>
      </c>
      <c r="N356" s="51">
        <f t="shared" si="1206"/>
        <v>1.7901903828497944E-2</v>
      </c>
      <c r="O356" s="51">
        <f t="shared" si="1206"/>
        <v>2.7370585146080685E-3</v>
      </c>
      <c r="P356" s="51">
        <f t="shared" si="1206"/>
        <v>1.3528592293995598E-2</v>
      </c>
      <c r="Q356" s="51">
        <f t="shared" si="1206"/>
        <v>1.1515517374210553E-2</v>
      </c>
      <c r="R356" s="51">
        <f t="shared" si="1206"/>
        <v>6.2105905013374518E-3</v>
      </c>
      <c r="S356" s="51">
        <f t="shared" si="1206"/>
        <v>1.7553923177404653E-2</v>
      </c>
      <c r="T356" s="51">
        <f t="shared" si="1206"/>
        <v>1.4236859201259762E-2</v>
      </c>
      <c r="U356" s="51">
        <f t="shared" si="1206"/>
        <v>1.8914914525537813E-2</v>
      </c>
      <c r="V356" s="51">
        <f t="shared" si="1206"/>
        <v>6.4706609166966947E-3</v>
      </c>
      <c r="W356" s="51">
        <f t="shared" si="1206"/>
        <v>1.0772363642529566E-2</v>
      </c>
      <c r="X356" s="51">
        <f t="shared" si="1206"/>
        <v>9.5463677303443423E-3</v>
      </c>
      <c r="Y356" s="51">
        <f t="shared" si="1206"/>
        <v>9.0421695151080755E-2</v>
      </c>
      <c r="Z356" s="51">
        <f t="shared" si="1206"/>
        <v>8.0215650435998438E-3</v>
      </c>
      <c r="AA356" s="51">
        <f t="shared" si="1206"/>
        <v>4.8352762746370851E-3</v>
      </c>
      <c r="AB356" s="51">
        <f t="shared" si="1206"/>
        <v>2.1197671511511036E-3</v>
      </c>
      <c r="AC356" s="51">
        <f t="shared" si="1206"/>
        <v>3.8153463135252607E-3</v>
      </c>
      <c r="AD356" s="51">
        <f t="shared" si="1206"/>
        <v>1.4536074844132727E-2</v>
      </c>
      <c r="AE356" s="51">
        <f t="shared" ref="AE356:AT356" si="1207">IF(AE229=0,"",ABS((AE229-$AX229)/$AX229))</f>
        <v>2.3233029355080013E-2</v>
      </c>
      <c r="AF356" s="51">
        <f t="shared" si="1207"/>
        <v>4.6821912380843583E-3</v>
      </c>
      <c r="AG356" s="51">
        <f t="shared" si="1207"/>
        <v>3.6925912657581237E-3</v>
      </c>
      <c r="AH356" s="51">
        <f t="shared" si="1207"/>
        <v>4.598197443818031E-3</v>
      </c>
      <c r="AI356" s="51">
        <f t="shared" si="1207"/>
        <v>2.9760926203130696E-3</v>
      </c>
      <c r="AJ356" s="51">
        <f t="shared" si="1207"/>
        <v>9.6988988858317318E-3</v>
      </c>
      <c r="AK356" s="51">
        <f t="shared" si="1207"/>
        <v>9.6988983084787695E-3</v>
      </c>
      <c r="AL356" s="51">
        <f t="shared" si="1207"/>
        <v>9.6988984892138752E-3</v>
      </c>
      <c r="AM356" s="51">
        <f t="shared" si="1207"/>
        <v>9.6988988915324825E-3</v>
      </c>
      <c r="AN356" s="51">
        <f t="shared" si="1207"/>
        <v>9.6989031333977755E-3</v>
      </c>
      <c r="AO356" s="51">
        <f t="shared" si="1207"/>
        <v>9.6989018859359975E-3</v>
      </c>
      <c r="AP356" s="51">
        <f t="shared" si="1207"/>
        <v>9.6988989789839313E-3</v>
      </c>
      <c r="AQ356" s="51">
        <f t="shared" si="1207"/>
        <v>9.6989000177744172E-3</v>
      </c>
      <c r="AR356" s="51">
        <f t="shared" ref="AR356:AS356" si="1208">IF(AR229=0,"",ABS((AR229-$AX229)/$AX229))</f>
        <v>9.6989000751118246E-3</v>
      </c>
      <c r="AS356" s="51">
        <f t="shared" si="1208"/>
        <v>9.6988995551088066E-3</v>
      </c>
      <c r="AT356" s="51">
        <f t="shared" si="1207"/>
        <v>9.6988993843246715E-3</v>
      </c>
      <c r="AU356" s="36"/>
      <c r="AV356" s="63"/>
      <c r="AW356" s="65">
        <f t="shared" si="1117"/>
        <v>0.6259025344708008</v>
      </c>
      <c r="AX356" s="63">
        <f t="shared" si="1127"/>
        <v>6.8378178249903984E-2</v>
      </c>
      <c r="AY356" s="63">
        <f t="shared" si="1128"/>
        <v>3.7416932848649788E-3</v>
      </c>
      <c r="AZ356" s="51">
        <f t="shared" si="1129"/>
        <v>9.6988995551088066E-3</v>
      </c>
      <c r="BA356" s="51">
        <f t="shared" si="1130"/>
        <v>1.9442010511019021E-2</v>
      </c>
    </row>
    <row r="357" spans="1:53" x14ac:dyDescent="0.25">
      <c r="A357" s="60">
        <v>19614</v>
      </c>
      <c r="B357" s="51">
        <f t="shared" ref="B357:AD357" si="1209">IF(B230=0,"",ABS((B230-$AX230)/$AX230))</f>
        <v>0.2702960669040102</v>
      </c>
      <c r="C357" s="51">
        <f t="shared" si="1209"/>
        <v>6.5674033080920843E-4</v>
      </c>
      <c r="D357" s="51">
        <f t="shared" si="1209"/>
        <v>4.9917513750448294E-3</v>
      </c>
      <c r="E357" s="51">
        <f t="shared" si="1209"/>
        <v>1.8238354267288811E-2</v>
      </c>
      <c r="F357" s="51">
        <f t="shared" si="1209"/>
        <v>7.2363469409798251E-2</v>
      </c>
      <c r="G357" s="51">
        <f t="shared" si="1209"/>
        <v>4.3737075070152932E-2</v>
      </c>
      <c r="H357" s="51">
        <f t="shared" si="1209"/>
        <v>7.9820987475000358E-3</v>
      </c>
      <c r="I357" s="51">
        <f t="shared" si="1209"/>
        <v>3.6923285700437057E-3</v>
      </c>
      <c r="J357" s="51">
        <f t="shared" si="1209"/>
        <v>2.6869859464548783E-3</v>
      </c>
      <c r="K357" s="51">
        <f t="shared" si="1209"/>
        <v>0.39557157091268541</v>
      </c>
      <c r="L357" s="51">
        <f t="shared" si="1209"/>
        <v>3.1122395257941797E-2</v>
      </c>
      <c r="M357" s="51">
        <f t="shared" si="1209"/>
        <v>0.39938853975535943</v>
      </c>
      <c r="N357" s="51">
        <f t="shared" si="1209"/>
        <v>1.5012559950219889E-2</v>
      </c>
      <c r="O357" s="51">
        <f t="shared" si="1209"/>
        <v>1.6046395974447555E-3</v>
      </c>
      <c r="P357" s="51">
        <f t="shared" si="1209"/>
        <v>1.114591893806376E-2</v>
      </c>
      <c r="Q357" s="51">
        <f t="shared" si="1209"/>
        <v>9.3660690519797776E-3</v>
      </c>
      <c r="R357" s="51">
        <f t="shared" si="1209"/>
        <v>4.6757451116442661E-3</v>
      </c>
      <c r="S357" s="51">
        <f t="shared" si="1209"/>
        <v>1.4704894621176618E-2</v>
      </c>
      <c r="T357" s="51">
        <f t="shared" si="1209"/>
        <v>1.1772129486715171E-2</v>
      </c>
      <c r="U357" s="51">
        <f t="shared" si="1209"/>
        <v>1.5908208151349582E-2</v>
      </c>
      <c r="V357" s="51">
        <f t="shared" si="1209"/>
        <v>4.9056850281178109E-3</v>
      </c>
      <c r="W357" s="51">
        <f t="shared" si="1209"/>
        <v>8.7090134677082608E-3</v>
      </c>
      <c r="X357" s="51">
        <f t="shared" si="1209"/>
        <v>7.6250554511059828E-3</v>
      </c>
      <c r="Y357" s="51">
        <f t="shared" si="1209"/>
        <v>9.2970669962364791E-2</v>
      </c>
      <c r="Z357" s="51">
        <f t="shared" si="1209"/>
        <v>6.2769089572663941E-3</v>
      </c>
      <c r="AA357" s="51">
        <f t="shared" si="1209"/>
        <v>3.4597680523860666E-3</v>
      </c>
      <c r="AB357" s="51">
        <f t="shared" si="1209"/>
        <v>1.0588644865503634E-3</v>
      </c>
      <c r="AC357" s="51">
        <f t="shared" si="1209"/>
        <v>2.5580020136872343E-3</v>
      </c>
      <c r="AD357" s="51">
        <f t="shared" si="1209"/>
        <v>1.203667933259406E-2</v>
      </c>
      <c r="AE357" s="51">
        <f t="shared" ref="AE357:AT357" si="1210">IF(AE230=0,"",ABS((AE230-$AX230)/$AX230))</f>
        <v>1.9726047134728183E-2</v>
      </c>
      <c r="AF357" s="51">
        <f t="shared" si="1210"/>
        <v>3.3244184166848212E-3</v>
      </c>
      <c r="AG357" s="51">
        <f t="shared" si="1210"/>
        <v>2.4494687397239997E-3</v>
      </c>
      <c r="AH357" s="51">
        <f t="shared" si="1210"/>
        <v>3.2501556370164658E-3</v>
      </c>
      <c r="AI357" s="51">
        <f t="shared" si="1210"/>
        <v>1.8159799531581972E-3</v>
      </c>
      <c r="AJ357" s="51">
        <f t="shared" si="1210"/>
        <v>7.712359585502382E-3</v>
      </c>
      <c r="AK357" s="51">
        <f t="shared" si="1210"/>
        <v>7.7123591201680667E-3</v>
      </c>
      <c r="AL357" s="51">
        <f t="shared" si="1210"/>
        <v>7.7123592620530661E-3</v>
      </c>
      <c r="AM357" s="51">
        <f t="shared" si="1210"/>
        <v>7.712359577521582E-3</v>
      </c>
      <c r="AN357" s="51">
        <f t="shared" si="1210"/>
        <v>7.7123630025171166E-3</v>
      </c>
      <c r="AO357" s="51">
        <f t="shared" si="1210"/>
        <v>7.7123619279083084E-3</v>
      </c>
      <c r="AP357" s="51">
        <f t="shared" si="1210"/>
        <v>7.7123596470463334E-3</v>
      </c>
      <c r="AQ357" s="51">
        <f t="shared" si="1210"/>
        <v>7.712360486219311E-3</v>
      </c>
      <c r="AR357" s="51">
        <f t="shared" ref="AR357:AS357" si="1211">IF(AR230=0,"",ABS((AR230-$AX230)/$AX230))</f>
        <v>7.7123605321362063E-3</v>
      </c>
      <c r="AS357" s="51">
        <f t="shared" si="1211"/>
        <v>7.7123601169419125E-3</v>
      </c>
      <c r="AT357" s="51">
        <f t="shared" si="1210"/>
        <v>7.7123599893088313E-3</v>
      </c>
      <c r="AU357" s="36"/>
      <c r="AV357" s="63"/>
      <c r="AW357" s="65">
        <f t="shared" si="1117"/>
        <v>0.65379304330009769</v>
      </c>
      <c r="AX357" s="63">
        <f t="shared" si="1127"/>
        <v>6.0912911673940168E-2</v>
      </c>
      <c r="AY357" s="63">
        <f t="shared" si="1128"/>
        <v>2.4928820493092937E-3</v>
      </c>
      <c r="AZ357" s="51">
        <f t="shared" si="1129"/>
        <v>7.7123601169419125E-3</v>
      </c>
      <c r="BA357" s="51">
        <f t="shared" si="1130"/>
        <v>1.6374237374537436E-2</v>
      </c>
    </row>
    <row r="358" spans="1:53" x14ac:dyDescent="0.25">
      <c r="A358" s="60">
        <v>19615</v>
      </c>
      <c r="B358" s="51">
        <f t="shared" ref="B358:AD358" si="1212">IF(B231=0,"",ABS((B231-$AX231)/$AX231))</f>
        <v>0.19938615712873461</v>
      </c>
      <c r="C358" s="51">
        <f t="shared" si="1212"/>
        <v>2.7175037716087578E-3</v>
      </c>
      <c r="D358" s="51">
        <f t="shared" si="1212"/>
        <v>7.7338888844399271E-4</v>
      </c>
      <c r="E358" s="51">
        <f t="shared" si="1212"/>
        <v>1.1440597889661995E-2</v>
      </c>
      <c r="F358" s="51">
        <f t="shared" si="1212"/>
        <v>1.5168699368895526E-2</v>
      </c>
      <c r="G358" s="51">
        <f t="shared" si="1212"/>
        <v>3.5157401353029449E-3</v>
      </c>
      <c r="H358" s="51">
        <f t="shared" si="1212"/>
        <v>3.1814523422469257E-3</v>
      </c>
      <c r="I358" s="51">
        <f t="shared" si="1212"/>
        <v>2.7300881377671814E-4</v>
      </c>
      <c r="J358" s="51">
        <f t="shared" si="1212"/>
        <v>1.0825899688287378E-3</v>
      </c>
      <c r="K358" s="51">
        <f t="shared" si="1212"/>
        <v>0.3805805914472471</v>
      </c>
      <c r="L358" s="51">
        <f t="shared" si="1212"/>
        <v>2.1815843438445146E-2</v>
      </c>
      <c r="M358" s="51">
        <f t="shared" si="1212"/>
        <v>1.9398298843625077E-2</v>
      </c>
      <c r="N358" s="51">
        <f t="shared" si="1212"/>
        <v>8.8429339642328089E-3</v>
      </c>
      <c r="O358" s="51">
        <f t="shared" si="1212"/>
        <v>1.9541805953164912E-3</v>
      </c>
      <c r="P358" s="51">
        <f t="shared" si="1212"/>
        <v>5.7292097608758223E-3</v>
      </c>
      <c r="Q358" s="51">
        <f t="shared" si="1212"/>
        <v>4.2959343060161278E-3</v>
      </c>
      <c r="R358" s="51">
        <f t="shared" si="1212"/>
        <v>5.1891567603398585E-4</v>
      </c>
      <c r="S358" s="51">
        <f t="shared" si="1212"/>
        <v>8.5951775549940133E-3</v>
      </c>
      <c r="T358" s="51">
        <f t="shared" si="1212"/>
        <v>6.2334838461060374E-3</v>
      </c>
      <c r="U358" s="51">
        <f t="shared" si="1212"/>
        <v>9.5641804739387791E-3</v>
      </c>
      <c r="V358" s="51">
        <f t="shared" si="1212"/>
        <v>7.0408140884181268E-4</v>
      </c>
      <c r="W358" s="51">
        <f t="shared" si="1212"/>
        <v>3.7668213180911299E-3</v>
      </c>
      <c r="X358" s="51">
        <f t="shared" si="1212"/>
        <v>2.8939328514583722E-3</v>
      </c>
      <c r="Y358" s="51">
        <f t="shared" si="1212"/>
        <v>2.3481782606360056E-2</v>
      </c>
      <c r="Z358" s="51">
        <f t="shared" si="1212"/>
        <v>1.8082989987609232E-3</v>
      </c>
      <c r="AA358" s="51">
        <f t="shared" si="1212"/>
        <v>4.6028496524396954E-4</v>
      </c>
      <c r="AB358" s="51">
        <f t="shared" si="1212"/>
        <v>2.3936818962618459E-3</v>
      </c>
      <c r="AC358" s="51">
        <f t="shared" si="1212"/>
        <v>1.186458280532296E-3</v>
      </c>
      <c r="AD358" s="51">
        <f t="shared" si="1212"/>
        <v>6.4465200750090509E-3</v>
      </c>
      <c r="AE358" s="51">
        <f t="shared" ref="AE358:AT358" si="1213">IF(AE231=0,"",ABS((AE231-$AX231)/$AX231))</f>
        <v>1.2638605254907264E-2</v>
      </c>
      <c r="AF358" s="51">
        <f t="shared" si="1213"/>
        <v>5.6927948974721404E-4</v>
      </c>
      <c r="AG358" s="51">
        <f t="shared" si="1213"/>
        <v>1.2738578736572474E-3</v>
      </c>
      <c r="AH358" s="51">
        <f t="shared" si="1213"/>
        <v>6.2908185853972193E-4</v>
      </c>
      <c r="AI358" s="51">
        <f t="shared" si="1213"/>
        <v>1.7839931999220327E-3</v>
      </c>
      <c r="AJ358" s="51">
        <f t="shared" si="1213"/>
        <v>2.8850846412683023E-3</v>
      </c>
      <c r="AK358" s="51">
        <f t="shared" si="1213"/>
        <v>2.885084320574275E-3</v>
      </c>
      <c r="AL358" s="51">
        <f t="shared" si="1213"/>
        <v>2.8850844146890743E-3</v>
      </c>
      <c r="AM358" s="51">
        <f t="shared" si="1213"/>
        <v>2.8850846238222217E-3</v>
      </c>
      <c r="AN358" s="51">
        <f t="shared" si="1213"/>
        <v>2.8850869899375337E-3</v>
      </c>
      <c r="AO358" s="51">
        <f t="shared" si="1213"/>
        <v>2.8850861847095283E-3</v>
      </c>
      <c r="AP358" s="51">
        <f t="shared" si="1213"/>
        <v>2.8850846708351643E-3</v>
      </c>
      <c r="AQ358" s="51">
        <f t="shared" si="1213"/>
        <v>2.8850852508074732E-3</v>
      </c>
      <c r="AR358" s="51">
        <f t="shared" ref="AR358:AS358" si="1214">IF(AR231=0,"",ABS((AR231-$AX231)/$AX231))</f>
        <v>2.8850852821659771E-3</v>
      </c>
      <c r="AS358" s="51">
        <f t="shared" si="1214"/>
        <v>2.885084999805991E-3</v>
      </c>
      <c r="AT358" s="51">
        <f t="shared" si="1213"/>
        <v>2.8850849216922204E-3</v>
      </c>
      <c r="AU358" s="36"/>
      <c r="AV358" s="63"/>
      <c r="AW358" s="65">
        <f t="shared" si="1117"/>
        <v>0.70000775139260896</v>
      </c>
      <c r="AX358" s="63">
        <f t="shared" si="1127"/>
        <v>1.7706459053733262E-2</v>
      </c>
      <c r="AY358" s="63">
        <f t="shared" si="1128"/>
        <v>6.5908167866055825E-4</v>
      </c>
      <c r="AZ358" s="51">
        <f t="shared" si="1129"/>
        <v>2.8850852508074732E-3</v>
      </c>
      <c r="BA358" s="51">
        <f t="shared" si="1130"/>
        <v>8.9871832661740057E-3</v>
      </c>
    </row>
    <row r="359" spans="1:53" x14ac:dyDescent="0.25">
      <c r="A359" s="60">
        <v>19616</v>
      </c>
      <c r="B359" s="51">
        <f t="shared" ref="B359:AD359" si="1215">IF(B232=0,"",ABS((B232-$AX232)/$AX232))</f>
        <v>0.1938201904833704</v>
      </c>
      <c r="C359" s="51">
        <f t="shared" si="1215"/>
        <v>2.3290299740469905E-3</v>
      </c>
      <c r="D359" s="51">
        <f t="shared" si="1215"/>
        <v>9.1937518707534464E-4</v>
      </c>
      <c r="E359" s="51">
        <f t="shared" si="1215"/>
        <v>1.0845609006409938E-2</v>
      </c>
      <c r="F359" s="51">
        <f t="shared" si="1215"/>
        <v>2.4042696184657378E-2</v>
      </c>
      <c r="G359" s="51">
        <f t="shared" si="1215"/>
        <v>6.2379691037267575E-3</v>
      </c>
      <c r="H359" s="51">
        <f t="shared" si="1215"/>
        <v>3.1601675877819964E-3</v>
      </c>
      <c r="I359" s="51">
        <f t="shared" si="1215"/>
        <v>5.4336709992368394E-5</v>
      </c>
      <c r="J359" s="51">
        <f t="shared" si="1215"/>
        <v>8.0768202178271896E-4</v>
      </c>
      <c r="K359" s="51">
        <f t="shared" si="1215"/>
        <v>0.3615936924683934</v>
      </c>
      <c r="L359" s="51">
        <f t="shared" si="1215"/>
        <v>2.0500159990238971E-2</v>
      </c>
      <c r="M359" s="51">
        <f t="shared" si="1215"/>
        <v>1.8250545039864004E-2</v>
      </c>
      <c r="N359" s="51">
        <f t="shared" si="1215"/>
        <v>8.4283863206528892E-3</v>
      </c>
      <c r="O359" s="51">
        <f t="shared" si="1215"/>
        <v>1.6187294485619987E-3</v>
      </c>
      <c r="P359" s="51">
        <f t="shared" si="1215"/>
        <v>5.5309503978619818E-3</v>
      </c>
      <c r="Q359" s="51">
        <f t="shared" si="1215"/>
        <v>4.1972343988862246E-3</v>
      </c>
      <c r="R359" s="51">
        <f t="shared" si="1215"/>
        <v>6.8257840031432019E-4</v>
      </c>
      <c r="S359" s="51">
        <f t="shared" si="1215"/>
        <v>8.1978397773308006E-3</v>
      </c>
      <c r="T359" s="51">
        <f t="shared" si="1215"/>
        <v>6.0001961404524788E-3</v>
      </c>
      <c r="U359" s="51">
        <f t="shared" si="1215"/>
        <v>9.0995329501834653E-3</v>
      </c>
      <c r="V359" s="51">
        <f t="shared" si="1215"/>
        <v>8.5488198016888078E-4</v>
      </c>
      <c r="W359" s="51">
        <f t="shared" si="1215"/>
        <v>3.7048751185129497E-3</v>
      </c>
      <c r="X359" s="51">
        <f t="shared" si="1215"/>
        <v>2.8926200040988747E-3</v>
      </c>
      <c r="Y359" s="51">
        <f t="shared" si="1215"/>
        <v>6.38325827966796E-3</v>
      </c>
      <c r="Z359" s="51">
        <f t="shared" si="1215"/>
        <v>1.8823974147567533E-3</v>
      </c>
      <c r="AA359" s="51">
        <f t="shared" si="1215"/>
        <v>2.2860414953686497E-4</v>
      </c>
      <c r="AB359" s="51">
        <f t="shared" si="1215"/>
        <v>2.0277017700115691E-3</v>
      </c>
      <c r="AC359" s="51">
        <f t="shared" si="1215"/>
        <v>9.0433543181888038E-4</v>
      </c>
      <c r="AD359" s="51">
        <f t="shared" si="1215"/>
        <v>6.1984342031558412E-3</v>
      </c>
      <c r="AE359" s="51">
        <f t="shared" ref="AE359:AT359" si="1216">IF(AE232=0,"",ABS((AE232-$AX232)/$AX232))</f>
        <v>1.1960399242407877E-2</v>
      </c>
      <c r="AF359" s="51">
        <f t="shared" si="1216"/>
        <v>3.3002770389175152E-4</v>
      </c>
      <c r="AG359" s="51">
        <f t="shared" si="1216"/>
        <v>9.8566401222462043E-4</v>
      </c>
      <c r="AH359" s="51">
        <f t="shared" si="1216"/>
        <v>3.8567606840734039E-4</v>
      </c>
      <c r="AI359" s="51">
        <f t="shared" si="1216"/>
        <v>1.4603639322498215E-3</v>
      </c>
      <c r="AJ359" s="51">
        <f t="shared" si="1216"/>
        <v>2.8555891033583219E-3</v>
      </c>
      <c r="AK359" s="51">
        <f t="shared" si="1216"/>
        <v>2.8555888225000451E-3</v>
      </c>
      <c r="AL359" s="51">
        <f t="shared" si="1216"/>
        <v>2.8555889036842061E-3</v>
      </c>
      <c r="AM359" s="51">
        <f t="shared" si="1216"/>
        <v>2.8555890840737254E-3</v>
      </c>
      <c r="AN359" s="51">
        <f t="shared" si="1216"/>
        <v>2.8555911581767623E-3</v>
      </c>
      <c r="AO359" s="51">
        <f t="shared" si="1216"/>
        <v>2.8555904314423609E-3</v>
      </c>
      <c r="AP359" s="51">
        <f t="shared" si="1216"/>
        <v>2.8555891249459125E-3</v>
      </c>
      <c r="AQ359" s="51">
        <f t="shared" si="1216"/>
        <v>2.8555896333994019E-3</v>
      </c>
      <c r="AR359" s="51">
        <f t="shared" ref="AR359:AS359" si="1217">IF(AR232=0,"",ABS((AR232-$AX232)/$AX232))</f>
        <v>2.8555896607660482E-3</v>
      </c>
      <c r="AS359" s="51">
        <f t="shared" si="1217"/>
        <v>2.8555894147551377E-3</v>
      </c>
      <c r="AT359" s="51">
        <f t="shared" si="1216"/>
        <v>2.8555893496920908E-3</v>
      </c>
      <c r="AU359" s="36"/>
      <c r="AV359" s="63"/>
      <c r="AW359" s="65">
        <f t="shared" ref="AW359:AW382" si="1218">MEDIAN($B232:$AT232)</f>
        <v>0.71488451065512937</v>
      </c>
      <c r="AX359" s="63">
        <f t="shared" si="1127"/>
        <v>1.5734486720881562E-2</v>
      </c>
      <c r="AY359" s="63">
        <f t="shared" si="1128"/>
        <v>7.3261984890167975E-4</v>
      </c>
      <c r="AZ359" s="51">
        <f t="shared" si="1129"/>
        <v>2.8555896333994019E-3</v>
      </c>
      <c r="BA359" s="51">
        <f t="shared" si="1130"/>
        <v>8.2439490859952183E-3</v>
      </c>
    </row>
    <row r="360" spans="1:53" x14ac:dyDescent="0.25">
      <c r="A360" s="60">
        <v>19617</v>
      </c>
      <c r="B360" s="51">
        <f t="shared" ref="B360:AD360" si="1219">IF(B233=0,"",ABS((B233-$AX233)/$AX233))</f>
        <v>0.18709059869423453</v>
      </c>
      <c r="C360" s="51">
        <f t="shared" si="1219"/>
        <v>2.0461164782069313E-3</v>
      </c>
      <c r="D360" s="51">
        <f t="shared" si="1219"/>
        <v>1.0219829960626122E-3</v>
      </c>
      <c r="E360" s="51">
        <f t="shared" si="1219"/>
        <v>1.0397252169123888E-2</v>
      </c>
      <c r="F360" s="51">
        <f t="shared" si="1219"/>
        <v>2.3200923436194096E-2</v>
      </c>
      <c r="G360" s="51">
        <f t="shared" si="1219"/>
        <v>3.92870657129333E-3</v>
      </c>
      <c r="H360" s="51">
        <f t="shared" si="1219"/>
        <v>3.1383981722041712E-3</v>
      </c>
      <c r="I360" s="51">
        <f t="shared" si="1219"/>
        <v>1.0231786053350297E-4</v>
      </c>
      <c r="J360" s="51">
        <f t="shared" si="1219"/>
        <v>6.0921233733472963E-4</v>
      </c>
      <c r="K360" s="51">
        <f t="shared" si="1219"/>
        <v>0.34873077232055372</v>
      </c>
      <c r="L360" s="51">
        <f t="shared" si="1219"/>
        <v>1.9515918503084682E-2</v>
      </c>
      <c r="M360" s="51">
        <f t="shared" si="1219"/>
        <v>1.7391170483573117E-2</v>
      </c>
      <c r="N360" s="51">
        <f t="shared" si="1219"/>
        <v>8.1141996231288115E-3</v>
      </c>
      <c r="O360" s="51">
        <f t="shared" si="1219"/>
        <v>1.3752418427922428E-3</v>
      </c>
      <c r="P360" s="51">
        <f t="shared" si="1219"/>
        <v>5.3775885146320219E-3</v>
      </c>
      <c r="Q360" s="51">
        <f t="shared" si="1219"/>
        <v>4.1179016353185714E-3</v>
      </c>
      <c r="R360" s="51">
        <f t="shared" si="1219"/>
        <v>7.9832981497441312E-4</v>
      </c>
      <c r="S360" s="51">
        <f t="shared" si="1219"/>
        <v>7.8964497671024907E-3</v>
      </c>
      <c r="T360" s="51">
        <f t="shared" si="1219"/>
        <v>5.8207883397848647E-3</v>
      </c>
      <c r="U360" s="51">
        <f t="shared" si="1219"/>
        <v>8.7480936381923741E-3</v>
      </c>
      <c r="V360" s="51">
        <f t="shared" si="1219"/>
        <v>9.6106952316009364E-4</v>
      </c>
      <c r="W360" s="51">
        <f t="shared" si="1219"/>
        <v>3.6528711966641756E-3</v>
      </c>
      <c r="X360" s="51">
        <f t="shared" si="1219"/>
        <v>2.885701038246446E-3</v>
      </c>
      <c r="Y360" s="51">
        <f t="shared" si="1219"/>
        <v>8.5983940268478313E-4</v>
      </c>
      <c r="Z360" s="51">
        <f t="shared" si="1219"/>
        <v>1.9315517710109423E-3</v>
      </c>
      <c r="AA360" s="51">
        <f t="shared" si="1219"/>
        <v>6.2276731005370166E-5</v>
      </c>
      <c r="AB360" s="51">
        <f t="shared" si="1219"/>
        <v>1.7615138224684646E-3</v>
      </c>
      <c r="AC360" s="51">
        <f t="shared" si="1219"/>
        <v>7.0050097979652555E-4</v>
      </c>
      <c r="AD360" s="51">
        <f t="shared" si="1219"/>
        <v>6.0080229785291978E-3</v>
      </c>
      <c r="AE360" s="51">
        <f t="shared" ref="AE360:AT360" si="1220">IF(AE233=0,"",ABS((AE233-$AX233)/$AX233))</f>
        <v>1.1450164902364692E-2</v>
      </c>
      <c r="AF360" s="51">
        <f t="shared" si="1220"/>
        <v>1.580707541648434E-4</v>
      </c>
      <c r="AG360" s="51">
        <f t="shared" si="1220"/>
        <v>7.7731535553719419E-4</v>
      </c>
      <c r="AH360" s="51">
        <f t="shared" si="1220"/>
        <v>2.1063033613659453E-4</v>
      </c>
      <c r="AI360" s="51">
        <f t="shared" si="1220"/>
        <v>1.2256666742716021E-3</v>
      </c>
      <c r="AJ360" s="51">
        <f t="shared" si="1220"/>
        <v>2.827716880408383E-3</v>
      </c>
      <c r="AK360" s="51">
        <f t="shared" si="1220"/>
        <v>2.8277166279585828E-3</v>
      </c>
      <c r="AL360" s="51">
        <f t="shared" si="1220"/>
        <v>2.8277167000560688E-3</v>
      </c>
      <c r="AM360" s="51">
        <f t="shared" si="1220"/>
        <v>2.8277168602656544E-3</v>
      </c>
      <c r="AN360" s="51">
        <f t="shared" si="1220"/>
        <v>2.827718725898608E-3</v>
      </c>
      <c r="AO360" s="51">
        <f t="shared" si="1220"/>
        <v>2.827718057656854E-3</v>
      </c>
      <c r="AP360" s="51">
        <f t="shared" si="1220"/>
        <v>2.8277168967934716E-3</v>
      </c>
      <c r="AQ360" s="51">
        <f t="shared" si="1220"/>
        <v>2.8277173541700769E-3</v>
      </c>
      <c r="AR360" s="51">
        <f t="shared" ref="AR360:AS360" si="1221">IF(AR233=0,"",ABS((AR233-$AX233)/$AX233))</f>
        <v>2.8277173787004234E-3</v>
      </c>
      <c r="AS360" s="51">
        <f t="shared" si="1221"/>
        <v>2.8277171584717539E-3</v>
      </c>
      <c r="AT360" s="51">
        <f t="shared" si="1220"/>
        <v>2.8277171023628231E-3</v>
      </c>
      <c r="AU360" s="36"/>
      <c r="AV360" s="63"/>
      <c r="AW360" s="65">
        <f t="shared" si="1218"/>
        <v>0.72636227510582296</v>
      </c>
      <c r="AX360" s="63">
        <f t="shared" si="1127"/>
        <v>1.5014768251089754E-2</v>
      </c>
      <c r="AY360" s="63">
        <f t="shared" si="1128"/>
        <v>6.4572779431944802E-4</v>
      </c>
      <c r="AZ360" s="51">
        <f t="shared" si="1129"/>
        <v>2.8277171584717539E-3</v>
      </c>
      <c r="BA360" s="51">
        <f t="shared" si="1130"/>
        <v>7.9399997383077549E-3</v>
      </c>
    </row>
    <row r="361" spans="1:53" x14ac:dyDescent="0.25">
      <c r="A361" s="60">
        <v>19618</v>
      </c>
      <c r="B361" s="51">
        <f t="shared" ref="B361:AD361" si="1222">IF(B234=0,"",ABS((B234-$AX234)/$AX234))</f>
        <v>0.15847743843959131</v>
      </c>
      <c r="C361" s="51">
        <f t="shared" si="1222"/>
        <v>1.8166760773681071E-3</v>
      </c>
      <c r="D361" s="51">
        <f t="shared" si="1222"/>
        <v>9.1292275833279254E-4</v>
      </c>
      <c r="E361" s="51">
        <f t="shared" si="1222"/>
        <v>9.2538269716607412E-3</v>
      </c>
      <c r="F361" s="51">
        <f t="shared" si="1222"/>
        <v>2.3028938405084125E-2</v>
      </c>
      <c r="G361" s="51">
        <f t="shared" si="1222"/>
        <v>1.4697243797185068E-2</v>
      </c>
      <c r="H361" s="51">
        <f t="shared" si="1222"/>
        <v>2.7958357602371653E-3</v>
      </c>
      <c r="I361" s="51">
        <f t="shared" si="1222"/>
        <v>9.472343710268641E-5</v>
      </c>
      <c r="J361" s="51">
        <f t="shared" si="1222"/>
        <v>5.3830428448117123E-4</v>
      </c>
      <c r="K361" s="51">
        <f t="shared" si="1222"/>
        <v>0.32251400391701812</v>
      </c>
      <c r="L361" s="51">
        <f t="shared" si="1222"/>
        <v>1.7366439092231272E-2</v>
      </c>
      <c r="M361" s="51">
        <f t="shared" si="1222"/>
        <v>1.5476112605652849E-2</v>
      </c>
      <c r="N361" s="51">
        <f t="shared" si="1222"/>
        <v>7.2226615332598807E-3</v>
      </c>
      <c r="O361" s="51">
        <f t="shared" si="1222"/>
        <v>1.2198184578378209E-3</v>
      </c>
      <c r="P361" s="51">
        <f t="shared" si="1222"/>
        <v>4.7879782415088936E-3</v>
      </c>
      <c r="Q361" s="51">
        <f t="shared" si="1222"/>
        <v>3.6672714727306295E-3</v>
      </c>
      <c r="R361" s="51">
        <f t="shared" si="1222"/>
        <v>7.1394499986283044E-4</v>
      </c>
      <c r="S361" s="51">
        <f t="shared" si="1222"/>
        <v>7.0289358052334555E-3</v>
      </c>
      <c r="T361" s="51">
        <f t="shared" si="1222"/>
        <v>5.1822802210675012E-3</v>
      </c>
      <c r="U361" s="51">
        <f t="shared" si="1222"/>
        <v>7.7866185766530538E-3</v>
      </c>
      <c r="V361" s="51">
        <f t="shared" si="1222"/>
        <v>8.58729774509136E-4</v>
      </c>
      <c r="W361" s="51">
        <f t="shared" si="1222"/>
        <v>3.2535474048912298E-3</v>
      </c>
      <c r="X361" s="51">
        <f t="shared" si="1222"/>
        <v>2.5710184283350172E-3</v>
      </c>
      <c r="Y361" s="51">
        <f t="shared" si="1222"/>
        <v>7.6866827039436556E-4</v>
      </c>
      <c r="Z361" s="51">
        <f t="shared" si="1222"/>
        <v>1.7221395812088318E-3</v>
      </c>
      <c r="AA361" s="51">
        <f t="shared" si="1222"/>
        <v>5.1711630522405656E-5</v>
      </c>
      <c r="AB361" s="51">
        <f t="shared" si="1222"/>
        <v>1.5634734693417028E-3</v>
      </c>
      <c r="AC361" s="51">
        <f t="shared" si="1222"/>
        <v>6.1952124926237121E-4</v>
      </c>
      <c r="AD361" s="51">
        <f t="shared" si="1222"/>
        <v>5.3488573644915102E-3</v>
      </c>
      <c r="AE361" s="51">
        <f t="shared" ref="AE361:AT361" si="1223">IF(AE234=0,"",ABS((AE234-$AX234)/$AX234))</f>
        <v>1.0190572698189144E-2</v>
      </c>
      <c r="AF361" s="51">
        <f t="shared" si="1223"/>
        <v>1.3693690709533319E-4</v>
      </c>
      <c r="AG361" s="51">
        <f t="shared" si="1223"/>
        <v>6.8786078671801364E-4</v>
      </c>
      <c r="AH361" s="51">
        <f t="shared" si="1223"/>
        <v>1.8369768973291756E-4</v>
      </c>
      <c r="AI361" s="51">
        <f t="shared" si="1223"/>
        <v>1.0867459921381118E-3</v>
      </c>
      <c r="AJ361" s="51">
        <f t="shared" si="1223"/>
        <v>2.4738219630647067E-3</v>
      </c>
      <c r="AK361" s="51">
        <f t="shared" si="1223"/>
        <v>2.4738217594920744E-3</v>
      </c>
      <c r="AL361" s="51">
        <f t="shared" si="1223"/>
        <v>2.473821816383582E-3</v>
      </c>
      <c r="AM361" s="51">
        <f t="shared" si="1223"/>
        <v>2.4738219428644729E-3</v>
      </c>
      <c r="AN361" s="51">
        <f t="shared" si="1223"/>
        <v>2.4738234491312782E-3</v>
      </c>
      <c r="AO361" s="51">
        <f t="shared" si="1223"/>
        <v>2.4738228893112957E-3</v>
      </c>
      <c r="AP361" s="51">
        <f t="shared" si="1223"/>
        <v>2.4738219720255965E-3</v>
      </c>
      <c r="AQ361" s="51">
        <f t="shared" si="1223"/>
        <v>2.4738223413090761E-3</v>
      </c>
      <c r="AR361" s="51">
        <f t="shared" ref="AR361:AS361" si="1224">IF(AR234=0,"",ABS((AR234-$AX234)/$AX234))</f>
        <v>2.4738223609931617E-3</v>
      </c>
      <c r="AS361" s="51">
        <f t="shared" si="1224"/>
        <v>2.4738221846799446E-3</v>
      </c>
      <c r="AT361" s="51">
        <f t="shared" si="1223"/>
        <v>2.4738221428432373E-3</v>
      </c>
      <c r="AU361" s="36"/>
      <c r="AV361" s="63"/>
      <c r="AW361" s="65">
        <f t="shared" si="1218"/>
        <v>0.74888206715183459</v>
      </c>
      <c r="AX361" s="63">
        <f t="shared" si="1127"/>
        <v>1.5164565082265737E-2</v>
      </c>
      <c r="AY361" s="63">
        <f t="shared" si="1128"/>
        <v>5.7079107039365127E-4</v>
      </c>
      <c r="AZ361" s="51">
        <f t="shared" si="1129"/>
        <v>2.4738221846799446E-3</v>
      </c>
      <c r="BA361" s="51">
        <f t="shared" si="1130"/>
        <v>7.3354529419385169E-3</v>
      </c>
    </row>
    <row r="362" spans="1:53" x14ac:dyDescent="0.25">
      <c r="A362" s="60">
        <v>19619</v>
      </c>
      <c r="B362" s="51">
        <f t="shared" ref="B362:AD362" si="1225">IF(B235=0,"",ABS((B235-$AX235)/$AX235))</f>
        <v>0.13588873169424626</v>
      </c>
      <c r="C362" s="51">
        <f t="shared" si="1225"/>
        <v>1.3482472007715289E-3</v>
      </c>
      <c r="D362" s="51">
        <f t="shared" si="1225"/>
        <v>1.0689066890118577E-3</v>
      </c>
      <c r="E362" s="51">
        <f t="shared" si="1225"/>
        <v>8.4550649819650023E-3</v>
      </c>
      <c r="F362" s="51">
        <f t="shared" si="1225"/>
        <v>3.6243237605478027E-3</v>
      </c>
      <c r="G362" s="51">
        <f t="shared" si="1225"/>
        <v>3.5415122233409195E-2</v>
      </c>
      <c r="H362" s="51">
        <f t="shared" si="1225"/>
        <v>2.7362910748908982E-3</v>
      </c>
      <c r="I362" s="51">
        <f t="shared" si="1225"/>
        <v>3.4436296921082154E-4</v>
      </c>
      <c r="J362" s="51">
        <f t="shared" si="1225"/>
        <v>2.1620491217365657E-4</v>
      </c>
      <c r="K362" s="51">
        <f t="shared" si="1225"/>
        <v>0.29693845853337758</v>
      </c>
      <c r="L362" s="51">
        <f t="shared" si="1225"/>
        <v>1.5639062742381065E-2</v>
      </c>
      <c r="M362" s="51">
        <f t="shared" si="1225"/>
        <v>1.3965113462378531E-2</v>
      </c>
      <c r="N362" s="51">
        <f t="shared" si="1225"/>
        <v>6.6563979336874846E-3</v>
      </c>
      <c r="O362" s="51">
        <f t="shared" si="1225"/>
        <v>8.1970922364671113E-4</v>
      </c>
      <c r="P362" s="51">
        <f t="shared" si="1225"/>
        <v>4.5004019163533181E-3</v>
      </c>
      <c r="Q362" s="51">
        <f t="shared" si="1225"/>
        <v>3.5079774258434961E-3</v>
      </c>
      <c r="R362" s="51">
        <f t="shared" si="1225"/>
        <v>8.9270499106994131E-4</v>
      </c>
      <c r="S362" s="51">
        <f t="shared" si="1225"/>
        <v>6.484847104330547E-3</v>
      </c>
      <c r="T362" s="51">
        <f t="shared" si="1225"/>
        <v>4.8495699050540228E-3</v>
      </c>
      <c r="U362" s="51">
        <f t="shared" si="1225"/>
        <v>7.1558013222544703E-3</v>
      </c>
      <c r="V362" s="51">
        <f t="shared" si="1225"/>
        <v>1.0209168922714173E-3</v>
      </c>
      <c r="W362" s="51">
        <f t="shared" si="1225"/>
        <v>3.1416104804650913E-3</v>
      </c>
      <c r="X362" s="51">
        <f t="shared" si="1225"/>
        <v>2.5372075293000401E-3</v>
      </c>
      <c r="Y362" s="51">
        <f t="shared" si="1225"/>
        <v>9.4116431306343431E-4</v>
      </c>
      <c r="Z362" s="51">
        <f t="shared" si="1225"/>
        <v>1.7854960341871014E-3</v>
      </c>
      <c r="AA362" s="51">
        <f t="shared" si="1225"/>
        <v>2.1468961681757448E-4</v>
      </c>
      <c r="AB362" s="51">
        <f t="shared" si="1225"/>
        <v>1.1240276520558996E-3</v>
      </c>
      <c r="AC362" s="51">
        <f t="shared" si="1225"/>
        <v>2.8812543998157491E-4</v>
      </c>
      <c r="AD362" s="51">
        <f t="shared" si="1225"/>
        <v>4.9970796492900616E-3</v>
      </c>
      <c r="AE362" s="51">
        <f t="shared" ref="AE362:AT362" si="1226">IF(AE235=0,"",ABS((AE235-$AX235)/$AX235))</f>
        <v>9.2845855311664525E-3</v>
      </c>
      <c r="AF362" s="51">
        <f t="shared" si="1226"/>
        <v>1.3921959473401063E-4</v>
      </c>
      <c r="AG362" s="51">
        <f t="shared" si="1226"/>
        <v>3.4864247749531198E-4</v>
      </c>
      <c r="AH362" s="51">
        <f t="shared" si="1226"/>
        <v>9.7811264043958955E-5</v>
      </c>
      <c r="AI362" s="51">
        <f t="shared" si="1226"/>
        <v>7.0186915058760438E-4</v>
      </c>
      <c r="AJ362" s="51">
        <f t="shared" si="1226"/>
        <v>2.4037109941836112E-3</v>
      </c>
      <c r="AK362" s="51">
        <f t="shared" si="1226"/>
        <v>2.4037108317809565E-3</v>
      </c>
      <c r="AL362" s="51">
        <f t="shared" si="1226"/>
        <v>2.4037108762116183E-3</v>
      </c>
      <c r="AM362" s="51">
        <f t="shared" si="1226"/>
        <v>2.4037109750704284E-3</v>
      </c>
      <c r="AN362" s="51">
        <f t="shared" si="1226"/>
        <v>2.4037121780923734E-3</v>
      </c>
      <c r="AO362" s="51">
        <f t="shared" si="1226"/>
        <v>2.4037117157565914E-3</v>
      </c>
      <c r="AP362" s="51">
        <f t="shared" si="1226"/>
        <v>2.4037109981123396E-3</v>
      </c>
      <c r="AQ362" s="51">
        <f t="shared" si="1226"/>
        <v>2.403711293034455E-3</v>
      </c>
      <c r="AR362" s="51">
        <f t="shared" ref="AR362:AS362" si="1227">IF(AR235=0,"",ABS((AR235-$AX235)/$AX235))</f>
        <v>2.4037113086636296E-3</v>
      </c>
      <c r="AS362" s="51">
        <f t="shared" si="1227"/>
        <v>2.4037111689827338E-3</v>
      </c>
      <c r="AT362" s="51">
        <f t="shared" si="1226"/>
        <v>2.4037111382383897E-3</v>
      </c>
      <c r="AU362" s="36"/>
      <c r="AV362" s="63"/>
      <c r="AW362" s="65">
        <f t="shared" si="1218"/>
        <v>0.77100478464328204</v>
      </c>
      <c r="AX362" s="63">
        <f t="shared" ref="AX362:AX382" si="1228">PERCENTILE($B362:$AT362,0.9)</f>
        <v>1.2092902289893705E-2</v>
      </c>
      <c r="AY362" s="63">
        <f t="shared" ref="AY362:AY382" si="1229">PERCENTILE($B362:$AT362,0.1)</f>
        <v>3.106204516732736E-4</v>
      </c>
      <c r="AZ362" s="51">
        <f t="shared" ref="AZ362:AZ382" si="1230">MEDIAN($B362:$AT362)</f>
        <v>2.4037111689827338E-3</v>
      </c>
      <c r="BA362" s="51">
        <f t="shared" ref="BA362:BA382" si="1231">PERCENTILE($B362:$AT362,0.8)</f>
        <v>6.5191572702019349E-3</v>
      </c>
    </row>
    <row r="363" spans="1:53" x14ac:dyDescent="0.25">
      <c r="A363" s="60">
        <v>19620</v>
      </c>
      <c r="B363" s="51">
        <f t="shared" ref="B363:AD363" si="1232">IF(B236=0,"",ABS((B236-$AX236)/$AX236))</f>
        <v>0.11279836321301637</v>
      </c>
      <c r="C363" s="51">
        <f t="shared" si="1232"/>
        <v>1.0092504959471999E-3</v>
      </c>
      <c r="D363" s="51">
        <f t="shared" si="1232"/>
        <v>1.1009236107745438E-3</v>
      </c>
      <c r="E363" s="51">
        <f t="shared" si="1232"/>
        <v>7.5490360202227769E-3</v>
      </c>
      <c r="F363" s="51">
        <f t="shared" si="1232"/>
        <v>2.0266079683528025E-2</v>
      </c>
      <c r="G363" s="51">
        <f t="shared" si="1232"/>
        <v>3.7919512010099715E-2</v>
      </c>
      <c r="H363" s="51">
        <f t="shared" si="1232"/>
        <v>2.5565493217028544E-3</v>
      </c>
      <c r="I363" s="51">
        <f t="shared" si="1232"/>
        <v>4.6839730594462739E-4</v>
      </c>
      <c r="J363" s="51">
        <f t="shared" si="1232"/>
        <v>2.0978173271173429E-5</v>
      </c>
      <c r="K363" s="51">
        <f t="shared" si="1232"/>
        <v>0.24326695868415429</v>
      </c>
      <c r="L363" s="51">
        <f t="shared" si="1232"/>
        <v>1.3820662375180611E-2</v>
      </c>
      <c r="M363" s="51">
        <f t="shared" si="1232"/>
        <v>1.2359305515799076E-2</v>
      </c>
      <c r="N363" s="51">
        <f t="shared" si="1232"/>
        <v>5.9788005920655063E-3</v>
      </c>
      <c r="O363" s="51">
        <f t="shared" si="1232"/>
        <v>5.4783714128586606E-4</v>
      </c>
      <c r="P363" s="51">
        <f t="shared" si="1232"/>
        <v>4.0966171620305499E-3</v>
      </c>
      <c r="Q363" s="51">
        <f t="shared" si="1232"/>
        <v>3.2302310871273375E-3</v>
      </c>
      <c r="R363" s="51">
        <f t="shared" si="1232"/>
        <v>9.4709958348996714E-4</v>
      </c>
      <c r="S363" s="51">
        <f t="shared" si="1232"/>
        <v>5.8290367868698272E-3</v>
      </c>
      <c r="T363" s="51">
        <f t="shared" si="1232"/>
        <v>4.401440625726654E-3</v>
      </c>
      <c r="U363" s="51">
        <f t="shared" si="1232"/>
        <v>6.4147794725936194E-3</v>
      </c>
      <c r="V363" s="51">
        <f t="shared" si="1232"/>
        <v>1.0590284973750251E-3</v>
      </c>
      <c r="W363" s="51">
        <f t="shared" si="1232"/>
        <v>2.9103929121031243E-3</v>
      </c>
      <c r="X363" s="51">
        <f t="shared" si="1232"/>
        <v>2.3827494369407687E-3</v>
      </c>
      <c r="Y363" s="51">
        <f t="shared" si="1232"/>
        <v>9.8940452327163472E-4</v>
      </c>
      <c r="Z363" s="51">
        <f t="shared" si="1232"/>
        <v>1.7265056811003974E-3</v>
      </c>
      <c r="AA363" s="51">
        <f t="shared" si="1232"/>
        <v>3.5519247918275315E-4</v>
      </c>
      <c r="AB363" s="51">
        <f t="shared" si="1232"/>
        <v>8.1350703964204365E-4</v>
      </c>
      <c r="AC363" s="51">
        <f t="shared" si="1232"/>
        <v>8.3764858997848133E-5</v>
      </c>
      <c r="AD363" s="51">
        <f t="shared" si="1232"/>
        <v>4.530216499667318E-3</v>
      </c>
      <c r="AE363" s="51">
        <f t="shared" ref="AE363:AT363" si="1233">IF(AE236=0,"",ABS((AE236-$AX236)/$AX236))</f>
        <v>8.2732069416619012E-3</v>
      </c>
      <c r="AF363" s="51">
        <f t="shared" si="1233"/>
        <v>2.8930710154228189E-4</v>
      </c>
      <c r="AG363" s="51">
        <f t="shared" si="1233"/>
        <v>1.3659622136099155E-4</v>
      </c>
      <c r="AH363" s="51">
        <f t="shared" si="1233"/>
        <v>2.5315760910106684E-4</v>
      </c>
      <c r="AI363" s="51">
        <f t="shared" si="1233"/>
        <v>4.449629870113216E-4</v>
      </c>
      <c r="AJ363" s="51">
        <f t="shared" si="1233"/>
        <v>2.213637906652648E-3</v>
      </c>
      <c r="AK363" s="51">
        <f t="shared" si="1233"/>
        <v>2.2136377806045346E-3</v>
      </c>
      <c r="AL363" s="51">
        <f t="shared" si="1233"/>
        <v>2.213637814346415E-3</v>
      </c>
      <c r="AM363" s="51">
        <f t="shared" si="1233"/>
        <v>2.2136378895125184E-3</v>
      </c>
      <c r="AN363" s="51">
        <f t="shared" si="1233"/>
        <v>2.2136388242801788E-3</v>
      </c>
      <c r="AO363" s="51">
        <f t="shared" si="1233"/>
        <v>2.2136384534553839E-3</v>
      </c>
      <c r="AP363" s="51">
        <f t="shared" si="1233"/>
        <v>2.2136379072269004E-3</v>
      </c>
      <c r="AQ363" s="51">
        <f t="shared" si="1233"/>
        <v>2.2136381363556954E-3</v>
      </c>
      <c r="AR363" s="51">
        <f t="shared" ref="AR363:AS363" si="1234">IF(AR236=0,"",ABS((AR236-$AX236)/$AX236))</f>
        <v>2.2136381484287276E-3</v>
      </c>
      <c r="AS363" s="51">
        <f t="shared" si="1234"/>
        <v>2.2136380407719639E-3</v>
      </c>
      <c r="AT363" s="51">
        <f t="shared" si="1233"/>
        <v>2.2136380189719542E-3</v>
      </c>
      <c r="AU363" s="36"/>
      <c r="AV363" s="63"/>
      <c r="AW363" s="65">
        <f t="shared" si="1218"/>
        <v>0.79403510072373085</v>
      </c>
      <c r="AX363" s="63">
        <f t="shared" si="1228"/>
        <v>1.3236119631427999E-2</v>
      </c>
      <c r="AY363" s="63">
        <f t="shared" si="1229"/>
        <v>3.1566125259847042E-4</v>
      </c>
      <c r="AZ363" s="51">
        <f t="shared" si="1230"/>
        <v>2.2136380407719639E-3</v>
      </c>
      <c r="BA363" s="51">
        <f t="shared" si="1231"/>
        <v>6.0659963681711304E-3</v>
      </c>
    </row>
    <row r="364" spans="1:53" x14ac:dyDescent="0.25">
      <c r="A364" s="60">
        <v>19621</v>
      </c>
      <c r="B364" s="51">
        <f t="shared" ref="B364:AD364" si="1235">IF(B237=0,"",ABS((B237-$AX237)/$AX237))</f>
        <v>0.10449484091720719</v>
      </c>
      <c r="C364" s="51">
        <f t="shared" si="1235"/>
        <v>8.3334769100931651E-4</v>
      </c>
      <c r="D364" s="51">
        <f t="shared" si="1235"/>
        <v>1.1114411352172201E-3</v>
      </c>
      <c r="E364" s="51">
        <f t="shared" si="1235"/>
        <v>7.0541815623036937E-3</v>
      </c>
      <c r="F364" s="51">
        <f t="shared" si="1235"/>
        <v>1.8066264583697315E-2</v>
      </c>
      <c r="G364" s="51">
        <f t="shared" si="1235"/>
        <v>4.1889821244317248E-2</v>
      </c>
      <c r="H364" s="51">
        <f t="shared" si="1235"/>
        <v>2.4529819136164866E-3</v>
      </c>
      <c r="I364" s="51">
        <f t="shared" si="1235"/>
        <v>5.2848918948127002E-4</v>
      </c>
      <c r="J364" s="51">
        <f t="shared" si="1235"/>
        <v>7.7468599161128695E-5</v>
      </c>
      <c r="K364" s="51">
        <f t="shared" si="1235"/>
        <v>0.2359037291579093</v>
      </c>
      <c r="L364" s="51">
        <f t="shared" si="1235"/>
        <v>1.2834268053686598E-2</v>
      </c>
      <c r="M364" s="51">
        <f t="shared" si="1235"/>
        <v>1.148744530659091E-2</v>
      </c>
      <c r="N364" s="51">
        <f t="shared" si="1235"/>
        <v>5.6070136115830274E-3</v>
      </c>
      <c r="O364" s="51">
        <f t="shared" si="1235"/>
        <v>4.0809770971139155E-4</v>
      </c>
      <c r="P364" s="51">
        <f t="shared" si="1235"/>
        <v>3.8723466437191986E-3</v>
      </c>
      <c r="Q364" s="51">
        <f t="shared" si="1235"/>
        <v>3.0738637333507669E-3</v>
      </c>
      <c r="R364" s="51">
        <f t="shared" si="1235"/>
        <v>9.6967307237289988E-4</v>
      </c>
      <c r="S364" s="51">
        <f t="shared" si="1235"/>
        <v>5.4689875601744492E-3</v>
      </c>
      <c r="T364" s="51">
        <f t="shared" si="1235"/>
        <v>4.1532795058045894E-3</v>
      </c>
      <c r="U364" s="51">
        <f t="shared" si="1235"/>
        <v>6.0088225544451734E-3</v>
      </c>
      <c r="V364" s="51">
        <f t="shared" si="1235"/>
        <v>1.0728295309763768E-3</v>
      </c>
      <c r="W364" s="51">
        <f t="shared" si="1235"/>
        <v>2.7790929215729746E-3</v>
      </c>
      <c r="X364" s="51">
        <f t="shared" si="1235"/>
        <v>2.2928035947079148E-3</v>
      </c>
      <c r="Y364" s="51">
        <f t="shared" si="1235"/>
        <v>1.0086623402690003E-3</v>
      </c>
      <c r="Z364" s="51">
        <f t="shared" si="1235"/>
        <v>1.6879930592573211E-3</v>
      </c>
      <c r="AA364" s="51">
        <f t="shared" si="1235"/>
        <v>4.2415677671040982E-4</v>
      </c>
      <c r="AB364" s="51">
        <f t="shared" si="1235"/>
        <v>6.5294572012354818E-4</v>
      </c>
      <c r="AC364" s="51">
        <f t="shared" si="1235"/>
        <v>1.9602772955788764E-5</v>
      </c>
      <c r="AD364" s="51">
        <f t="shared" si="1235"/>
        <v>4.27196251474375E-3</v>
      </c>
      <c r="AE364" s="51">
        <f t="shared" ref="AE364:AT364" si="1236">IF(AE237=0,"",ABS((AE237-$AX237)/$AX237))</f>
        <v>7.7215954013105719E-3</v>
      </c>
      <c r="AF364" s="51">
        <f t="shared" si="1236"/>
        <v>3.6343513136360002E-4</v>
      </c>
      <c r="AG364" s="51">
        <f t="shared" si="1236"/>
        <v>2.9087932749466746E-5</v>
      </c>
      <c r="AH364" s="51">
        <f t="shared" si="1236"/>
        <v>3.3011883961842168E-4</v>
      </c>
      <c r="AI364" s="51">
        <f t="shared" si="1236"/>
        <v>3.13286429712846E-4</v>
      </c>
      <c r="AJ364" s="51">
        <f t="shared" si="1236"/>
        <v>2.1045072806799721E-3</v>
      </c>
      <c r="AK364" s="51">
        <f t="shared" si="1236"/>
        <v>2.1045071729628865E-3</v>
      </c>
      <c r="AL364" s="51">
        <f t="shared" si="1236"/>
        <v>2.1045072014093343E-3</v>
      </c>
      <c r="AM364" s="51">
        <f t="shared" si="1236"/>
        <v>2.1045072648352469E-3</v>
      </c>
      <c r="AN364" s="51">
        <f t="shared" si="1236"/>
        <v>2.1045080642003683E-3</v>
      </c>
      <c r="AO364" s="51">
        <f t="shared" si="1236"/>
        <v>2.1045077411166622E-3</v>
      </c>
      <c r="AP364" s="51">
        <f t="shared" si="1236"/>
        <v>2.1045072798857646E-3</v>
      </c>
      <c r="AQ364" s="51">
        <f t="shared" si="1236"/>
        <v>2.1045074758033267E-3</v>
      </c>
      <c r="AR364" s="51">
        <f t="shared" ref="AR364:AS364" si="1237">IF(AR237=0,"",ABS((AR237-$AX237)/$AX237))</f>
        <v>2.1045074860905288E-3</v>
      </c>
      <c r="AS364" s="51">
        <f t="shared" si="1237"/>
        <v>2.1045073944847884E-3</v>
      </c>
      <c r="AT364" s="51">
        <f t="shared" si="1236"/>
        <v>2.104507376938603E-3</v>
      </c>
      <c r="AU364" s="36"/>
      <c r="AV364" s="63"/>
      <c r="AW364" s="65">
        <f t="shared" si="1218"/>
        <v>0.80702510665602811</v>
      </c>
      <c r="AX364" s="63">
        <f t="shared" si="1228"/>
        <v>1.2295538954848324E-2</v>
      </c>
      <c r="AY364" s="63">
        <f t="shared" si="1229"/>
        <v>3.4344535631649302E-4</v>
      </c>
      <c r="AZ364" s="51">
        <f t="shared" si="1230"/>
        <v>2.1045073944847884E-3</v>
      </c>
      <c r="BA364" s="51">
        <f t="shared" si="1231"/>
        <v>5.687375400155458E-3</v>
      </c>
    </row>
    <row r="365" spans="1:53" x14ac:dyDescent="0.25">
      <c r="A365" s="60">
        <v>19622</v>
      </c>
      <c r="B365" s="51">
        <f t="shared" ref="B365:AD365" si="1238">IF(B238=0,"",ABS((B238-$AX238)/$AX238))</f>
        <v>8.6964498132322626E-2</v>
      </c>
      <c r="C365" s="51">
        <f t="shared" si="1238"/>
        <v>7.4067981512719995E-4</v>
      </c>
      <c r="D365" s="51">
        <f t="shared" si="1238"/>
        <v>9.8561870146070913E-4</v>
      </c>
      <c r="E365" s="51">
        <f t="shared" si="1238"/>
        <v>6.2607127665230741E-3</v>
      </c>
      <c r="F365" s="51">
        <f t="shared" si="1238"/>
        <v>1.9263039880097765E-2</v>
      </c>
      <c r="G365" s="51">
        <f t="shared" si="1238"/>
        <v>4.3155285590431365E-2</v>
      </c>
      <c r="H365" s="51">
        <f t="shared" si="1238"/>
        <v>2.1764420028023354E-3</v>
      </c>
      <c r="I365" s="51">
        <f t="shared" si="1238"/>
        <v>4.6815938630355848E-4</v>
      </c>
      <c r="J365" s="51">
        <f t="shared" si="1238"/>
        <v>6.7809397334235379E-5</v>
      </c>
      <c r="K365" s="51">
        <f t="shared" si="1238"/>
        <v>0.20580518421781757</v>
      </c>
      <c r="L365" s="51">
        <f t="shared" si="1238"/>
        <v>1.1391426492982993E-2</v>
      </c>
      <c r="M365" s="51">
        <f t="shared" si="1238"/>
        <v>1.0195914632857806E-2</v>
      </c>
      <c r="N365" s="51">
        <f t="shared" si="1238"/>
        <v>4.9761291226929081E-3</v>
      </c>
      <c r="O365" s="51">
        <f t="shared" si="1238"/>
        <v>3.6320522612182858E-4</v>
      </c>
      <c r="P365" s="51">
        <f t="shared" si="1238"/>
        <v>3.4363459884785802E-3</v>
      </c>
      <c r="Q365" s="51">
        <f t="shared" si="1238"/>
        <v>2.7275698730454211E-3</v>
      </c>
      <c r="R365" s="51">
        <f t="shared" si="1238"/>
        <v>8.5977775974130171E-4</v>
      </c>
      <c r="S365" s="51">
        <f t="shared" si="1238"/>
        <v>4.8536098047222047E-3</v>
      </c>
      <c r="T365" s="51">
        <f t="shared" si="1238"/>
        <v>3.6857170034231453E-3</v>
      </c>
      <c r="U365" s="51">
        <f t="shared" si="1238"/>
        <v>5.3327961989462639E-3</v>
      </c>
      <c r="V365" s="51">
        <f t="shared" si="1238"/>
        <v>9.5134493745751333E-4</v>
      </c>
      <c r="W365" s="51">
        <f t="shared" si="1238"/>
        <v>2.4659155268154992E-3</v>
      </c>
      <c r="X365" s="51">
        <f t="shared" si="1238"/>
        <v>2.0342591191540933E-3</v>
      </c>
      <c r="Y365" s="51">
        <f t="shared" si="1238"/>
        <v>8.9438669710240743E-4</v>
      </c>
      <c r="Z365" s="51">
        <f t="shared" si="1238"/>
        <v>1.4973969537913471E-3</v>
      </c>
      <c r="AA365" s="51">
        <f t="shared" si="1238"/>
        <v>3.755483095523922E-4</v>
      </c>
      <c r="AB365" s="51">
        <f t="shared" si="1238"/>
        <v>5.8054545977810818E-4</v>
      </c>
      <c r="AC365" s="51">
        <f t="shared" si="1238"/>
        <v>1.6444520607008025E-5</v>
      </c>
      <c r="AD365" s="51">
        <f t="shared" si="1238"/>
        <v>3.7910663446696835E-3</v>
      </c>
      <c r="AE365" s="51">
        <f t="shared" ref="AE365:AT365" si="1239">IF(AE238=0,"",ABS((AE238-$AX238)/$AX238))</f>
        <v>6.8531448921047393E-3</v>
      </c>
      <c r="AF365" s="51">
        <f t="shared" si="1239"/>
        <v>3.2164847844408812E-4</v>
      </c>
      <c r="AG365" s="51">
        <f t="shared" si="1239"/>
        <v>2.6775965923566694E-5</v>
      </c>
      <c r="AH365" s="51">
        <f t="shared" si="1239"/>
        <v>2.9207513045175366E-4</v>
      </c>
      <c r="AI365" s="51">
        <f t="shared" si="1239"/>
        <v>2.7904578126183388E-4</v>
      </c>
      <c r="AJ365" s="51">
        <f t="shared" si="1239"/>
        <v>1.8206755709798037E-3</v>
      </c>
      <c r="AK365" s="51">
        <f t="shared" si="1239"/>
        <v>1.8206754852121588E-3</v>
      </c>
      <c r="AL365" s="51">
        <f t="shared" si="1239"/>
        <v>1.8206755074665737E-3</v>
      </c>
      <c r="AM365" s="51">
        <f t="shared" si="1239"/>
        <v>1.8206755571553081E-3</v>
      </c>
      <c r="AN365" s="51">
        <f t="shared" si="1239"/>
        <v>1.8206761941736741E-3</v>
      </c>
      <c r="AO365" s="51">
        <f t="shared" si="1239"/>
        <v>1.8206759307258899E-3</v>
      </c>
      <c r="AP365" s="51">
        <f t="shared" si="1239"/>
        <v>1.8206755690508578E-3</v>
      </c>
      <c r="AQ365" s="51">
        <f t="shared" si="1239"/>
        <v>1.8206757251493198E-3</v>
      </c>
      <c r="AR365" s="51">
        <f t="shared" ref="AR365:AS365" si="1240">IF(AR238=0,"",ABS((AR238-$AX238)/$AX238))</f>
        <v>1.8206757333096854E-3</v>
      </c>
      <c r="AS365" s="51">
        <f t="shared" si="1240"/>
        <v>1.820675660771334E-3</v>
      </c>
      <c r="AT365" s="51">
        <f t="shared" si="1239"/>
        <v>1.8206756479107046E-3</v>
      </c>
      <c r="AU365" s="36"/>
      <c r="AV365" s="63"/>
      <c r="AW365" s="65">
        <f t="shared" si="1218"/>
        <v>0.82483673051640571</v>
      </c>
      <c r="AX365" s="63">
        <f t="shared" si="1228"/>
        <v>1.091322174893292E-2</v>
      </c>
      <c r="AY365" s="63">
        <f t="shared" si="1229"/>
        <v>3.0390446964868748E-4</v>
      </c>
      <c r="AZ365" s="51">
        <f t="shared" si="1230"/>
        <v>1.820675660771334E-3</v>
      </c>
      <c r="BA365" s="51">
        <f t="shared" si="1231"/>
        <v>5.0474625379435803E-3</v>
      </c>
    </row>
    <row r="366" spans="1:53" x14ac:dyDescent="0.25">
      <c r="A366" s="60">
        <v>19623</v>
      </c>
      <c r="B366" s="51">
        <f t="shared" ref="B366:AD366" si="1241">IF(B239=0,"",ABS((B239-$AX239)/$AX239))</f>
        <v>7.5218160924472394E-2</v>
      </c>
      <c r="C366" s="51">
        <f t="shared" si="1241"/>
        <v>7.4644827818973528E-4</v>
      </c>
      <c r="D366" s="51">
        <f t="shared" si="1241"/>
        <v>8.1183236014403012E-4</v>
      </c>
      <c r="E366" s="51">
        <f t="shared" si="1241"/>
        <v>5.5735099477692996E-3</v>
      </c>
      <c r="F366" s="51">
        <f t="shared" si="1241"/>
        <v>1.3193555731421096E-2</v>
      </c>
      <c r="G366" s="51">
        <f t="shared" si="1241"/>
        <v>3.6361799191226167E-2</v>
      </c>
      <c r="H366" s="51">
        <f t="shared" si="1241"/>
        <v>1.8867547286696795E-3</v>
      </c>
      <c r="I366" s="51">
        <f t="shared" si="1241"/>
        <v>3.4473652728479986E-4</v>
      </c>
      <c r="J366" s="51">
        <f t="shared" si="1241"/>
        <v>1.6648040290888204E-5</v>
      </c>
      <c r="K366" s="51">
        <f t="shared" si="1241"/>
        <v>0.18045928136782219</v>
      </c>
      <c r="L366" s="51">
        <f t="shared" si="1241"/>
        <v>1.0204859495380948E-2</v>
      </c>
      <c r="M366" s="51">
        <f t="shared" si="1241"/>
        <v>9.1257048965216817E-3</v>
      </c>
      <c r="N366" s="51">
        <f t="shared" si="1241"/>
        <v>4.4139527652421124E-3</v>
      </c>
      <c r="O366" s="51">
        <f t="shared" si="1241"/>
        <v>4.0571271006121601E-4</v>
      </c>
      <c r="P366" s="51">
        <f t="shared" si="1241"/>
        <v>3.0240342556394273E-3</v>
      </c>
      <c r="Q366" s="51">
        <f t="shared" si="1241"/>
        <v>2.3842421851930007E-3</v>
      </c>
      <c r="R366" s="51">
        <f t="shared" si="1241"/>
        <v>6.9823928930171585E-4</v>
      </c>
      <c r="S366" s="51">
        <f t="shared" si="1241"/>
        <v>4.3033580422788785E-3</v>
      </c>
      <c r="T366" s="51">
        <f t="shared" si="1241"/>
        <v>3.249134379140668E-3</v>
      </c>
      <c r="U366" s="51">
        <f t="shared" si="1241"/>
        <v>4.7359059877619012E-3</v>
      </c>
      <c r="V366" s="51">
        <f t="shared" si="1241"/>
        <v>7.8089437208119026E-4</v>
      </c>
      <c r="W366" s="51">
        <f t="shared" si="1241"/>
        <v>2.1480542236239084E-3</v>
      </c>
      <c r="X366" s="51">
        <f t="shared" si="1241"/>
        <v>1.7584102383197376E-3</v>
      </c>
      <c r="Y366" s="51">
        <f t="shared" si="1241"/>
        <v>7.2947977589323421E-4</v>
      </c>
      <c r="Z366" s="51">
        <f t="shared" si="1241"/>
        <v>1.2738000057359389E-3</v>
      </c>
      <c r="AA366" s="51">
        <f t="shared" si="1241"/>
        <v>2.6113909510462602E-4</v>
      </c>
      <c r="AB366" s="51">
        <f t="shared" si="1241"/>
        <v>6.0189960828324564E-4</v>
      </c>
      <c r="AC366" s="51">
        <f t="shared" si="1241"/>
        <v>6.3013717217964938E-5</v>
      </c>
      <c r="AD366" s="51">
        <f t="shared" si="1241"/>
        <v>3.3442302043537714E-3</v>
      </c>
      <c r="AE366" s="51">
        <f t="shared" ref="AE366:AT366" si="1242">IF(AE239=0,"",ABS((AE239-$AX239)/$AX239))</f>
        <v>6.1082815401934144E-3</v>
      </c>
      <c r="AF366" s="51">
        <f t="shared" si="1242"/>
        <v>2.124852106216561E-4</v>
      </c>
      <c r="AG366" s="51">
        <f t="shared" si="1242"/>
        <v>1.0202763296532634E-4</v>
      </c>
      <c r="AH366" s="51">
        <f t="shared" si="1242"/>
        <v>1.8579016979374687E-4</v>
      </c>
      <c r="AI366" s="51">
        <f t="shared" si="1242"/>
        <v>3.2974445768328134E-4</v>
      </c>
      <c r="AJ366" s="51">
        <f t="shared" si="1242"/>
        <v>1.5254127886233724E-3</v>
      </c>
      <c r="AK366" s="51">
        <f t="shared" si="1242"/>
        <v>1.5254127183399354E-3</v>
      </c>
      <c r="AL366" s="51">
        <f t="shared" si="1242"/>
        <v>1.5254127363113603E-3</v>
      </c>
      <c r="AM366" s="51">
        <f t="shared" si="1242"/>
        <v>1.5254127764899837E-3</v>
      </c>
      <c r="AN366" s="51">
        <f t="shared" si="1242"/>
        <v>1.525413298859661E-3</v>
      </c>
      <c r="AO366" s="51">
        <f t="shared" si="1242"/>
        <v>1.5254130788716401E-3</v>
      </c>
      <c r="AP366" s="51">
        <f t="shared" si="1242"/>
        <v>1.5254127861796265E-3</v>
      </c>
      <c r="AQ366" s="51">
        <f t="shared" si="1242"/>
        <v>1.5254129141601691E-3</v>
      </c>
      <c r="AR366" s="51">
        <f t="shared" ref="AR366:AS366" si="1243">IF(AR239=0,"",ABS((AR239-$AX239)/$AX239))</f>
        <v>1.5254129208268341E-3</v>
      </c>
      <c r="AS366" s="51">
        <f t="shared" si="1243"/>
        <v>1.5254128616526944E-3</v>
      </c>
      <c r="AT366" s="51">
        <f t="shared" si="1242"/>
        <v>1.5254128518623386E-3</v>
      </c>
      <c r="AU366" s="36"/>
      <c r="AV366" s="63"/>
      <c r="AW366" s="65">
        <f t="shared" si="1218"/>
        <v>0.83907468462432677</v>
      </c>
      <c r="AX366" s="63">
        <f t="shared" si="1228"/>
        <v>9.773197655837243E-3</v>
      </c>
      <c r="AY366" s="63">
        <f t="shared" si="1229"/>
        <v>2.3194676441484408E-4</v>
      </c>
      <c r="AZ366" s="51">
        <f t="shared" si="1230"/>
        <v>1.5254128616526944E-3</v>
      </c>
      <c r="BA366" s="51">
        <f t="shared" si="1231"/>
        <v>4.4783434097460714E-3</v>
      </c>
    </row>
    <row r="367" spans="1:53" x14ac:dyDescent="0.25">
      <c r="A367" s="60">
        <v>19624</v>
      </c>
      <c r="B367" s="51">
        <f t="shared" ref="B367:AD367" si="1244">IF(B240=0,"",ABS((B240-$AX240)/$AX240))</f>
        <v>5.4586044842515349E-2</v>
      </c>
      <c r="C367" s="51">
        <f t="shared" si="1244"/>
        <v>7.8580080017507455E-4</v>
      </c>
      <c r="D367" s="51">
        <f t="shared" si="1244"/>
        <v>5.2258157413852713E-4</v>
      </c>
      <c r="E367" s="51">
        <f t="shared" si="1244"/>
        <v>4.5206387204064866E-3</v>
      </c>
      <c r="F367" s="51">
        <f t="shared" si="1244"/>
        <v>1.610225181466186E-2</v>
      </c>
      <c r="G367" s="51">
        <f t="shared" si="1244"/>
        <v>1.9232949734070543E-2</v>
      </c>
      <c r="H367" s="51">
        <f t="shared" si="1244"/>
        <v>1.4251208475497092E-3</v>
      </c>
      <c r="I367" s="51">
        <f t="shared" si="1244"/>
        <v>1.3039292936755116E-4</v>
      </c>
      <c r="J367" s="51">
        <f t="shared" si="1244"/>
        <v>1.730371433565254E-4</v>
      </c>
      <c r="K367" s="51">
        <f t="shared" si="1244"/>
        <v>0.1193778412222064</v>
      </c>
      <c r="L367" s="51">
        <f t="shared" si="1244"/>
        <v>8.4092682519808885E-3</v>
      </c>
      <c r="M367" s="51">
        <f t="shared" si="1244"/>
        <v>7.5031754584443926E-3</v>
      </c>
      <c r="N367" s="51">
        <f t="shared" si="1244"/>
        <v>3.5470373175679176E-3</v>
      </c>
      <c r="O367" s="51">
        <f t="shared" si="1244"/>
        <v>4.9970833110368393E-4</v>
      </c>
      <c r="P367" s="51">
        <f t="shared" si="1244"/>
        <v>2.3800171679928313E-3</v>
      </c>
      <c r="Q367" s="51">
        <f t="shared" si="1244"/>
        <v>1.8428272328811243E-3</v>
      </c>
      <c r="R367" s="51">
        <f t="shared" si="1244"/>
        <v>4.2720514593961456E-4</v>
      </c>
      <c r="S367" s="51">
        <f t="shared" si="1244"/>
        <v>3.454178419008142E-3</v>
      </c>
      <c r="T367" s="51">
        <f t="shared" si="1244"/>
        <v>2.5690184328313308E-3</v>
      </c>
      <c r="U367" s="51">
        <f t="shared" si="1244"/>
        <v>3.8173595357114945E-3</v>
      </c>
      <c r="V367" s="51">
        <f t="shared" si="1244"/>
        <v>4.9660499017548511E-4</v>
      </c>
      <c r="W367" s="51">
        <f t="shared" si="1244"/>
        <v>1.6445162243897166E-3</v>
      </c>
      <c r="X367" s="51">
        <f t="shared" si="1244"/>
        <v>1.3173586335194836E-3</v>
      </c>
      <c r="Y367" s="51">
        <f t="shared" si="1244"/>
        <v>4.5343562977839271E-4</v>
      </c>
      <c r="Z367" s="51">
        <f t="shared" si="1244"/>
        <v>9.104643405926894E-4</v>
      </c>
      <c r="AA367" s="51">
        <f t="shared" si="1244"/>
        <v>6.0201773263401832E-5</v>
      </c>
      <c r="AB367" s="51">
        <f t="shared" si="1244"/>
        <v>6.6443320426521008E-4</v>
      </c>
      <c r="AC367" s="51">
        <f t="shared" si="1244"/>
        <v>2.1196734418229649E-4</v>
      </c>
      <c r="AD367" s="51">
        <f t="shared" si="1244"/>
        <v>2.6488638883719958E-3</v>
      </c>
      <c r="AE367" s="51">
        <f t="shared" ref="AE367:AT367" si="1245">IF(AE240=0,"",ABS((AE240-$AX240)/$AX240))</f>
        <v>4.9696499983213887E-3</v>
      </c>
      <c r="AF367" s="51">
        <f t="shared" si="1245"/>
        <v>1.9350367521073686E-5</v>
      </c>
      <c r="AG367" s="51">
        <f t="shared" si="1245"/>
        <v>2.447246912952651E-4</v>
      </c>
      <c r="AH367" s="51">
        <f t="shared" si="1245"/>
        <v>3.0636685403147644E-6</v>
      </c>
      <c r="AI367" s="51">
        <f t="shared" si="1245"/>
        <v>4.3592307016819944E-4</v>
      </c>
      <c r="AJ367" s="51">
        <f t="shared" si="1245"/>
        <v>1.05549900760143E-3</v>
      </c>
      <c r="AK367" s="51">
        <f t="shared" si="1245"/>
        <v>1.0554989571763174E-3</v>
      </c>
      <c r="AL367" s="51">
        <f t="shared" si="1245"/>
        <v>1.0554989698113096E-3</v>
      </c>
      <c r="AM367" s="51">
        <f t="shared" si="1245"/>
        <v>1.055498998119443E-3</v>
      </c>
      <c r="AN367" s="51">
        <f t="shared" si="1245"/>
        <v>1.0554993732354407E-3</v>
      </c>
      <c r="AO367" s="51">
        <f t="shared" si="1245"/>
        <v>1.0554992114775732E-3</v>
      </c>
      <c r="AP367" s="51">
        <f t="shared" si="1245"/>
        <v>1.0554990050152225E-3</v>
      </c>
      <c r="AQ367" s="51">
        <f t="shared" si="1245"/>
        <v>1.0554990968902492E-3</v>
      </c>
      <c r="AR367" s="51">
        <f t="shared" ref="AR367:AS367" si="1246">IF(AR240=0,"",ABS((AR240-$AX240)/$AX240))</f>
        <v>1.0554991016533107E-3</v>
      </c>
      <c r="AS367" s="51">
        <f t="shared" si="1246"/>
        <v>1.0554990594595392E-3</v>
      </c>
      <c r="AT367" s="51">
        <f t="shared" si="1245"/>
        <v>1.0554990531703055E-3</v>
      </c>
      <c r="AU367" s="36"/>
      <c r="AV367" s="63"/>
      <c r="AW367" s="65">
        <f t="shared" si="1218"/>
        <v>0.86119740216987439</v>
      </c>
      <c r="AX367" s="63">
        <f t="shared" si="1228"/>
        <v>8.0468311345662912E-3</v>
      </c>
      <c r="AY367" s="63">
        <f t="shared" si="1229"/>
        <v>1.8860922368683385E-4</v>
      </c>
      <c r="AZ367" s="51">
        <f t="shared" si="1230"/>
        <v>1.0554990594595392E-3</v>
      </c>
      <c r="BA367" s="51">
        <f t="shared" si="1231"/>
        <v>3.6011017611966337E-3</v>
      </c>
    </row>
    <row r="368" spans="1:53" x14ac:dyDescent="0.25">
      <c r="A368" s="60">
        <v>19625</v>
      </c>
      <c r="B368" s="51">
        <f t="shared" ref="B368:AD368" si="1247">IF(B241=0,"",ABS((B241-$AX241)/$AX241))</f>
        <v>4.1142707458332359E-2</v>
      </c>
      <c r="C368" s="51">
        <f t="shared" si="1247"/>
        <v>7.7805797891658372E-4</v>
      </c>
      <c r="D368" s="51">
        <f t="shared" si="1247"/>
        <v>3.8176054353068956E-4</v>
      </c>
      <c r="E368" s="51">
        <f t="shared" si="1247"/>
        <v>3.9258473729827451E-3</v>
      </c>
      <c r="F368" s="51">
        <f t="shared" si="1247"/>
        <v>2.4923540927480045E-2</v>
      </c>
      <c r="G368" s="51">
        <f t="shared" si="1247"/>
        <v>9.2980315454153761E-3</v>
      </c>
      <c r="H368" s="51">
        <f t="shared" si="1247"/>
        <v>1.1818185264271103E-3</v>
      </c>
      <c r="I368" s="51">
        <f t="shared" si="1247"/>
        <v>3.4104022459267563E-5</v>
      </c>
      <c r="J368" s="51">
        <f t="shared" si="1247"/>
        <v>2.3487225731939088E-4</v>
      </c>
      <c r="K368" s="51">
        <f t="shared" si="1247"/>
        <v>7.632005653456829E-2</v>
      </c>
      <c r="L368" s="51">
        <f t="shared" si="1247"/>
        <v>7.3729318351143424E-3</v>
      </c>
      <c r="M368" s="51">
        <f t="shared" si="1247"/>
        <v>6.5697238229764088E-3</v>
      </c>
      <c r="N368" s="51">
        <f t="shared" si="1247"/>
        <v>3.0627961853588194E-3</v>
      </c>
      <c r="O368" s="51">
        <f t="shared" si="1247"/>
        <v>5.2445068659039715E-4</v>
      </c>
      <c r="P368" s="51">
        <f t="shared" si="1247"/>
        <v>2.0282885166911478E-3</v>
      </c>
      <c r="Q368" s="51">
        <f t="shared" si="1247"/>
        <v>1.5520952775511989E-3</v>
      </c>
      <c r="R368" s="51">
        <f t="shared" si="1247"/>
        <v>2.9721386083735035E-4</v>
      </c>
      <c r="S368" s="51">
        <f t="shared" si="1247"/>
        <v>2.9804811871509433E-3</v>
      </c>
      <c r="T368" s="51">
        <f t="shared" si="1247"/>
        <v>2.1958291062896271E-3</v>
      </c>
      <c r="U368" s="51">
        <f t="shared" si="1247"/>
        <v>3.3024239090082381E-3</v>
      </c>
      <c r="V368" s="51">
        <f t="shared" si="1247"/>
        <v>3.5873350110193335E-4</v>
      </c>
      <c r="W368" s="51">
        <f t="shared" si="1247"/>
        <v>1.376302016676832E-3</v>
      </c>
      <c r="X368" s="51">
        <f t="shared" si="1247"/>
        <v>1.0862924207495773E-3</v>
      </c>
      <c r="Y368" s="51">
        <f t="shared" si="1247"/>
        <v>3.2046591135366747E-4</v>
      </c>
      <c r="Z368" s="51">
        <f t="shared" si="1247"/>
        <v>7.2560004679538665E-4</v>
      </c>
      <c r="AA368" s="51">
        <f t="shared" si="1247"/>
        <v>2.8117138316136277E-5</v>
      </c>
      <c r="AB368" s="51">
        <f t="shared" si="1247"/>
        <v>6.7047146767730797E-4</v>
      </c>
      <c r="AC368" s="51">
        <f t="shared" si="1247"/>
        <v>2.693820840149039E-4</v>
      </c>
      <c r="AD368" s="51">
        <f t="shared" si="1247"/>
        <v>2.266608260120546E-3</v>
      </c>
      <c r="AE368" s="51">
        <f t="shared" ref="AE368:AT368" si="1248">IF(AE241=0,"",ABS((AE241-$AX241)/$AX241))</f>
        <v>4.3238743748821376E-3</v>
      </c>
      <c r="AF368" s="51">
        <f t="shared" si="1248"/>
        <v>6.4329984806397984E-5</v>
      </c>
      <c r="AG368" s="51">
        <f t="shared" si="1248"/>
        <v>2.9841991622333919E-4</v>
      </c>
      <c r="AH368" s="51">
        <f t="shared" si="1248"/>
        <v>8.4198971838012865E-5</v>
      </c>
      <c r="AI368" s="51">
        <f t="shared" si="1248"/>
        <v>4.6790817184980539E-4</v>
      </c>
      <c r="AJ368" s="51">
        <f t="shared" si="1248"/>
        <v>8.0726143912831843E-4</v>
      </c>
      <c r="AK368" s="51">
        <f t="shared" si="1248"/>
        <v>8.0726139933133773E-4</v>
      </c>
      <c r="AL368" s="51">
        <f t="shared" si="1248"/>
        <v>8.0726140916514359E-4</v>
      </c>
      <c r="AM368" s="51">
        <f t="shared" si="1248"/>
        <v>8.0726143123272507E-4</v>
      </c>
      <c r="AN368" s="51">
        <f t="shared" si="1248"/>
        <v>8.0726172746364833E-4</v>
      </c>
      <c r="AO368" s="51">
        <f t="shared" si="1248"/>
        <v>8.0726159772888471E-4</v>
      </c>
      <c r="AP368" s="51">
        <f t="shared" si="1248"/>
        <v>8.0726143664542021E-4</v>
      </c>
      <c r="AQ368" s="51">
        <f t="shared" si="1248"/>
        <v>8.0726150918246961E-4</v>
      </c>
      <c r="AR368" s="51">
        <f t="shared" ref="AR368:AS368" si="1249">IF(AR241=0,"",ABS((AR241-$AX241)/$AX241))</f>
        <v>8.0726151293100961E-4</v>
      </c>
      <c r="AS368" s="51">
        <f t="shared" si="1249"/>
        <v>8.0726147976956824E-4</v>
      </c>
      <c r="AT368" s="51">
        <f t="shared" si="1248"/>
        <v>8.0726147520038033E-4</v>
      </c>
      <c r="AU368" s="36"/>
      <c r="AV368" s="63"/>
      <c r="AW368" s="65">
        <f t="shared" si="1218"/>
        <v>0.87492483203398519</v>
      </c>
      <c r="AX368" s="63">
        <f t="shared" si="1228"/>
        <v>7.0516486302591701E-3</v>
      </c>
      <c r="AY368" s="63">
        <f t="shared" si="1229"/>
        <v>2.4867618799759609E-4</v>
      </c>
      <c r="AZ368" s="51">
        <f t="shared" si="1230"/>
        <v>8.0726147976956824E-4</v>
      </c>
      <c r="BA368" s="51">
        <f t="shared" si="1231"/>
        <v>3.1107217300887038E-3</v>
      </c>
    </row>
    <row r="369" spans="1:53" x14ac:dyDescent="0.25">
      <c r="A369" s="60">
        <v>19626</v>
      </c>
      <c r="B369" s="51">
        <f t="shared" ref="B369:AD369" si="1250">IF(B242=0,"",ABS((B242-$AX242)/$AX242))</f>
        <v>3.2932815782768715E-2</v>
      </c>
      <c r="C369" s="51">
        <f t="shared" si="1250"/>
        <v>1.0093421176606535E-3</v>
      </c>
      <c r="D369" s="51">
        <f t="shared" si="1250"/>
        <v>3.6863710023946446E-5</v>
      </c>
      <c r="E369" s="51">
        <f t="shared" si="1250"/>
        <v>3.2337813568387793E-3</v>
      </c>
      <c r="F369" s="51">
        <f t="shared" si="1250"/>
        <v>1.6406944215632106E-2</v>
      </c>
      <c r="G369" s="51">
        <f t="shared" si="1250"/>
        <v>2.3340060601089826E-2</v>
      </c>
      <c r="H369" s="51">
        <f t="shared" si="1250"/>
        <v>7.5855016830930137E-4</v>
      </c>
      <c r="I369" s="51">
        <f t="shared" si="1250"/>
        <v>2.7673732231765921E-4</v>
      </c>
      <c r="J369" s="51">
        <f t="shared" si="1250"/>
        <v>5.1936541420340122E-4</v>
      </c>
      <c r="K369" s="51">
        <f t="shared" si="1250"/>
        <v>7.5943819769621057E-2</v>
      </c>
      <c r="L369" s="51">
        <f t="shared" si="1250"/>
        <v>6.3431987180498492E-3</v>
      </c>
      <c r="M369" s="51">
        <f t="shared" si="1250"/>
        <v>5.6186707957577731E-3</v>
      </c>
      <c r="N369" s="51">
        <f t="shared" si="1250"/>
        <v>2.4552723218967377E-3</v>
      </c>
      <c r="O369" s="51">
        <f t="shared" si="1250"/>
        <v>7.8057753382204133E-4</v>
      </c>
      <c r="P369" s="51">
        <f t="shared" si="1250"/>
        <v>1.5221022253174446E-3</v>
      </c>
      <c r="Q369" s="51">
        <f t="shared" si="1250"/>
        <v>1.0925555890655739E-3</v>
      </c>
      <c r="R369" s="51">
        <f t="shared" si="1250"/>
        <v>3.9401034875561265E-5</v>
      </c>
      <c r="S369" s="51">
        <f t="shared" si="1250"/>
        <v>2.3810206642888177E-3</v>
      </c>
      <c r="T369" s="51">
        <f t="shared" si="1250"/>
        <v>1.6732309818165724E-3</v>
      </c>
      <c r="U369" s="51">
        <f t="shared" si="1250"/>
        <v>2.6714267430838962E-3</v>
      </c>
      <c r="V369" s="51">
        <f t="shared" si="1250"/>
        <v>1.6092299569839148E-5</v>
      </c>
      <c r="W369" s="51">
        <f t="shared" si="1250"/>
        <v>9.3398254668150679E-4</v>
      </c>
      <c r="X369" s="51">
        <f t="shared" si="1250"/>
        <v>6.7238150209608097E-4</v>
      </c>
      <c r="Y369" s="51">
        <f t="shared" si="1250"/>
        <v>1.8426710935726385E-5</v>
      </c>
      <c r="Z369" s="51">
        <f t="shared" si="1250"/>
        <v>3.470215757917393E-4</v>
      </c>
      <c r="AA369" s="51">
        <f t="shared" si="1250"/>
        <v>3.3286351017038844E-4</v>
      </c>
      <c r="AB369" s="51">
        <f t="shared" si="1250"/>
        <v>9.1229454941247625E-4</v>
      </c>
      <c r="AC369" s="51">
        <f t="shared" si="1250"/>
        <v>5.5049480263773525E-4</v>
      </c>
      <c r="AD369" s="51">
        <f t="shared" si="1250"/>
        <v>1.7370767751067589E-3</v>
      </c>
      <c r="AE369" s="51">
        <f t="shared" ref="AE369:AT369" si="1251">IF(AE242=0,"",ABS((AE242-$AX242)/$AX242))</f>
        <v>3.5928186536985625E-3</v>
      </c>
      <c r="AF369" s="51">
        <f t="shared" si="1251"/>
        <v>3.6552906178463564E-4</v>
      </c>
      <c r="AG369" s="51">
        <f t="shared" si="1251"/>
        <v>5.7668817267649865E-4</v>
      </c>
      <c r="AH369" s="51">
        <f t="shared" si="1251"/>
        <v>3.834517465258021E-4</v>
      </c>
      <c r="AI369" s="51">
        <f t="shared" si="1251"/>
        <v>7.2957382959519263E-4</v>
      </c>
      <c r="AJ369" s="51">
        <f t="shared" si="1251"/>
        <v>6.8059875526181319E-4</v>
      </c>
      <c r="AK369" s="51">
        <f t="shared" si="1251"/>
        <v>6.8059872302773841E-4</v>
      </c>
      <c r="AL369" s="51">
        <f t="shared" si="1251"/>
        <v>6.8059873090016779E-4</v>
      </c>
      <c r="AM369" s="51">
        <f t="shared" si="1251"/>
        <v>6.805987485918165E-4</v>
      </c>
      <c r="AN369" s="51">
        <f t="shared" si="1251"/>
        <v>6.8059898864649185E-4</v>
      </c>
      <c r="AO369" s="51">
        <f t="shared" si="1251"/>
        <v>6.8059888219150846E-4</v>
      </c>
      <c r="AP369" s="51">
        <f t="shared" si="1251"/>
        <v>6.8059875295613693E-4</v>
      </c>
      <c r="AQ369" s="51">
        <f t="shared" si="1251"/>
        <v>6.8059881172511424E-4</v>
      </c>
      <c r="AR369" s="51">
        <f t="shared" ref="AR369:AS369" si="1252">IF(AR242=0,"",ABS((AR242-$AX242)/$AX242))</f>
        <v>6.8059881475408097E-4</v>
      </c>
      <c r="AS369" s="51">
        <f t="shared" si="1252"/>
        <v>6.8059878798769553E-4</v>
      </c>
      <c r="AT369" s="51">
        <f t="shared" si="1251"/>
        <v>6.8059878455244214E-4</v>
      </c>
      <c r="AU369" s="36"/>
      <c r="AV369" s="63"/>
      <c r="AW369" s="65">
        <f t="shared" si="1218"/>
        <v>0.88596842547105314</v>
      </c>
      <c r="AX369" s="63">
        <f t="shared" si="1228"/>
        <v>6.0533875491330198E-3</v>
      </c>
      <c r="AY369" s="63">
        <f t="shared" si="1229"/>
        <v>2.9918779745875091E-4</v>
      </c>
      <c r="AZ369" s="51">
        <f t="shared" si="1230"/>
        <v>6.8059888219150846E-4</v>
      </c>
      <c r="BA369" s="51">
        <f t="shared" si="1231"/>
        <v>2.4985032061341701E-3</v>
      </c>
    </row>
    <row r="370" spans="1:53" x14ac:dyDescent="0.25">
      <c r="A370" s="60">
        <v>19627</v>
      </c>
      <c r="B370" s="51">
        <f t="shared" ref="B370:AD370" si="1253">IF(B243=0,"",ABS((B243-$AX243)/$AX243))</f>
        <v>2.3232525283104436E-2</v>
      </c>
      <c r="C370" s="51">
        <f t="shared" si="1253"/>
        <v>9.4055640264544286E-4</v>
      </c>
      <c r="D370" s="51">
        <f t="shared" si="1253"/>
        <v>1.0033657078484915E-5</v>
      </c>
      <c r="E370" s="51">
        <f t="shared" si="1253"/>
        <v>2.8333882722719286E-3</v>
      </c>
      <c r="F370" s="51">
        <f t="shared" si="1253"/>
        <v>2.5569976072840433E-2</v>
      </c>
      <c r="G370" s="51">
        <f t="shared" si="1253"/>
        <v>1.875342705053417E-2</v>
      </c>
      <c r="H370" s="51">
        <f t="shared" si="1253"/>
        <v>6.3185309631163579E-4</v>
      </c>
      <c r="I370" s="51">
        <f t="shared" si="1253"/>
        <v>2.889586005582685E-4</v>
      </c>
      <c r="J370" s="51">
        <f t="shared" si="1253"/>
        <v>5.0475835600165568E-4</v>
      </c>
      <c r="K370" s="51">
        <f t="shared" si="1253"/>
        <v>4.6569554885187846E-2</v>
      </c>
      <c r="L370" s="51">
        <f t="shared" si="1253"/>
        <v>5.5989851562288908E-3</v>
      </c>
      <c r="M370" s="51">
        <f t="shared" si="1253"/>
        <v>4.9545711267536836E-3</v>
      </c>
      <c r="N370" s="51">
        <f t="shared" si="1253"/>
        <v>2.1409620187768106E-3</v>
      </c>
      <c r="O370" s="51">
        <f t="shared" si="1253"/>
        <v>7.37087241143393E-4</v>
      </c>
      <c r="P370" s="51">
        <f t="shared" si="1253"/>
        <v>1.3109761895319686E-3</v>
      </c>
      <c r="Q370" s="51">
        <f t="shared" si="1253"/>
        <v>9.2892620673258456E-4</v>
      </c>
      <c r="R370" s="51">
        <f t="shared" si="1253"/>
        <v>7.786554084614127E-5</v>
      </c>
      <c r="S370" s="51">
        <f t="shared" si="1253"/>
        <v>2.0749206416245361E-3</v>
      </c>
      <c r="T370" s="51">
        <f t="shared" si="1253"/>
        <v>1.4453940367171153E-3</v>
      </c>
      <c r="U370" s="51">
        <f t="shared" si="1253"/>
        <v>2.3332153786367162E-3</v>
      </c>
      <c r="V370" s="51">
        <f t="shared" si="1253"/>
        <v>2.8508330846580237E-5</v>
      </c>
      <c r="W370" s="51">
        <f t="shared" si="1253"/>
        <v>7.8788719031931979E-4</v>
      </c>
      <c r="X370" s="51">
        <f t="shared" si="1253"/>
        <v>5.5521239189155157E-4</v>
      </c>
      <c r="Y370" s="51">
        <f t="shared" si="1253"/>
        <v>5.9210451058301723E-5</v>
      </c>
      <c r="Z370" s="51">
        <f t="shared" si="1253"/>
        <v>2.6582878363060855E-4</v>
      </c>
      <c r="AA370" s="51">
        <f t="shared" si="1253"/>
        <v>3.3887874577160184E-4</v>
      </c>
      <c r="AB370" s="51">
        <f t="shared" si="1253"/>
        <v>8.5423982961992215E-4</v>
      </c>
      <c r="AC370" s="51">
        <f t="shared" si="1253"/>
        <v>5.3244570190111166E-4</v>
      </c>
      <c r="AD370" s="51">
        <f t="shared" si="1253"/>
        <v>1.502180122818049E-3</v>
      </c>
      <c r="AE370" s="51">
        <f t="shared" ref="AE370:AT370" si="1254">IF(AE243=0,"",ABS((AE243-$AX243)/$AX243))</f>
        <v>3.1527253479805175E-3</v>
      </c>
      <c r="AF370" s="51">
        <f t="shared" si="1254"/>
        <v>3.6793235548240942E-4</v>
      </c>
      <c r="AG370" s="51">
        <f t="shared" si="1254"/>
        <v>5.5574277350427844E-4</v>
      </c>
      <c r="AH370" s="51">
        <f t="shared" si="1254"/>
        <v>3.8387326803716767E-4</v>
      </c>
      <c r="AI370" s="51">
        <f t="shared" si="1254"/>
        <v>6.9172327631890015E-4</v>
      </c>
      <c r="AJ370" s="51">
        <f t="shared" si="1254"/>
        <v>5.4621516582805589E-4</v>
      </c>
      <c r="AK370" s="51">
        <f t="shared" si="1254"/>
        <v>5.462151403757971E-4</v>
      </c>
      <c r="AL370" s="51">
        <f t="shared" si="1254"/>
        <v>5.462151465183998E-4</v>
      </c>
      <c r="AM370" s="51">
        <f t="shared" si="1254"/>
        <v>5.4621516034433196E-4</v>
      </c>
      <c r="AN370" s="51">
        <f t="shared" si="1254"/>
        <v>5.4621534998604965E-4</v>
      </c>
      <c r="AO370" s="51">
        <f t="shared" si="1254"/>
        <v>5.4621526484855537E-4</v>
      </c>
      <c r="AP370" s="51">
        <f t="shared" si="1254"/>
        <v>5.4621516377490918E-4</v>
      </c>
      <c r="AQ370" s="51">
        <f t="shared" si="1254"/>
        <v>5.4621521019132546E-4</v>
      </c>
      <c r="AR370" s="51">
        <f t="shared" ref="AR370:AS370" si="1255">IF(AR243=0,"",ABS((AR243-$AX243)/$AX243))</f>
        <v>5.4621521257725415E-4</v>
      </c>
      <c r="AS370" s="51">
        <f t="shared" si="1255"/>
        <v>5.4621519151628294E-4</v>
      </c>
      <c r="AT370" s="51">
        <f t="shared" si="1254"/>
        <v>5.4621518901546513E-4</v>
      </c>
      <c r="AU370" s="36"/>
      <c r="AV370" s="63"/>
      <c r="AW370" s="65">
        <f t="shared" si="1218"/>
        <v>0.8972566839185051</v>
      </c>
      <c r="AX370" s="63">
        <f t="shared" si="1228"/>
        <v>5.3412195444388086E-3</v>
      </c>
      <c r="AY370" s="63">
        <f t="shared" si="1229"/>
        <v>2.7508071040167252E-4</v>
      </c>
      <c r="AZ370" s="51">
        <f t="shared" si="1230"/>
        <v>5.5521239189155157E-4</v>
      </c>
      <c r="BA370" s="51">
        <f t="shared" si="1231"/>
        <v>2.1794126907487923E-3</v>
      </c>
    </row>
    <row r="371" spans="1:53" x14ac:dyDescent="0.25">
      <c r="A371" s="60">
        <v>19628</v>
      </c>
      <c r="B371" s="51">
        <f t="shared" ref="B371:AD371" si="1256">IF(B244=0,"",ABS((B244-$AX244)/$AX244))</f>
        <v>1.3348962757994564E-2</v>
      </c>
      <c r="C371" s="51">
        <f t="shared" si="1256"/>
        <v>1.1435717723599199E-3</v>
      </c>
      <c r="D371" s="51">
        <f t="shared" si="1256"/>
        <v>3.1932670723324325E-4</v>
      </c>
      <c r="E371" s="51">
        <f t="shared" si="1256"/>
        <v>2.1993398283300068E-3</v>
      </c>
      <c r="F371" s="51">
        <f t="shared" si="1256"/>
        <v>1.4853882599107247E-3</v>
      </c>
      <c r="G371" s="51">
        <f t="shared" si="1256"/>
        <v>1.5004959572063156E-2</v>
      </c>
      <c r="H371" s="51">
        <f t="shared" si="1256"/>
        <v>2.4924831053464984E-4</v>
      </c>
      <c r="I371" s="51">
        <f t="shared" si="1256"/>
        <v>5.6639483787672212E-4</v>
      </c>
      <c r="J371" s="51">
        <f t="shared" si="1256"/>
        <v>7.5754748562896761E-4</v>
      </c>
      <c r="K371" s="51">
        <f t="shared" si="1256"/>
        <v>4.0665348781110992E-2</v>
      </c>
      <c r="L371" s="51">
        <f t="shared" si="1256"/>
        <v>4.6490699311273077E-3</v>
      </c>
      <c r="M371" s="51">
        <f t="shared" si="1256"/>
        <v>4.0782562804256338E-3</v>
      </c>
      <c r="N371" s="51">
        <f t="shared" si="1256"/>
        <v>1.5859975529211158E-3</v>
      </c>
      <c r="O371" s="51">
        <f t="shared" si="1256"/>
        <v>9.6334143504675767E-4</v>
      </c>
      <c r="P371" s="51">
        <f t="shared" si="1256"/>
        <v>8.5080678265588038E-4</v>
      </c>
      <c r="Q371" s="51">
        <f t="shared" si="1256"/>
        <v>5.1239182466414704E-4</v>
      </c>
      <c r="R371" s="51">
        <f t="shared" si="1256"/>
        <v>3.7941134817912737E-4</v>
      </c>
      <c r="S371" s="51">
        <f t="shared" si="1256"/>
        <v>1.527498934409973E-3</v>
      </c>
      <c r="T371" s="51">
        <f t="shared" si="1256"/>
        <v>9.6987237051005329E-4</v>
      </c>
      <c r="U371" s="51">
        <f t="shared" si="1256"/>
        <v>1.7562930836132443E-3</v>
      </c>
      <c r="V371" s="51">
        <f t="shared" si="1256"/>
        <v>3.3569137621349059E-4</v>
      </c>
      <c r="W371" s="51">
        <f t="shared" si="1256"/>
        <v>3.8746126228466921E-4</v>
      </c>
      <c r="X371" s="51">
        <f t="shared" si="1256"/>
        <v>1.8136091442800241E-4</v>
      </c>
      <c r="Y371" s="51">
        <f t="shared" si="1256"/>
        <v>3.6288693142994059E-4</v>
      </c>
      <c r="Z371" s="51">
        <f t="shared" si="1256"/>
        <v>7.4971364603886617E-5</v>
      </c>
      <c r="AA371" s="51">
        <f t="shared" si="1256"/>
        <v>6.1061351135526984E-4</v>
      </c>
      <c r="AB371" s="51">
        <f t="shared" si="1256"/>
        <v>1.0671137293383581E-3</v>
      </c>
      <c r="AC371" s="51">
        <f t="shared" si="1256"/>
        <v>7.8207263615169792E-4</v>
      </c>
      <c r="AD371" s="51">
        <f t="shared" si="1256"/>
        <v>1.0201727273360388E-3</v>
      </c>
      <c r="AE371" s="51">
        <f t="shared" ref="AE371:AT371" si="1257">IF(AE244=0,"",ABS((AE244-$AX244)/$AX244))</f>
        <v>2.482204438193599E-3</v>
      </c>
      <c r="AF371" s="51">
        <f t="shared" si="1257"/>
        <v>6.3634883806796671E-4</v>
      </c>
      <c r="AG371" s="51">
        <f t="shared" si="1257"/>
        <v>8.0270888660749159E-4</v>
      </c>
      <c r="AH371" s="51">
        <f t="shared" si="1257"/>
        <v>6.5046910097824387E-4</v>
      </c>
      <c r="AI371" s="51">
        <f t="shared" si="1257"/>
        <v>9.2315867548153929E-4</v>
      </c>
      <c r="AJ371" s="51">
        <f t="shared" si="1257"/>
        <v>1.56588074379888E-4</v>
      </c>
      <c r="AK371" s="51">
        <f t="shared" si="1257"/>
        <v>1.5658805450130105E-4</v>
      </c>
      <c r="AL371" s="51">
        <f t="shared" si="1257"/>
        <v>1.5658805924479902E-4</v>
      </c>
      <c r="AM371" s="51">
        <f t="shared" si="1257"/>
        <v>1.5658806993837018E-4</v>
      </c>
      <c r="AN371" s="51">
        <f t="shared" si="1257"/>
        <v>1.5658821811816246E-4</v>
      </c>
      <c r="AO371" s="51">
        <f t="shared" si="1257"/>
        <v>1.5658815083896462E-4</v>
      </c>
      <c r="AP371" s="51">
        <f t="shared" si="1257"/>
        <v>1.5658807260628967E-4</v>
      </c>
      <c r="AQ371" s="51">
        <f t="shared" si="1257"/>
        <v>1.5658810886616883E-4</v>
      </c>
      <c r="AR371" s="51">
        <f t="shared" ref="AR371:AS371" si="1258">IF(AR244=0,"",ABS((AR244-$AX244)/$AX244))</f>
        <v>1.5658811072538322E-4</v>
      </c>
      <c r="AS371" s="51">
        <f t="shared" si="1258"/>
        <v>1.5658809433075936E-4</v>
      </c>
      <c r="AT371" s="51">
        <f t="shared" si="1257"/>
        <v>1.5658809253380008E-4</v>
      </c>
      <c r="AU371" s="36"/>
      <c r="AV371" s="63"/>
      <c r="AW371" s="65">
        <f t="shared" si="1218"/>
        <v>0.90786424336369276</v>
      </c>
      <c r="AX371" s="63">
        <f t="shared" si="1228"/>
        <v>3.4398355435328221E-3</v>
      </c>
      <c r="AY371" s="63">
        <f t="shared" si="1229"/>
        <v>1.5658807331572902E-4</v>
      </c>
      <c r="AZ371" s="51">
        <f t="shared" si="1230"/>
        <v>6.3634883806796671E-4</v>
      </c>
      <c r="BA371" s="51">
        <f t="shared" si="1231"/>
        <v>1.5391986581122018E-3</v>
      </c>
    </row>
    <row r="372" spans="1:53" x14ac:dyDescent="0.25">
      <c r="A372" s="60">
        <v>19629</v>
      </c>
      <c r="B372" s="51">
        <f t="shared" ref="B372:AD372" si="1259">IF(B245=0,"",ABS((B245-$AX245)/$AX245))</f>
        <v>7.9883866697298481E-3</v>
      </c>
      <c r="C372" s="51">
        <f t="shared" si="1259"/>
        <v>1.1133857611410609E-3</v>
      </c>
      <c r="D372" s="51">
        <f t="shared" si="1259"/>
        <v>3.5477517006802156E-4</v>
      </c>
      <c r="E372" s="51">
        <f t="shared" si="1259"/>
        <v>1.9633304445764951E-3</v>
      </c>
      <c r="F372" s="51">
        <f t="shared" si="1259"/>
        <v>5.1325041665863233E-3</v>
      </c>
      <c r="G372" s="51">
        <f t="shared" si="1259"/>
        <v>1.2402065048335943E-2</v>
      </c>
      <c r="H372" s="51">
        <f t="shared" si="1259"/>
        <v>1.6852432805440463E-4</v>
      </c>
      <c r="I372" s="51">
        <f t="shared" si="1259"/>
        <v>5.8216931886659969E-4</v>
      </c>
      <c r="J372" s="51">
        <f t="shared" si="1259"/>
        <v>7.5810052079261427E-4</v>
      </c>
      <c r="K372" s="51">
        <f t="shared" si="1259"/>
        <v>2.5331071033215507E-2</v>
      </c>
      <c r="L372" s="51">
        <f t="shared" si="1259"/>
        <v>4.2179890144115701E-3</v>
      </c>
      <c r="M372" s="51">
        <f t="shared" si="1259"/>
        <v>3.692629142121128E-3</v>
      </c>
      <c r="N372" s="51">
        <f t="shared" si="1259"/>
        <v>1.3988284833354203E-3</v>
      </c>
      <c r="O372" s="51">
        <f t="shared" si="1259"/>
        <v>9.4750714848599899E-4</v>
      </c>
      <c r="P372" s="51">
        <f t="shared" si="1259"/>
        <v>7.2218080331871754E-4</v>
      </c>
      <c r="Q372" s="51">
        <f t="shared" si="1259"/>
        <v>4.1071376036611051E-4</v>
      </c>
      <c r="R372" s="51">
        <f t="shared" si="1259"/>
        <v>4.1007530497617651E-4</v>
      </c>
      <c r="S372" s="51">
        <f t="shared" si="1259"/>
        <v>1.3449880864970791E-3</v>
      </c>
      <c r="T372" s="51">
        <f t="shared" si="1259"/>
        <v>8.3176521447036501E-4</v>
      </c>
      <c r="U372" s="51">
        <f t="shared" si="1259"/>
        <v>1.5555634003042241E-3</v>
      </c>
      <c r="V372" s="51">
        <f t="shared" si="1259"/>
        <v>3.6983675218454616E-4</v>
      </c>
      <c r="W372" s="51">
        <f t="shared" si="1259"/>
        <v>2.9573138184576278E-4</v>
      </c>
      <c r="X372" s="51">
        <f t="shared" si="1259"/>
        <v>1.0604275918266435E-4</v>
      </c>
      <c r="Y372" s="51">
        <f t="shared" si="1259"/>
        <v>3.9486673937898486E-4</v>
      </c>
      <c r="Z372" s="51">
        <f t="shared" si="1259"/>
        <v>1.2987783415123396E-4</v>
      </c>
      <c r="AA372" s="51">
        <f t="shared" si="1259"/>
        <v>6.2286690411371664E-4</v>
      </c>
      <c r="AB372" s="51">
        <f t="shared" si="1259"/>
        <v>1.0430161027278589E-3</v>
      </c>
      <c r="AC372" s="51">
        <f t="shared" si="1259"/>
        <v>7.8067277686413069E-4</v>
      </c>
      <c r="AD372" s="51">
        <f t="shared" si="1259"/>
        <v>8.7806014532202552E-4</v>
      </c>
      <c r="AE372" s="51">
        <f t="shared" ref="AE372:AT372" si="1260">IF(AE245=0,"",ABS((AE245-$AX245)/$AX245))</f>
        <v>2.2236705595419519E-3</v>
      </c>
      <c r="AF372" s="51">
        <f t="shared" si="1260"/>
        <v>6.4655293979468185E-4</v>
      </c>
      <c r="AG372" s="51">
        <f t="shared" si="1260"/>
        <v>7.9966576943404889E-4</v>
      </c>
      <c r="AH372" s="51">
        <f t="shared" si="1260"/>
        <v>6.5954881368905638E-4</v>
      </c>
      <c r="AI372" s="51">
        <f t="shared" si="1260"/>
        <v>9.1052417149454254E-4</v>
      </c>
      <c r="AJ372" s="51">
        <f t="shared" si="1260"/>
        <v>7.1504340535725363E-5</v>
      </c>
      <c r="AK372" s="51">
        <f t="shared" si="1260"/>
        <v>7.1504323848734191E-5</v>
      </c>
      <c r="AL372" s="51">
        <f t="shared" si="1260"/>
        <v>7.1504327799437102E-5</v>
      </c>
      <c r="AM372" s="51">
        <f t="shared" si="1260"/>
        <v>7.1504336716137894E-5</v>
      </c>
      <c r="AN372" s="51">
        <f t="shared" si="1260"/>
        <v>7.1504461143005466E-5</v>
      </c>
      <c r="AO372" s="51">
        <f t="shared" si="1260"/>
        <v>7.1504404215831202E-5</v>
      </c>
      <c r="AP372" s="51">
        <f t="shared" si="1260"/>
        <v>7.1504338949106939E-5</v>
      </c>
      <c r="AQ372" s="51">
        <f t="shared" si="1260"/>
        <v>7.1504369391566229E-5</v>
      </c>
      <c r="AR372" s="51">
        <f t="shared" ref="AR372:AS372" si="1261">IF(AR245=0,"",ABS((AR245-$AX245)/$AX245))</f>
        <v>7.1504370949776293E-5</v>
      </c>
      <c r="AS372" s="51">
        <f t="shared" si="1261"/>
        <v>7.1504357218710231E-5</v>
      </c>
      <c r="AT372" s="51">
        <f t="shared" si="1260"/>
        <v>7.1504355800720861E-5</v>
      </c>
      <c r="AU372" s="36"/>
      <c r="AV372" s="63"/>
      <c r="AW372" s="65">
        <f t="shared" si="1218"/>
        <v>0.91455778354891937</v>
      </c>
      <c r="AX372" s="63">
        <f t="shared" si="1228"/>
        <v>4.0078450654953942E-3</v>
      </c>
      <c r="AY372" s="63">
        <f t="shared" si="1229"/>
        <v>7.1504346641723557E-5</v>
      </c>
      <c r="AZ372" s="51">
        <f t="shared" si="1230"/>
        <v>6.4655293979468185E-4</v>
      </c>
      <c r="BA372" s="51">
        <f t="shared" si="1231"/>
        <v>1.4301754667291815E-3</v>
      </c>
    </row>
    <row r="373" spans="1:53" x14ac:dyDescent="0.25">
      <c r="A373" s="60">
        <v>19630</v>
      </c>
      <c r="B373" s="51">
        <f t="shared" ref="B373:AD373" si="1262">IF(B246=0,"",ABS((B246-$AX246)/$AX246))</f>
        <v>4.2347201599892418E-4</v>
      </c>
      <c r="C373" s="51">
        <f t="shared" si="1262"/>
        <v>1.1412628682313437E-3</v>
      </c>
      <c r="D373" s="51">
        <f t="shared" si="1262"/>
        <v>4.679913047613247E-4</v>
      </c>
      <c r="E373" s="51">
        <f t="shared" si="1262"/>
        <v>1.5893416868271409E-3</v>
      </c>
      <c r="F373" s="51">
        <f t="shared" si="1262"/>
        <v>5.1062777655057692E-3</v>
      </c>
      <c r="G373" s="51">
        <f t="shared" si="1262"/>
        <v>6.722292188679437E-3</v>
      </c>
      <c r="H373" s="51">
        <f t="shared" si="1262"/>
        <v>3.5597853216526294E-6</v>
      </c>
      <c r="I373" s="51">
        <f t="shared" si="1262"/>
        <v>6.6980501728801508E-4</v>
      </c>
      <c r="J373" s="51">
        <f t="shared" si="1262"/>
        <v>8.2594504376815828E-4</v>
      </c>
      <c r="K373" s="51">
        <f t="shared" si="1262"/>
        <v>4.5189702595508892E-3</v>
      </c>
      <c r="L373" s="51">
        <f t="shared" si="1262"/>
        <v>3.5903650266138659E-3</v>
      </c>
      <c r="M373" s="51">
        <f t="shared" si="1262"/>
        <v>3.1241049077918399E-3</v>
      </c>
      <c r="N373" s="51">
        <f t="shared" si="1262"/>
        <v>1.0883427089629306E-3</v>
      </c>
      <c r="O373" s="51">
        <f t="shared" si="1262"/>
        <v>9.9404460510743847E-4</v>
      </c>
      <c r="P373" s="51">
        <f t="shared" si="1262"/>
        <v>4.8781372215723053E-4</v>
      </c>
      <c r="Q373" s="51">
        <f t="shared" si="1262"/>
        <v>2.11384803581091E-4</v>
      </c>
      <c r="R373" s="51">
        <f t="shared" si="1262"/>
        <v>5.1707054586821175E-4</v>
      </c>
      <c r="S373" s="51">
        <f t="shared" si="1262"/>
        <v>1.0405590089143403E-3</v>
      </c>
      <c r="T373" s="51">
        <f t="shared" si="1262"/>
        <v>5.8507055071335733E-4</v>
      </c>
      <c r="U373" s="51">
        <f t="shared" si="1262"/>
        <v>1.2274458919084694E-3</v>
      </c>
      <c r="V373" s="51">
        <f t="shared" si="1262"/>
        <v>4.813585918042248E-4</v>
      </c>
      <c r="W373" s="51">
        <f t="shared" si="1262"/>
        <v>1.0933721807011686E-4</v>
      </c>
      <c r="X373" s="51">
        <f t="shared" si="1262"/>
        <v>5.9012608332225167E-5</v>
      </c>
      <c r="Y373" s="51">
        <f t="shared" si="1262"/>
        <v>5.0357287169504068E-4</v>
      </c>
      <c r="Z373" s="51">
        <f t="shared" si="1262"/>
        <v>2.6839359067317651E-4</v>
      </c>
      <c r="AA373" s="51">
        <f t="shared" si="1262"/>
        <v>7.0592442546752875E-4</v>
      </c>
      <c r="AB373" s="51">
        <f t="shared" si="1262"/>
        <v>1.078809427320418E-3</v>
      </c>
      <c r="AC373" s="51">
        <f t="shared" si="1262"/>
        <v>8.459781131073534E-4</v>
      </c>
      <c r="AD373" s="51">
        <f t="shared" si="1262"/>
        <v>6.2615756136131108E-4</v>
      </c>
      <c r="AE373" s="51">
        <f t="shared" ref="AE373:AT373" si="1263">IF(AE246=0,"",ABS((AE246-$AX246)/$AX246))</f>
        <v>1.8203950821697485E-3</v>
      </c>
      <c r="AF373" s="51">
        <f t="shared" si="1263"/>
        <v>7.2694593685714601E-4</v>
      </c>
      <c r="AG373" s="51">
        <f t="shared" si="1263"/>
        <v>8.6283451395003535E-4</v>
      </c>
      <c r="AH373" s="51">
        <f t="shared" si="1263"/>
        <v>7.3847986033583816E-4</v>
      </c>
      <c r="AI373" s="51">
        <f t="shared" si="1263"/>
        <v>9.6122203474129347E-4</v>
      </c>
      <c r="AJ373" s="51">
        <f t="shared" si="1263"/>
        <v>1.0623849001784428E-4</v>
      </c>
      <c r="AK373" s="51">
        <f t="shared" si="1263"/>
        <v>1.062385029912142E-4</v>
      </c>
      <c r="AL373" s="51">
        <f t="shared" si="1263"/>
        <v>1.0623849995016926E-4</v>
      </c>
      <c r="AM373" s="51">
        <f t="shared" si="1263"/>
        <v>1.0623849307620067E-4</v>
      </c>
      <c r="AN373" s="51">
        <f t="shared" si="1263"/>
        <v>1.0623839630374512E-4</v>
      </c>
      <c r="AO373" s="51">
        <f t="shared" si="1263"/>
        <v>1.0623844099806547E-4</v>
      </c>
      <c r="AP373" s="51">
        <f t="shared" si="1263"/>
        <v>1.0623849134649816E-4</v>
      </c>
      <c r="AQ373" s="51">
        <f t="shared" si="1263"/>
        <v>1.062384676752524E-4</v>
      </c>
      <c r="AR373" s="51">
        <f t="shared" ref="AR373:AS373" si="1264">IF(AR246=0,"",ABS((AR246-$AX246)/$AX246))</f>
        <v>1.0623846646621583E-4</v>
      </c>
      <c r="AS373" s="51">
        <f t="shared" si="1264"/>
        <v>1.062384771108349E-4</v>
      </c>
      <c r="AT373" s="51">
        <f t="shared" si="1263"/>
        <v>1.0623847812463677E-4</v>
      </c>
      <c r="AU373" s="36"/>
      <c r="AV373" s="63"/>
      <c r="AW373" s="65">
        <f t="shared" si="1218"/>
        <v>0.92340687057451709</v>
      </c>
      <c r="AX373" s="63">
        <f t="shared" si="1228"/>
        <v>2.6026209775430052E-3</v>
      </c>
      <c r="AY373" s="63">
        <f t="shared" si="1229"/>
        <v>1.0623846694983045E-4</v>
      </c>
      <c r="AZ373" s="51">
        <f t="shared" si="1230"/>
        <v>5.8507055071335733E-4</v>
      </c>
      <c r="BA373" s="51">
        <f t="shared" si="1231"/>
        <v>1.0989267408166134E-3</v>
      </c>
    </row>
    <row r="374" spans="1:53" x14ac:dyDescent="0.25">
      <c r="A374" s="60">
        <v>19631</v>
      </c>
      <c r="B374" s="51">
        <f t="shared" ref="B374:AD374" si="1265">IF(B247=0,"",ABS((B247-$AX247)/$AX247))</f>
        <v>3.5014782301909209E-4</v>
      </c>
      <c r="C374" s="51">
        <f t="shared" si="1265"/>
        <v>9.7289532649661174E-4</v>
      </c>
      <c r="D374" s="51">
        <f t="shared" si="1265"/>
        <v>4.0361849340451084E-4</v>
      </c>
      <c r="E374" s="51">
        <f t="shared" si="1265"/>
        <v>1.3359351723273454E-3</v>
      </c>
      <c r="F374" s="51">
        <f t="shared" si="1265"/>
        <v>8.1648257128949034E-3</v>
      </c>
      <c r="G374" s="51">
        <f t="shared" si="1265"/>
        <v>2.3400890038317666E-3</v>
      </c>
      <c r="H374" s="51">
        <f t="shared" si="1265"/>
        <v>1.0923900633309816E-5</v>
      </c>
      <c r="I374" s="51">
        <f t="shared" si="1265"/>
        <v>5.7425970860317671E-4</v>
      </c>
      <c r="J374" s="51">
        <f t="shared" si="1265"/>
        <v>7.0628207121132896E-4</v>
      </c>
      <c r="K374" s="51">
        <f t="shared" si="1265"/>
        <v>8.6333832942465036E-3</v>
      </c>
      <c r="L374" s="51">
        <f t="shared" si="1265"/>
        <v>3.0278768633412593E-3</v>
      </c>
      <c r="M374" s="51">
        <f t="shared" si="1265"/>
        <v>2.6336361135068814E-3</v>
      </c>
      <c r="N374" s="51">
        <f t="shared" si="1265"/>
        <v>9.123213708811317E-4</v>
      </c>
      <c r="O374" s="51">
        <f t="shared" si="1265"/>
        <v>8.4841669308118397E-4</v>
      </c>
      <c r="P374" s="51">
        <f t="shared" si="1265"/>
        <v>4.0455115185167057E-4</v>
      </c>
      <c r="Q374" s="51">
        <f t="shared" si="1265"/>
        <v>1.7081993465102599E-4</v>
      </c>
      <c r="R374" s="51">
        <f t="shared" si="1265"/>
        <v>4.4511690824211667E-4</v>
      </c>
      <c r="S374" s="51">
        <f t="shared" si="1265"/>
        <v>8.7191840473950315E-4</v>
      </c>
      <c r="T374" s="51">
        <f t="shared" si="1265"/>
        <v>4.8678550357229887E-4</v>
      </c>
      <c r="U374" s="51">
        <f t="shared" si="1265"/>
        <v>1.0299384019764372E-3</v>
      </c>
      <c r="V374" s="51">
        <f t="shared" si="1265"/>
        <v>4.149210981010942E-4</v>
      </c>
      <c r="W374" s="51">
        <f t="shared" si="1265"/>
        <v>8.4534778798843964E-5</v>
      </c>
      <c r="X374" s="51">
        <f t="shared" si="1265"/>
        <v>5.7811442062331239E-5</v>
      </c>
      <c r="Y374" s="51">
        <f t="shared" si="1265"/>
        <v>4.3370413668516225E-4</v>
      </c>
      <c r="Z374" s="51">
        <f t="shared" si="1265"/>
        <v>2.3485107016160919E-4</v>
      </c>
      <c r="AA374" s="51">
        <f t="shared" si="1265"/>
        <v>6.0480011498410021E-4</v>
      </c>
      <c r="AB374" s="51">
        <f t="shared" si="1265"/>
        <v>9.2008863786700065E-4</v>
      </c>
      <c r="AC374" s="51">
        <f t="shared" si="1265"/>
        <v>7.2322086501270318E-4</v>
      </c>
      <c r="AD374" s="51">
        <f t="shared" si="1265"/>
        <v>5.2152610937648911E-4</v>
      </c>
      <c r="AE374" s="51">
        <f t="shared" ref="AE374:AT374" si="1266">IF(AE247=0,"",ABS((AE247-$AX247)/$AX247))</f>
        <v>1.5312995730147581E-3</v>
      </c>
      <c r="AF374" s="51">
        <f t="shared" si="1266"/>
        <v>6.2257461529784868E-4</v>
      </c>
      <c r="AG374" s="51">
        <f t="shared" si="1266"/>
        <v>7.3747359932223484E-4</v>
      </c>
      <c r="AH374" s="51">
        <f t="shared" si="1266"/>
        <v>6.3232699397603321E-4</v>
      </c>
      <c r="AI374" s="51">
        <f t="shared" si="1266"/>
        <v>8.2066401526134538E-4</v>
      </c>
      <c r="AJ374" s="51">
        <f t="shared" si="1266"/>
        <v>1.2052820163469197E-4</v>
      </c>
      <c r="AK374" s="51">
        <f t="shared" si="1266"/>
        <v>1.2052821073739988E-4</v>
      </c>
      <c r="AL374" s="51">
        <f t="shared" si="1266"/>
        <v>1.2052820862863281E-4</v>
      </c>
      <c r="AM374" s="51">
        <f t="shared" si="1266"/>
        <v>1.2052820385275237E-4</v>
      </c>
      <c r="AN374" s="51">
        <f t="shared" si="1266"/>
        <v>1.2052813592315309E-4</v>
      </c>
      <c r="AO374" s="51">
        <f t="shared" si="1266"/>
        <v>1.2052816763591636E-4</v>
      </c>
      <c r="AP374" s="51">
        <f t="shared" si="1266"/>
        <v>1.205282026443484E-4</v>
      </c>
      <c r="AQ374" s="51">
        <f t="shared" si="1266"/>
        <v>1.2052818603283308E-4</v>
      </c>
      <c r="AR374" s="51">
        <f t="shared" ref="AR374:AS374" si="1267">IF(AR247=0,"",ABS((AR247-$AX247)/$AX247))</f>
        <v>1.2052818518640385E-4</v>
      </c>
      <c r="AS374" s="51">
        <f t="shared" si="1267"/>
        <v>1.2052819263022925E-4</v>
      </c>
      <c r="AT374" s="51">
        <f t="shared" si="1266"/>
        <v>1.2052819326876359E-4</v>
      </c>
      <c r="AU374" s="36"/>
      <c r="AV374" s="63"/>
      <c r="AW374" s="65">
        <f t="shared" si="1218"/>
        <v>0.93444144951544417</v>
      </c>
      <c r="AX374" s="63">
        <f t="shared" si="1228"/>
        <v>2.0165732315049643E-3</v>
      </c>
      <c r="AY374" s="63">
        <f t="shared" si="1229"/>
        <v>1.2052817465611136E-4</v>
      </c>
      <c r="AZ374" s="51">
        <f t="shared" si="1230"/>
        <v>4.8678550357229887E-4</v>
      </c>
      <c r="BA374" s="51">
        <f t="shared" si="1231"/>
        <v>9.3064997559292304E-4</v>
      </c>
    </row>
    <row r="375" spans="1:53" x14ac:dyDescent="0.25">
      <c r="A375" s="60">
        <v>19632</v>
      </c>
      <c r="B375" s="51">
        <f t="shared" ref="B375:AD375" si="1268">IF(B248=0,"",ABS((B248-$AX248)/$AX248))</f>
        <v>1.4118891231798821E-4</v>
      </c>
      <c r="C375" s="51">
        <f t="shared" si="1268"/>
        <v>1.0873645194589671E-3</v>
      </c>
      <c r="D375" s="51">
        <f t="shared" si="1268"/>
        <v>5.5874456992972236E-4</v>
      </c>
      <c r="E375" s="51">
        <f t="shared" si="1268"/>
        <v>1.0565728291854501E-3</v>
      </c>
      <c r="F375" s="51">
        <f t="shared" si="1268"/>
        <v>5.677099060488488E-3</v>
      </c>
      <c r="G375" s="51">
        <f t="shared" si="1268"/>
        <v>2.5502634977243111E-3</v>
      </c>
      <c r="H375" s="51">
        <f t="shared" si="1268"/>
        <v>1.9409562777155477E-4</v>
      </c>
      <c r="I375" s="51">
        <f t="shared" si="1268"/>
        <v>7.1719885419770178E-4</v>
      </c>
      <c r="J375" s="51">
        <f t="shared" si="1268"/>
        <v>8.3979238275529709E-4</v>
      </c>
      <c r="K375" s="51">
        <f t="shared" si="1268"/>
        <v>1.2603094114670081E-2</v>
      </c>
      <c r="L375" s="51">
        <f t="shared" si="1268"/>
        <v>2.6276786224993238E-3</v>
      </c>
      <c r="M375" s="51">
        <f t="shared" si="1268"/>
        <v>2.261593944453643E-3</v>
      </c>
      <c r="N375" s="51">
        <f t="shared" si="1268"/>
        <v>6.6321286942785886E-4</v>
      </c>
      <c r="O375" s="51">
        <f t="shared" si="1268"/>
        <v>9.7177597565077059E-4</v>
      </c>
      <c r="P375" s="51">
        <f t="shared" si="1268"/>
        <v>1.9170681887707258E-4</v>
      </c>
      <c r="Q375" s="51">
        <f t="shared" si="1268"/>
        <v>2.5331672955834431E-5</v>
      </c>
      <c r="R375" s="51">
        <f t="shared" si="1268"/>
        <v>5.9727925019288229E-4</v>
      </c>
      <c r="S375" s="51">
        <f t="shared" si="1268"/>
        <v>6.2569541144537962E-4</v>
      </c>
      <c r="T375" s="51">
        <f t="shared" si="1268"/>
        <v>2.6806811254066586E-4</v>
      </c>
      <c r="U375" s="51">
        <f t="shared" si="1268"/>
        <v>7.7242985980391918E-4</v>
      </c>
      <c r="V375" s="51">
        <f t="shared" si="1268"/>
        <v>5.6923998412153928E-4</v>
      </c>
      <c r="W375" s="51">
        <f t="shared" si="1268"/>
        <v>1.0545448511385382E-4</v>
      </c>
      <c r="X375" s="51">
        <f t="shared" si="1268"/>
        <v>2.3763456043483539E-4</v>
      </c>
      <c r="Y375" s="51">
        <f t="shared" si="1268"/>
        <v>5.866815741535096E-4</v>
      </c>
      <c r="Z375" s="51">
        <f t="shared" si="1268"/>
        <v>4.0203029138651967E-4</v>
      </c>
      <c r="AA375" s="51">
        <f t="shared" si="1268"/>
        <v>7.4555814201253412E-4</v>
      </c>
      <c r="AB375" s="51">
        <f t="shared" si="1268"/>
        <v>1.0383292416533852E-3</v>
      </c>
      <c r="AC375" s="51">
        <f t="shared" si="1268"/>
        <v>8.555214649033177E-4</v>
      </c>
      <c r="AD375" s="51">
        <f t="shared" si="1268"/>
        <v>3.0032758283938084E-4</v>
      </c>
      <c r="AE375" s="51">
        <f t="shared" ref="AE375:AT375" si="1269">IF(AE248=0,"",ABS((AE248-$AX248)/$AX248))</f>
        <v>1.2379845683919276E-3</v>
      </c>
      <c r="AF375" s="51">
        <f t="shared" si="1269"/>
        <v>7.6206321833456549E-4</v>
      </c>
      <c r="AG375" s="51">
        <f t="shared" si="1269"/>
        <v>8.6875629201411866E-4</v>
      </c>
      <c r="AH375" s="51">
        <f t="shared" si="1269"/>
        <v>7.7111909930697303E-4</v>
      </c>
      <c r="AI375" s="51">
        <f t="shared" si="1269"/>
        <v>9.4600537841059906E-4</v>
      </c>
      <c r="AJ375" s="51">
        <f t="shared" si="1269"/>
        <v>1.4929223747710651E-4</v>
      </c>
      <c r="AK375" s="51">
        <f t="shared" si="1269"/>
        <v>1.4929224512863197E-4</v>
      </c>
      <c r="AL375" s="51">
        <f t="shared" si="1269"/>
        <v>1.4929224336666022E-4</v>
      </c>
      <c r="AM375" s="51">
        <f t="shared" si="1269"/>
        <v>1.4929223937207734E-4</v>
      </c>
      <c r="AN375" s="51">
        <f t="shared" si="1269"/>
        <v>1.4929218225908256E-4</v>
      </c>
      <c r="AO375" s="51">
        <f t="shared" si="1269"/>
        <v>1.492922090656668E-4</v>
      </c>
      <c r="AP375" s="51">
        <f t="shared" si="1269"/>
        <v>1.4929223835856529E-4</v>
      </c>
      <c r="AQ375" s="51">
        <f t="shared" si="1269"/>
        <v>1.4929222439413528E-4</v>
      </c>
      <c r="AR375" s="51">
        <f t="shared" ref="AR375:AS375" si="1270">IF(AR248=0,"",ABS((AR248-$AX248)/$AX248))</f>
        <v>1.4929222368350646E-4</v>
      </c>
      <c r="AS375" s="51">
        <f t="shared" si="1270"/>
        <v>1.4929222992997058E-4</v>
      </c>
      <c r="AT375" s="51">
        <f t="shared" si="1269"/>
        <v>1.4929223043572173E-4</v>
      </c>
      <c r="AU375" s="36"/>
      <c r="AV375" s="63"/>
      <c r="AW375" s="65">
        <f t="shared" si="1218"/>
        <v>0.93896475356160924</v>
      </c>
      <c r="AX375" s="63">
        <f t="shared" si="1228"/>
        <v>1.8521501940289582E-3</v>
      </c>
      <c r="AY375" s="63">
        <f t="shared" si="1229"/>
        <v>1.4929221491280268E-4</v>
      </c>
      <c r="AZ375" s="51">
        <f t="shared" si="1230"/>
        <v>5.866815741535096E-4</v>
      </c>
      <c r="BA375" s="51">
        <f t="shared" si="1231"/>
        <v>9.8508662885129377E-4</v>
      </c>
    </row>
    <row r="376" spans="1:53" x14ac:dyDescent="0.25">
      <c r="A376" s="60">
        <v>19633</v>
      </c>
      <c r="B376" s="51">
        <f t="shared" ref="B376:AD376" si="1271">IF(B249=0,"",ABS((B249-$AX249)/$AX249))</f>
        <v>2.2105458594009019E-4</v>
      </c>
      <c r="C376" s="51">
        <f t="shared" si="1271"/>
        <v>7.7981010056798344E-4</v>
      </c>
      <c r="D376" s="51">
        <f t="shared" si="1271"/>
        <v>3.4915969765935475E-4</v>
      </c>
      <c r="E376" s="51">
        <f t="shared" si="1271"/>
        <v>9.6678968203338204E-4</v>
      </c>
      <c r="F376" s="51">
        <f t="shared" si="1271"/>
        <v>1.2291914954977841E-2</v>
      </c>
      <c r="G376" s="51">
        <f t="shared" si="1271"/>
        <v>3.7045246036980328E-3</v>
      </c>
      <c r="H376" s="51">
        <f t="shared" si="1271"/>
        <v>5.2091431487966261E-5</v>
      </c>
      <c r="I376" s="51">
        <f t="shared" si="1271"/>
        <v>4.7824753787028775E-4</v>
      </c>
      <c r="J376" s="51">
        <f t="shared" si="1271"/>
        <v>5.7812071699935052E-4</v>
      </c>
      <c r="K376" s="51">
        <f t="shared" si="1271"/>
        <v>7.6988098393484866E-3</v>
      </c>
      <c r="L376" s="51">
        <f t="shared" si="1271"/>
        <v>2.2467212124156095E-3</v>
      </c>
      <c r="M376" s="51">
        <f t="shared" si="1271"/>
        <v>1.9484832882772224E-3</v>
      </c>
      <c r="N376" s="51">
        <f t="shared" si="1271"/>
        <v>6.4633140300849993E-4</v>
      </c>
      <c r="O376" s="51">
        <f t="shared" si="1271"/>
        <v>6.8564371163062931E-4</v>
      </c>
      <c r="P376" s="51">
        <f t="shared" si="1271"/>
        <v>2.6220991884984214E-4</v>
      </c>
      <c r="Q376" s="51">
        <f t="shared" si="1271"/>
        <v>8.5395334798143817E-5</v>
      </c>
      <c r="R376" s="51">
        <f t="shared" si="1271"/>
        <v>3.8055276504905231E-4</v>
      </c>
      <c r="S376" s="51">
        <f t="shared" si="1271"/>
        <v>6.1576705841107277E-4</v>
      </c>
      <c r="T376" s="51">
        <f t="shared" si="1271"/>
        <v>3.2441909883689754E-4</v>
      </c>
      <c r="U376" s="51">
        <f t="shared" si="1271"/>
        <v>7.3530709314042868E-4</v>
      </c>
      <c r="V376" s="51">
        <f t="shared" si="1271"/>
        <v>3.577100519048486E-4</v>
      </c>
      <c r="W376" s="51">
        <f t="shared" si="1271"/>
        <v>2.0121718122932108E-5</v>
      </c>
      <c r="X376" s="51">
        <f t="shared" si="1271"/>
        <v>8.7561332830575177E-5</v>
      </c>
      <c r="Y376" s="51">
        <f t="shared" si="1271"/>
        <v>3.7191919788032466E-4</v>
      </c>
      <c r="Z376" s="51">
        <f t="shared" si="1271"/>
        <v>2.2148948336714102E-4</v>
      </c>
      <c r="AA376" s="51">
        <f t="shared" si="1271"/>
        <v>5.0135105688981592E-4</v>
      </c>
      <c r="AB376" s="51">
        <f t="shared" si="1271"/>
        <v>7.3986266599743546E-4</v>
      </c>
      <c r="AC376" s="51">
        <f t="shared" si="1271"/>
        <v>5.9093479598455766E-4</v>
      </c>
      <c r="AD376" s="51">
        <f t="shared" si="1271"/>
        <v>3.5069985995392865E-4</v>
      </c>
      <c r="AE376" s="51">
        <f t="shared" ref="AE376:AT376" si="1272">IF(AE249=0,"",ABS((AE249-$AX249)/$AX249))</f>
        <v>1.1145801553329227E-3</v>
      </c>
      <c r="AF376" s="51">
        <f t="shared" si="1272"/>
        <v>5.1479724129009597E-4</v>
      </c>
      <c r="AG376" s="51">
        <f t="shared" si="1272"/>
        <v>6.0171680482179078E-4</v>
      </c>
      <c r="AH376" s="51">
        <f t="shared" si="1272"/>
        <v>5.2217479303993659E-4</v>
      </c>
      <c r="AI376" s="51">
        <f t="shared" si="1272"/>
        <v>6.6464926381548553E-4</v>
      </c>
      <c r="AJ376" s="51">
        <f t="shared" si="1272"/>
        <v>1.5591574256668907E-5</v>
      </c>
      <c r="AK376" s="51">
        <f t="shared" si="1272"/>
        <v>1.5591579118613453E-5</v>
      </c>
      <c r="AL376" s="51">
        <f t="shared" si="1272"/>
        <v>1.5591578011931023E-5</v>
      </c>
      <c r="AM376" s="51">
        <f t="shared" si="1272"/>
        <v>1.5591575498018937E-5</v>
      </c>
      <c r="AN376" s="51">
        <f t="shared" si="1272"/>
        <v>1.5591539192358968E-5</v>
      </c>
      <c r="AO376" s="51">
        <f t="shared" si="1272"/>
        <v>1.5591556406899467E-5</v>
      </c>
      <c r="AP376" s="51">
        <f t="shared" si="1272"/>
        <v>1.5591574856711255E-5</v>
      </c>
      <c r="AQ376" s="51">
        <f t="shared" si="1272"/>
        <v>1.5591565982326887E-5</v>
      </c>
      <c r="AR376" s="51">
        <f t="shared" ref="AR376:AS376" si="1273">IF(AR249=0,"",ABS((AR249-$AX249)/$AX249))</f>
        <v>1.5591565531798305E-5</v>
      </c>
      <c r="AS376" s="51">
        <f t="shared" si="1273"/>
        <v>1.5591569487892828E-5</v>
      </c>
      <c r="AT376" s="51">
        <f t="shared" si="1272"/>
        <v>1.5591569771255903E-5</v>
      </c>
      <c r="AU376" s="36"/>
      <c r="AV376" s="63"/>
      <c r="AW376" s="65">
        <f t="shared" si="1218"/>
        <v>0.94971395546439918</v>
      </c>
      <c r="AX376" s="63">
        <f t="shared" si="1228"/>
        <v>1.6149220350995036E-3</v>
      </c>
      <c r="AY376" s="63">
        <f t="shared" si="1229"/>
        <v>1.5591569601238057E-5</v>
      </c>
      <c r="AZ376" s="51">
        <f t="shared" si="1230"/>
        <v>3.7191919788032466E-4</v>
      </c>
      <c r="BA376" s="51">
        <f t="shared" si="1231"/>
        <v>7.3621820771183001E-4</v>
      </c>
    </row>
    <row r="377" spans="1:53" x14ac:dyDescent="0.25">
      <c r="A377" s="60">
        <v>19634</v>
      </c>
      <c r="B377" s="51">
        <f t="shared" ref="B377:AD377" si="1274">IF(B250=0,"",ABS((B250-$AX250)/$AX250))</f>
        <v>6.6326601398373296E-5</v>
      </c>
      <c r="C377" s="51">
        <f t="shared" si="1274"/>
        <v>7.1560383466545664E-4</v>
      </c>
      <c r="D377" s="51">
        <f t="shared" si="1274"/>
        <v>3.7915610842243603E-4</v>
      </c>
      <c r="E377" s="51">
        <f t="shared" si="1274"/>
        <v>6.4893577164639804E-4</v>
      </c>
      <c r="F377" s="51">
        <f t="shared" si="1274"/>
        <v>1.2648006264161335E-3</v>
      </c>
      <c r="G377" s="51">
        <f t="shared" si="1274"/>
        <v>2.1876633810826281E-4</v>
      </c>
      <c r="H377" s="51">
        <f t="shared" si="1274"/>
        <v>1.4707008199224054E-4</v>
      </c>
      <c r="I377" s="51">
        <f t="shared" si="1274"/>
        <v>4.8000662659975797E-4</v>
      </c>
      <c r="J377" s="51">
        <f t="shared" si="1274"/>
        <v>5.5803303990197397E-4</v>
      </c>
      <c r="K377" s="51">
        <f t="shared" si="1274"/>
        <v>2.289910621506359E-3</v>
      </c>
      <c r="L377" s="51">
        <f t="shared" si="1274"/>
        <v>1.6488885140367275E-3</v>
      </c>
      <c r="M377" s="51">
        <f t="shared" si="1274"/>
        <v>1.415888676749584E-3</v>
      </c>
      <c r="N377" s="51">
        <f t="shared" si="1274"/>
        <v>3.985761476548612E-4</v>
      </c>
      <c r="O377" s="51">
        <f t="shared" si="1274"/>
        <v>6.4203593164381526E-4</v>
      </c>
      <c r="P377" s="51">
        <f t="shared" si="1274"/>
        <v>9.8479346047395197E-5</v>
      </c>
      <c r="Q377" s="51">
        <f t="shared" si="1274"/>
        <v>3.9657915205225119E-5</v>
      </c>
      <c r="R377" s="51">
        <f t="shared" si="1274"/>
        <v>4.0368215360385797E-4</v>
      </c>
      <c r="S377" s="51">
        <f t="shared" si="1274"/>
        <v>3.7469757345709258E-4</v>
      </c>
      <c r="T377" s="51">
        <f t="shared" si="1274"/>
        <v>1.4708055260908057E-4</v>
      </c>
      <c r="U377" s="51">
        <f t="shared" si="1274"/>
        <v>4.6808880333936294E-4</v>
      </c>
      <c r="V377" s="51">
        <f t="shared" si="1274"/>
        <v>3.8583618904596651E-4</v>
      </c>
      <c r="W377" s="51">
        <f t="shared" si="1274"/>
        <v>9.0653278998700242E-5</v>
      </c>
      <c r="X377" s="51">
        <f t="shared" si="1274"/>
        <v>1.7478120137714125E-4</v>
      </c>
      <c r="Y377" s="51">
        <f t="shared" si="1274"/>
        <v>3.9693717649970757E-4</v>
      </c>
      <c r="Z377" s="51">
        <f t="shared" si="1274"/>
        <v>2.79413231577823E-4</v>
      </c>
      <c r="AA377" s="51">
        <f t="shared" si="1274"/>
        <v>4.9805645793643896E-4</v>
      </c>
      <c r="AB377" s="51">
        <f t="shared" si="1274"/>
        <v>6.8439482016303379E-4</v>
      </c>
      <c r="AC377" s="51">
        <f t="shared" si="1274"/>
        <v>5.680441944870072E-4</v>
      </c>
      <c r="AD377" s="51">
        <f t="shared" si="1274"/>
        <v>1.6761248334720997E-4</v>
      </c>
      <c r="AE377" s="51">
        <f t="shared" ref="AE377:AT377" si="1275">IF(AE250=0,"",ABS((AE250-$AX250)/$AX250))</f>
        <v>7.6439769747316407E-4</v>
      </c>
      <c r="AF377" s="51">
        <f t="shared" si="1275"/>
        <v>5.0856136019500787E-4</v>
      </c>
      <c r="AG377" s="51">
        <f t="shared" si="1275"/>
        <v>5.7646769346429759E-4</v>
      </c>
      <c r="AH377" s="51">
        <f t="shared" si="1275"/>
        <v>5.1432511177205856E-4</v>
      </c>
      <c r="AI377" s="51">
        <f t="shared" si="1275"/>
        <v>6.2563398859063612E-4</v>
      </c>
      <c r="AJ377" s="51">
        <f t="shared" si="1275"/>
        <v>1.1855449056854396E-4</v>
      </c>
      <c r="AK377" s="51">
        <f t="shared" si="1275"/>
        <v>1.1855449331651098E-4</v>
      </c>
      <c r="AL377" s="51">
        <f t="shared" si="1275"/>
        <v>1.185544926980421E-4</v>
      </c>
      <c r="AM377" s="51">
        <f t="shared" si="1275"/>
        <v>1.1855449129036072E-4</v>
      </c>
      <c r="AN377" s="51">
        <f t="shared" si="1275"/>
        <v>1.1855447076355228E-4</v>
      </c>
      <c r="AO377" s="51">
        <f t="shared" si="1275"/>
        <v>1.1855448059050243E-4</v>
      </c>
      <c r="AP377" s="51">
        <f t="shared" si="1275"/>
        <v>1.1855449092945234E-4</v>
      </c>
      <c r="AQ377" s="51">
        <f t="shared" si="1275"/>
        <v>1.1855448591338078E-4</v>
      </c>
      <c r="AR377" s="51">
        <f t="shared" ref="AR377:AS377" si="1276">IF(AR250=0,"",ABS((AR250-$AX250)/$AX250))</f>
        <v>1.1855448565928834E-4</v>
      </c>
      <c r="AS377" s="51">
        <f t="shared" si="1276"/>
        <v>1.185544878880883E-4</v>
      </c>
      <c r="AT377" s="51">
        <f t="shared" si="1275"/>
        <v>1.1855448802750391E-4</v>
      </c>
      <c r="AU377" s="36"/>
      <c r="AV377" s="63"/>
      <c r="AW377" s="65">
        <f t="shared" si="1218"/>
        <v>0.96027290600695125</v>
      </c>
      <c r="AX377" s="63">
        <f t="shared" si="1228"/>
        <v>7.4488015235008118E-4</v>
      </c>
      <c r="AY377" s="63">
        <f t="shared" si="1229"/>
        <v>1.1855447469433233E-4</v>
      </c>
      <c r="AZ377" s="51">
        <f t="shared" si="1230"/>
        <v>3.7915610842243603E-4</v>
      </c>
      <c r="BA377" s="51">
        <f t="shared" si="1231"/>
        <v>6.2891437720127201E-4</v>
      </c>
    </row>
    <row r="378" spans="1:53" x14ac:dyDescent="0.25">
      <c r="A378" s="60">
        <v>19635</v>
      </c>
      <c r="B378" s="51">
        <f t="shared" ref="B378:AD378" si="1277">IF(B251=0,"",ABS((B251-$AX251)/$AX251))</f>
        <v>8.5211830519800794E-5</v>
      </c>
      <c r="C378" s="51">
        <f t="shared" si="1277"/>
        <v>6.5199745237433642E-4</v>
      </c>
      <c r="D378" s="51">
        <f t="shared" si="1277"/>
        <v>3.3479227188833258E-4</v>
      </c>
      <c r="E378" s="51">
        <f t="shared" si="1277"/>
        <v>6.3449967484800719E-4</v>
      </c>
      <c r="F378" s="51">
        <f t="shared" si="1277"/>
        <v>9.2307295937870762E-5</v>
      </c>
      <c r="G378" s="51">
        <f t="shared" si="1277"/>
        <v>1.7923426319675412E-3</v>
      </c>
      <c r="H378" s="51">
        <f t="shared" si="1277"/>
        <v>1.1598000545962509E-4</v>
      </c>
      <c r="I378" s="51">
        <f t="shared" si="1277"/>
        <v>4.2987482273613693E-4</v>
      </c>
      <c r="J378" s="51">
        <f t="shared" si="1277"/>
        <v>5.0343865167771671E-4</v>
      </c>
      <c r="K378" s="51">
        <f t="shared" si="1277"/>
        <v>9.0512182730200245E-4</v>
      </c>
      <c r="L378" s="51">
        <f t="shared" si="1277"/>
        <v>1.5772618486803755E-3</v>
      </c>
      <c r="M378" s="51">
        <f t="shared" si="1277"/>
        <v>1.3575880326332159E-3</v>
      </c>
      <c r="N378" s="51">
        <f t="shared" si="1277"/>
        <v>3.984589282425646E-4</v>
      </c>
      <c r="O378" s="51">
        <f t="shared" si="1277"/>
        <v>5.8263715068434521E-4</v>
      </c>
      <c r="P378" s="51">
        <f t="shared" si="1277"/>
        <v>1.1552563892537378E-4</v>
      </c>
      <c r="Q378" s="51">
        <f t="shared" si="1277"/>
        <v>1.4711102086532568E-5</v>
      </c>
      <c r="R378" s="51">
        <f t="shared" si="1277"/>
        <v>3.5791560757424129E-4</v>
      </c>
      <c r="S378" s="51">
        <f t="shared" si="1277"/>
        <v>3.759460396862353E-4</v>
      </c>
      <c r="T378" s="51">
        <f t="shared" si="1277"/>
        <v>1.613471787036291E-4</v>
      </c>
      <c r="U378" s="51">
        <f t="shared" si="1277"/>
        <v>4.6399591843454644E-4</v>
      </c>
      <c r="V378" s="51">
        <f t="shared" si="1277"/>
        <v>3.4109031638428477E-4</v>
      </c>
      <c r="W378" s="51">
        <f t="shared" si="1277"/>
        <v>6.2789882783911236E-5</v>
      </c>
      <c r="X378" s="51">
        <f t="shared" si="1277"/>
        <v>1.4210625781082097E-4</v>
      </c>
      <c r="Y378" s="51">
        <f t="shared" si="1277"/>
        <v>3.515564080521017E-4</v>
      </c>
      <c r="Z378" s="51">
        <f t="shared" si="1277"/>
        <v>2.4075404259510543E-4</v>
      </c>
      <c r="AA378" s="51">
        <f t="shared" si="1277"/>
        <v>4.4689234989874984E-4</v>
      </c>
      <c r="AB378" s="51">
        <f t="shared" si="1277"/>
        <v>6.2257341309748706E-4</v>
      </c>
      <c r="AC378" s="51">
        <f t="shared" si="1277"/>
        <v>5.1287725983467658E-4</v>
      </c>
      <c r="AD378" s="51">
        <f t="shared" si="1277"/>
        <v>1.8070481024389006E-4</v>
      </c>
      <c r="AE378" s="51">
        <f t="shared" ref="AE378:AT378" si="1278">IF(AE251=0,"",ABS((AE251-$AX251)/$AX251))</f>
        <v>7.4335792897245348E-4</v>
      </c>
      <c r="AF378" s="51">
        <f t="shared" si="1278"/>
        <v>4.5679644367546034E-4</v>
      </c>
      <c r="AG378" s="51">
        <f t="shared" si="1278"/>
        <v>5.2081899184551884E-4</v>
      </c>
      <c r="AH378" s="51">
        <f t="shared" si="1278"/>
        <v>4.6223054824536398E-4</v>
      </c>
      <c r="AI378" s="51">
        <f t="shared" si="1278"/>
        <v>5.6717330693023191E-4</v>
      </c>
      <c r="AJ378" s="51">
        <f t="shared" si="1278"/>
        <v>8.9095340037091298E-5</v>
      </c>
      <c r="AK378" s="51">
        <f t="shared" si="1278"/>
        <v>8.9095342377155232E-5</v>
      </c>
      <c r="AL378" s="51">
        <f t="shared" si="1278"/>
        <v>8.9095341852463248E-5</v>
      </c>
      <c r="AM378" s="51">
        <f t="shared" si="1278"/>
        <v>8.9095340657517359E-5</v>
      </c>
      <c r="AN378" s="51">
        <f t="shared" si="1278"/>
        <v>8.9095323175435862E-5</v>
      </c>
      <c r="AO378" s="51">
        <f t="shared" si="1278"/>
        <v>8.9095331571314879E-5</v>
      </c>
      <c r="AP378" s="51">
        <f t="shared" si="1278"/>
        <v>8.9095340350591582E-5</v>
      </c>
      <c r="AQ378" s="51">
        <f t="shared" si="1278"/>
        <v>8.9095336079006042E-5</v>
      </c>
      <c r="AR378" s="51">
        <f t="shared" ref="AR378:AS378" si="1279">IF(AR251=0,"",ABS((AR251-$AX251)/$AX251))</f>
        <v>8.9095335862739286E-5</v>
      </c>
      <c r="AS378" s="51">
        <f t="shared" si="1279"/>
        <v>8.9095337758735477E-5</v>
      </c>
      <c r="AT378" s="51">
        <f t="shared" si="1278"/>
        <v>8.9095337871540221E-5</v>
      </c>
      <c r="AU378" s="36"/>
      <c r="AV378" s="63"/>
      <c r="AW378" s="65">
        <f t="shared" si="1218"/>
        <v>0.96246079665943229</v>
      </c>
      <c r="AX378" s="63">
        <f t="shared" si="1228"/>
        <v>7.0681373833320679E-4</v>
      </c>
      <c r="AY378" s="63">
        <f t="shared" si="1229"/>
        <v>8.9095333287884636E-5</v>
      </c>
      <c r="AZ378" s="51">
        <f t="shared" si="1230"/>
        <v>3.4109031638428477E-4</v>
      </c>
      <c r="BA378" s="51">
        <f t="shared" si="1231"/>
        <v>5.7026607568105457E-4</v>
      </c>
    </row>
    <row r="379" spans="1:53" x14ac:dyDescent="0.25">
      <c r="A379" s="60">
        <v>19636</v>
      </c>
      <c r="B379" s="51">
        <f t="shared" ref="B379:AD379" si="1280">IF(B252=0,"",ABS((B252-$AX252)/$AX252))</f>
        <v>5.7198321425067698E-5</v>
      </c>
      <c r="C379" s="51">
        <f t="shared" si="1280"/>
        <v>5.3387552199824862E-4</v>
      </c>
      <c r="D379" s="51">
        <f t="shared" si="1280"/>
        <v>2.7954926276071388E-4</v>
      </c>
      <c r="E379" s="51">
        <f t="shared" si="1280"/>
        <v>4.9760197500154106E-4</v>
      </c>
      <c r="F379" s="51">
        <f t="shared" si="1280"/>
        <v>8.5131578635351516E-5</v>
      </c>
      <c r="G379" s="51">
        <f t="shared" si="1280"/>
        <v>2.8259798822417978E-5</v>
      </c>
      <c r="H379" s="51">
        <f t="shared" si="1280"/>
        <v>1.0411169919399615E-4</v>
      </c>
      <c r="I379" s="51">
        <f t="shared" si="1280"/>
        <v>3.5578380988605176E-4</v>
      </c>
      <c r="J379" s="51">
        <f t="shared" si="1280"/>
        <v>4.1476523907387993E-4</v>
      </c>
      <c r="K379" s="51">
        <f t="shared" si="1280"/>
        <v>2.6127475410332437E-3</v>
      </c>
      <c r="L379" s="51">
        <f t="shared" si="1280"/>
        <v>1.2534823662506721E-3</v>
      </c>
      <c r="M379" s="51">
        <f t="shared" si="1280"/>
        <v>1.0773540275720998E-3</v>
      </c>
      <c r="N379" s="51">
        <f t="shared" si="1280"/>
        <v>3.0835106546430249E-4</v>
      </c>
      <c r="O379" s="51">
        <f t="shared" si="1280"/>
        <v>4.7826440970437682E-4</v>
      </c>
      <c r="P379" s="51">
        <f t="shared" si="1280"/>
        <v>8.1503034434659451E-5</v>
      </c>
      <c r="Q379" s="51">
        <f t="shared" si="1280"/>
        <v>2.2917154053330494E-5</v>
      </c>
      <c r="R379" s="51">
        <f t="shared" si="1280"/>
        <v>2.9808895894350588E-4</v>
      </c>
      <c r="S379" s="51">
        <f t="shared" si="1280"/>
        <v>2.9030083265945967E-4</v>
      </c>
      <c r="T379" s="51">
        <f t="shared" si="1280"/>
        <v>1.1824144974132829E-4</v>
      </c>
      <c r="U379" s="51">
        <f t="shared" si="1280"/>
        <v>3.6089676332214126E-4</v>
      </c>
      <c r="V379" s="51">
        <f t="shared" si="1280"/>
        <v>2.8459892452319981E-4</v>
      </c>
      <c r="W379" s="51">
        <f t="shared" si="1280"/>
        <v>6.1465406958239523E-5</v>
      </c>
      <c r="X379" s="51">
        <f t="shared" si="1280"/>
        <v>1.2505907466930645E-4</v>
      </c>
      <c r="Y379" s="51">
        <f t="shared" si="1280"/>
        <v>2.929903647704714E-4</v>
      </c>
      <c r="Z379" s="51">
        <f t="shared" si="1280"/>
        <v>2.0415212347570322E-4</v>
      </c>
      <c r="AA379" s="51">
        <f t="shared" si="1280"/>
        <v>3.694280711472066E-4</v>
      </c>
      <c r="AB379" s="51">
        <f t="shared" si="1280"/>
        <v>5.1028424758008757E-4</v>
      </c>
      <c r="AC379" s="51">
        <f t="shared" si="1280"/>
        <v>4.2233293254110551E-4</v>
      </c>
      <c r="AD379" s="51">
        <f t="shared" si="1280"/>
        <v>1.3376182210629407E-4</v>
      </c>
      <c r="AE379" s="51">
        <f t="shared" ref="AE379:AT379" si="1281">IF(AE252=0,"",ABS((AE252-$AX252)/$AX252))</f>
        <v>5.8488139578857638E-4</v>
      </c>
      <c r="AF379" s="51">
        <f t="shared" si="1281"/>
        <v>3.773689000946505E-4</v>
      </c>
      <c r="AG379" s="51">
        <f t="shared" si="1281"/>
        <v>4.2870039281572473E-4</v>
      </c>
      <c r="AH379" s="51">
        <f t="shared" si="1281"/>
        <v>3.8172581542094937E-4</v>
      </c>
      <c r="AI379" s="51">
        <f t="shared" si="1281"/>
        <v>4.6586599175421314E-4</v>
      </c>
      <c r="AJ379" s="51">
        <f t="shared" si="1281"/>
        <v>8.2556411935155339E-5</v>
      </c>
      <c r="AK379" s="51">
        <f t="shared" si="1281"/>
        <v>8.2556413201470544E-5</v>
      </c>
      <c r="AL379" s="51">
        <f t="shared" si="1281"/>
        <v>8.2556412920296141E-5</v>
      </c>
      <c r="AM379" s="51">
        <f t="shared" si="1281"/>
        <v>8.2556412279067358E-5</v>
      </c>
      <c r="AN379" s="51">
        <f t="shared" si="1281"/>
        <v>8.2556402815991419E-5</v>
      </c>
      <c r="AO379" s="51">
        <f t="shared" si="1281"/>
        <v>8.255640739869929E-5</v>
      </c>
      <c r="AP379" s="51">
        <f t="shared" si="1281"/>
        <v>8.2556412113636972E-5</v>
      </c>
      <c r="AQ379" s="51">
        <f t="shared" si="1281"/>
        <v>8.2556409801962005E-5</v>
      </c>
      <c r="AR379" s="51">
        <f t="shared" ref="AR379:AS379" si="1282">IF(AR252=0,"",ABS((AR252-$AX252)/$AX252))</f>
        <v>8.2556409685187617E-5</v>
      </c>
      <c r="AS379" s="51">
        <f t="shared" si="1282"/>
        <v>8.2556410708222857E-5</v>
      </c>
      <c r="AT379" s="51">
        <f t="shared" si="1281"/>
        <v>8.2556410760885822E-5</v>
      </c>
      <c r="AU379" s="36"/>
      <c r="AV379" s="63"/>
      <c r="AW379" s="65">
        <f t="shared" si="1218"/>
        <v>0.96967665928141633</v>
      </c>
      <c r="AX379" s="63">
        <f t="shared" si="1228"/>
        <v>5.2443901223098426E-4</v>
      </c>
      <c r="AY379" s="63">
        <f t="shared" si="1229"/>
        <v>8.1924381787192244E-5</v>
      </c>
      <c r="AZ379" s="51">
        <f t="shared" si="1230"/>
        <v>2.7954926276071388E-4</v>
      </c>
      <c r="BA379" s="51">
        <f t="shared" si="1231"/>
        <v>4.361335126034225E-4</v>
      </c>
    </row>
    <row r="380" spans="1:53" x14ac:dyDescent="0.25">
      <c r="A380" s="60">
        <v>19637</v>
      </c>
      <c r="B380" s="51">
        <f t="shared" ref="B380:AD380" si="1283">IF(B253=0,"",ABS((B253-$AX253)/$AX253))</f>
        <v>5.2031605466233103E-5</v>
      </c>
      <c r="C380" s="51">
        <f t="shared" si="1283"/>
        <v>4.856506897938882E-4</v>
      </c>
      <c r="D380" s="51">
        <f t="shared" si="1283"/>
        <v>2.542976555518126E-4</v>
      </c>
      <c r="E380" s="51">
        <f t="shared" si="1283"/>
        <v>4.5265371173304497E-4</v>
      </c>
      <c r="F380" s="51">
        <f t="shared" si="1283"/>
        <v>7.7441670299744915E-5</v>
      </c>
      <c r="G380" s="51">
        <f t="shared" si="1283"/>
        <v>2.5707173604091738E-5</v>
      </c>
      <c r="H380" s="51">
        <f t="shared" si="1283"/>
        <v>9.4707321331683917E-5</v>
      </c>
      <c r="I380" s="51">
        <f t="shared" si="1283"/>
        <v>3.2364595500664517E-4</v>
      </c>
      <c r="J380" s="51">
        <f t="shared" si="1283"/>
        <v>3.7729960674844103E-4</v>
      </c>
      <c r="K380" s="51">
        <f t="shared" si="1283"/>
        <v>2.3767387262695031E-3</v>
      </c>
      <c r="L380" s="51">
        <f t="shared" si="1283"/>
        <v>1.140255623511137E-3</v>
      </c>
      <c r="M380" s="51">
        <f t="shared" si="1283"/>
        <v>9.8003691245846587E-4</v>
      </c>
      <c r="N380" s="51">
        <f t="shared" si="1283"/>
        <v>2.8049778967429833E-4</v>
      </c>
      <c r="O380" s="51">
        <f t="shared" si="1283"/>
        <v>4.3506291200785048E-4</v>
      </c>
      <c r="P380" s="51">
        <f t="shared" si="1283"/>
        <v>7.4140883616453598E-5</v>
      </c>
      <c r="Q380" s="51">
        <f t="shared" si="1283"/>
        <v>2.0847056001628897E-5</v>
      </c>
      <c r="R380" s="51">
        <f t="shared" si="1283"/>
        <v>2.7116266230042384E-4</v>
      </c>
      <c r="S380" s="51">
        <f t="shared" si="1283"/>
        <v>2.6407803157439832E-4</v>
      </c>
      <c r="T380" s="51">
        <f t="shared" si="1283"/>
        <v>1.0756072851124371E-4</v>
      </c>
      <c r="U380" s="51">
        <f t="shared" si="1283"/>
        <v>3.2829705044352974E-4</v>
      </c>
      <c r="V380" s="51">
        <f t="shared" si="1283"/>
        <v>2.5889117820482218E-4</v>
      </c>
      <c r="W380" s="51">
        <f t="shared" si="1283"/>
        <v>5.5913253256120453E-5</v>
      </c>
      <c r="X380" s="51">
        <f t="shared" si="1283"/>
        <v>1.1376252062977009E-4</v>
      </c>
      <c r="Y380" s="51">
        <f t="shared" si="1283"/>
        <v>2.6652462044310789E-4</v>
      </c>
      <c r="Z380" s="51">
        <f t="shared" si="1283"/>
        <v>1.8571111427181523E-4</v>
      </c>
      <c r="AA380" s="51">
        <f t="shared" si="1283"/>
        <v>3.360577279977379E-4</v>
      </c>
      <c r="AB380" s="51">
        <f t="shared" si="1283"/>
        <v>4.6419040281312369E-4</v>
      </c>
      <c r="AC380" s="51">
        <f t="shared" si="1283"/>
        <v>3.8418370749334995E-4</v>
      </c>
      <c r="AD380" s="51">
        <f t="shared" si="1283"/>
        <v>1.2167915166462876E-4</v>
      </c>
      <c r="AE380" s="51">
        <f t="shared" ref="AE380:AT380" si="1284">IF(AE253=0,"",ABS((AE253-$AX253)/$AX253))</f>
        <v>5.3204921068966487E-4</v>
      </c>
      <c r="AF380" s="51">
        <f t="shared" si="1284"/>
        <v>3.4328126505222753E-4</v>
      </c>
      <c r="AG380" s="51">
        <f t="shared" si="1284"/>
        <v>3.8997599716787977E-4</v>
      </c>
      <c r="AH380" s="51">
        <f t="shared" si="1284"/>
        <v>3.4724462209355698E-4</v>
      </c>
      <c r="AI380" s="51">
        <f t="shared" si="1284"/>
        <v>4.2378443806130562E-4</v>
      </c>
      <c r="AJ380" s="51">
        <f t="shared" si="1284"/>
        <v>7.5099112303512525E-5</v>
      </c>
      <c r="AK380" s="51">
        <f t="shared" si="1284"/>
        <v>7.509911321254949E-5</v>
      </c>
      <c r="AL380" s="51">
        <f t="shared" si="1284"/>
        <v>7.5099113011949402E-5</v>
      </c>
      <c r="AM380" s="51">
        <f t="shared" si="1284"/>
        <v>7.5099112554005755E-5</v>
      </c>
      <c r="AN380" s="51">
        <f t="shared" si="1284"/>
        <v>7.5099105759862057E-5</v>
      </c>
      <c r="AO380" s="51">
        <f t="shared" si="1284"/>
        <v>7.5099109066966417E-5</v>
      </c>
      <c r="AP380" s="51">
        <f t="shared" si="1284"/>
        <v>7.5099112435609455E-5</v>
      </c>
      <c r="AQ380" s="51">
        <f t="shared" si="1284"/>
        <v>7.509911077612034E-5</v>
      </c>
      <c r="AR380" s="51">
        <f t="shared" ref="AR380:AS380" si="1285">IF(AR253=0,"",ABS((AR253-$AX253)/$AX253))</f>
        <v>7.5099110692432305E-5</v>
      </c>
      <c r="AS380" s="51">
        <f t="shared" si="1285"/>
        <v>7.5099111425416142E-5</v>
      </c>
      <c r="AT380" s="51">
        <f t="shared" si="1284"/>
        <v>7.5099111459553562E-5</v>
      </c>
      <c r="AU380" s="36"/>
      <c r="AV380" s="63"/>
      <c r="AW380" s="65">
        <f t="shared" si="1218"/>
        <v>0.97234019589313192</v>
      </c>
      <c r="AX380" s="63">
        <f t="shared" si="1228"/>
        <v>4.7706657500158243E-4</v>
      </c>
      <c r="AY380" s="63">
        <f t="shared" si="1229"/>
        <v>7.4524172473816987E-5</v>
      </c>
      <c r="AZ380" s="51">
        <f t="shared" si="1230"/>
        <v>2.542976555518126E-4</v>
      </c>
      <c r="BA380" s="51">
        <f t="shared" si="1231"/>
        <v>3.9673768534656501E-4</v>
      </c>
    </row>
    <row r="381" spans="1:53" x14ac:dyDescent="0.25">
      <c r="A381" s="60">
        <v>19638</v>
      </c>
      <c r="B381" s="51">
        <f t="shared" ref="B381:AD381" si="1286">IF(B254=0,"",ABS((B254-$AX254)/$AX254))</f>
        <v>2.4689076977003632E-5</v>
      </c>
      <c r="C381" s="51">
        <f t="shared" si="1286"/>
        <v>2.3044199838189654E-4</v>
      </c>
      <c r="D381" s="51">
        <f t="shared" si="1286"/>
        <v>1.2066462808321092E-4</v>
      </c>
      <c r="E381" s="51">
        <f t="shared" si="1286"/>
        <v>2.1478488202413465E-4</v>
      </c>
      <c r="F381" s="51">
        <f t="shared" si="1286"/>
        <v>3.6746191247290177E-5</v>
      </c>
      <c r="G381" s="51">
        <f t="shared" si="1286"/>
        <v>1.2198099594909941E-5</v>
      </c>
      <c r="H381" s="51">
        <f t="shared" si="1286"/>
        <v>4.4938769234927752E-5</v>
      </c>
      <c r="I381" s="51">
        <f t="shared" si="1286"/>
        <v>1.5357050270706636E-4</v>
      </c>
      <c r="J381" s="51">
        <f t="shared" si="1286"/>
        <v>1.790292429893264E-4</v>
      </c>
      <c r="K381" s="51">
        <f t="shared" si="1286"/>
        <v>1.1277661783781945E-3</v>
      </c>
      <c r="L381" s="51">
        <f t="shared" si="1286"/>
        <v>5.4105304573561505E-4</v>
      </c>
      <c r="M381" s="51">
        <f t="shared" si="1286"/>
        <v>4.6502902138562628E-4</v>
      </c>
      <c r="N381" s="51">
        <f t="shared" si="1286"/>
        <v>1.3309663264159569E-4</v>
      </c>
      <c r="O381" s="51">
        <f t="shared" si="1286"/>
        <v>2.0643801986060115E-4</v>
      </c>
      <c r="P381" s="51">
        <f t="shared" si="1286"/>
        <v>3.5179963672963974E-5</v>
      </c>
      <c r="Q381" s="51">
        <f t="shared" si="1286"/>
        <v>9.8919596294471617E-6</v>
      </c>
      <c r="R381" s="51">
        <f t="shared" si="1286"/>
        <v>1.2866709944372401E-4</v>
      </c>
      <c r="S381" s="51">
        <f t="shared" si="1286"/>
        <v>1.2530543232164464E-4</v>
      </c>
      <c r="T381" s="51">
        <f t="shared" si="1286"/>
        <v>5.1037731513826617E-5</v>
      </c>
      <c r="U381" s="51">
        <f t="shared" si="1286"/>
        <v>1.5577745550410116E-4</v>
      </c>
      <c r="V381" s="51">
        <f t="shared" si="1286"/>
        <v>1.228442613115948E-4</v>
      </c>
      <c r="W381" s="51">
        <f t="shared" si="1286"/>
        <v>2.6530923957593684E-5</v>
      </c>
      <c r="X381" s="51">
        <f t="shared" si="1286"/>
        <v>5.398049017172694E-5</v>
      </c>
      <c r="Y381" s="51">
        <f t="shared" si="1286"/>
        <v>1.2646634126098507E-4</v>
      </c>
      <c r="Z381" s="51">
        <f t="shared" si="1286"/>
        <v>8.8120208381674075E-5</v>
      </c>
      <c r="AA381" s="51">
        <f t="shared" si="1286"/>
        <v>1.5945990761185428E-4</v>
      </c>
      <c r="AB381" s="51">
        <f t="shared" si="1286"/>
        <v>2.2025905949784734E-4</v>
      </c>
      <c r="AC381" s="51">
        <f t="shared" si="1286"/>
        <v>1.8229575983625792E-4</v>
      </c>
      <c r="AD381" s="51">
        <f t="shared" si="1286"/>
        <v>5.7736944454552499E-5</v>
      </c>
      <c r="AE381" s="51">
        <f t="shared" ref="AE381:AT381" si="1287">IF(AE254=0,"",ABS((AE254-$AX254)/$AX254))</f>
        <v>2.5245816805443159E-4</v>
      </c>
      <c r="AF381" s="51">
        <f t="shared" si="1287"/>
        <v>1.6288748903680399E-4</v>
      </c>
      <c r="AG381" s="51">
        <f t="shared" si="1287"/>
        <v>1.8504421098826745E-4</v>
      </c>
      <c r="AH381" s="51">
        <f t="shared" si="1287"/>
        <v>1.6476810939185149E-4</v>
      </c>
      <c r="AI381" s="51">
        <f t="shared" si="1287"/>
        <v>2.01086369764695E-4</v>
      </c>
      <c r="AJ381" s="51">
        <f t="shared" si="1287"/>
        <v>3.5634644497463229E-5</v>
      </c>
      <c r="AK381" s="51">
        <f t="shared" si="1287"/>
        <v>3.5634644497688262E-5</v>
      </c>
      <c r="AL381" s="51">
        <f t="shared" si="1287"/>
        <v>3.5634644497350716E-5</v>
      </c>
      <c r="AM381" s="51">
        <f t="shared" si="1287"/>
        <v>3.5634644497350716E-5</v>
      </c>
      <c r="AN381" s="51">
        <f t="shared" si="1287"/>
        <v>3.5634644497350716E-5</v>
      </c>
      <c r="AO381" s="51">
        <f t="shared" si="1287"/>
        <v>3.5634644497575749E-5</v>
      </c>
      <c r="AP381" s="51">
        <f t="shared" si="1287"/>
        <v>3.5634644497575749E-5</v>
      </c>
      <c r="AQ381" s="51">
        <f t="shared" si="1287"/>
        <v>3.5634644497350716E-5</v>
      </c>
      <c r="AR381" s="51">
        <f t="shared" ref="AR381:AS381" si="1288">IF(AR254=0,"",ABS((AR254-$AX254)/$AX254))</f>
        <v>3.5634644497463229E-5</v>
      </c>
      <c r="AS381" s="51">
        <f t="shared" si="1288"/>
        <v>3.5634644497350716E-5</v>
      </c>
      <c r="AT381" s="51">
        <f t="shared" si="1287"/>
        <v>3.5634644497800782E-5</v>
      </c>
      <c r="AU381" s="36"/>
      <c r="AV381" s="63"/>
      <c r="AW381" s="65">
        <f t="shared" si="1218"/>
        <v>0.98668231653474703</v>
      </c>
      <c r="AX381" s="63">
        <f t="shared" si="1228"/>
        <v>2.2636882282827688E-4</v>
      </c>
      <c r="AY381" s="63">
        <f t="shared" si="1229"/>
        <v>3.5361836002718673E-5</v>
      </c>
      <c r="AZ381" s="51">
        <f t="shared" si="1230"/>
        <v>1.2066462808321092E-4</v>
      </c>
      <c r="BA381" s="51">
        <f t="shared" si="1231"/>
        <v>1.8825264274355301E-4</v>
      </c>
    </row>
    <row r="382" spans="1:53" x14ac:dyDescent="0.25">
      <c r="A382" s="60">
        <v>19639</v>
      </c>
      <c r="B382" s="51">
        <f t="shared" ref="B382:AD382" si="1289">IF(B255=0,"",ABS((B255-$AX255)/$AX255))</f>
        <v>2.2204460492503131E-16</v>
      </c>
      <c r="C382" s="51">
        <f t="shared" si="1289"/>
        <v>1.1102230246251565E-16</v>
      </c>
      <c r="D382" s="51">
        <f t="shared" si="1289"/>
        <v>0</v>
      </c>
      <c r="E382" s="51">
        <f t="shared" si="1289"/>
        <v>0</v>
      </c>
      <c r="F382" s="51">
        <f t="shared" si="1289"/>
        <v>1.1102230246251565E-16</v>
      </c>
      <c r="G382" s="51">
        <f t="shared" si="1289"/>
        <v>1.1102230246251565E-16</v>
      </c>
      <c r="H382" s="51">
        <f t="shared" si="1289"/>
        <v>0</v>
      </c>
      <c r="I382" s="51">
        <f t="shared" si="1289"/>
        <v>4.4408920985006262E-16</v>
      </c>
      <c r="J382" s="51">
        <f t="shared" si="1289"/>
        <v>2.2204460492503131E-16</v>
      </c>
      <c r="K382" s="51">
        <f t="shared" si="1289"/>
        <v>2.2204460492503131E-16</v>
      </c>
      <c r="L382" s="51">
        <f t="shared" si="1289"/>
        <v>2.2204460492503131E-16</v>
      </c>
      <c r="M382" s="51">
        <f t="shared" si="1289"/>
        <v>0</v>
      </c>
      <c r="N382" s="51">
        <f t="shared" si="1289"/>
        <v>2.2204460492503131E-16</v>
      </c>
      <c r="O382" s="51">
        <f t="shared" si="1289"/>
        <v>2.2204460492503131E-16</v>
      </c>
      <c r="P382" s="51">
        <f t="shared" si="1289"/>
        <v>2.2204460492503131E-16</v>
      </c>
      <c r="Q382" s="51">
        <f t="shared" si="1289"/>
        <v>1.1102230246251565E-16</v>
      </c>
      <c r="R382" s="51">
        <f t="shared" si="1289"/>
        <v>4.4408920985006262E-16</v>
      </c>
      <c r="S382" s="51">
        <f t="shared" si="1289"/>
        <v>1.1102230246251565E-16</v>
      </c>
      <c r="T382" s="51">
        <f t="shared" si="1289"/>
        <v>4.4408920985006262E-16</v>
      </c>
      <c r="U382" s="51">
        <f t="shared" si="1289"/>
        <v>3.3306690738754696E-16</v>
      </c>
      <c r="V382" s="51">
        <f t="shared" si="1289"/>
        <v>6.6613381477509392E-16</v>
      </c>
      <c r="W382" s="51">
        <f t="shared" si="1289"/>
        <v>4.4408920985006262E-16</v>
      </c>
      <c r="X382" s="51">
        <f t="shared" si="1289"/>
        <v>2.2204460492503131E-16</v>
      </c>
      <c r="Y382" s="51">
        <f t="shared" si="1289"/>
        <v>0</v>
      </c>
      <c r="Z382" s="51">
        <f t="shared" si="1289"/>
        <v>0</v>
      </c>
      <c r="AA382" s="51">
        <f t="shared" si="1289"/>
        <v>4.4408920985006262E-16</v>
      </c>
      <c r="AB382" s="51">
        <f t="shared" si="1289"/>
        <v>1.1102230246251565E-16</v>
      </c>
      <c r="AC382" s="51">
        <f t="shared" si="1289"/>
        <v>2.2204460492503131E-16</v>
      </c>
      <c r="AD382" s="51">
        <f t="shared" si="1289"/>
        <v>2.2204460492503131E-16</v>
      </c>
      <c r="AE382" s="51">
        <f t="shared" ref="AE382:AT382" si="1290">IF(AE255=0,"",ABS((AE255-$AX255)/$AX255))</f>
        <v>2.2204460492503131E-16</v>
      </c>
      <c r="AF382" s="51">
        <f t="shared" si="1290"/>
        <v>0</v>
      </c>
      <c r="AG382" s="51">
        <f t="shared" si="1290"/>
        <v>4.4408920985006262E-16</v>
      </c>
      <c r="AH382" s="51">
        <f t="shared" si="1290"/>
        <v>0</v>
      </c>
      <c r="AI382" s="51">
        <f t="shared" si="1290"/>
        <v>1.1102230246251565E-16</v>
      </c>
      <c r="AJ382" s="51">
        <f t="shared" si="1290"/>
        <v>0</v>
      </c>
      <c r="AK382" s="51">
        <f t="shared" si="1290"/>
        <v>1.1102230246251565E-16</v>
      </c>
      <c r="AL382" s="51">
        <f t="shared" si="1290"/>
        <v>2.2204460492503131E-16</v>
      </c>
      <c r="AM382" s="51">
        <f t="shared" si="1290"/>
        <v>2.2204460492503131E-16</v>
      </c>
      <c r="AN382" s="51">
        <f t="shared" si="1290"/>
        <v>2.2204460492503131E-16</v>
      </c>
      <c r="AO382" s="51">
        <f t="shared" si="1290"/>
        <v>0</v>
      </c>
      <c r="AP382" s="51">
        <f t="shared" si="1290"/>
        <v>0</v>
      </c>
      <c r="AQ382" s="51">
        <f t="shared" si="1290"/>
        <v>2.2204460492503131E-16</v>
      </c>
      <c r="AR382" s="51">
        <f t="shared" ref="AR382:AS382" si="1291">IF(AR255=0,"",ABS((AR255-$AX255)/$AX255))</f>
        <v>0</v>
      </c>
      <c r="AS382" s="51">
        <f t="shared" si="1291"/>
        <v>2.2204460492503131E-16</v>
      </c>
      <c r="AT382" s="51">
        <f t="shared" si="1290"/>
        <v>2.2204460492503131E-16</v>
      </c>
      <c r="AU382" s="36"/>
      <c r="AV382" s="63"/>
      <c r="AW382" s="65">
        <f t="shared" si="1218"/>
        <v>1</v>
      </c>
      <c r="AX382" s="63">
        <f t="shared" si="1228"/>
        <v>4.4408920985006262E-16</v>
      </c>
      <c r="AY382" s="63">
        <f t="shared" si="1229"/>
        <v>0</v>
      </c>
      <c r="AZ382" s="51">
        <f t="shared" si="1230"/>
        <v>2.2204460492503131E-16</v>
      </c>
      <c r="BA382" s="51">
        <f t="shared" si="1231"/>
        <v>2.2204460492503131E-16</v>
      </c>
    </row>
    <row r="383" spans="1:53" x14ac:dyDescent="0.2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63"/>
      <c r="AY383" s="63"/>
      <c r="AZ383" s="36"/>
      <c r="BA383" s="36"/>
    </row>
    <row r="384" spans="1:53" x14ac:dyDescent="0.2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63"/>
      <c r="AY384" s="63"/>
      <c r="AZ384" s="36"/>
      <c r="BA384" s="36"/>
    </row>
    <row r="385" spans="1:51" x14ac:dyDescent="0.2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63"/>
      <c r="AY385" s="63"/>
    </row>
    <row r="386" spans="1:51" ht="17.399999999999999" x14ac:dyDescent="0.3">
      <c r="A386" s="2" t="str">
        <f>"Table 4.    Hindcasted inseason forecasts of total Redoubt Lake coho escapement, 1953-"&amp;MAX(B388:AT388)&amp;"."</f>
        <v>Table 4.    Hindcasted inseason forecasts of total Redoubt Lake coho escapement, 1953-2024.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36"/>
      <c r="AW386" s="36"/>
      <c r="AX386" s="63"/>
      <c r="AY386" s="63"/>
    </row>
    <row r="387" spans="1:51" x14ac:dyDescent="0.2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63"/>
      <c r="AY387" s="63"/>
    </row>
    <row r="388" spans="1:51" x14ac:dyDescent="0.25">
      <c r="A388" s="52" t="s">
        <v>24</v>
      </c>
      <c r="B388" s="53">
        <f t="shared" ref="B388:AI388" si="1292">B3</f>
        <v>1953</v>
      </c>
      <c r="C388" s="53">
        <f t="shared" si="1292"/>
        <v>1954</v>
      </c>
      <c r="D388" s="53">
        <f t="shared" si="1292"/>
        <v>1955</v>
      </c>
      <c r="E388" s="53">
        <f t="shared" si="1292"/>
        <v>1982</v>
      </c>
      <c r="F388" s="53">
        <f t="shared" si="1292"/>
        <v>1983</v>
      </c>
      <c r="G388" s="53">
        <f t="shared" si="1292"/>
        <v>1984</v>
      </c>
      <c r="H388" s="53">
        <f t="shared" si="1292"/>
        <v>1985</v>
      </c>
      <c r="I388" s="53">
        <f t="shared" si="1292"/>
        <v>1986</v>
      </c>
      <c r="J388" s="53">
        <f t="shared" si="1292"/>
        <v>1987</v>
      </c>
      <c r="K388" s="53">
        <f t="shared" si="1292"/>
        <v>1988</v>
      </c>
      <c r="L388" s="53">
        <f t="shared" si="1292"/>
        <v>1989</v>
      </c>
      <c r="M388" s="53">
        <f t="shared" si="1292"/>
        <v>1990</v>
      </c>
      <c r="N388" s="53">
        <f t="shared" si="1292"/>
        <v>1991</v>
      </c>
      <c r="O388" s="53">
        <f t="shared" si="1292"/>
        <v>1992</v>
      </c>
      <c r="P388" s="53">
        <f t="shared" si="1292"/>
        <v>1993</v>
      </c>
      <c r="Q388" s="53">
        <f t="shared" si="1292"/>
        <v>1994</v>
      </c>
      <c r="R388" s="53">
        <f t="shared" si="1292"/>
        <v>1995</v>
      </c>
      <c r="S388" s="53">
        <f t="shared" si="1292"/>
        <v>1996</v>
      </c>
      <c r="T388" s="53">
        <f t="shared" si="1292"/>
        <v>1997</v>
      </c>
      <c r="U388" s="53">
        <f t="shared" si="1292"/>
        <v>1999</v>
      </c>
      <c r="V388" s="53">
        <f t="shared" si="1292"/>
        <v>2000</v>
      </c>
      <c r="W388" s="53">
        <f t="shared" si="1292"/>
        <v>2001</v>
      </c>
      <c r="X388" s="53">
        <f t="shared" si="1292"/>
        <v>2002</v>
      </c>
      <c r="Y388" s="53">
        <f t="shared" si="1292"/>
        <v>2003</v>
      </c>
      <c r="Z388" s="53">
        <f t="shared" si="1292"/>
        <v>2004</v>
      </c>
      <c r="AA388" s="53">
        <f>AA3</f>
        <v>2005</v>
      </c>
      <c r="AB388" s="53">
        <f>AB3</f>
        <v>2006</v>
      </c>
      <c r="AC388" s="53">
        <f>AC3</f>
        <v>2007</v>
      </c>
      <c r="AD388" s="53">
        <f t="shared" si="1292"/>
        <v>2008</v>
      </c>
      <c r="AE388" s="53">
        <f t="shared" si="1292"/>
        <v>2009</v>
      </c>
      <c r="AF388" s="53">
        <f t="shared" si="1292"/>
        <v>2010</v>
      </c>
      <c r="AG388" s="53">
        <f t="shared" si="1292"/>
        <v>2011</v>
      </c>
      <c r="AH388" s="53">
        <f t="shared" si="1292"/>
        <v>2012</v>
      </c>
      <c r="AI388" s="53">
        <f t="shared" si="1292"/>
        <v>2013</v>
      </c>
      <c r="AJ388" s="53">
        <f t="shared" ref="AJ388" si="1293">AJ3</f>
        <v>2014</v>
      </c>
      <c r="AK388" s="53">
        <f t="shared" ref="AK388:AL388" si="1294">AK3</f>
        <v>2015</v>
      </c>
      <c r="AL388" s="53">
        <f t="shared" si="1294"/>
        <v>2016</v>
      </c>
      <c r="AM388" s="53">
        <f t="shared" ref="AM388:AP388" si="1295">AM3</f>
        <v>2017</v>
      </c>
      <c r="AN388" s="53">
        <f t="shared" si="1295"/>
        <v>2018</v>
      </c>
      <c r="AO388" s="53">
        <f t="shared" ref="AO388" si="1296">AO3</f>
        <v>2019</v>
      </c>
      <c r="AP388" s="53">
        <f t="shared" si="1295"/>
        <v>2020</v>
      </c>
      <c r="AQ388" s="53">
        <f t="shared" ref="AQ388:AT388" si="1297">AQ3</f>
        <v>2021</v>
      </c>
      <c r="AR388" s="53">
        <f t="shared" ref="AR388:AS388" si="1298">AR3</f>
        <v>2022</v>
      </c>
      <c r="AS388" s="53">
        <f t="shared" si="1298"/>
        <v>2023</v>
      </c>
      <c r="AT388" s="53">
        <f t="shared" si="1297"/>
        <v>2024</v>
      </c>
      <c r="AU388" s="36"/>
      <c r="AV388" s="36"/>
      <c r="AW388" s="36"/>
      <c r="AX388" s="63"/>
      <c r="AY388" s="63"/>
    </row>
    <row r="389" spans="1:51" x14ac:dyDescent="0.25">
      <c r="A389" s="60">
        <v>19520</v>
      </c>
      <c r="B389" s="90" t="e">
        <f>SUM(B$4:B4)/$BB4</f>
        <v>#DIV/0!</v>
      </c>
      <c r="C389" s="90" t="e">
        <f>SUM(C$4:C4)/$BB4</f>
        <v>#DIV/0!</v>
      </c>
      <c r="D389" s="90" t="e">
        <f>SUM(D$4:D4)/$BB4</f>
        <v>#DIV/0!</v>
      </c>
      <c r="E389" s="90" t="e">
        <f>SUM(E$4:E4)/$BB4</f>
        <v>#DIV/0!</v>
      </c>
      <c r="F389" s="90" t="e">
        <f>SUM(F$4:F4)/$BB4</f>
        <v>#DIV/0!</v>
      </c>
      <c r="G389" s="90" t="e">
        <f>SUM(G$4:G4)/$BB4</f>
        <v>#DIV/0!</v>
      </c>
      <c r="H389" s="90" t="e">
        <f>SUM(H$4:H4)/$BB4</f>
        <v>#DIV/0!</v>
      </c>
      <c r="I389" s="90" t="e">
        <f>SUM(I$4:I4)/$BB4</f>
        <v>#DIV/0!</v>
      </c>
      <c r="J389" s="90" t="e">
        <f>SUM(J$4:J4)/$BB4</f>
        <v>#DIV/0!</v>
      </c>
      <c r="K389" s="90" t="e">
        <f>SUM(K$4:K4)/$BB4</f>
        <v>#DIV/0!</v>
      </c>
      <c r="L389" s="90" t="e">
        <f>SUM(L$4:L4)/$BB4</f>
        <v>#DIV/0!</v>
      </c>
      <c r="M389" s="90" t="e">
        <f>SUM(M$4:M4)/$BB4</f>
        <v>#DIV/0!</v>
      </c>
      <c r="N389" s="90" t="e">
        <f>SUM(N$4:N4)/$BB4</f>
        <v>#DIV/0!</v>
      </c>
      <c r="O389" s="90" t="e">
        <f>SUM(O$4:O4)/$BB4</f>
        <v>#DIV/0!</v>
      </c>
      <c r="P389" s="90" t="e">
        <f>SUM(P$4:P4)/$BB4</f>
        <v>#DIV/0!</v>
      </c>
      <c r="Q389" s="90" t="e">
        <f>SUM(Q$4:Q4)/$BB4</f>
        <v>#DIV/0!</v>
      </c>
      <c r="R389" s="88" t="e">
        <f>SUM(R$4:R4)/$BB4</f>
        <v>#DIV/0!</v>
      </c>
      <c r="S389" s="90" t="e">
        <f>SUM(S$4:S4)/$BB4</f>
        <v>#DIV/0!</v>
      </c>
      <c r="T389" s="90" t="e">
        <f>SUM(T$4:T4)/$BB4</f>
        <v>#DIV/0!</v>
      </c>
      <c r="U389" s="90" t="e">
        <f>SUM(U$4:U4)/$BB4</f>
        <v>#DIV/0!</v>
      </c>
      <c r="V389" s="90" t="e">
        <f>SUM(V$4:V4)/$BB4</f>
        <v>#DIV/0!</v>
      </c>
      <c r="W389" s="90" t="e">
        <f>SUM(W$4:W4)/$BB4</f>
        <v>#DIV/0!</v>
      </c>
      <c r="X389" s="90" t="e">
        <f>SUM(X$4:X4)/$BB4</f>
        <v>#DIV/0!</v>
      </c>
      <c r="Y389" s="90" t="e">
        <f>SUM(Y$4:Y4)/$BB4</f>
        <v>#DIV/0!</v>
      </c>
      <c r="Z389" s="90" t="e">
        <f>SUM(Z$4:Z4)/$BB4</f>
        <v>#DIV/0!</v>
      </c>
      <c r="AA389" s="90" t="e">
        <f>SUM(AA$4:AA4)/$BB4</f>
        <v>#DIV/0!</v>
      </c>
      <c r="AB389" s="90" t="e">
        <f>SUM(AB$4:AB4)/$BB4</f>
        <v>#DIV/0!</v>
      </c>
      <c r="AC389" s="90" t="e">
        <f>SUM(AC$4:AC4)/$BB4</f>
        <v>#DIV/0!</v>
      </c>
      <c r="AD389" s="90" t="e">
        <f>SUM(AD$4:AD4)/$BB4</f>
        <v>#DIV/0!</v>
      </c>
      <c r="AE389" s="90" t="e">
        <f>SUM(AE$4:AE4)/$BB4</f>
        <v>#DIV/0!</v>
      </c>
      <c r="AF389" s="90" t="e">
        <f>SUM(AF$4:AF4)/$BB4</f>
        <v>#DIV/0!</v>
      </c>
      <c r="AG389" s="90" t="e">
        <f>SUM(AG$4:AG4)/$BB4</f>
        <v>#DIV/0!</v>
      </c>
      <c r="AH389" s="90" t="e">
        <f>SUM(AH$4:AH4)/$BB4</f>
        <v>#DIV/0!</v>
      </c>
      <c r="AI389" s="90" t="e">
        <f>SUM(AI$4:AI4)/$BB4</f>
        <v>#DIV/0!</v>
      </c>
      <c r="AJ389" s="90" t="e">
        <f>SUM(AJ$4:AJ4)/$BB4</f>
        <v>#DIV/0!</v>
      </c>
      <c r="AK389" s="90" t="e">
        <f>SUM(AK$4:AK4)/$BB4</f>
        <v>#DIV/0!</v>
      </c>
      <c r="AL389" s="90" t="e">
        <f>SUM(AL$4:AL4)/$BB4</f>
        <v>#DIV/0!</v>
      </c>
      <c r="AM389" s="90" t="e">
        <f>SUM(AM$4:AM4)/$BB4</f>
        <v>#DIV/0!</v>
      </c>
      <c r="AN389" s="90" t="e">
        <f>SUM(AN$4:AN4)/$BB4</f>
        <v>#DIV/0!</v>
      </c>
      <c r="AO389" s="90" t="e">
        <f>SUM(AO$4:AO4)/$BB4</f>
        <v>#DIV/0!</v>
      </c>
      <c r="AP389" s="90" t="e">
        <f>SUM(AP$4:AP4)/$BB4</f>
        <v>#DIV/0!</v>
      </c>
      <c r="AQ389" s="90" t="e">
        <f>SUM(AQ$4:AQ4)/$BB4</f>
        <v>#DIV/0!</v>
      </c>
      <c r="AR389" s="90" t="e">
        <f>SUM(AR$4:AR4)/$BB4</f>
        <v>#DIV/0!</v>
      </c>
      <c r="AS389" s="90" t="e">
        <f>SUM(AS$4:AS4)/$BB4</f>
        <v>#DIV/0!</v>
      </c>
      <c r="AT389" s="90" t="e">
        <f>SUM(AT$4:AT4)/$BB4</f>
        <v>#DIV/0!</v>
      </c>
      <c r="AU389" s="36"/>
      <c r="AV389" s="63"/>
      <c r="AW389" s="65"/>
      <c r="AX389" s="63"/>
      <c r="AY389" s="63"/>
    </row>
    <row r="390" spans="1:51" x14ac:dyDescent="0.25">
      <c r="A390" s="60">
        <v>19521</v>
      </c>
      <c r="B390" s="90" t="e">
        <f>SUM(B$4:B5)/$BB5</f>
        <v>#DIV/0!</v>
      </c>
      <c r="C390" s="90" t="e">
        <f>SUM(C$4:C5)/$BB5</f>
        <v>#DIV/0!</v>
      </c>
      <c r="D390" s="90" t="e">
        <f>SUM(D$4:D5)/$BB5</f>
        <v>#DIV/0!</v>
      </c>
      <c r="E390" s="90" t="e">
        <f>SUM(E$4:E5)/$BB5</f>
        <v>#DIV/0!</v>
      </c>
      <c r="F390" s="90" t="e">
        <f>SUM(F$4:F5)/$BB5</f>
        <v>#DIV/0!</v>
      </c>
      <c r="G390" s="90" t="e">
        <f>SUM(G$4:G5)/$BB5</f>
        <v>#DIV/0!</v>
      </c>
      <c r="H390" s="90" t="e">
        <f>SUM(H$4:H5)/$BB5</f>
        <v>#DIV/0!</v>
      </c>
      <c r="I390" s="90" t="e">
        <f>SUM(I$4:I5)/$BB5</f>
        <v>#DIV/0!</v>
      </c>
      <c r="J390" s="90" t="e">
        <f>SUM(J$4:J5)/$BB5</f>
        <v>#DIV/0!</v>
      </c>
      <c r="K390" s="90" t="e">
        <f>SUM(K$4:K5)/$BB5</f>
        <v>#DIV/0!</v>
      </c>
      <c r="L390" s="90" t="e">
        <f>SUM(L$4:L5)/$BB5</f>
        <v>#DIV/0!</v>
      </c>
      <c r="M390" s="90" t="e">
        <f>SUM(M$4:M5)/$BB5</f>
        <v>#DIV/0!</v>
      </c>
      <c r="N390" s="90" t="e">
        <f>SUM(N$4:N5)/$BB5</f>
        <v>#DIV/0!</v>
      </c>
      <c r="O390" s="90" t="e">
        <f>SUM(O$4:O5)/$BB5</f>
        <v>#DIV/0!</v>
      </c>
      <c r="P390" s="88" t="e">
        <f>SUM(P$4:P5)/$BB5</f>
        <v>#DIV/0!</v>
      </c>
      <c r="Q390" s="90" t="e">
        <f>SUM(Q$4:Q5)/$BB5</f>
        <v>#DIV/0!</v>
      </c>
      <c r="R390" s="90" t="e">
        <f>SUM(R$4:R5)/$BB5</f>
        <v>#DIV/0!</v>
      </c>
      <c r="S390" s="90" t="e">
        <f>SUM(S$4:S5)/$BB5</f>
        <v>#DIV/0!</v>
      </c>
      <c r="T390" s="90" t="e">
        <f>SUM(T$4:T5)/$BB5</f>
        <v>#DIV/0!</v>
      </c>
      <c r="U390" s="90" t="e">
        <f>SUM(U$4:U5)/$BB5</f>
        <v>#DIV/0!</v>
      </c>
      <c r="V390" s="90" t="e">
        <f>SUM(V$4:V5)/$BB5</f>
        <v>#DIV/0!</v>
      </c>
      <c r="W390" s="90" t="e">
        <f>SUM(W$4:W5)/$BB5</f>
        <v>#DIV/0!</v>
      </c>
      <c r="X390" s="90" t="e">
        <f>SUM(X$4:X5)/$BB5</f>
        <v>#DIV/0!</v>
      </c>
      <c r="Y390" s="90" t="e">
        <f>SUM(Y$4:Y5)/$BB5</f>
        <v>#DIV/0!</v>
      </c>
      <c r="Z390" s="90" t="e">
        <f>SUM(Z$4:Z5)/$BB5</f>
        <v>#DIV/0!</v>
      </c>
      <c r="AA390" s="90" t="e">
        <f>SUM(AA$4:AA5)/$BB5</f>
        <v>#DIV/0!</v>
      </c>
      <c r="AB390" s="90" t="e">
        <f>SUM(AB$4:AB5)/$BB5</f>
        <v>#DIV/0!</v>
      </c>
      <c r="AC390" s="90" t="e">
        <f>SUM(AC$4:AC5)/$BB5</f>
        <v>#DIV/0!</v>
      </c>
      <c r="AD390" s="90" t="e">
        <f>SUM(AD$4:AD5)/$BB5</f>
        <v>#DIV/0!</v>
      </c>
      <c r="AE390" s="90" t="e">
        <f>SUM(AE$4:AE5)/$BB5</f>
        <v>#DIV/0!</v>
      </c>
      <c r="AF390" s="90" t="e">
        <f>SUM(AF$4:AF5)/$BB5</f>
        <v>#DIV/0!</v>
      </c>
      <c r="AG390" s="90" t="e">
        <f>SUM(AG$4:AG5)/$BB5</f>
        <v>#DIV/0!</v>
      </c>
      <c r="AH390" s="90" t="e">
        <f>SUM(AH$4:AH5)/$BB5</f>
        <v>#DIV/0!</v>
      </c>
      <c r="AI390" s="90" t="e">
        <f>SUM(AI$4:AI5)/$BB5</f>
        <v>#DIV/0!</v>
      </c>
      <c r="AJ390" s="90" t="e">
        <f>SUM(AJ$4:AJ5)/$BB5</f>
        <v>#DIV/0!</v>
      </c>
      <c r="AK390" s="90" t="e">
        <f>SUM(AK$4:AK5)/$BB5</f>
        <v>#DIV/0!</v>
      </c>
      <c r="AL390" s="90" t="e">
        <f>SUM(AL$4:AL5)/$BB5</f>
        <v>#DIV/0!</v>
      </c>
      <c r="AM390" s="90" t="e">
        <f>SUM(AM$4:AM5)/$BB5</f>
        <v>#DIV/0!</v>
      </c>
      <c r="AN390" s="90" t="e">
        <f>SUM(AN$4:AN5)/$BB5</f>
        <v>#DIV/0!</v>
      </c>
      <c r="AO390" s="90" t="e">
        <f>SUM(AO$4:AO5)/$BB5</f>
        <v>#DIV/0!</v>
      </c>
      <c r="AP390" s="90" t="e">
        <f>SUM(AP$4:AP5)/$BB5</f>
        <v>#DIV/0!</v>
      </c>
      <c r="AQ390" s="90" t="e">
        <f>SUM(AQ$4:AQ5)/$BB5</f>
        <v>#DIV/0!</v>
      </c>
      <c r="AR390" s="90" t="e">
        <f>SUM(AR$4:AR5)/$BB5</f>
        <v>#DIV/0!</v>
      </c>
      <c r="AS390" s="90" t="e">
        <f>SUM(AS$4:AS5)/$BB5</f>
        <v>#DIV/0!</v>
      </c>
      <c r="AT390" s="90" t="e">
        <f>SUM(AT$4:AT5)/$BB5</f>
        <v>#DIV/0!</v>
      </c>
      <c r="AU390" s="36"/>
      <c r="AV390" s="63"/>
      <c r="AW390" s="65"/>
      <c r="AX390" s="63"/>
      <c r="AY390" s="63"/>
    </row>
    <row r="391" spans="1:51" x14ac:dyDescent="0.25">
      <c r="A391" s="60">
        <v>19522</v>
      </c>
      <c r="B391" s="90" t="e">
        <f>SUM(B$4:B6)/$BB6</f>
        <v>#DIV/0!</v>
      </c>
      <c r="C391" s="90" t="e">
        <f>SUM(C$4:C6)/$BB6</f>
        <v>#DIV/0!</v>
      </c>
      <c r="D391" s="90" t="e">
        <f>SUM(D$4:D6)/$BB6</f>
        <v>#DIV/0!</v>
      </c>
      <c r="E391" s="90" t="e">
        <f>SUM(E$4:E6)/$BB6</f>
        <v>#DIV/0!</v>
      </c>
      <c r="F391" s="90" t="e">
        <f>SUM(F$4:F6)/$BB6</f>
        <v>#DIV/0!</v>
      </c>
      <c r="G391" s="90" t="e">
        <f>SUM(G$4:G6)/$BB6</f>
        <v>#DIV/0!</v>
      </c>
      <c r="H391" s="90" t="e">
        <f>SUM(H$4:H6)/$BB6</f>
        <v>#DIV/0!</v>
      </c>
      <c r="I391" s="90" t="e">
        <f>SUM(I$4:I6)/$BB6</f>
        <v>#DIV/0!</v>
      </c>
      <c r="J391" s="90" t="e">
        <f>SUM(J$4:J6)/$BB6</f>
        <v>#DIV/0!</v>
      </c>
      <c r="K391" s="90" t="e">
        <f>SUM(K$4:K6)/$BB6</f>
        <v>#DIV/0!</v>
      </c>
      <c r="L391" s="90" t="e">
        <f>SUM(L$4:L6)/$BB6</f>
        <v>#DIV/0!</v>
      </c>
      <c r="M391" s="90" t="e">
        <f>SUM(M$4:M6)/$BB6</f>
        <v>#DIV/0!</v>
      </c>
      <c r="N391" s="90" t="e">
        <f>SUM(N$4:N6)/$BB6</f>
        <v>#DIV/0!</v>
      </c>
      <c r="O391" s="90" t="e">
        <f>SUM(O$4:O6)/$BB6</f>
        <v>#DIV/0!</v>
      </c>
      <c r="P391" s="88" t="e">
        <f>SUM(P$4:P6)/$BB6</f>
        <v>#DIV/0!</v>
      </c>
      <c r="Q391" s="90" t="e">
        <f>SUM(Q$4:Q6)/$BB6</f>
        <v>#DIV/0!</v>
      </c>
      <c r="R391" s="90" t="e">
        <f>SUM(R$4:R6)/$BB6</f>
        <v>#DIV/0!</v>
      </c>
      <c r="S391" s="88" t="e">
        <f>SUM(S$4:S6)/$BB6</f>
        <v>#DIV/0!</v>
      </c>
      <c r="T391" s="90" t="e">
        <f>SUM(T$4:T6)/$BB6</f>
        <v>#DIV/0!</v>
      </c>
      <c r="U391" s="90" t="e">
        <f>SUM(U$4:U6)/$BB6</f>
        <v>#DIV/0!</v>
      </c>
      <c r="V391" s="90" t="e">
        <f>SUM(V$4:V6)/$BB6</f>
        <v>#DIV/0!</v>
      </c>
      <c r="W391" s="90" t="e">
        <f>SUM(W$4:W6)/$BB6</f>
        <v>#DIV/0!</v>
      </c>
      <c r="X391" s="90" t="e">
        <f>SUM(X$4:X6)/$BB6</f>
        <v>#DIV/0!</v>
      </c>
      <c r="Y391" s="90" t="e">
        <f>SUM(Y$4:Y6)/$BB6</f>
        <v>#DIV/0!</v>
      </c>
      <c r="Z391" s="90" t="e">
        <f>SUM(Z$4:Z6)/$BB6</f>
        <v>#DIV/0!</v>
      </c>
      <c r="AA391" s="90" t="e">
        <f>SUM(AA$4:AA6)/$BB6</f>
        <v>#DIV/0!</v>
      </c>
      <c r="AB391" s="90" t="e">
        <f>SUM(AB$4:AB6)/$BB6</f>
        <v>#DIV/0!</v>
      </c>
      <c r="AC391" s="90" t="e">
        <f>SUM(AC$4:AC6)/$BB6</f>
        <v>#DIV/0!</v>
      </c>
      <c r="AD391" s="90" t="e">
        <f>SUM(AD$4:AD6)/$BB6</f>
        <v>#DIV/0!</v>
      </c>
      <c r="AE391" s="90" t="e">
        <f>SUM(AE$4:AE6)/$BB6</f>
        <v>#DIV/0!</v>
      </c>
      <c r="AF391" s="90" t="e">
        <f>SUM(AF$4:AF6)/$BB6</f>
        <v>#DIV/0!</v>
      </c>
      <c r="AG391" s="90" t="e">
        <f>SUM(AG$4:AG6)/$BB6</f>
        <v>#DIV/0!</v>
      </c>
      <c r="AH391" s="90" t="e">
        <f>SUM(AH$4:AH6)/$BB6</f>
        <v>#DIV/0!</v>
      </c>
      <c r="AI391" s="90" t="e">
        <f>SUM(AI$4:AI6)/$BB6</f>
        <v>#DIV/0!</v>
      </c>
      <c r="AJ391" s="90" t="e">
        <f>SUM(AJ$4:AJ6)/$BB6</f>
        <v>#DIV/0!</v>
      </c>
      <c r="AK391" s="90" t="e">
        <f>SUM(AK$4:AK6)/$BB6</f>
        <v>#DIV/0!</v>
      </c>
      <c r="AL391" s="90" t="e">
        <f>SUM(AL$4:AL6)/$BB6</f>
        <v>#DIV/0!</v>
      </c>
      <c r="AM391" s="90" t="e">
        <f>SUM(AM$4:AM6)/$BB6</f>
        <v>#DIV/0!</v>
      </c>
      <c r="AN391" s="90" t="e">
        <f>SUM(AN$4:AN6)/$BB6</f>
        <v>#DIV/0!</v>
      </c>
      <c r="AO391" s="90" t="e">
        <f>SUM(AO$4:AO6)/$BB6</f>
        <v>#DIV/0!</v>
      </c>
      <c r="AP391" s="90" t="e">
        <f>SUM(AP$4:AP6)/$BB6</f>
        <v>#DIV/0!</v>
      </c>
      <c r="AQ391" s="90" t="e">
        <f>SUM(AQ$4:AQ6)/$BB6</f>
        <v>#DIV/0!</v>
      </c>
      <c r="AR391" s="90" t="e">
        <f>SUM(AR$4:AR6)/$BB6</f>
        <v>#DIV/0!</v>
      </c>
      <c r="AS391" s="90" t="e">
        <f>SUM(AS$4:AS6)/$BB6</f>
        <v>#DIV/0!</v>
      </c>
      <c r="AT391" s="90" t="e">
        <f>SUM(AT$4:AT6)/$BB6</f>
        <v>#DIV/0!</v>
      </c>
      <c r="AU391" s="36"/>
      <c r="AV391" s="63"/>
      <c r="AW391" s="65"/>
      <c r="AX391" s="63"/>
      <c r="AY391" s="63"/>
    </row>
    <row r="392" spans="1:51" x14ac:dyDescent="0.25">
      <c r="A392" s="60">
        <v>19523</v>
      </c>
      <c r="B392" s="90" t="e">
        <f>SUM(B$4:B7)/$BB7</f>
        <v>#DIV/0!</v>
      </c>
      <c r="C392" s="90" t="e">
        <f>SUM(C$4:C7)/$BB7</f>
        <v>#DIV/0!</v>
      </c>
      <c r="D392" s="90" t="e">
        <f>SUM(D$4:D7)/$BB7</f>
        <v>#DIV/0!</v>
      </c>
      <c r="E392" s="90" t="e">
        <f>SUM(E$4:E7)/$BB7</f>
        <v>#DIV/0!</v>
      </c>
      <c r="F392" s="90" t="e">
        <f>SUM(F$4:F7)/$BB7</f>
        <v>#DIV/0!</v>
      </c>
      <c r="G392" s="90" t="e">
        <f>SUM(G$4:G7)/$BB7</f>
        <v>#DIV/0!</v>
      </c>
      <c r="H392" s="90" t="e">
        <f>SUM(H$4:H7)/$BB7</f>
        <v>#DIV/0!</v>
      </c>
      <c r="I392" s="90" t="e">
        <f>SUM(I$4:I7)/$BB7</f>
        <v>#DIV/0!</v>
      </c>
      <c r="J392" s="90" t="e">
        <f>SUM(J$4:J7)/$BB7</f>
        <v>#DIV/0!</v>
      </c>
      <c r="K392" s="90" t="e">
        <f>SUM(K$4:K7)/$BB7</f>
        <v>#DIV/0!</v>
      </c>
      <c r="L392" s="90" t="e">
        <f>SUM(L$4:L7)/$BB7</f>
        <v>#DIV/0!</v>
      </c>
      <c r="M392" s="90" t="e">
        <f>SUM(M$4:M7)/$BB7</f>
        <v>#DIV/0!</v>
      </c>
      <c r="N392" s="90" t="e">
        <f>SUM(N$4:N7)/$BB7</f>
        <v>#DIV/0!</v>
      </c>
      <c r="O392" s="90" t="e">
        <f>SUM(O$4:O7)/$BB7</f>
        <v>#DIV/0!</v>
      </c>
      <c r="P392" s="88" t="e">
        <f>SUM(P$4:P7)/$BB7</f>
        <v>#DIV/0!</v>
      </c>
      <c r="Q392" s="88" t="e">
        <f>SUM(Q$4:Q7)/$BB7</f>
        <v>#DIV/0!</v>
      </c>
      <c r="R392" s="90" t="e">
        <f>SUM(R$4:R7)/$BB7</f>
        <v>#DIV/0!</v>
      </c>
      <c r="S392" s="88" t="e">
        <f>SUM(S$4:S7)/$BB7</f>
        <v>#DIV/0!</v>
      </c>
      <c r="T392" s="90" t="e">
        <f>SUM(T$4:T7)/$BB7</f>
        <v>#DIV/0!</v>
      </c>
      <c r="U392" s="90" t="e">
        <f>SUM(U$4:U7)/$BB7</f>
        <v>#DIV/0!</v>
      </c>
      <c r="V392" s="90" t="e">
        <f>SUM(V$4:V7)/$BB7</f>
        <v>#DIV/0!</v>
      </c>
      <c r="W392" s="90" t="e">
        <f>SUM(W$4:W7)/$BB7</f>
        <v>#DIV/0!</v>
      </c>
      <c r="X392" s="90" t="e">
        <f>SUM(X$4:X7)/$BB7</f>
        <v>#DIV/0!</v>
      </c>
      <c r="Y392" s="90" t="e">
        <f>SUM(Y$4:Y7)/$BB7</f>
        <v>#DIV/0!</v>
      </c>
      <c r="Z392" s="90" t="e">
        <f>SUM(Z$4:Z7)/$BB7</f>
        <v>#DIV/0!</v>
      </c>
      <c r="AA392" s="90" t="e">
        <f>SUM(AA$4:AA7)/$BB7</f>
        <v>#DIV/0!</v>
      </c>
      <c r="AB392" s="90" t="e">
        <f>SUM(AB$4:AB7)/$BB7</f>
        <v>#DIV/0!</v>
      </c>
      <c r="AC392" s="90" t="e">
        <f>SUM(AC$4:AC7)/$BB7</f>
        <v>#DIV/0!</v>
      </c>
      <c r="AD392" s="90" t="e">
        <f>SUM(AD$4:AD7)/$BB7</f>
        <v>#DIV/0!</v>
      </c>
      <c r="AE392" s="90" t="e">
        <f>SUM(AE$4:AE7)/$BB7</f>
        <v>#DIV/0!</v>
      </c>
      <c r="AF392" s="90" t="e">
        <f>SUM(AF$4:AF7)/$BB7</f>
        <v>#DIV/0!</v>
      </c>
      <c r="AG392" s="90" t="e">
        <f>SUM(AG$4:AG7)/$BB7</f>
        <v>#DIV/0!</v>
      </c>
      <c r="AH392" s="90" t="e">
        <f>SUM(AH$4:AH7)/$BB7</f>
        <v>#DIV/0!</v>
      </c>
      <c r="AI392" s="90" t="e">
        <f>SUM(AI$4:AI7)/$BB7</f>
        <v>#DIV/0!</v>
      </c>
      <c r="AJ392" s="90" t="e">
        <f>SUM(AJ$4:AJ7)/$BB7</f>
        <v>#DIV/0!</v>
      </c>
      <c r="AK392" s="90" t="e">
        <f>SUM(AK$4:AK7)/$BB7</f>
        <v>#DIV/0!</v>
      </c>
      <c r="AL392" s="90" t="e">
        <f>SUM(AL$4:AL7)/$BB7</f>
        <v>#DIV/0!</v>
      </c>
      <c r="AM392" s="90" t="e">
        <f>SUM(AM$4:AM7)/$BB7</f>
        <v>#DIV/0!</v>
      </c>
      <c r="AN392" s="90" t="e">
        <f>SUM(AN$4:AN7)/$BB7</f>
        <v>#DIV/0!</v>
      </c>
      <c r="AO392" s="90" t="e">
        <f>SUM(AO$4:AO7)/$BB7</f>
        <v>#DIV/0!</v>
      </c>
      <c r="AP392" s="90" t="e">
        <f>SUM(AP$4:AP7)/$BB7</f>
        <v>#DIV/0!</v>
      </c>
      <c r="AQ392" s="90" t="e">
        <f>SUM(AQ$4:AQ7)/$BB7</f>
        <v>#DIV/0!</v>
      </c>
      <c r="AR392" s="90" t="e">
        <f>SUM(AR$4:AR7)/$BB7</f>
        <v>#DIV/0!</v>
      </c>
      <c r="AS392" s="90" t="e">
        <f>SUM(AS$4:AS7)/$BB7</f>
        <v>#DIV/0!</v>
      </c>
      <c r="AT392" s="90" t="e">
        <f>SUM(AT$4:AT7)/$BB7</f>
        <v>#DIV/0!</v>
      </c>
      <c r="AU392" s="36"/>
      <c r="AV392" s="63"/>
      <c r="AW392" s="65"/>
      <c r="AX392" s="63"/>
      <c r="AY392" s="63"/>
    </row>
    <row r="393" spans="1:51" x14ac:dyDescent="0.25">
      <c r="A393" s="60">
        <v>19524</v>
      </c>
      <c r="B393" s="90" t="e">
        <f>SUM(B$4:B8)/$BB8</f>
        <v>#DIV/0!</v>
      </c>
      <c r="C393" s="90" t="e">
        <f>SUM(C$4:C8)/$BB8</f>
        <v>#DIV/0!</v>
      </c>
      <c r="D393" s="90" t="e">
        <f>SUM(D$4:D8)/$BB8</f>
        <v>#DIV/0!</v>
      </c>
      <c r="E393" s="90" t="e">
        <f>SUM(E$4:E8)/$BB8</f>
        <v>#DIV/0!</v>
      </c>
      <c r="F393" s="90" t="e">
        <f>SUM(F$4:F8)/$BB8</f>
        <v>#DIV/0!</v>
      </c>
      <c r="G393" s="90" t="e">
        <f>SUM(G$4:G8)/$BB8</f>
        <v>#DIV/0!</v>
      </c>
      <c r="H393" s="90" t="e">
        <f>SUM(H$4:H8)/$BB8</f>
        <v>#DIV/0!</v>
      </c>
      <c r="I393" s="90" t="e">
        <f>SUM(I$4:I8)/$BB8</f>
        <v>#DIV/0!</v>
      </c>
      <c r="J393" s="90" t="e">
        <f>SUM(J$4:J8)/$BB8</f>
        <v>#DIV/0!</v>
      </c>
      <c r="K393" s="90" t="e">
        <f>SUM(K$4:K8)/$BB8</f>
        <v>#DIV/0!</v>
      </c>
      <c r="L393" s="90" t="e">
        <f>SUM(L$4:L8)/$BB8</f>
        <v>#DIV/0!</v>
      </c>
      <c r="M393" s="90" t="e">
        <f>SUM(M$4:M8)/$BB8</f>
        <v>#DIV/0!</v>
      </c>
      <c r="N393" s="90" t="e">
        <f>SUM(N$4:N8)/$BB8</f>
        <v>#DIV/0!</v>
      </c>
      <c r="O393" s="90" t="e">
        <f>SUM(O$4:O8)/$BB8</f>
        <v>#DIV/0!</v>
      </c>
      <c r="P393" s="88" t="e">
        <f>SUM(P$4:P8)/$BB8</f>
        <v>#DIV/0!</v>
      </c>
      <c r="Q393" s="88" t="e">
        <f>SUM(Q$4:Q8)/$BB8</f>
        <v>#DIV/0!</v>
      </c>
      <c r="R393" s="88" t="e">
        <f>SUM(R$4:R8)/$BB8</f>
        <v>#DIV/0!</v>
      </c>
      <c r="S393" s="88" t="e">
        <f>SUM(S$4:S8)/$BB8</f>
        <v>#DIV/0!</v>
      </c>
      <c r="T393" s="90" t="e">
        <f>SUM(T$4:T8)/$BB8</f>
        <v>#DIV/0!</v>
      </c>
      <c r="U393" s="90" t="e">
        <f>SUM(U$4:U8)/$BB8</f>
        <v>#DIV/0!</v>
      </c>
      <c r="V393" s="90" t="e">
        <f>SUM(V$4:V8)/$BB8</f>
        <v>#DIV/0!</v>
      </c>
      <c r="W393" s="90" t="e">
        <f>SUM(W$4:W8)/$BB8</f>
        <v>#DIV/0!</v>
      </c>
      <c r="X393" s="90" t="e">
        <f>SUM(X$4:X8)/$BB8</f>
        <v>#DIV/0!</v>
      </c>
      <c r="Y393" s="90" t="e">
        <f>SUM(Y$4:Y8)/$BB8</f>
        <v>#DIV/0!</v>
      </c>
      <c r="Z393" s="90" t="e">
        <f>SUM(Z$4:Z8)/$BB8</f>
        <v>#DIV/0!</v>
      </c>
      <c r="AA393" s="90" t="e">
        <f>SUM(AA$4:AA8)/$BB8</f>
        <v>#DIV/0!</v>
      </c>
      <c r="AB393" s="90" t="e">
        <f>SUM(AB$4:AB8)/$BB8</f>
        <v>#DIV/0!</v>
      </c>
      <c r="AC393" s="90" t="e">
        <f>SUM(AC$4:AC8)/$BB8</f>
        <v>#DIV/0!</v>
      </c>
      <c r="AD393" s="90" t="e">
        <f>SUM(AD$4:AD8)/$BB8</f>
        <v>#DIV/0!</v>
      </c>
      <c r="AE393" s="90" t="e">
        <f>SUM(AE$4:AE8)/$BB8</f>
        <v>#DIV/0!</v>
      </c>
      <c r="AF393" s="90" t="e">
        <f>SUM(AF$4:AF8)/$BB8</f>
        <v>#DIV/0!</v>
      </c>
      <c r="AG393" s="90" t="e">
        <f>SUM(AG$4:AG8)/$BB8</f>
        <v>#DIV/0!</v>
      </c>
      <c r="AH393" s="90" t="e">
        <f>SUM(AH$4:AH8)/$BB8</f>
        <v>#DIV/0!</v>
      </c>
      <c r="AI393" s="90" t="e">
        <f>SUM(AI$4:AI8)/$BB8</f>
        <v>#DIV/0!</v>
      </c>
      <c r="AJ393" s="90" t="e">
        <f>SUM(AJ$4:AJ8)/$BB8</f>
        <v>#DIV/0!</v>
      </c>
      <c r="AK393" s="90" t="e">
        <f>SUM(AK$4:AK8)/$BB8</f>
        <v>#DIV/0!</v>
      </c>
      <c r="AL393" s="90" t="e">
        <f>SUM(AL$4:AL8)/$BB8</f>
        <v>#DIV/0!</v>
      </c>
      <c r="AM393" s="90" t="e">
        <f>SUM(AM$4:AM8)/$BB8</f>
        <v>#DIV/0!</v>
      </c>
      <c r="AN393" s="90" t="e">
        <f>SUM(AN$4:AN8)/$BB8</f>
        <v>#DIV/0!</v>
      </c>
      <c r="AO393" s="90" t="e">
        <f>SUM(AO$4:AO8)/$BB8</f>
        <v>#DIV/0!</v>
      </c>
      <c r="AP393" s="90" t="e">
        <f>SUM(AP$4:AP8)/$BB8</f>
        <v>#DIV/0!</v>
      </c>
      <c r="AQ393" s="90" t="e">
        <f>SUM(AQ$4:AQ8)/$BB8</f>
        <v>#DIV/0!</v>
      </c>
      <c r="AR393" s="90" t="e">
        <f>SUM(AR$4:AR8)/$BB8</f>
        <v>#DIV/0!</v>
      </c>
      <c r="AS393" s="90" t="e">
        <f>SUM(AS$4:AS8)/$BB8</f>
        <v>#DIV/0!</v>
      </c>
      <c r="AT393" s="90" t="e">
        <f>SUM(AT$4:AT8)/$BB8</f>
        <v>#DIV/0!</v>
      </c>
      <c r="AU393" s="36"/>
      <c r="AV393" s="63"/>
      <c r="AW393" s="65"/>
      <c r="AX393" s="63"/>
      <c r="AY393" s="63"/>
    </row>
    <row r="394" spans="1:51" x14ac:dyDescent="0.25">
      <c r="A394" s="60">
        <v>19525</v>
      </c>
      <c r="B394" s="90" t="e">
        <f>SUM(B$4:B9)/$BB9</f>
        <v>#DIV/0!</v>
      </c>
      <c r="C394" s="90" t="e">
        <f>SUM(C$4:C9)/$BB9</f>
        <v>#DIV/0!</v>
      </c>
      <c r="D394" s="90" t="e">
        <f>SUM(D$4:D9)/$BB9</f>
        <v>#DIV/0!</v>
      </c>
      <c r="E394" s="90" t="e">
        <f>SUM(E$4:E9)/$BB9</f>
        <v>#DIV/0!</v>
      </c>
      <c r="F394" s="90" t="e">
        <f>SUM(F$4:F9)/$BB9</f>
        <v>#DIV/0!</v>
      </c>
      <c r="G394" s="90" t="e">
        <f>SUM(G$4:G9)/$BB9</f>
        <v>#DIV/0!</v>
      </c>
      <c r="H394" s="90" t="e">
        <f>SUM(H$4:H9)/$BB9</f>
        <v>#DIV/0!</v>
      </c>
      <c r="I394" s="90" t="e">
        <f>SUM(I$4:I9)/$BB9</f>
        <v>#DIV/0!</v>
      </c>
      <c r="J394" s="90" t="e">
        <f>SUM(J$4:J9)/$BB9</f>
        <v>#DIV/0!</v>
      </c>
      <c r="K394" s="90" t="e">
        <f>SUM(K$4:K9)/$BB9</f>
        <v>#DIV/0!</v>
      </c>
      <c r="L394" s="90" t="e">
        <f>SUM(L$4:L9)/$BB9</f>
        <v>#DIV/0!</v>
      </c>
      <c r="M394" s="90" t="e">
        <f>SUM(M$4:M9)/$BB9</f>
        <v>#DIV/0!</v>
      </c>
      <c r="N394" s="90" t="e">
        <f>SUM(N$4:N9)/$BB9</f>
        <v>#DIV/0!</v>
      </c>
      <c r="O394" s="90" t="e">
        <f>SUM(O$4:O9)/$BB9</f>
        <v>#DIV/0!</v>
      </c>
      <c r="P394" s="88" t="e">
        <f>SUM(P$4:P9)/$BB9</f>
        <v>#DIV/0!</v>
      </c>
      <c r="Q394" s="88" t="e">
        <f>SUM(Q$4:Q9)/$BB9</f>
        <v>#DIV/0!</v>
      </c>
      <c r="R394" s="88" t="e">
        <f>SUM(R$4:R9)/$BB9</f>
        <v>#DIV/0!</v>
      </c>
      <c r="S394" s="88" t="e">
        <f>SUM(S$4:S9)/$BB9</f>
        <v>#DIV/0!</v>
      </c>
      <c r="T394" s="90" t="e">
        <f>SUM(T$4:T9)/$BB9</f>
        <v>#DIV/0!</v>
      </c>
      <c r="U394" s="90" t="e">
        <f>SUM(U$4:U9)/$BB9</f>
        <v>#DIV/0!</v>
      </c>
      <c r="V394" s="90" t="e">
        <f>SUM(V$4:V9)/$BB9</f>
        <v>#DIV/0!</v>
      </c>
      <c r="W394" s="90" t="e">
        <f>SUM(W$4:W9)/$BB9</f>
        <v>#DIV/0!</v>
      </c>
      <c r="X394" s="90" t="e">
        <f>SUM(X$4:X9)/$BB9</f>
        <v>#DIV/0!</v>
      </c>
      <c r="Y394" s="90" t="e">
        <f>SUM(Y$4:Y9)/$BB9</f>
        <v>#DIV/0!</v>
      </c>
      <c r="Z394" s="90" t="e">
        <f>SUM(Z$4:Z9)/$BB9</f>
        <v>#DIV/0!</v>
      </c>
      <c r="AA394" s="90" t="e">
        <f>SUM(AA$4:AA9)/$BB9</f>
        <v>#DIV/0!</v>
      </c>
      <c r="AB394" s="90" t="e">
        <f>SUM(AB$4:AB9)/$BB9</f>
        <v>#DIV/0!</v>
      </c>
      <c r="AC394" s="90" t="e">
        <f>SUM(AC$4:AC9)/$BB9</f>
        <v>#DIV/0!</v>
      </c>
      <c r="AD394" s="90" t="e">
        <f>SUM(AD$4:AD9)/$BB9</f>
        <v>#DIV/0!</v>
      </c>
      <c r="AE394" s="90" t="e">
        <f>SUM(AE$4:AE9)/$BB9</f>
        <v>#DIV/0!</v>
      </c>
      <c r="AF394" s="90" t="e">
        <f>SUM(AF$4:AF9)/$BB9</f>
        <v>#DIV/0!</v>
      </c>
      <c r="AG394" s="90" t="e">
        <f>SUM(AG$4:AG9)/$BB9</f>
        <v>#DIV/0!</v>
      </c>
      <c r="AH394" s="90" t="e">
        <f>SUM(AH$4:AH9)/$BB9</f>
        <v>#DIV/0!</v>
      </c>
      <c r="AI394" s="90" t="e">
        <f>SUM(AI$4:AI9)/$BB9</f>
        <v>#DIV/0!</v>
      </c>
      <c r="AJ394" s="90" t="e">
        <f>SUM(AJ$4:AJ9)/$BB9</f>
        <v>#DIV/0!</v>
      </c>
      <c r="AK394" s="90" t="e">
        <f>SUM(AK$4:AK9)/$BB9</f>
        <v>#DIV/0!</v>
      </c>
      <c r="AL394" s="90" t="e">
        <f>SUM(AL$4:AL9)/$BB9</f>
        <v>#DIV/0!</v>
      </c>
      <c r="AM394" s="90" t="e">
        <f>SUM(AM$4:AM9)/$BB9</f>
        <v>#DIV/0!</v>
      </c>
      <c r="AN394" s="90" t="e">
        <f>SUM(AN$4:AN9)/$BB9</f>
        <v>#DIV/0!</v>
      </c>
      <c r="AO394" s="90" t="e">
        <f>SUM(AO$4:AO9)/$BB9</f>
        <v>#DIV/0!</v>
      </c>
      <c r="AP394" s="90" t="e">
        <f>SUM(AP$4:AP9)/$BB9</f>
        <v>#DIV/0!</v>
      </c>
      <c r="AQ394" s="90" t="e">
        <f>SUM(AQ$4:AQ9)/$BB9</f>
        <v>#DIV/0!</v>
      </c>
      <c r="AR394" s="90" t="e">
        <f>SUM(AR$4:AR9)/$BB9</f>
        <v>#DIV/0!</v>
      </c>
      <c r="AS394" s="90" t="e">
        <f>SUM(AS$4:AS9)/$BB9</f>
        <v>#DIV/0!</v>
      </c>
      <c r="AT394" s="90" t="e">
        <f>SUM(AT$4:AT9)/$BB9</f>
        <v>#DIV/0!</v>
      </c>
      <c r="AU394" s="36"/>
      <c r="AV394" s="63"/>
      <c r="AW394" s="65"/>
      <c r="AX394" s="63"/>
      <c r="AY394" s="63"/>
    </row>
    <row r="395" spans="1:51" x14ac:dyDescent="0.25">
      <c r="A395" s="60">
        <v>19526</v>
      </c>
      <c r="B395" s="88" t="e">
        <f>SUM(B$4:B10)/$BB10</f>
        <v>#DIV/0!</v>
      </c>
      <c r="C395" s="90" t="e">
        <f>SUM(C$4:C10)/$BB10</f>
        <v>#DIV/0!</v>
      </c>
      <c r="D395" s="90" t="e">
        <f>SUM(D$4:D10)/$BB10</f>
        <v>#DIV/0!</v>
      </c>
      <c r="E395" s="90" t="e">
        <f>SUM(E$4:E10)/$BB10</f>
        <v>#DIV/0!</v>
      </c>
      <c r="F395" s="90" t="e">
        <f>SUM(F$4:F10)/$BB10</f>
        <v>#DIV/0!</v>
      </c>
      <c r="G395" s="90" t="e">
        <f>SUM(G$4:G10)/$BB10</f>
        <v>#DIV/0!</v>
      </c>
      <c r="H395" s="90" t="e">
        <f>SUM(H$4:H10)/$BB10</f>
        <v>#DIV/0!</v>
      </c>
      <c r="I395" s="90" t="e">
        <f>SUM(I$4:I10)/$BB10</f>
        <v>#DIV/0!</v>
      </c>
      <c r="J395" s="90" t="e">
        <f>SUM(J$4:J10)/$BB10</f>
        <v>#DIV/0!</v>
      </c>
      <c r="K395" s="90" t="e">
        <f>SUM(K$4:K10)/$BB10</f>
        <v>#DIV/0!</v>
      </c>
      <c r="L395" s="90" t="e">
        <f>SUM(L$4:L10)/$BB10</f>
        <v>#DIV/0!</v>
      </c>
      <c r="M395" s="90" t="e">
        <f>SUM(M$4:M10)/$BB10</f>
        <v>#DIV/0!</v>
      </c>
      <c r="N395" s="88" t="e">
        <f>SUM(N$4:N10)/$BB10</f>
        <v>#DIV/0!</v>
      </c>
      <c r="O395" s="90" t="e">
        <f>SUM(O$4:O10)/$BB10</f>
        <v>#DIV/0!</v>
      </c>
      <c r="P395" s="88" t="e">
        <f>SUM(P$4:P10)/$BB10</f>
        <v>#DIV/0!</v>
      </c>
      <c r="Q395" s="88" t="e">
        <f>SUM(Q$4:Q10)/$BB10</f>
        <v>#DIV/0!</v>
      </c>
      <c r="R395" s="88" t="e">
        <f>SUM(R$4:R10)/$BB10</f>
        <v>#DIV/0!</v>
      </c>
      <c r="S395" s="88" t="e">
        <f>SUM(S$4:S10)/$BB10</f>
        <v>#DIV/0!</v>
      </c>
      <c r="T395" s="90" t="e">
        <f>SUM(T$4:T10)/$BB10</f>
        <v>#DIV/0!</v>
      </c>
      <c r="U395" s="90" t="e">
        <f>SUM(U$4:U10)/$BB10</f>
        <v>#DIV/0!</v>
      </c>
      <c r="V395" s="90" t="e">
        <f>SUM(V$4:V10)/$BB10</f>
        <v>#DIV/0!</v>
      </c>
      <c r="W395" s="90" t="e">
        <f>SUM(W$4:W10)/$BB10</f>
        <v>#DIV/0!</v>
      </c>
      <c r="X395" s="90" t="e">
        <f>SUM(X$4:X10)/$BB10</f>
        <v>#DIV/0!</v>
      </c>
      <c r="Y395" s="90" t="e">
        <f>SUM(Y$4:Y10)/$BB10</f>
        <v>#DIV/0!</v>
      </c>
      <c r="Z395" s="90" t="e">
        <f>SUM(Z$4:Z10)/$BB10</f>
        <v>#DIV/0!</v>
      </c>
      <c r="AA395" s="90" t="e">
        <f>SUM(AA$4:AA10)/$BB10</f>
        <v>#DIV/0!</v>
      </c>
      <c r="AB395" s="90" t="e">
        <f>SUM(AB$4:AB10)/$BB10</f>
        <v>#DIV/0!</v>
      </c>
      <c r="AC395" s="90" t="e">
        <f>SUM(AC$4:AC10)/$BB10</f>
        <v>#DIV/0!</v>
      </c>
      <c r="AD395" s="90" t="e">
        <f>SUM(AD$4:AD10)/$BB10</f>
        <v>#DIV/0!</v>
      </c>
      <c r="AE395" s="90" t="e">
        <f>SUM(AE$4:AE10)/$BB10</f>
        <v>#DIV/0!</v>
      </c>
      <c r="AF395" s="90" t="e">
        <f>SUM(AF$4:AF10)/$BB10</f>
        <v>#DIV/0!</v>
      </c>
      <c r="AG395" s="90" t="e">
        <f>SUM(AG$4:AG10)/$BB10</f>
        <v>#DIV/0!</v>
      </c>
      <c r="AH395" s="90" t="e">
        <f>SUM(AH$4:AH10)/$BB10</f>
        <v>#DIV/0!</v>
      </c>
      <c r="AI395" s="90" t="e">
        <f>SUM(AI$4:AI10)/$BB10</f>
        <v>#DIV/0!</v>
      </c>
      <c r="AJ395" s="90" t="e">
        <f>SUM(AJ$4:AJ10)/$BB10</f>
        <v>#DIV/0!</v>
      </c>
      <c r="AK395" s="90" t="e">
        <f>SUM(AK$4:AK10)/$BB10</f>
        <v>#DIV/0!</v>
      </c>
      <c r="AL395" s="90" t="e">
        <f>SUM(AL$4:AL10)/$BB10</f>
        <v>#DIV/0!</v>
      </c>
      <c r="AM395" s="90" t="e">
        <f>SUM(AM$4:AM10)/$BB10</f>
        <v>#DIV/0!</v>
      </c>
      <c r="AN395" s="90" t="e">
        <f>SUM(AN$4:AN10)/$BB10</f>
        <v>#DIV/0!</v>
      </c>
      <c r="AO395" s="90" t="e">
        <f>SUM(AO$4:AO10)/$BB10</f>
        <v>#DIV/0!</v>
      </c>
      <c r="AP395" s="90" t="e">
        <f>SUM(AP$4:AP10)/$BB10</f>
        <v>#DIV/0!</v>
      </c>
      <c r="AQ395" s="90" t="e">
        <f>SUM(AQ$4:AQ10)/$BB10</f>
        <v>#DIV/0!</v>
      </c>
      <c r="AR395" s="90" t="e">
        <f>SUM(AR$4:AR10)/$BB10</f>
        <v>#DIV/0!</v>
      </c>
      <c r="AS395" s="90" t="e">
        <f>SUM(AS$4:AS10)/$BB10</f>
        <v>#DIV/0!</v>
      </c>
      <c r="AT395" s="90" t="e">
        <f>SUM(AT$4:AT10)/$BB10</f>
        <v>#DIV/0!</v>
      </c>
      <c r="AU395" s="36"/>
      <c r="AV395" s="63"/>
      <c r="AW395" s="65"/>
      <c r="AX395" s="63"/>
      <c r="AY395" s="63"/>
    </row>
    <row r="396" spans="1:51" x14ac:dyDescent="0.25">
      <c r="A396" s="60">
        <v>19527</v>
      </c>
      <c r="B396" s="88" t="e">
        <f>SUM(B$4:B11)/$BB11</f>
        <v>#DIV/0!</v>
      </c>
      <c r="C396" s="90" t="e">
        <f>SUM(C$4:C11)/$BB11</f>
        <v>#DIV/0!</v>
      </c>
      <c r="D396" s="90" t="e">
        <f>SUM(D$4:D11)/$BB11</f>
        <v>#DIV/0!</v>
      </c>
      <c r="E396" s="90" t="e">
        <f>SUM(E$4:E11)/$BB11</f>
        <v>#DIV/0!</v>
      </c>
      <c r="F396" s="90" t="e">
        <f>SUM(F$4:F11)/$BB11</f>
        <v>#DIV/0!</v>
      </c>
      <c r="G396" s="90" t="e">
        <f>SUM(G$4:G11)/$BB11</f>
        <v>#DIV/0!</v>
      </c>
      <c r="H396" s="90" t="e">
        <f>SUM(H$4:H11)/$BB11</f>
        <v>#DIV/0!</v>
      </c>
      <c r="I396" s="90" t="e">
        <f>SUM(I$4:I11)/$BB11</f>
        <v>#DIV/0!</v>
      </c>
      <c r="J396" s="90" t="e">
        <f>SUM(J$4:J11)/$BB11</f>
        <v>#DIV/0!</v>
      </c>
      <c r="K396" s="90" t="e">
        <f>SUM(K$4:K11)/$BB11</f>
        <v>#DIV/0!</v>
      </c>
      <c r="L396" s="88" t="e">
        <f>SUM(L$4:L11)/$BB11</f>
        <v>#DIV/0!</v>
      </c>
      <c r="M396" s="90" t="e">
        <f>SUM(M$4:M11)/$BB11</f>
        <v>#DIV/0!</v>
      </c>
      <c r="N396" s="88" t="e">
        <f>SUM(N$4:N11)/$BB11</f>
        <v>#DIV/0!</v>
      </c>
      <c r="O396" s="88" t="e">
        <f>SUM(O$4:O11)/$BB11</f>
        <v>#DIV/0!</v>
      </c>
      <c r="P396" s="88" t="e">
        <f>SUM(P$4:P11)/$BB11</f>
        <v>#DIV/0!</v>
      </c>
      <c r="Q396" s="88" t="e">
        <f>SUM(Q$4:Q11)/$BB11</f>
        <v>#DIV/0!</v>
      </c>
      <c r="R396" s="88" t="e">
        <f>SUM(R$4:R11)/$BB11</f>
        <v>#DIV/0!</v>
      </c>
      <c r="S396" s="88" t="e">
        <f>SUM(S$4:S11)/$BB11</f>
        <v>#DIV/0!</v>
      </c>
      <c r="T396" s="90" t="e">
        <f>SUM(T$4:T11)/$BB11</f>
        <v>#DIV/0!</v>
      </c>
      <c r="U396" s="90" t="e">
        <f>SUM(U$4:U11)/$BB11</f>
        <v>#DIV/0!</v>
      </c>
      <c r="V396" s="90" t="e">
        <f>SUM(V$4:V11)/$BB11</f>
        <v>#DIV/0!</v>
      </c>
      <c r="W396" s="90" t="e">
        <f>SUM(W$4:W11)/$BB11</f>
        <v>#DIV/0!</v>
      </c>
      <c r="X396" s="90" t="e">
        <f>SUM(X$4:X11)/$BB11</f>
        <v>#DIV/0!</v>
      </c>
      <c r="Y396" s="90" t="e">
        <f>SUM(Y$4:Y11)/$BB11</f>
        <v>#DIV/0!</v>
      </c>
      <c r="Z396" s="90" t="e">
        <f>SUM(Z$4:Z11)/$BB11</f>
        <v>#DIV/0!</v>
      </c>
      <c r="AA396" s="90" t="e">
        <f>SUM(AA$4:AA11)/$BB11</f>
        <v>#DIV/0!</v>
      </c>
      <c r="AB396" s="90" t="e">
        <f>SUM(AB$4:AB11)/$BB11</f>
        <v>#DIV/0!</v>
      </c>
      <c r="AC396" s="90" t="e">
        <f>SUM(AC$4:AC11)/$BB11</f>
        <v>#DIV/0!</v>
      </c>
      <c r="AD396" s="90" t="e">
        <f>SUM(AD$4:AD11)/$BB11</f>
        <v>#DIV/0!</v>
      </c>
      <c r="AE396" s="90" t="e">
        <f>SUM(AE$4:AE11)/$BB11</f>
        <v>#DIV/0!</v>
      </c>
      <c r="AF396" s="90" t="e">
        <f>SUM(AF$4:AF11)/$BB11</f>
        <v>#DIV/0!</v>
      </c>
      <c r="AG396" s="90" t="e">
        <f>SUM(AG$4:AG11)/$BB11</f>
        <v>#DIV/0!</v>
      </c>
      <c r="AH396" s="90" t="e">
        <f>SUM(AH$4:AH11)/$BB11</f>
        <v>#DIV/0!</v>
      </c>
      <c r="AI396" s="90" t="e">
        <f>SUM(AI$4:AI11)/$BB11</f>
        <v>#DIV/0!</v>
      </c>
      <c r="AJ396" s="90" t="e">
        <f>SUM(AJ$4:AJ11)/$BB11</f>
        <v>#DIV/0!</v>
      </c>
      <c r="AK396" s="90" t="e">
        <f>SUM(AK$4:AK11)/$BB11</f>
        <v>#DIV/0!</v>
      </c>
      <c r="AL396" s="90" t="e">
        <f>SUM(AL$4:AL11)/$BB11</f>
        <v>#DIV/0!</v>
      </c>
      <c r="AM396" s="90" t="e">
        <f>SUM(AM$4:AM11)/$BB11</f>
        <v>#DIV/0!</v>
      </c>
      <c r="AN396" s="90" t="e">
        <f>SUM(AN$4:AN11)/$BB11</f>
        <v>#DIV/0!</v>
      </c>
      <c r="AO396" s="90" t="e">
        <f>SUM(AO$4:AO11)/$BB11</f>
        <v>#DIV/0!</v>
      </c>
      <c r="AP396" s="90" t="e">
        <f>SUM(AP$4:AP11)/$BB11</f>
        <v>#DIV/0!</v>
      </c>
      <c r="AQ396" s="90" t="e">
        <f>SUM(AQ$4:AQ11)/$BB11</f>
        <v>#DIV/0!</v>
      </c>
      <c r="AR396" s="90" t="e">
        <f>SUM(AR$4:AR11)/$BB11</f>
        <v>#DIV/0!</v>
      </c>
      <c r="AS396" s="90" t="e">
        <f>SUM(AS$4:AS11)/$BB11</f>
        <v>#DIV/0!</v>
      </c>
      <c r="AT396" s="90" t="e">
        <f>SUM(AT$4:AT11)/$BB11</f>
        <v>#DIV/0!</v>
      </c>
      <c r="AU396" s="36"/>
      <c r="AV396" s="63"/>
      <c r="AW396" s="65"/>
      <c r="AX396" s="63"/>
      <c r="AY396" s="63"/>
    </row>
    <row r="397" spans="1:51" x14ac:dyDescent="0.25">
      <c r="A397" s="60">
        <v>19528</v>
      </c>
      <c r="B397" s="88" t="e">
        <f>SUM(B$4:B12)/$BB12</f>
        <v>#DIV/0!</v>
      </c>
      <c r="C397" s="90" t="e">
        <f>SUM(C$4:C12)/$BB12</f>
        <v>#DIV/0!</v>
      </c>
      <c r="D397" s="90" t="e">
        <f>SUM(D$4:D12)/$BB12</f>
        <v>#DIV/0!</v>
      </c>
      <c r="E397" s="90" t="e">
        <f>SUM(E$4:E12)/$BB12</f>
        <v>#DIV/0!</v>
      </c>
      <c r="F397" s="90" t="e">
        <f>SUM(F$4:F12)/$BB12</f>
        <v>#DIV/0!</v>
      </c>
      <c r="G397" s="90" t="e">
        <f>SUM(G$4:G12)/$BB12</f>
        <v>#DIV/0!</v>
      </c>
      <c r="H397" s="90" t="e">
        <f>SUM(H$4:H12)/$BB12</f>
        <v>#DIV/0!</v>
      </c>
      <c r="I397" s="90" t="e">
        <f>SUM(I$4:I12)/$BB12</f>
        <v>#DIV/0!</v>
      </c>
      <c r="J397" s="90" t="e">
        <f>SUM(J$4:J12)/$BB12</f>
        <v>#DIV/0!</v>
      </c>
      <c r="K397" s="90" t="e">
        <f>SUM(K$4:K12)/$BB12</f>
        <v>#DIV/0!</v>
      </c>
      <c r="L397" s="88" t="e">
        <f>SUM(L$4:L12)/$BB12</f>
        <v>#DIV/0!</v>
      </c>
      <c r="M397" s="90" t="e">
        <f>SUM(M$4:M12)/$BB12</f>
        <v>#DIV/0!</v>
      </c>
      <c r="N397" s="88" t="e">
        <f>SUM(N$4:N12)/$BB12</f>
        <v>#DIV/0!</v>
      </c>
      <c r="O397" s="88" t="e">
        <f>SUM(O$4:O12)/$BB12</f>
        <v>#DIV/0!</v>
      </c>
      <c r="P397" s="88" t="e">
        <f>SUM(P$4:P12)/$BB12</f>
        <v>#DIV/0!</v>
      </c>
      <c r="Q397" s="88" t="e">
        <f>SUM(Q$4:Q12)/$BB12</f>
        <v>#DIV/0!</v>
      </c>
      <c r="R397" s="88" t="e">
        <f>SUM(R$4:R12)/$BB12</f>
        <v>#DIV/0!</v>
      </c>
      <c r="S397" s="88" t="e">
        <f>SUM(S$4:S12)/$BB12</f>
        <v>#DIV/0!</v>
      </c>
      <c r="T397" s="90" t="e">
        <f>SUM(T$4:T12)/$BB12</f>
        <v>#DIV/0!</v>
      </c>
      <c r="U397" s="90" t="e">
        <f>SUM(U$4:U12)/$BB12</f>
        <v>#DIV/0!</v>
      </c>
      <c r="V397" s="90" t="e">
        <f>SUM(V$4:V12)/$BB12</f>
        <v>#DIV/0!</v>
      </c>
      <c r="W397" s="90" t="e">
        <f>SUM(W$4:W12)/$BB12</f>
        <v>#DIV/0!</v>
      </c>
      <c r="X397" s="90" t="e">
        <f>SUM(X$4:X12)/$BB12</f>
        <v>#DIV/0!</v>
      </c>
      <c r="Y397" s="90" t="e">
        <f>SUM(Y$4:Y12)/$BB12</f>
        <v>#DIV/0!</v>
      </c>
      <c r="Z397" s="90" t="e">
        <f>SUM(Z$4:Z12)/$BB12</f>
        <v>#DIV/0!</v>
      </c>
      <c r="AA397" s="90" t="e">
        <f>SUM(AA$4:AA12)/$BB12</f>
        <v>#DIV/0!</v>
      </c>
      <c r="AB397" s="90" t="e">
        <f>SUM(AB$4:AB12)/$BB12</f>
        <v>#DIV/0!</v>
      </c>
      <c r="AC397" s="90" t="e">
        <f>SUM(AC$4:AC12)/$BB12</f>
        <v>#DIV/0!</v>
      </c>
      <c r="AD397" s="90" t="e">
        <f>SUM(AD$4:AD12)/$BB12</f>
        <v>#DIV/0!</v>
      </c>
      <c r="AE397" s="90" t="e">
        <f>SUM(AE$4:AE12)/$BB12</f>
        <v>#DIV/0!</v>
      </c>
      <c r="AF397" s="90" t="e">
        <f>SUM(AF$4:AF12)/$BB12</f>
        <v>#DIV/0!</v>
      </c>
      <c r="AG397" s="90" t="e">
        <f>SUM(AG$4:AG12)/$BB12</f>
        <v>#DIV/0!</v>
      </c>
      <c r="AH397" s="90" t="e">
        <f>SUM(AH$4:AH12)/$BB12</f>
        <v>#DIV/0!</v>
      </c>
      <c r="AI397" s="90" t="e">
        <f>SUM(AI$4:AI12)/$BB12</f>
        <v>#DIV/0!</v>
      </c>
      <c r="AJ397" s="90" t="e">
        <f>SUM(AJ$4:AJ12)/$BB12</f>
        <v>#DIV/0!</v>
      </c>
      <c r="AK397" s="90" t="e">
        <f>SUM(AK$4:AK12)/$BB12</f>
        <v>#DIV/0!</v>
      </c>
      <c r="AL397" s="90" t="e">
        <f>SUM(AL$4:AL12)/$BB12</f>
        <v>#DIV/0!</v>
      </c>
      <c r="AM397" s="90" t="e">
        <f>SUM(AM$4:AM12)/$BB12</f>
        <v>#DIV/0!</v>
      </c>
      <c r="AN397" s="90" t="e">
        <f>SUM(AN$4:AN12)/$BB12</f>
        <v>#DIV/0!</v>
      </c>
      <c r="AO397" s="90" t="e">
        <f>SUM(AO$4:AO12)/$BB12</f>
        <v>#DIV/0!</v>
      </c>
      <c r="AP397" s="90" t="e">
        <f>SUM(AP$4:AP12)/$BB12</f>
        <v>#DIV/0!</v>
      </c>
      <c r="AQ397" s="90" t="e">
        <f>SUM(AQ$4:AQ12)/$BB12</f>
        <v>#DIV/0!</v>
      </c>
      <c r="AR397" s="90" t="e">
        <f>SUM(AR$4:AR12)/$BB12</f>
        <v>#DIV/0!</v>
      </c>
      <c r="AS397" s="90" t="e">
        <f>SUM(AS$4:AS12)/$BB12</f>
        <v>#DIV/0!</v>
      </c>
      <c r="AT397" s="90" t="e">
        <f>SUM(AT$4:AT12)/$BB12</f>
        <v>#DIV/0!</v>
      </c>
      <c r="AU397" s="36"/>
      <c r="AV397" s="63"/>
      <c r="AW397" s="65"/>
      <c r="AX397" s="63"/>
      <c r="AY397" s="63"/>
    </row>
    <row r="398" spans="1:51" x14ac:dyDescent="0.25">
      <c r="A398" s="60">
        <v>19529</v>
      </c>
      <c r="B398" s="88" t="e">
        <f>SUM(B$4:B13)/$BB13</f>
        <v>#DIV/0!</v>
      </c>
      <c r="C398" s="90" t="e">
        <f>SUM(C$4:C13)/$BB13</f>
        <v>#DIV/0!</v>
      </c>
      <c r="D398" s="90" t="e">
        <f>SUM(D$4:D13)/$BB13</f>
        <v>#DIV/0!</v>
      </c>
      <c r="E398" s="90" t="e">
        <f>SUM(E$4:E13)/$BB13</f>
        <v>#DIV/0!</v>
      </c>
      <c r="F398" s="90" t="e">
        <f>SUM(F$4:F13)/$BB13</f>
        <v>#DIV/0!</v>
      </c>
      <c r="G398" s="90" t="e">
        <f>SUM(G$4:G13)/$BB13</f>
        <v>#DIV/0!</v>
      </c>
      <c r="H398" s="90" t="e">
        <f>SUM(H$4:H13)/$BB13</f>
        <v>#DIV/0!</v>
      </c>
      <c r="I398" s="90" t="e">
        <f>SUM(I$4:I13)/$BB13</f>
        <v>#DIV/0!</v>
      </c>
      <c r="J398" s="90" t="e">
        <f>SUM(J$4:J13)/$BB13</f>
        <v>#DIV/0!</v>
      </c>
      <c r="K398" s="90" t="e">
        <f>SUM(K$4:K13)/$BB13</f>
        <v>#DIV/0!</v>
      </c>
      <c r="L398" s="88" t="e">
        <f>SUM(L$4:L13)/$BB13</f>
        <v>#DIV/0!</v>
      </c>
      <c r="M398" s="90" t="e">
        <f>SUM(M$4:M13)/$BB13</f>
        <v>#DIV/0!</v>
      </c>
      <c r="N398" s="88" t="e">
        <f>SUM(N$4:N13)/$BB13</f>
        <v>#DIV/0!</v>
      </c>
      <c r="O398" s="88" t="e">
        <f>SUM(O$4:O13)/$BB13</f>
        <v>#DIV/0!</v>
      </c>
      <c r="P398" s="88" t="e">
        <f>SUM(P$4:P13)/$BB13</f>
        <v>#DIV/0!</v>
      </c>
      <c r="Q398" s="88" t="e">
        <f>SUM(Q$4:Q13)/$BB13</f>
        <v>#DIV/0!</v>
      </c>
      <c r="R398" s="88" t="e">
        <f>SUM(R$4:R13)/$BB13</f>
        <v>#DIV/0!</v>
      </c>
      <c r="S398" s="88" t="e">
        <f>SUM(S$4:S13)/$BB13</f>
        <v>#DIV/0!</v>
      </c>
      <c r="T398" s="88" t="e">
        <f>SUM(T$4:T13)/$BB13</f>
        <v>#DIV/0!</v>
      </c>
      <c r="U398" s="90" t="e">
        <f>SUM(U$4:U13)/$BB13</f>
        <v>#DIV/0!</v>
      </c>
      <c r="V398" s="90" t="e">
        <f>SUM(V$4:V13)/$BB13</f>
        <v>#DIV/0!</v>
      </c>
      <c r="W398" s="90" t="e">
        <f>SUM(W$4:W13)/$BB13</f>
        <v>#DIV/0!</v>
      </c>
      <c r="X398" s="90" t="e">
        <f>SUM(X$4:X13)/$BB13</f>
        <v>#DIV/0!</v>
      </c>
      <c r="Y398" s="90" t="e">
        <f>SUM(Y$4:Y13)/$BB13</f>
        <v>#DIV/0!</v>
      </c>
      <c r="Z398" s="90" t="e">
        <f>SUM(Z$4:Z13)/$BB13</f>
        <v>#DIV/0!</v>
      </c>
      <c r="AA398" s="90" t="e">
        <f>SUM(AA$4:AA13)/$BB13</f>
        <v>#DIV/0!</v>
      </c>
      <c r="AB398" s="90" t="e">
        <f>SUM(AB$4:AB13)/$BB13</f>
        <v>#DIV/0!</v>
      </c>
      <c r="AC398" s="90" t="e">
        <f>SUM(AC$4:AC13)/$BB13</f>
        <v>#DIV/0!</v>
      </c>
      <c r="AD398" s="90" t="e">
        <f>SUM(AD$4:AD13)/$BB13</f>
        <v>#DIV/0!</v>
      </c>
      <c r="AE398" s="90" t="e">
        <f>SUM(AE$4:AE13)/$BB13</f>
        <v>#DIV/0!</v>
      </c>
      <c r="AF398" s="90" t="e">
        <f>SUM(AF$4:AF13)/$BB13</f>
        <v>#DIV/0!</v>
      </c>
      <c r="AG398" s="90" t="e">
        <f>SUM(AG$4:AG13)/$BB13</f>
        <v>#DIV/0!</v>
      </c>
      <c r="AH398" s="90" t="e">
        <f>SUM(AH$4:AH13)/$BB13</f>
        <v>#DIV/0!</v>
      </c>
      <c r="AI398" s="90" t="e">
        <f>SUM(AI$4:AI13)/$BB13</f>
        <v>#DIV/0!</v>
      </c>
      <c r="AJ398" s="90" t="e">
        <f>SUM(AJ$4:AJ13)/$BB13</f>
        <v>#DIV/0!</v>
      </c>
      <c r="AK398" s="90" t="e">
        <f>SUM(AK$4:AK13)/$BB13</f>
        <v>#DIV/0!</v>
      </c>
      <c r="AL398" s="90" t="e">
        <f>SUM(AL$4:AL13)/$BB13</f>
        <v>#DIV/0!</v>
      </c>
      <c r="AM398" s="90" t="e">
        <f>SUM(AM$4:AM13)/$BB13</f>
        <v>#DIV/0!</v>
      </c>
      <c r="AN398" s="90" t="e">
        <f>SUM(AN$4:AN13)/$BB13</f>
        <v>#DIV/0!</v>
      </c>
      <c r="AO398" s="90" t="e">
        <f>SUM(AO$4:AO13)/$BB13</f>
        <v>#DIV/0!</v>
      </c>
      <c r="AP398" s="90" t="e">
        <f>SUM(AP$4:AP13)/$BB13</f>
        <v>#DIV/0!</v>
      </c>
      <c r="AQ398" s="90" t="e">
        <f>SUM(AQ$4:AQ13)/$BB13</f>
        <v>#DIV/0!</v>
      </c>
      <c r="AR398" s="90" t="e">
        <f>SUM(AR$4:AR13)/$BB13</f>
        <v>#DIV/0!</v>
      </c>
      <c r="AS398" s="90" t="e">
        <f>SUM(AS$4:AS13)/$BB13</f>
        <v>#DIV/0!</v>
      </c>
      <c r="AT398" s="90" t="e">
        <f>SUM(AT$4:AT13)/$BB13</f>
        <v>#DIV/0!</v>
      </c>
      <c r="AU398" s="36"/>
      <c r="AV398" s="63"/>
      <c r="AW398" s="65"/>
      <c r="AX398" s="63"/>
      <c r="AY398" s="63"/>
    </row>
    <row r="399" spans="1:51" x14ac:dyDescent="0.25">
      <c r="A399" s="60">
        <v>19530</v>
      </c>
      <c r="B399" s="88" t="e">
        <f>SUM(B$4:B14)/$BB14</f>
        <v>#DIV/0!</v>
      </c>
      <c r="C399" s="88" t="e">
        <f>SUM(C$4:C14)/$BB14</f>
        <v>#DIV/0!</v>
      </c>
      <c r="D399" s="90" t="e">
        <f>SUM(D$4:D14)/$BB14</f>
        <v>#DIV/0!</v>
      </c>
      <c r="E399" s="90" t="e">
        <f>SUM(E$4:E14)/$BB14</f>
        <v>#DIV/0!</v>
      </c>
      <c r="F399" s="90" t="e">
        <f>SUM(F$4:F14)/$BB14</f>
        <v>#DIV/0!</v>
      </c>
      <c r="G399" s="90" t="e">
        <f>SUM(G$4:G14)/$BB14</f>
        <v>#DIV/0!</v>
      </c>
      <c r="H399" s="90" t="e">
        <f>SUM(H$4:H14)/$BB14</f>
        <v>#DIV/0!</v>
      </c>
      <c r="I399" s="90" t="e">
        <f>SUM(I$4:I14)/$BB14</f>
        <v>#DIV/0!</v>
      </c>
      <c r="J399" s="90" t="e">
        <f>SUM(J$4:J14)/$BB14</f>
        <v>#DIV/0!</v>
      </c>
      <c r="K399" s="90" t="e">
        <f>SUM(K$4:K14)/$BB14</f>
        <v>#DIV/0!</v>
      </c>
      <c r="L399" s="88" t="e">
        <f>SUM(L$4:L14)/$BB14</f>
        <v>#DIV/0!</v>
      </c>
      <c r="M399" s="90" t="e">
        <f>SUM(M$4:M14)/$BB14</f>
        <v>#DIV/0!</v>
      </c>
      <c r="N399" s="88" t="e">
        <f>SUM(N$4:N14)/$BB14</f>
        <v>#DIV/0!</v>
      </c>
      <c r="O399" s="88" t="e">
        <f>SUM(O$4:O14)/$BB14</f>
        <v>#DIV/0!</v>
      </c>
      <c r="P399" s="88" t="e">
        <f>SUM(P$4:P14)/$BB14</f>
        <v>#DIV/0!</v>
      </c>
      <c r="Q399" s="88" t="e">
        <f>SUM(Q$4:Q14)/$BB14</f>
        <v>#DIV/0!</v>
      </c>
      <c r="R399" s="88" t="e">
        <f>SUM(R$4:R14)/$BB14</f>
        <v>#DIV/0!</v>
      </c>
      <c r="S399" s="88" t="e">
        <f>SUM(S$4:S14)/$BB14</f>
        <v>#DIV/0!</v>
      </c>
      <c r="T399" s="88" t="e">
        <f>SUM(T$4:T14)/$BB14</f>
        <v>#DIV/0!</v>
      </c>
      <c r="U399" s="88" t="e">
        <f>SUM(U$4:U14)/$BB14</f>
        <v>#DIV/0!</v>
      </c>
      <c r="V399" s="88" t="e">
        <f>SUM(V$4:V14)/$BB14</f>
        <v>#DIV/0!</v>
      </c>
      <c r="W399" s="88" t="e">
        <f>SUM(W$4:W14)/$BB14</f>
        <v>#DIV/0!</v>
      </c>
      <c r="X399" s="88" t="e">
        <f>SUM(X$4:X14)/$BB14</f>
        <v>#DIV/0!</v>
      </c>
      <c r="Y399" s="88" t="e">
        <f>SUM(Y$4:Y14)/$BB14</f>
        <v>#DIV/0!</v>
      </c>
      <c r="Z399" s="88" t="e">
        <f>SUM(Z$4:Z14)/$BB14</f>
        <v>#DIV/0!</v>
      </c>
      <c r="AA399" s="88" t="e">
        <f>SUM(AA$4:AA14)/$BB14</f>
        <v>#DIV/0!</v>
      </c>
      <c r="AB399" s="88" t="e">
        <f>SUM(AB$4:AB14)/$BB14</f>
        <v>#DIV/0!</v>
      </c>
      <c r="AC399" s="88" t="e">
        <f>SUM(AC$4:AC14)/$BB14</f>
        <v>#DIV/0!</v>
      </c>
      <c r="AD399" s="88" t="e">
        <f>SUM(AD$4:AD14)/$BB14</f>
        <v>#DIV/0!</v>
      </c>
      <c r="AE399" s="88" t="e">
        <f>SUM(AE$4:AE14)/$BB14</f>
        <v>#DIV/0!</v>
      </c>
      <c r="AF399" s="88" t="e">
        <f>SUM(AF$4:AF14)/$BB14</f>
        <v>#DIV/0!</v>
      </c>
      <c r="AG399" s="88" t="e">
        <f>SUM(AG$4:AG14)/$BB14</f>
        <v>#DIV/0!</v>
      </c>
      <c r="AH399" s="88" t="e">
        <f>SUM(AH$4:AH14)/$BB14</f>
        <v>#DIV/0!</v>
      </c>
      <c r="AI399" s="88" t="e">
        <f>SUM(AI$4:AI14)/$BB14</f>
        <v>#DIV/0!</v>
      </c>
      <c r="AJ399" s="88" t="e">
        <f>SUM(AJ$4:AJ14)/$BB14</f>
        <v>#DIV/0!</v>
      </c>
      <c r="AK399" s="88" t="e">
        <f>SUM(AK$4:AK14)/$BB14</f>
        <v>#DIV/0!</v>
      </c>
      <c r="AL399" s="88" t="e">
        <f>SUM(AL$4:AL14)/$BB14</f>
        <v>#DIV/0!</v>
      </c>
      <c r="AM399" s="88" t="e">
        <f>SUM(AM$4:AM14)/$BB14</f>
        <v>#DIV/0!</v>
      </c>
      <c r="AN399" s="88" t="e">
        <f>SUM(AN$4:AN14)/$BB14</f>
        <v>#DIV/0!</v>
      </c>
      <c r="AO399" s="88" t="e">
        <f>SUM(AO$4:AO14)/$BB14</f>
        <v>#DIV/0!</v>
      </c>
      <c r="AP399" s="90" t="e">
        <f>SUM(AP$4:AP14)/$BB14</f>
        <v>#DIV/0!</v>
      </c>
      <c r="AQ399" s="90" t="e">
        <f>SUM(AQ$4:AQ14)/$BB14</f>
        <v>#DIV/0!</v>
      </c>
      <c r="AR399" s="90" t="e">
        <f>SUM(AR$4:AR14)/$BB14</f>
        <v>#DIV/0!</v>
      </c>
      <c r="AS399" s="90" t="e">
        <f>SUM(AS$4:AS14)/$BB14</f>
        <v>#DIV/0!</v>
      </c>
      <c r="AT399" s="90" t="e">
        <f>SUM(AT$4:AT14)/$BB14</f>
        <v>#DIV/0!</v>
      </c>
      <c r="AU399" s="36"/>
      <c r="AV399" s="63"/>
      <c r="AW399" s="65"/>
      <c r="AX399" s="63"/>
      <c r="AY399" s="63"/>
    </row>
    <row r="400" spans="1:51" x14ac:dyDescent="0.25">
      <c r="A400" s="60">
        <v>19531</v>
      </c>
      <c r="B400" s="88" t="e">
        <f>SUM(B$4:B15)/$BB15</f>
        <v>#DIV/0!</v>
      </c>
      <c r="C400" s="88" t="e">
        <f>SUM(C$4:C15)/$BB15</f>
        <v>#DIV/0!</v>
      </c>
      <c r="D400" s="88" t="e">
        <f>SUM(D$4:D15)/$BB15</f>
        <v>#DIV/0!</v>
      </c>
      <c r="E400" s="90" t="e">
        <f>SUM(E$4:E15)/$BB15</f>
        <v>#DIV/0!</v>
      </c>
      <c r="F400" s="90" t="e">
        <f>SUM(F$4:F15)/$BB15</f>
        <v>#DIV/0!</v>
      </c>
      <c r="G400" s="88" t="e">
        <f>SUM(G$4:G15)/$BB15</f>
        <v>#DIV/0!</v>
      </c>
      <c r="H400" s="90" t="e">
        <f>SUM(H$4:H15)/$BB15</f>
        <v>#DIV/0!</v>
      </c>
      <c r="I400" s="90" t="e">
        <f>SUM(I$4:I15)/$BB15</f>
        <v>#DIV/0!</v>
      </c>
      <c r="J400" s="90" t="e">
        <f>SUM(J$4:J15)/$BB15</f>
        <v>#DIV/0!</v>
      </c>
      <c r="K400" s="90" t="e">
        <f>SUM(K$4:K15)/$BB15</f>
        <v>#DIV/0!</v>
      </c>
      <c r="L400" s="88" t="e">
        <f>SUM(L$4:L15)/$BB15</f>
        <v>#DIV/0!</v>
      </c>
      <c r="M400" s="90" t="e">
        <f>SUM(M$4:M15)/$BB15</f>
        <v>#DIV/0!</v>
      </c>
      <c r="N400" s="88" t="e">
        <f>SUM(N$4:N15)/$BB15</f>
        <v>#DIV/0!</v>
      </c>
      <c r="O400" s="88" t="e">
        <f>SUM(O$4:O15)/$BB15</f>
        <v>#DIV/0!</v>
      </c>
      <c r="P400" s="88" t="e">
        <f>SUM(P$4:P15)/$BB15</f>
        <v>#DIV/0!</v>
      </c>
      <c r="Q400" s="88" t="e">
        <f>SUM(Q$4:Q15)/$BB15</f>
        <v>#DIV/0!</v>
      </c>
      <c r="R400" s="88" t="e">
        <f>SUM(R$4:R15)/$BB15</f>
        <v>#DIV/0!</v>
      </c>
      <c r="S400" s="88" t="e">
        <f>SUM(S$4:S15)/$BB15</f>
        <v>#DIV/0!</v>
      </c>
      <c r="T400" s="88" t="e">
        <f>SUM(T$4:T15)/$BB15</f>
        <v>#DIV/0!</v>
      </c>
      <c r="U400" s="88" t="e">
        <f>SUM(U$4:U15)/$BB15</f>
        <v>#DIV/0!</v>
      </c>
      <c r="V400" s="88" t="e">
        <f>SUM(V$4:V15)/$BB15</f>
        <v>#DIV/0!</v>
      </c>
      <c r="W400" s="88" t="e">
        <f>SUM(W$4:W15)/$BB15</f>
        <v>#DIV/0!</v>
      </c>
      <c r="X400" s="88" t="e">
        <f>SUM(X$4:X15)/$BB15</f>
        <v>#DIV/0!</v>
      </c>
      <c r="Y400" s="88" t="e">
        <f>SUM(Y$4:Y15)/$BB15</f>
        <v>#DIV/0!</v>
      </c>
      <c r="Z400" s="88" t="e">
        <f>SUM(Z$4:Z15)/$BB15</f>
        <v>#DIV/0!</v>
      </c>
      <c r="AA400" s="88" t="e">
        <f>SUM(AA$4:AA15)/$BB15</f>
        <v>#DIV/0!</v>
      </c>
      <c r="AB400" s="88" t="e">
        <f>SUM(AB$4:AB15)/$BB15</f>
        <v>#DIV/0!</v>
      </c>
      <c r="AC400" s="88" t="e">
        <f>SUM(AC$4:AC15)/$BB15</f>
        <v>#DIV/0!</v>
      </c>
      <c r="AD400" s="88" t="e">
        <f>SUM(AD$4:AD15)/$BB15</f>
        <v>#DIV/0!</v>
      </c>
      <c r="AE400" s="88" t="e">
        <f>SUM(AE$4:AE15)/$BB15</f>
        <v>#DIV/0!</v>
      </c>
      <c r="AF400" s="88" t="e">
        <f>SUM(AF$4:AF15)/$BB15</f>
        <v>#DIV/0!</v>
      </c>
      <c r="AG400" s="88" t="e">
        <f>SUM(AG$4:AG15)/$BB15</f>
        <v>#DIV/0!</v>
      </c>
      <c r="AH400" s="88" t="e">
        <f>SUM(AH$4:AH15)/$BB15</f>
        <v>#DIV/0!</v>
      </c>
      <c r="AI400" s="88" t="e">
        <f>SUM(AI$4:AI15)/$BB15</f>
        <v>#DIV/0!</v>
      </c>
      <c r="AJ400" s="88" t="e">
        <f>SUM(AJ$4:AJ15)/$BB15</f>
        <v>#DIV/0!</v>
      </c>
      <c r="AK400" s="88" t="e">
        <f>SUM(AK$4:AK15)/$BB15</f>
        <v>#DIV/0!</v>
      </c>
      <c r="AL400" s="88" t="e">
        <f>SUM(AL$4:AL15)/$BB15</f>
        <v>#DIV/0!</v>
      </c>
      <c r="AM400" s="88" t="e">
        <f>SUM(AM$4:AM15)/$BB15</f>
        <v>#DIV/0!</v>
      </c>
      <c r="AN400" s="88" t="e">
        <f>SUM(AN$4:AN15)/$BB15</f>
        <v>#DIV/0!</v>
      </c>
      <c r="AO400" s="88" t="e">
        <f>SUM(AO$4:AO15)/$BB15</f>
        <v>#DIV/0!</v>
      </c>
      <c r="AP400" s="90" t="e">
        <f>SUM(AP$4:AP15)/$BB15</f>
        <v>#DIV/0!</v>
      </c>
      <c r="AQ400" s="90" t="e">
        <f>SUM(AQ$4:AQ15)/$BB15</f>
        <v>#DIV/0!</v>
      </c>
      <c r="AR400" s="90" t="e">
        <f>SUM(AR$4:AR15)/$BB15</f>
        <v>#DIV/0!</v>
      </c>
      <c r="AS400" s="90" t="e">
        <f>SUM(AS$4:AS15)/$BB15</f>
        <v>#DIV/0!</v>
      </c>
      <c r="AT400" s="90" t="e">
        <f>SUM(AT$4:AT15)/$BB15</f>
        <v>#DIV/0!</v>
      </c>
      <c r="AU400" s="36"/>
      <c r="AV400" s="63"/>
      <c r="AW400" s="65"/>
      <c r="AX400" s="63"/>
      <c r="AY400" s="63"/>
    </row>
    <row r="401" spans="1:51" x14ac:dyDescent="0.25">
      <c r="A401" s="60">
        <v>19532</v>
      </c>
      <c r="B401" s="88" t="e">
        <f>SUM(B$4:B16)/$BB16</f>
        <v>#DIV/0!</v>
      </c>
      <c r="C401" s="88" t="e">
        <f>SUM(C$4:C16)/$BB16</f>
        <v>#DIV/0!</v>
      </c>
      <c r="D401" s="88" t="e">
        <f>SUM(D$4:D16)/$BB16</f>
        <v>#DIV/0!</v>
      </c>
      <c r="E401" s="90" t="e">
        <f>SUM(E$4:E16)/$BB16</f>
        <v>#DIV/0!</v>
      </c>
      <c r="F401" s="90" t="e">
        <f>SUM(F$4:F16)/$BB16</f>
        <v>#DIV/0!</v>
      </c>
      <c r="G401" s="88" t="e">
        <f>SUM(G$4:G16)/$BB16</f>
        <v>#DIV/0!</v>
      </c>
      <c r="H401" s="88" t="e">
        <f>SUM(H$4:H16)/$BB16</f>
        <v>#DIV/0!</v>
      </c>
      <c r="I401" s="90" t="e">
        <f>SUM(I$4:I16)/$BB16</f>
        <v>#DIV/0!</v>
      </c>
      <c r="J401" s="90" t="e">
        <f>SUM(J$4:J16)/$BB16</f>
        <v>#DIV/0!</v>
      </c>
      <c r="K401" s="90" t="e">
        <f>SUM(K$4:K16)/$BB16</f>
        <v>#DIV/0!</v>
      </c>
      <c r="L401" s="88" t="e">
        <f>SUM(L$4:L16)/$BB16</f>
        <v>#DIV/0!</v>
      </c>
      <c r="M401" s="90" t="e">
        <f>SUM(M$4:M16)/$BB16</f>
        <v>#DIV/0!</v>
      </c>
      <c r="N401" s="88" t="e">
        <f>SUM(N$4:N16)/$BB16</f>
        <v>#DIV/0!</v>
      </c>
      <c r="O401" s="88" t="e">
        <f>SUM(O$4:O16)/$BB16</f>
        <v>#DIV/0!</v>
      </c>
      <c r="P401" s="88" t="e">
        <f>SUM(P$4:P16)/$BB16</f>
        <v>#DIV/0!</v>
      </c>
      <c r="Q401" s="88" t="e">
        <f>SUM(Q$4:Q16)/$BB16</f>
        <v>#DIV/0!</v>
      </c>
      <c r="R401" s="88" t="e">
        <f>SUM(R$4:R16)/$BB16</f>
        <v>#DIV/0!</v>
      </c>
      <c r="S401" s="88" t="e">
        <f>SUM(S$4:S16)/$BB16</f>
        <v>#DIV/0!</v>
      </c>
      <c r="T401" s="88" t="e">
        <f>SUM(T$4:T16)/$BB16</f>
        <v>#DIV/0!</v>
      </c>
      <c r="U401" s="88" t="e">
        <f>SUM(U$4:U16)/$BB16</f>
        <v>#DIV/0!</v>
      </c>
      <c r="V401" s="88" t="e">
        <f>SUM(V$4:V16)/$BB16</f>
        <v>#DIV/0!</v>
      </c>
      <c r="W401" s="88" t="e">
        <f>SUM(W$4:W16)/$BB16</f>
        <v>#DIV/0!</v>
      </c>
      <c r="X401" s="88" t="e">
        <f>SUM(X$4:X16)/$BB16</f>
        <v>#DIV/0!</v>
      </c>
      <c r="Y401" s="88" t="e">
        <f>SUM(Y$4:Y16)/$BB16</f>
        <v>#DIV/0!</v>
      </c>
      <c r="Z401" s="88" t="e">
        <f>SUM(Z$4:Z16)/$BB16</f>
        <v>#DIV/0!</v>
      </c>
      <c r="AA401" s="88" t="e">
        <f>SUM(AA$4:AA16)/$BB16</f>
        <v>#DIV/0!</v>
      </c>
      <c r="AB401" s="88" t="e">
        <f>SUM(AB$4:AB16)/$BB16</f>
        <v>#DIV/0!</v>
      </c>
      <c r="AC401" s="88" t="e">
        <f>SUM(AC$4:AC16)/$BB16</f>
        <v>#DIV/0!</v>
      </c>
      <c r="AD401" s="88" t="e">
        <f>SUM(AD$4:AD16)/$BB16</f>
        <v>#DIV/0!</v>
      </c>
      <c r="AE401" s="88" t="e">
        <f>SUM(AE$4:AE16)/$BB16</f>
        <v>#DIV/0!</v>
      </c>
      <c r="AF401" s="88" t="e">
        <f>SUM(AF$4:AF16)/$BB16</f>
        <v>#DIV/0!</v>
      </c>
      <c r="AG401" s="88" t="e">
        <f>SUM(AG$4:AG16)/$BB16</f>
        <v>#DIV/0!</v>
      </c>
      <c r="AH401" s="88" t="e">
        <f>SUM(AH$4:AH16)/$BB16</f>
        <v>#DIV/0!</v>
      </c>
      <c r="AI401" s="88" t="e">
        <f>SUM(AI$4:AI16)/$BB16</f>
        <v>#DIV/0!</v>
      </c>
      <c r="AJ401" s="88" t="e">
        <f>SUM(AJ$4:AJ16)/$BB16</f>
        <v>#DIV/0!</v>
      </c>
      <c r="AK401" s="88" t="e">
        <f>SUM(AK$4:AK16)/$BB16</f>
        <v>#DIV/0!</v>
      </c>
      <c r="AL401" s="88" t="e">
        <f>SUM(AL$4:AL16)/$BB16</f>
        <v>#DIV/0!</v>
      </c>
      <c r="AM401" s="88" t="e">
        <f>SUM(AM$4:AM16)/$BB16</f>
        <v>#DIV/0!</v>
      </c>
      <c r="AN401" s="88" t="e">
        <f>SUM(AN$4:AN16)/$BB16</f>
        <v>#DIV/0!</v>
      </c>
      <c r="AO401" s="88" t="e">
        <f>SUM(AO$4:AO16)/$BB16</f>
        <v>#DIV/0!</v>
      </c>
      <c r="AP401" s="90" t="e">
        <f>SUM(AP$4:AP16)/$BB16</f>
        <v>#DIV/0!</v>
      </c>
      <c r="AQ401" s="90" t="e">
        <f>SUM(AQ$4:AQ16)/$BB16</f>
        <v>#DIV/0!</v>
      </c>
      <c r="AR401" s="90" t="e">
        <f>SUM(AR$4:AR16)/$BB16</f>
        <v>#DIV/0!</v>
      </c>
      <c r="AS401" s="90" t="e">
        <f>SUM(AS$4:AS16)/$BB16</f>
        <v>#DIV/0!</v>
      </c>
      <c r="AT401" s="90" t="e">
        <f>SUM(AT$4:AT16)/$BB16</f>
        <v>#DIV/0!</v>
      </c>
      <c r="AU401" s="36"/>
      <c r="AV401" s="63"/>
      <c r="AW401" s="65"/>
      <c r="AX401" s="63"/>
      <c r="AY401" s="63"/>
    </row>
    <row r="402" spans="1:51" x14ac:dyDescent="0.25">
      <c r="A402" s="60">
        <v>19533</v>
      </c>
      <c r="B402" s="88" t="e">
        <f>SUM(B$4:B17)/$BB17</f>
        <v>#DIV/0!</v>
      </c>
      <c r="C402" s="88" t="e">
        <f>SUM(C$4:C17)/$BB17</f>
        <v>#DIV/0!</v>
      </c>
      <c r="D402" s="88" t="e">
        <f>SUM(D$4:D17)/$BB17</f>
        <v>#DIV/0!</v>
      </c>
      <c r="E402" s="88" t="e">
        <f>SUM(E$4:E17)/$BB17</f>
        <v>#DIV/0!</v>
      </c>
      <c r="F402" s="88" t="e">
        <f>SUM(F$4:F17)/$BB17</f>
        <v>#DIV/0!</v>
      </c>
      <c r="G402" s="88" t="e">
        <f>SUM(G$4:G17)/$BB17</f>
        <v>#DIV/0!</v>
      </c>
      <c r="H402" s="88" t="e">
        <f>SUM(H$4:H17)/$BB17</f>
        <v>#DIV/0!</v>
      </c>
      <c r="I402" s="90" t="e">
        <f>SUM(I$4:I17)/$BB17</f>
        <v>#DIV/0!</v>
      </c>
      <c r="J402" s="90" t="e">
        <f>SUM(J$4:J17)/$BB17</f>
        <v>#DIV/0!</v>
      </c>
      <c r="K402" s="90" t="e">
        <f>SUM(K$4:K17)/$BB17</f>
        <v>#DIV/0!</v>
      </c>
      <c r="L402" s="88" t="e">
        <f>SUM(L$4:L17)/$BB17</f>
        <v>#DIV/0!</v>
      </c>
      <c r="M402" s="90" t="e">
        <f>SUM(M$4:M17)/$BB17</f>
        <v>#DIV/0!</v>
      </c>
      <c r="N402" s="88" t="e">
        <f>SUM(N$4:N17)/$BB17</f>
        <v>#DIV/0!</v>
      </c>
      <c r="O402" s="88" t="e">
        <f>SUM(O$4:O17)/$BB17</f>
        <v>#DIV/0!</v>
      </c>
      <c r="P402" s="88" t="e">
        <f>SUM(P$4:P17)/$BB17</f>
        <v>#DIV/0!</v>
      </c>
      <c r="Q402" s="88" t="e">
        <f>SUM(Q$4:Q17)/$BB17</f>
        <v>#DIV/0!</v>
      </c>
      <c r="R402" s="88" t="e">
        <f>SUM(R$4:R17)/$BB17</f>
        <v>#DIV/0!</v>
      </c>
      <c r="S402" s="88" t="e">
        <f>SUM(S$4:S17)/$BB17</f>
        <v>#DIV/0!</v>
      </c>
      <c r="T402" s="88" t="e">
        <f>SUM(T$4:T17)/$BB17</f>
        <v>#DIV/0!</v>
      </c>
      <c r="U402" s="88" t="e">
        <f>SUM(U$4:U17)/$BB17</f>
        <v>#DIV/0!</v>
      </c>
      <c r="V402" s="88" t="e">
        <f>SUM(V$4:V17)/$BB17</f>
        <v>#DIV/0!</v>
      </c>
      <c r="W402" s="88" t="e">
        <f>SUM(W$4:W17)/$BB17</f>
        <v>#DIV/0!</v>
      </c>
      <c r="X402" s="88" t="e">
        <f>SUM(X$4:X17)/$BB17</f>
        <v>#DIV/0!</v>
      </c>
      <c r="Y402" s="88" t="e">
        <f>SUM(Y$4:Y17)/$BB17</f>
        <v>#DIV/0!</v>
      </c>
      <c r="Z402" s="88" t="e">
        <f>SUM(Z$4:Z17)/$BB17</f>
        <v>#DIV/0!</v>
      </c>
      <c r="AA402" s="88" t="e">
        <f>SUM(AA$4:AA17)/$BB17</f>
        <v>#DIV/0!</v>
      </c>
      <c r="AB402" s="88" t="e">
        <f>SUM(AB$4:AB17)/$BB17</f>
        <v>#DIV/0!</v>
      </c>
      <c r="AC402" s="88" t="e">
        <f>SUM(AC$4:AC17)/$BB17</f>
        <v>#DIV/0!</v>
      </c>
      <c r="AD402" s="88" t="e">
        <f>SUM(AD$4:AD17)/$BB17</f>
        <v>#DIV/0!</v>
      </c>
      <c r="AE402" s="88" t="e">
        <f>SUM(AE$4:AE17)/$BB17</f>
        <v>#DIV/0!</v>
      </c>
      <c r="AF402" s="88" t="e">
        <f>SUM(AF$4:AF17)/$BB17</f>
        <v>#DIV/0!</v>
      </c>
      <c r="AG402" s="88" t="e">
        <f>SUM(AG$4:AG17)/$BB17</f>
        <v>#DIV/0!</v>
      </c>
      <c r="AH402" s="88" t="e">
        <f>SUM(AH$4:AH17)/$BB17</f>
        <v>#DIV/0!</v>
      </c>
      <c r="AI402" s="88" t="e">
        <f>SUM(AI$4:AI17)/$BB17</f>
        <v>#DIV/0!</v>
      </c>
      <c r="AJ402" s="88" t="e">
        <f>SUM(AJ$4:AJ17)/$BB17</f>
        <v>#DIV/0!</v>
      </c>
      <c r="AK402" s="88" t="e">
        <f>SUM(AK$4:AK17)/$BB17</f>
        <v>#DIV/0!</v>
      </c>
      <c r="AL402" s="88" t="e">
        <f>SUM(AL$4:AL17)/$BB17</f>
        <v>#DIV/0!</v>
      </c>
      <c r="AM402" s="88" t="e">
        <f>SUM(AM$4:AM17)/$BB17</f>
        <v>#DIV/0!</v>
      </c>
      <c r="AN402" s="88" t="e">
        <f>SUM(AN$4:AN17)/$BB17</f>
        <v>#DIV/0!</v>
      </c>
      <c r="AO402" s="88" t="e">
        <f>SUM(AO$4:AO17)/$BB17</f>
        <v>#DIV/0!</v>
      </c>
      <c r="AP402" s="90" t="e">
        <f>SUM(AP$4:AP17)/$BB17</f>
        <v>#DIV/0!</v>
      </c>
      <c r="AQ402" s="90" t="e">
        <f>SUM(AQ$4:AQ17)/$BB17</f>
        <v>#DIV/0!</v>
      </c>
      <c r="AR402" s="90" t="e">
        <f>SUM(AR$4:AR17)/$BB17</f>
        <v>#DIV/0!</v>
      </c>
      <c r="AS402" s="90" t="e">
        <f>SUM(AS$4:AS17)/$BB17</f>
        <v>#DIV/0!</v>
      </c>
      <c r="AT402" s="90" t="e">
        <f>SUM(AT$4:AT17)/$BB17</f>
        <v>#DIV/0!</v>
      </c>
      <c r="AU402" s="36"/>
      <c r="AV402" s="63"/>
      <c r="AW402" s="65"/>
      <c r="AX402" s="63"/>
      <c r="AY402" s="63"/>
    </row>
    <row r="403" spans="1:51" x14ac:dyDescent="0.25">
      <c r="A403" s="60">
        <v>19534</v>
      </c>
      <c r="B403" s="88">
        <f>SUM(B$4:B18)/$BB18</f>
        <v>79122.274777491679</v>
      </c>
      <c r="C403" s="88">
        <f>SUM(C$4:C18)/$BB18</f>
        <v>5229.7805325026611</v>
      </c>
      <c r="D403" s="88">
        <f>SUM(D$4:D18)/$BB18</f>
        <v>2602.7318431399021</v>
      </c>
      <c r="E403" s="88">
        <f>SUM(E$4:E18)/$BB18</f>
        <v>915.95569786911858</v>
      </c>
      <c r="F403" s="88">
        <f>SUM(F$4:F18)/$BB18</f>
        <v>1705.9234192279355</v>
      </c>
      <c r="G403" s="88">
        <f>SUM(G$4:G18)/$BB18</f>
        <v>3686.2992402150703</v>
      </c>
      <c r="H403" s="88">
        <f>SUM(H$4:H18)/$BB18</f>
        <v>1616.8852354858145</v>
      </c>
      <c r="I403" s="90">
        <f>SUM(I$4:I18)/$BB18</f>
        <v>3087.6491642861611</v>
      </c>
      <c r="J403" s="90">
        <f>SUM(J$4:J18)/$BB18</f>
        <v>2714.8559688385217</v>
      </c>
      <c r="K403" s="90">
        <f>SUM(K$4:K18)/$BB18</f>
        <v>3046.0498894479451</v>
      </c>
      <c r="L403" s="88">
        <f>SUM(L$4:L18)/$BB18</f>
        <v>215.11095771238283</v>
      </c>
      <c r="M403" s="88">
        <f>SUM(M$4:M18)/$BB18</f>
        <v>1529.3056232430517</v>
      </c>
      <c r="N403" s="88">
        <f>SUM(N$4:N18)/$BB18</f>
        <v>4052.2223784867388</v>
      </c>
      <c r="O403" s="88">
        <f>SUM(O$4:O18)/$BB18</f>
        <v>8494.9938396046946</v>
      </c>
      <c r="P403" s="88">
        <f>SUM(P$4:P18)/$BB18</f>
        <v>1750.2041423646713</v>
      </c>
      <c r="Q403" s="88">
        <f>SUM(Q$4:Q18)/$BB18</f>
        <v>2413.8272154272818</v>
      </c>
      <c r="R403" s="88">
        <f>SUM(R$4:R18)/$BB18</f>
        <v>6205.262392389398</v>
      </c>
      <c r="S403" s="88">
        <f>SUM(S$4:S18)/$BB18</f>
        <v>2678.7179381027131</v>
      </c>
      <c r="T403" s="88">
        <f>SUM(T$4:T18)/$BB18</f>
        <v>2854.6781321671733</v>
      </c>
      <c r="U403" s="88">
        <f>SUM(U$4:U18)/$BB18</f>
        <v>2140.7887981331373</v>
      </c>
      <c r="V403" s="88">
        <f>SUM(V$4:V18)/$BB18</f>
        <v>5205.3130627538021</v>
      </c>
      <c r="W403" s="88">
        <f>SUM(W$4:W18)/$BB18</f>
        <v>5659.5549639341143</v>
      </c>
      <c r="X403" s="88">
        <f>SUM(X$4:X18)/$BB18</f>
        <v>9281.4715885704409</v>
      </c>
      <c r="Y403" s="88">
        <f>SUM(Y$4:Y18)/$BB18</f>
        <v>2881.3628193083459</v>
      </c>
      <c r="Z403" s="88">
        <f>SUM(Z$4:Z18)/$BB18</f>
        <v>4188.4663911217867</v>
      </c>
      <c r="AA403" s="88">
        <f>SUM(AA$4:AA18)/$BB18</f>
        <v>3865.9731099311971</v>
      </c>
      <c r="AB403" s="88">
        <f>SUM(AB$4:AB18)/$BB18</f>
        <v>10999.210543176589</v>
      </c>
      <c r="AC403" s="88">
        <f>SUM(AC$4:AC18)/$BB18</f>
        <v>6697.1202620654603</v>
      </c>
      <c r="AD403" s="88">
        <f>SUM(AD$4:AD18)/$BB18</f>
        <v>9948.1831426347926</v>
      </c>
      <c r="AE403" s="88">
        <f>SUM(AE$4:AE18)/$BB18</f>
        <v>5671.6432464926502</v>
      </c>
      <c r="AF403" s="88">
        <f>SUM(AF$4:AF18)/$BB18</f>
        <v>5138.3016604804734</v>
      </c>
      <c r="AG403" s="88">
        <f>SUM(AG$4:AG18)/$BB18</f>
        <v>4520.0795685983994</v>
      </c>
      <c r="AH403" s="88">
        <f>SUM(AH$4:AH18)/$BB18</f>
        <v>4529.16668907851</v>
      </c>
      <c r="AI403" s="88">
        <f>SUM(AI$4:AI18)/$BB18</f>
        <v>4219.4224793239664</v>
      </c>
      <c r="AJ403" s="88">
        <f>SUM(AJ$4:AJ18)/$BB18</f>
        <v>0</v>
      </c>
      <c r="AK403" s="88">
        <f>SUM(AK$4:AK18)/$BB18</f>
        <v>0</v>
      </c>
      <c r="AL403" s="88">
        <f>SUM(AL$4:AL18)/$BB18</f>
        <v>0</v>
      </c>
      <c r="AM403" s="88">
        <f>SUM(AM$4:AM18)/$BB18</f>
        <v>0</v>
      </c>
      <c r="AN403" s="88">
        <f>SUM(AN$4:AN18)/$BB18</f>
        <v>0</v>
      </c>
      <c r="AO403" s="88">
        <f>SUM(AO$4:AO18)/$BB18</f>
        <v>0</v>
      </c>
      <c r="AP403" s="90">
        <f>SUM(AP$4:AP18)/$BB18</f>
        <v>0</v>
      </c>
      <c r="AQ403" s="90">
        <f>SUM(AQ$4:AQ18)/$BB18</f>
        <v>0</v>
      </c>
      <c r="AR403" s="90">
        <f>SUM(AR$4:AR18)/$BB18</f>
        <v>0</v>
      </c>
      <c r="AS403" s="90">
        <f>SUM(AS$4:AS18)/$BB18</f>
        <v>0</v>
      </c>
      <c r="AT403" s="90">
        <f>SUM(AT$4:AT18)/$BB18</f>
        <v>0</v>
      </c>
      <c r="AU403" s="36"/>
      <c r="AV403" s="63"/>
      <c r="AW403" s="65"/>
      <c r="AX403" s="63"/>
      <c r="AY403" s="63"/>
    </row>
    <row r="404" spans="1:51" x14ac:dyDescent="0.25">
      <c r="A404" s="60">
        <v>19535</v>
      </c>
      <c r="B404" s="88">
        <f>SUM(B$4:B19)/$BB19</f>
        <v>71533.477897798381</v>
      </c>
      <c r="C404" s="88">
        <f>SUM(C$4:C19)/$BB19</f>
        <v>5250.9872074029809</v>
      </c>
      <c r="D404" s="88">
        <f>SUM(D$4:D19)/$BB19</f>
        <v>2613.2875794453853</v>
      </c>
      <c r="E404" s="88">
        <f>SUM(E$4:E19)/$BB19</f>
        <v>919.67069083967715</v>
      </c>
      <c r="F404" s="88">
        <f>SUM(F$4:F19)/$BB19</f>
        <v>1712.8431420284296</v>
      </c>
      <c r="G404" s="88">
        <f>SUM(G$4:G19)/$BB19</f>
        <v>3701.2553694513413</v>
      </c>
      <c r="H404" s="88">
        <f>SUM(H$4:H19)/$BB19</f>
        <v>1623.4459478602471</v>
      </c>
      <c r="I404" s="90">
        <f>SUM(I$4:I19)/$BB19</f>
        <v>2770.9017489244789</v>
      </c>
      <c r="J404" s="90">
        <f>SUM(J$4:J19)/$BB19</f>
        <v>2393.0111922340393</v>
      </c>
      <c r="K404" s="90">
        <f>SUM(K$4:K19)/$BB19</f>
        <v>2684.9422441619458</v>
      </c>
      <c r="L404" s="88">
        <f>SUM(L$4:L19)/$BB19</f>
        <v>219.48702613052606</v>
      </c>
      <c r="M404" s="88">
        <f>SUM(M$4:M19)/$BB19</f>
        <v>1560.4173548538058</v>
      </c>
      <c r="N404" s="88">
        <f>SUM(N$4:N19)/$BB19</f>
        <v>4134.6637995046867</v>
      </c>
      <c r="O404" s="88">
        <f>SUM(O$4:O19)/$BB19</f>
        <v>8667.8412248196637</v>
      </c>
      <c r="P404" s="88">
        <f>SUM(P$4:P19)/$BB19</f>
        <v>1785.8162740898338</v>
      </c>
      <c r="Q404" s="88">
        <f>SUM(Q$4:Q19)/$BB19</f>
        <v>2462.9438497821225</v>
      </c>
      <c r="R404" s="88">
        <f>SUM(R$4:R19)/$BB19</f>
        <v>6331.5372408135408</v>
      </c>
      <c r="S404" s="88">
        <f>SUM(S$4:S19)/$BB19</f>
        <v>2733.2307124412109</v>
      </c>
      <c r="T404" s="88">
        <f>SUM(T$4:T19)/$BB19</f>
        <v>2912.7738341004351</v>
      </c>
      <c r="U404" s="88">
        <f>SUM(U$4:U19)/$BB19</f>
        <v>2184.3572683261873</v>
      </c>
      <c r="V404" s="88">
        <f>SUM(V$4:V19)/$BB19</f>
        <v>5311.2564635656045</v>
      </c>
      <c r="W404" s="88">
        <f>SUM(W$4:W19)/$BB19</f>
        <v>5774.7517633362004</v>
      </c>
      <c r="X404" s="88">
        <f>SUM(X$4:X19)/$BB19</f>
        <v>8181.1579128919084</v>
      </c>
      <c r="Y404" s="88">
        <f>SUM(Y$4:Y19)/$BB19</f>
        <v>2940.0133230066317</v>
      </c>
      <c r="Z404" s="88">
        <f>SUM(Z$4:Z19)/$BB19</f>
        <v>4273.7276403928963</v>
      </c>
      <c r="AA404" s="88">
        <f>SUM(AA$4:AA19)/$BB19</f>
        <v>3944.673439478936</v>
      </c>
      <c r="AB404" s="88">
        <f>SUM(AB$4:AB19)/$BB19</f>
        <v>11223.155037465272</v>
      </c>
      <c r="AC404" s="88">
        <f>SUM(AC$4:AC19)/$BB19</f>
        <v>6833.4855013512533</v>
      </c>
      <c r="AD404" s="88">
        <f>SUM(AD$4:AD19)/$BB19</f>
        <v>10150.771409086836</v>
      </c>
      <c r="AE404" s="88">
        <f>SUM(AE$4:AE19)/$BB19</f>
        <v>13631.467341428777</v>
      </c>
      <c r="AF404" s="88">
        <f>SUM(AF$4:AF19)/$BB19</f>
        <v>5138.4233217326473</v>
      </c>
      <c r="AG404" s="88">
        <f>SUM(AG$4:AG19)/$BB19</f>
        <v>4520.1916493800472</v>
      </c>
      <c r="AH404" s="88">
        <f>SUM(AH$4:AH19)/$BB19</f>
        <v>4529.284071098823</v>
      </c>
      <c r="AI404" s="88">
        <f>SUM(AI$4:AI19)/$BB19</f>
        <v>4219.5362343818088</v>
      </c>
      <c r="AJ404" s="88">
        <f>SUM(AJ$4:AJ19)/$BB19</f>
        <v>0</v>
      </c>
      <c r="AK404" s="88">
        <f>SUM(AK$4:AK19)/$BB19</f>
        <v>0</v>
      </c>
      <c r="AL404" s="88">
        <f>SUM(AL$4:AL19)/$BB19</f>
        <v>0</v>
      </c>
      <c r="AM404" s="88">
        <f>SUM(AM$4:AM19)/$BB19</f>
        <v>0</v>
      </c>
      <c r="AN404" s="88">
        <f>SUM(AN$4:AN19)/$BB19</f>
        <v>0</v>
      </c>
      <c r="AO404" s="88">
        <f>SUM(AO$4:AO19)/$BB19</f>
        <v>0</v>
      </c>
      <c r="AP404" s="90">
        <f>SUM(AP$4:AP19)/$BB19</f>
        <v>0</v>
      </c>
      <c r="AQ404" s="90">
        <f>SUM(AQ$4:AQ19)/$BB19</f>
        <v>0</v>
      </c>
      <c r="AR404" s="90">
        <f>SUM(AR$4:AR19)/$BB19</f>
        <v>0</v>
      </c>
      <c r="AS404" s="90">
        <f>SUM(AS$4:AS19)/$BB19</f>
        <v>0</v>
      </c>
      <c r="AT404" s="90">
        <f>SUM(AT$4:AT19)/$BB19</f>
        <v>0</v>
      </c>
      <c r="AU404" s="36"/>
      <c r="AV404" s="63"/>
      <c r="AW404" s="65"/>
      <c r="AX404" s="63"/>
      <c r="AY404" s="63"/>
    </row>
    <row r="405" spans="1:51" x14ac:dyDescent="0.25">
      <c r="A405" s="60">
        <v>19536</v>
      </c>
      <c r="B405" s="88">
        <f>SUM(B$4:B20)/$BB20</f>
        <v>74530.504901585169</v>
      </c>
      <c r="C405" s="88">
        <f>SUM(C$4:C20)/$BB20</f>
        <v>5177.2095617512787</v>
      </c>
      <c r="D405" s="88">
        <f>SUM(D$4:D20)/$BB20</f>
        <v>2576.5708062776475</v>
      </c>
      <c r="E405" s="88">
        <f>SUM(E$4:E20)/$BB20</f>
        <v>906.74935897873797</v>
      </c>
      <c r="F405" s="88">
        <f>SUM(F$4:F20)/$BB20</f>
        <v>1688.7780247594485</v>
      </c>
      <c r="G405" s="88">
        <f>SUM(G$4:G20)/$BB20</f>
        <v>3649.2546907878691</v>
      </c>
      <c r="H405" s="88">
        <f>SUM(H$4:H20)/$BB20</f>
        <v>1600.6376406145419</v>
      </c>
      <c r="I405" s="88">
        <f>SUM(I$4:I20)/$BB20</f>
        <v>2690.8294002742332</v>
      </c>
      <c r="J405" s="90">
        <f>SUM(J$4:J20)/$BB20</f>
        <v>2349.4990463976214</v>
      </c>
      <c r="K405" s="90">
        <f>SUM(K$4:K20)/$BB20</f>
        <v>2756.0325560953179</v>
      </c>
      <c r="L405" s="88">
        <f>SUM(L$4:L20)/$BB20</f>
        <v>218.14945056605848</v>
      </c>
      <c r="M405" s="88">
        <f>SUM(M$4:M20)/$BB20</f>
        <v>1550.9082691132667</v>
      </c>
      <c r="N405" s="88">
        <f>SUM(N$4:N20)/$BB20</f>
        <v>4109.469272161833</v>
      </c>
      <c r="O405" s="88">
        <f>SUM(O$4:O20)/$BB20</f>
        <v>8615.0327928670595</v>
      </c>
      <c r="P405" s="88">
        <f>SUM(P$4:P20)/$BB20</f>
        <v>1774.9366590523223</v>
      </c>
      <c r="Q405" s="88">
        <f>SUM(Q$4:Q20)/$BB20</f>
        <v>2447.9397721969681</v>
      </c>
      <c r="R405" s="88">
        <f>SUM(R$4:R20)/$BB20</f>
        <v>6292.9712512827227</v>
      </c>
      <c r="S405" s="88">
        <f>SUM(S$4:S20)/$BB20</f>
        <v>2716.5833527232135</v>
      </c>
      <c r="T405" s="88">
        <f>SUM(T$4:T20)/$BB20</f>
        <v>2895.0340927914508</v>
      </c>
      <c r="U405" s="88">
        <f>SUM(U$4:U20)/$BB20</f>
        <v>2171.0544868042684</v>
      </c>
      <c r="V405" s="88">
        <f>SUM(V$4:V20)/$BB20</f>
        <v>5278.9148731268378</v>
      </c>
      <c r="W405" s="88">
        <f>SUM(W$4:W20)/$BB20</f>
        <v>5739.5928096441148</v>
      </c>
      <c r="X405" s="88">
        <f>SUM(X$4:X20)/$BB20</f>
        <v>8397.7737709173543</v>
      </c>
      <c r="Y405" s="88">
        <f>SUM(Y$4:Y20)/$BB20</f>
        <v>2922.1146768480476</v>
      </c>
      <c r="Z405" s="88">
        <f>SUM(Z$4:Z20)/$BB20</f>
        <v>4247.7122368488435</v>
      </c>
      <c r="AA405" s="88">
        <f>SUM(AA$4:AA20)/$BB20</f>
        <v>3920.663533163005</v>
      </c>
      <c r="AB405" s="88">
        <f>SUM(AB$4:AB20)/$BB20</f>
        <v>11154.864358609751</v>
      </c>
      <c r="AC405" s="88">
        <f>SUM(AC$4:AC20)/$BB20</f>
        <v>6791.9130008293769</v>
      </c>
      <c r="AD405" s="88">
        <f>SUM(AD$4:AD20)/$BB20</f>
        <v>10089.035804107622</v>
      </c>
      <c r="AE405" s="88">
        <f>SUM(AE$4:AE20)/$BB20</f>
        <v>11200.457503907952</v>
      </c>
      <c r="AF405" s="88">
        <f>SUM(AF$4:AF20)/$BB20</f>
        <v>5138.4629279136961</v>
      </c>
      <c r="AG405" s="88">
        <f>SUM(AG$4:AG20)/$BB20</f>
        <v>4520.2302231682061</v>
      </c>
      <c r="AH405" s="88">
        <f>SUM(AH$4:AH20)/$BB20</f>
        <v>4529.3265127318891</v>
      </c>
      <c r="AI405" s="88">
        <f>SUM(AI$4:AI20)/$BB20</f>
        <v>4219.5790947088144</v>
      </c>
      <c r="AJ405" s="88">
        <f>SUM(AJ$4:AJ20)/$BB20</f>
        <v>0</v>
      </c>
      <c r="AK405" s="88">
        <f>SUM(AK$4:AK20)/$BB20</f>
        <v>0</v>
      </c>
      <c r="AL405" s="88">
        <f>SUM(AL$4:AL20)/$BB20</f>
        <v>0</v>
      </c>
      <c r="AM405" s="88">
        <f>SUM(AM$4:AM20)/$BB20</f>
        <v>0</v>
      </c>
      <c r="AN405" s="88">
        <f>SUM(AN$4:AN20)/$BB20</f>
        <v>0</v>
      </c>
      <c r="AO405" s="88">
        <f>SUM(AO$4:AO20)/$BB20</f>
        <v>0</v>
      </c>
      <c r="AP405" s="90">
        <f>SUM(AP$4:AP20)/$BB20</f>
        <v>0</v>
      </c>
      <c r="AQ405" s="90">
        <f>SUM(AQ$4:AQ20)/$BB20</f>
        <v>0</v>
      </c>
      <c r="AR405" s="90">
        <f>SUM(AR$4:AR20)/$BB20</f>
        <v>0</v>
      </c>
      <c r="AS405" s="90">
        <f>SUM(AS$4:AS20)/$BB20</f>
        <v>0</v>
      </c>
      <c r="AT405" s="90">
        <f>SUM(AT$4:AT20)/$BB20</f>
        <v>0</v>
      </c>
      <c r="AU405" s="36"/>
      <c r="AV405" s="63"/>
      <c r="AW405" s="65"/>
      <c r="AX405" s="63"/>
      <c r="AY405" s="63"/>
    </row>
    <row r="406" spans="1:51" x14ac:dyDescent="0.25">
      <c r="A406" s="60">
        <v>19537</v>
      </c>
      <c r="B406" s="88">
        <f>SUM(B$4:B21)/$BB21</f>
        <v>78275.813396424244</v>
      </c>
      <c r="C406" s="88">
        <f>SUM(C$4:C21)/$BB21</f>
        <v>5084.9392117787856</v>
      </c>
      <c r="D406" s="88">
        <f>SUM(D$4:D21)/$BB21</f>
        <v>2530.6538781902682</v>
      </c>
      <c r="E406" s="88">
        <f>SUM(E$4:E21)/$BB21</f>
        <v>890.590692025404</v>
      </c>
      <c r="F406" s="88">
        <f>SUM(F$4:F21)/$BB21</f>
        <v>1658.6848848057282</v>
      </c>
      <c r="G406" s="88">
        <f>SUM(G$4:G21)/$BB21</f>
        <v>3584.2345174571105</v>
      </c>
      <c r="H406" s="88">
        <f>SUM(H$4:H21)/$BB21</f>
        <v>1572.1199217998596</v>
      </c>
      <c r="I406" s="88">
        <f>SUM(I$4:I21)/$BB21</f>
        <v>2590.7016575094412</v>
      </c>
      <c r="J406" s="88">
        <f>SUM(J$4:J21)/$BB21</f>
        <v>2295.096430945614</v>
      </c>
      <c r="K406" s="90">
        <f>SUM(K$4:K21)/$BB21</f>
        <v>2844.8364825235326</v>
      </c>
      <c r="L406" s="88">
        <f>SUM(L$4:L21)/$BB21</f>
        <v>216.47817279746337</v>
      </c>
      <c r="M406" s="88">
        <f>SUM(M$4:M21)/$BB21</f>
        <v>1539.0279159087995</v>
      </c>
      <c r="N406" s="88">
        <f>SUM(N$4:N21)/$BB21</f>
        <v>4077.9996601045132</v>
      </c>
      <c r="O406" s="88">
        <f>SUM(O$4:O21)/$BB21</f>
        <v>8549.1051059285401</v>
      </c>
      <c r="P406" s="88">
        <f>SUM(P$4:P21)/$BB21</f>
        <v>1761.3555713973021</v>
      </c>
      <c r="Q406" s="88">
        <f>SUM(Q$4:Q21)/$BB21</f>
        <v>2429.2126750523971</v>
      </c>
      <c r="R406" s="88">
        <f>SUM(R$4:R21)/$BB21</f>
        <v>6244.8528351377709</v>
      </c>
      <c r="S406" s="88">
        <f>SUM(S$4:S21)/$BB21</f>
        <v>2695.8157097141529</v>
      </c>
      <c r="T406" s="88">
        <f>SUM(T$4:T21)/$BB21</f>
        <v>2872.9072077721853</v>
      </c>
      <c r="U406" s="88">
        <f>SUM(U$4:U21)/$BB21</f>
        <v>2154.4638042561783</v>
      </c>
      <c r="V406" s="88">
        <f>SUM(V$4:V21)/$BB21</f>
        <v>5238.5913573425369</v>
      </c>
      <c r="W406" s="88">
        <f>SUM(W$4:W21)/$BB21</f>
        <v>5695.7701533475574</v>
      </c>
      <c r="X406" s="88">
        <f>SUM(X$4:X21)/$BB21</f>
        <v>8668.3639286495745</v>
      </c>
      <c r="Y406" s="88">
        <f>SUM(Y$4:Y21)/$BB21</f>
        <v>2899.8089801989554</v>
      </c>
      <c r="Z406" s="88">
        <f>SUM(Z$4:Z21)/$BB21</f>
        <v>4215.2985199578825</v>
      </c>
      <c r="AA406" s="88">
        <f>SUM(AA$4:AA21)/$BB21</f>
        <v>3890.754687525417</v>
      </c>
      <c r="AB406" s="88">
        <f>SUM(AB$4:AB21)/$BB21</f>
        <v>11069.845531042172</v>
      </c>
      <c r="AC406" s="88">
        <f>SUM(AC$4:AC21)/$BB21</f>
        <v>6740.1751398490414</v>
      </c>
      <c r="AD406" s="88">
        <f>SUM(AD$4:AD21)/$BB21</f>
        <v>10012.244143963313</v>
      </c>
      <c r="AE406" s="88">
        <f>SUM(AE$4:AE21)/$BB21</f>
        <v>8160.3448490816418</v>
      </c>
      <c r="AF406" s="88">
        <f>SUM(AF$4:AF21)/$BB21</f>
        <v>5138.7501945836266</v>
      </c>
      <c r="AG406" s="88">
        <f>SUM(AG$4:AG21)/$BB21</f>
        <v>4520.4954284504438</v>
      </c>
      <c r="AH406" s="88">
        <f>SUM(AH$4:AH21)/$BB21</f>
        <v>4529.6048103309577</v>
      </c>
      <c r="AI406" s="88">
        <f>SUM(AI$4:AI21)/$BB21</f>
        <v>4219.8492577540756</v>
      </c>
      <c r="AJ406" s="88">
        <f>SUM(AJ$4:AJ21)/$BB21</f>
        <v>0</v>
      </c>
      <c r="AK406" s="88">
        <f>SUM(AK$4:AK21)/$BB21</f>
        <v>0</v>
      </c>
      <c r="AL406" s="88">
        <f>SUM(AL$4:AL21)/$BB21</f>
        <v>0</v>
      </c>
      <c r="AM406" s="88">
        <f>SUM(AM$4:AM21)/$BB21</f>
        <v>0</v>
      </c>
      <c r="AN406" s="88">
        <f>SUM(AN$4:AN21)/$BB21</f>
        <v>0</v>
      </c>
      <c r="AO406" s="88">
        <f>SUM(AO$4:AO21)/$BB21</f>
        <v>0</v>
      </c>
      <c r="AP406" s="90">
        <f>SUM(AP$4:AP21)/$BB21</f>
        <v>0</v>
      </c>
      <c r="AQ406" s="90">
        <f>SUM(AQ$4:AQ21)/$BB21</f>
        <v>0</v>
      </c>
      <c r="AR406" s="90">
        <f>SUM(AR$4:AR21)/$BB21</f>
        <v>0</v>
      </c>
      <c r="AS406" s="90">
        <f>SUM(AS$4:AS21)/$BB21</f>
        <v>0</v>
      </c>
      <c r="AT406" s="90">
        <f>SUM(AT$4:AT21)/$BB21</f>
        <v>0</v>
      </c>
      <c r="AU406" s="36"/>
      <c r="AV406" s="63"/>
      <c r="AW406" s="65"/>
      <c r="AX406" s="63"/>
      <c r="AY406" s="63"/>
    </row>
    <row r="407" spans="1:51" x14ac:dyDescent="0.25">
      <c r="A407" s="60">
        <v>19538</v>
      </c>
      <c r="B407" s="88">
        <f>SUM(B$4:B22)/$BB22</f>
        <v>79472.980665341602</v>
      </c>
      <c r="C407" s="88">
        <f>SUM(C$4:C22)/$BB22</f>
        <v>5055.3259276432864</v>
      </c>
      <c r="D407" s="88">
        <f>SUM(D$4:D22)/$BB22</f>
        <v>2515.9193773494371</v>
      </c>
      <c r="E407" s="88">
        <f>SUM(E$4:E22)/$BB22</f>
        <v>885.40572426245456</v>
      </c>
      <c r="F407" s="88">
        <f>SUM(F$4:F22)/$BB22</f>
        <v>1649.0295775456575</v>
      </c>
      <c r="G407" s="88">
        <f>SUM(G$4:G22)/$BB22</f>
        <v>3563.3774931211142</v>
      </c>
      <c r="H407" s="88">
        <f>SUM(H$4:H22)/$BB22</f>
        <v>1562.9729609194683</v>
      </c>
      <c r="I407" s="88">
        <f>SUM(I$4:I22)/$BB22</f>
        <v>2558.6338527593202</v>
      </c>
      <c r="J407" s="88">
        <f>SUM(J$4:J22)/$BB22</f>
        <v>2277.6620159518775</v>
      </c>
      <c r="K407" s="90">
        <f>SUM(K$4:K22)/$BB22</f>
        <v>2873.2103436036246</v>
      </c>
      <c r="L407" s="88">
        <f>SUM(L$4:L22)/$BB22</f>
        <v>215.94059926043809</v>
      </c>
      <c r="M407" s="88">
        <f>SUM(M$4:M22)/$BB22</f>
        <v>1535.2074721765046</v>
      </c>
      <c r="N407" s="88">
        <f>SUM(N$4:N22)/$BB22</f>
        <v>4067.8864729274155</v>
      </c>
      <c r="O407" s="88">
        <f>SUM(O$4:O22)/$BB22</f>
        <v>8527.9498376961856</v>
      </c>
      <c r="P407" s="88">
        <f>SUM(P$4:P22)/$BB22</f>
        <v>1756.9989372984076</v>
      </c>
      <c r="Q407" s="88">
        <f>SUM(Q$4:Q22)/$BB22</f>
        <v>2423.2078694425909</v>
      </c>
      <c r="R407" s="88">
        <f>SUM(R$4:R22)/$BB22</f>
        <v>6229.4416383761818</v>
      </c>
      <c r="S407" s="88">
        <f>SUM(S$4:S22)/$BB22</f>
        <v>2689.1676885252327</v>
      </c>
      <c r="T407" s="88">
        <f>SUM(T$4:T22)/$BB22</f>
        <v>2865.8279521517652</v>
      </c>
      <c r="U407" s="88">
        <f>SUM(U$4:U22)/$BB22</f>
        <v>2149.1579979303292</v>
      </c>
      <c r="V407" s="88">
        <f>SUM(V$4:V22)/$BB22</f>
        <v>5225.7090102077045</v>
      </c>
      <c r="W407" s="88">
        <f>SUM(W$4:W22)/$BB22</f>
        <v>5681.7861034693951</v>
      </c>
      <c r="X407" s="88">
        <f>SUM(X$4:X22)/$BB22</f>
        <v>8754.8205511655742</v>
      </c>
      <c r="Y407" s="88">
        <f>SUM(Y$4:Y22)/$BB22</f>
        <v>2892.6953352914788</v>
      </c>
      <c r="Z407" s="88">
        <f>SUM(Z$4:Z22)/$BB22</f>
        <v>4204.9703433313844</v>
      </c>
      <c r="AA407" s="88">
        <f>SUM(AA$4:AA22)/$BB22</f>
        <v>3881.2324843539127</v>
      </c>
      <c r="AB407" s="88">
        <f>SUM(AB$4:AB22)/$BB22</f>
        <v>11042.843959741625</v>
      </c>
      <c r="AC407" s="88">
        <f>SUM(AC$4:AC22)/$BB22</f>
        <v>6723.7682727596402</v>
      </c>
      <c r="AD407" s="88">
        <f>SUM(AD$4:AD22)/$BB22</f>
        <v>9987.9487122633982</v>
      </c>
      <c r="AE407" s="88">
        <f>SUM(AE$4:AE22)/$BB22</f>
        <v>7187.9725385733382</v>
      </c>
      <c r="AF407" s="88">
        <f>SUM(AF$4:AF22)/$BB22</f>
        <v>5139.0136714412947</v>
      </c>
      <c r="AG407" s="88">
        <f>SUM(AG$4:AG22)/$BB22</f>
        <v>4520.7430605375012</v>
      </c>
      <c r="AH407" s="88">
        <f>SUM(AH$4:AH22)/$BB22</f>
        <v>4529.8689572139365</v>
      </c>
      <c r="AI407" s="88">
        <f>SUM(AI$4:AI22)/$BB22</f>
        <v>4220.109308973404</v>
      </c>
      <c r="AJ407" s="88">
        <f>SUM(AJ$4:AJ22)/$BB22</f>
        <v>0</v>
      </c>
      <c r="AK407" s="88">
        <f>SUM(AK$4:AK22)/$BB22</f>
        <v>0</v>
      </c>
      <c r="AL407" s="88">
        <f>SUM(AL$4:AL22)/$BB22</f>
        <v>0</v>
      </c>
      <c r="AM407" s="88">
        <f>SUM(AM$4:AM22)/$BB22</f>
        <v>0</v>
      </c>
      <c r="AN407" s="88">
        <f>SUM(AN$4:AN22)/$BB22</f>
        <v>0</v>
      </c>
      <c r="AO407" s="88">
        <f>SUM(AO$4:AO22)/$BB22</f>
        <v>0</v>
      </c>
      <c r="AP407" s="90">
        <f>SUM(AP$4:AP22)/$BB22</f>
        <v>0</v>
      </c>
      <c r="AQ407" s="90">
        <f>SUM(AQ$4:AQ22)/$BB22</f>
        <v>0</v>
      </c>
      <c r="AR407" s="90">
        <f>SUM(AR$4:AR22)/$BB22</f>
        <v>0</v>
      </c>
      <c r="AS407" s="90">
        <f>SUM(AS$4:AS22)/$BB22</f>
        <v>0</v>
      </c>
      <c r="AT407" s="90">
        <f>SUM(AT$4:AT22)/$BB22</f>
        <v>0</v>
      </c>
      <c r="AU407" s="36"/>
      <c r="AV407" s="63"/>
      <c r="AW407" s="65"/>
      <c r="AX407" s="63"/>
      <c r="AY407" s="63"/>
    </row>
    <row r="408" spans="1:51" x14ac:dyDescent="0.25">
      <c r="A408" s="60">
        <v>19539</v>
      </c>
      <c r="B408" s="88">
        <f>SUM(B$4:B23)/$BB23</f>
        <v>79813.950002746293</v>
      </c>
      <c r="C408" s="88">
        <f>SUM(C$4:C23)/$BB23</f>
        <v>5046.8364086099009</v>
      </c>
      <c r="D408" s="88">
        <f>SUM(D$4:D23)/$BB23</f>
        <v>2511.6956775996541</v>
      </c>
      <c r="E408" s="88">
        <f>SUM(E$4:E23)/$BB23</f>
        <v>883.91948512425802</v>
      </c>
      <c r="F408" s="88">
        <f>SUM(F$4:F23)/$BB23</f>
        <v>1646.2621335454244</v>
      </c>
      <c r="G408" s="88">
        <f>SUM(G$4:G23)/$BB23</f>
        <v>3557.400376531813</v>
      </c>
      <c r="H408" s="88">
        <f>SUM(H$4:H23)/$BB23</f>
        <v>1560.351876574166</v>
      </c>
      <c r="I408" s="88">
        <f>SUM(I$4:I23)/$BB23</f>
        <v>2549.4799410293917</v>
      </c>
      <c r="J408" s="88">
        <f>SUM(J$4:J23)/$BB23</f>
        <v>2272.6755176569986</v>
      </c>
      <c r="K408" s="90">
        <f>SUM(K$4:K23)/$BB23</f>
        <v>2881.2954752996243</v>
      </c>
      <c r="L408" s="88">
        <f>SUM(L$4:L23)/$BB23</f>
        <v>215.78519405085979</v>
      </c>
      <c r="M408" s="88">
        <f>SUM(M$4:M23)/$BB23</f>
        <v>1534.1032834811633</v>
      </c>
      <c r="N408" s="88">
        <f>SUM(N$4:N23)/$BB23</f>
        <v>4064.9654502429776</v>
      </c>
      <c r="O408" s="88">
        <f>SUM(O$4:O23)/$BB23</f>
        <v>8521.8492082226021</v>
      </c>
      <c r="P408" s="88">
        <f>SUM(P$4:P23)/$BB23</f>
        <v>1755.7430356493808</v>
      </c>
      <c r="Q408" s="88">
        <f>SUM(Q$4:Q23)/$BB23</f>
        <v>2421.4777070427881</v>
      </c>
      <c r="R408" s="88">
        <f>SUM(R$4:R23)/$BB23</f>
        <v>6225.0073610318641</v>
      </c>
      <c r="S408" s="88">
        <f>SUM(S$4:S23)/$BB23</f>
        <v>2687.2560422330848</v>
      </c>
      <c r="T408" s="88">
        <f>SUM(T$4:T23)/$BB23</f>
        <v>2863.7937048473264</v>
      </c>
      <c r="U408" s="88">
        <f>SUM(U$4:U23)/$BB23</f>
        <v>2147.6341642213692</v>
      </c>
      <c r="V408" s="88">
        <f>SUM(V$4:V23)/$BB23</f>
        <v>5222.0141840627766</v>
      </c>
      <c r="W408" s="88">
        <f>SUM(W$4:W23)/$BB23</f>
        <v>5677.7815054187286</v>
      </c>
      <c r="X408" s="88">
        <f>SUM(X$4:X23)/$BB23</f>
        <v>8779.4563656943374</v>
      </c>
      <c r="Y408" s="88">
        <f>SUM(Y$4:Y23)/$BB23</f>
        <v>2890.6598599093618</v>
      </c>
      <c r="Z408" s="88">
        <f>SUM(Z$4:Z23)/$BB23</f>
        <v>4202.0186703644795</v>
      </c>
      <c r="AA408" s="88">
        <f>SUM(AA$4:AA23)/$BB23</f>
        <v>3878.5142987259464</v>
      </c>
      <c r="AB408" s="88">
        <f>SUM(AB$4:AB23)/$BB23</f>
        <v>11035.163412404681</v>
      </c>
      <c r="AC408" s="88">
        <f>SUM(AC$4:AC23)/$BB23</f>
        <v>6719.1118471418386</v>
      </c>
      <c r="AD408" s="88">
        <f>SUM(AD$4:AD23)/$BB23</f>
        <v>9981.0776971286959</v>
      </c>
      <c r="AE408" s="88">
        <f>SUM(AE$4:AE23)/$BB23</f>
        <v>6911.3185536642759</v>
      </c>
      <c r="AF408" s="88">
        <f>SUM(AF$4:AF23)/$BB23</f>
        <v>5139.1244100087015</v>
      </c>
      <c r="AG408" s="88">
        <f>SUM(AG$4:AG23)/$BB23</f>
        <v>4520.8502561683163</v>
      </c>
      <c r="AH408" s="88">
        <f>SUM(AH$4:AH23)/$BB23</f>
        <v>4529.9862937261987</v>
      </c>
      <c r="AI408" s="88">
        <f>SUM(AI$4:AI23)/$BB23</f>
        <v>4220.2273134471852</v>
      </c>
      <c r="AJ408" s="88">
        <f>SUM(AJ$4:AJ23)/$BB23</f>
        <v>0</v>
      </c>
      <c r="AK408" s="88">
        <f>SUM(AK$4:AK23)/$BB23</f>
        <v>0</v>
      </c>
      <c r="AL408" s="88">
        <f>SUM(AL$4:AL23)/$BB23</f>
        <v>0</v>
      </c>
      <c r="AM408" s="88">
        <f>SUM(AM$4:AM23)/$BB23</f>
        <v>0</v>
      </c>
      <c r="AN408" s="88">
        <f>SUM(AN$4:AN23)/$BB23</f>
        <v>0</v>
      </c>
      <c r="AO408" s="88">
        <f>SUM(AO$4:AO23)/$BB23</f>
        <v>0</v>
      </c>
      <c r="AP408" s="90">
        <f>SUM(AP$4:AP23)/$BB23</f>
        <v>0</v>
      </c>
      <c r="AQ408" s="90">
        <f>SUM(AQ$4:AQ23)/$BB23</f>
        <v>0</v>
      </c>
      <c r="AR408" s="90">
        <f>SUM(AR$4:AR23)/$BB23</f>
        <v>0</v>
      </c>
      <c r="AS408" s="90">
        <f>SUM(AS$4:AS23)/$BB23</f>
        <v>0</v>
      </c>
      <c r="AT408" s="90">
        <f>SUM(AT$4:AT23)/$BB23</f>
        <v>0</v>
      </c>
      <c r="AU408" s="36"/>
      <c r="AV408" s="63"/>
      <c r="AW408" s="65"/>
      <c r="AX408" s="63"/>
      <c r="AY408" s="63"/>
    </row>
    <row r="409" spans="1:51" x14ac:dyDescent="0.25">
      <c r="A409" s="60">
        <v>19540</v>
      </c>
      <c r="B409" s="88">
        <f>SUM(B$4:B24)/$BB24</f>
        <v>79970.388359789606</v>
      </c>
      <c r="C409" s="88">
        <f>SUM(C$4:C24)/$BB24</f>
        <v>5042.9233927525202</v>
      </c>
      <c r="D409" s="88">
        <f>SUM(D$4:D24)/$BB24</f>
        <v>2509.7490188978031</v>
      </c>
      <c r="E409" s="88">
        <f>SUM(E$4:E24)/$BB24</f>
        <v>883.23451212473333</v>
      </c>
      <c r="F409" s="88">
        <f>SUM(F$4:F24)/$BB24</f>
        <v>1644.9867527825932</v>
      </c>
      <c r="G409" s="88">
        <f>SUM(G$4:G24)/$BB24</f>
        <v>3554.6461764713595</v>
      </c>
      <c r="H409" s="88">
        <f>SUM(H$4:H24)/$BB24</f>
        <v>1559.1441805575787</v>
      </c>
      <c r="I409" s="88">
        <f>SUM(I$4:I24)/$BB24</f>
        <v>2545.2731046450485</v>
      </c>
      <c r="J409" s="88">
        <f>SUM(J$4:J24)/$BB24</f>
        <v>2270.3808787118883</v>
      </c>
      <c r="K409" s="90">
        <f>SUM(K$4:K24)/$BB24</f>
        <v>2885.005915323442</v>
      </c>
      <c r="L409" s="88">
        <f>SUM(L$4:L24)/$BB24</f>
        <v>215.71317115045201</v>
      </c>
      <c r="M409" s="88">
        <f>SUM(M$4:M24)/$BB24</f>
        <v>1533.5916307107809</v>
      </c>
      <c r="N409" s="88">
        <f>SUM(N$4:N24)/$BB24</f>
        <v>4063.6125732781857</v>
      </c>
      <c r="O409" s="88">
        <f>SUM(O$4:O24)/$BB24</f>
        <v>8519.0269707594725</v>
      </c>
      <c r="P409" s="88">
        <f>SUM(P$4:P24)/$BB24</f>
        <v>1755.162184950216</v>
      </c>
      <c r="Q409" s="88">
        <f>SUM(Q$4:Q24)/$BB24</f>
        <v>2420.6778012997352</v>
      </c>
      <c r="R409" s="88">
        <f>SUM(R$4:R24)/$BB24</f>
        <v>6222.9593115003026</v>
      </c>
      <c r="S409" s="88">
        <f>SUM(S$4:S24)/$BB24</f>
        <v>2686.3735118790728</v>
      </c>
      <c r="T409" s="88">
        <f>SUM(T$4:T24)/$BB24</f>
        <v>2862.855039695587</v>
      </c>
      <c r="U409" s="88">
        <f>SUM(U$4:U24)/$BB24</f>
        <v>2146.9312875080273</v>
      </c>
      <c r="V409" s="88">
        <f>SUM(V$4:V24)/$BB24</f>
        <v>5220.3115798082144</v>
      </c>
      <c r="W409" s="88">
        <f>SUM(W$4:W24)/$BB24</f>
        <v>5675.9382081644198</v>
      </c>
      <c r="X409" s="88">
        <f>SUM(X$4:X24)/$BB24</f>
        <v>8790.7622683912814</v>
      </c>
      <c r="Y409" s="88">
        <f>SUM(Y$4:Y24)/$BB24</f>
        <v>2889.7234858656557</v>
      </c>
      <c r="Z409" s="88">
        <f>SUM(Z$4:Z24)/$BB24</f>
        <v>4200.6620078543829</v>
      </c>
      <c r="AA409" s="88">
        <f>SUM(AA$4:AA24)/$BB24</f>
        <v>3877.2659916923299</v>
      </c>
      <c r="AB409" s="88">
        <f>SUM(AB$4:AB24)/$BB24</f>
        <v>11031.645154872427</v>
      </c>
      <c r="AC409" s="88">
        <f>SUM(AC$4:AC24)/$BB24</f>
        <v>6716.9823150971451</v>
      </c>
      <c r="AD409" s="88">
        <f>SUM(AD$4:AD24)/$BB24</f>
        <v>9977.9433635648165</v>
      </c>
      <c r="AE409" s="88">
        <f>SUM(AE$4:AE24)/$BB24</f>
        <v>6784.4634044670192</v>
      </c>
      <c r="AF409" s="88">
        <f>SUM(AF$4:AF24)/$BB24</f>
        <v>5139.1883218874982</v>
      </c>
      <c r="AG409" s="88">
        <f>SUM(AG$4:AG24)/$BB24</f>
        <v>4520.9126870818909</v>
      </c>
      <c r="AH409" s="88">
        <f>SUM(AH$4:AH24)/$BB24</f>
        <v>4530.0551562648889</v>
      </c>
      <c r="AI409" s="88">
        <f>SUM(AI$4:AI24)/$BB24</f>
        <v>4220.2969938060978</v>
      </c>
      <c r="AJ409" s="88">
        <f>SUM(AJ$4:AJ24)/$BB24</f>
        <v>0</v>
      </c>
      <c r="AK409" s="88">
        <f>SUM(AK$4:AK24)/$BB24</f>
        <v>0</v>
      </c>
      <c r="AL409" s="88">
        <f>SUM(AL$4:AL24)/$BB24</f>
        <v>0</v>
      </c>
      <c r="AM409" s="88">
        <f>SUM(AM$4:AM24)/$BB24</f>
        <v>0</v>
      </c>
      <c r="AN409" s="88">
        <f>SUM(AN$4:AN24)/$BB24</f>
        <v>0</v>
      </c>
      <c r="AO409" s="88">
        <f>SUM(AO$4:AO24)/$BB24</f>
        <v>0</v>
      </c>
      <c r="AP409" s="90">
        <f>SUM(AP$4:AP24)/$BB24</f>
        <v>0</v>
      </c>
      <c r="AQ409" s="90">
        <f>SUM(AQ$4:AQ24)/$BB24</f>
        <v>0</v>
      </c>
      <c r="AR409" s="90">
        <f>SUM(AR$4:AR24)/$BB24</f>
        <v>0</v>
      </c>
      <c r="AS409" s="90">
        <f>SUM(AS$4:AS24)/$BB24</f>
        <v>0</v>
      </c>
      <c r="AT409" s="90">
        <f>SUM(AT$4:AT24)/$BB24</f>
        <v>0</v>
      </c>
      <c r="AU409" s="36"/>
      <c r="AV409" s="63"/>
      <c r="AW409" s="65"/>
      <c r="AX409" s="63"/>
      <c r="AY409" s="63"/>
    </row>
    <row r="410" spans="1:51" x14ac:dyDescent="0.25">
      <c r="A410" s="60">
        <v>19541</v>
      </c>
      <c r="B410" s="88">
        <f>SUM(B$4:B25)/$BB25</f>
        <v>77384.026113088956</v>
      </c>
      <c r="C410" s="88">
        <f>SUM(C$4:C25)/$BB25</f>
        <v>5053.7414068128492</v>
      </c>
      <c r="D410" s="88">
        <f>SUM(D$4:D25)/$BB25</f>
        <v>2515.1334844040271</v>
      </c>
      <c r="E410" s="88">
        <f>SUM(E$4:E25)/$BB25</f>
        <v>885.12949632225445</v>
      </c>
      <c r="F410" s="88">
        <f>SUM(F$4:F25)/$BB25</f>
        <v>1648.5163513297384</v>
      </c>
      <c r="G410" s="88">
        <f>SUM(G$4:G25)/$BB25</f>
        <v>3562.2746332326287</v>
      </c>
      <c r="H410" s="88">
        <f>SUM(H$4:H25)/$BB25</f>
        <v>1562.4904593584015</v>
      </c>
      <c r="I410" s="88">
        <f>SUM(I$4:I25)/$BB25</f>
        <v>2549.2921822397921</v>
      </c>
      <c r="J410" s="88">
        <f>SUM(J$4:J25)/$BB25</f>
        <v>2274.9076251670631</v>
      </c>
      <c r="K410" s="90">
        <f>SUM(K$4:K25)/$BB25</f>
        <v>2846.5673380611829</v>
      </c>
      <c r="L410" s="88">
        <f>SUM(L$4:L25)/$BB25</f>
        <v>216.23756536233395</v>
      </c>
      <c r="M410" s="88">
        <f>SUM(M$4:M25)/$BB25</f>
        <v>1537.3200589484034</v>
      </c>
      <c r="N410" s="88">
        <f>SUM(N$4:N25)/$BB25</f>
        <v>4073.4941400020498</v>
      </c>
      <c r="O410" s="88">
        <f>SUM(O$4:O25)/$BB25</f>
        <v>8539.753657789297</v>
      </c>
      <c r="P410" s="88">
        <f>SUM(P$4:P25)/$BB25</f>
        <v>1759.4329456364976</v>
      </c>
      <c r="Q410" s="88">
        <f>SUM(Q$4:Q25)/$BB25</f>
        <v>2426.5688540150554</v>
      </c>
      <c r="R410" s="88">
        <f>SUM(R$4:R25)/$BB25</f>
        <v>6238.1101782044161</v>
      </c>
      <c r="S410" s="88">
        <f>SUM(S$4:S25)/$BB25</f>
        <v>2692.9151812534496</v>
      </c>
      <c r="T410" s="88">
        <f>SUM(T$4:T25)/$BB25</f>
        <v>2869.8278936184129</v>
      </c>
      <c r="U410" s="88">
        <f>SUM(U$4:U25)/$BB25</f>
        <v>3542.0769809277613</v>
      </c>
      <c r="V410" s="88">
        <f>SUM(V$4:V25)/$BB25</f>
        <v>5227.3826246181279</v>
      </c>
      <c r="W410" s="88">
        <f>SUM(W$4:W25)/$BB25</f>
        <v>5683.6324574941063</v>
      </c>
      <c r="X410" s="88">
        <f>SUM(X$4:X25)/$BB25</f>
        <v>8673.6379350047082</v>
      </c>
      <c r="Y410" s="88">
        <f>SUM(Y$4:Y25)/$BB25</f>
        <v>2893.6423603781504</v>
      </c>
      <c r="Z410" s="88">
        <f>SUM(Z$4:Z25)/$BB25</f>
        <v>4206.36214418906</v>
      </c>
      <c r="AA410" s="88">
        <f>SUM(AA$4:AA25)/$BB25</f>
        <v>3882.5302829871302</v>
      </c>
      <c r="AB410" s="88">
        <f>SUM(AB$4:AB25)/$BB25</f>
        <v>11046.648767464971</v>
      </c>
      <c r="AC410" s="88">
        <f>SUM(AC$4:AC25)/$BB25</f>
        <v>6726.1274620767481</v>
      </c>
      <c r="AD410" s="88">
        <f>SUM(AD$4:AD25)/$BB25</f>
        <v>9991.5505300439909</v>
      </c>
      <c r="AE410" s="88">
        <f>SUM(AE$4:AE25)/$BB25</f>
        <v>6714.3411716913733</v>
      </c>
      <c r="AF410" s="88">
        <f>SUM(AF$4:AF25)/$BB25</f>
        <v>5147.2669734044875</v>
      </c>
      <c r="AG410" s="88">
        <f>SUM(AG$4:AG25)/$BB25</f>
        <v>5747.3921318120783</v>
      </c>
      <c r="AH410" s="88">
        <f>SUM(AH$4:AH25)/$BB25</f>
        <v>4530.1064252337292</v>
      </c>
      <c r="AI410" s="88">
        <f>SUM(AI$4:AI25)/$BB25</f>
        <v>4220.3489014332563</v>
      </c>
      <c r="AJ410" s="88">
        <f>SUM(AJ$4:AJ25)/$BB25</f>
        <v>0</v>
      </c>
      <c r="AK410" s="88">
        <f>SUM(AK$4:AK25)/$BB25</f>
        <v>0</v>
      </c>
      <c r="AL410" s="88">
        <f>SUM(AL$4:AL25)/$BB25</f>
        <v>0</v>
      </c>
      <c r="AM410" s="88">
        <f>SUM(AM$4:AM25)/$BB25</f>
        <v>0</v>
      </c>
      <c r="AN410" s="88">
        <f>SUM(AN$4:AN25)/$BB25</f>
        <v>0</v>
      </c>
      <c r="AO410" s="88">
        <f>SUM(AO$4:AO25)/$BB25</f>
        <v>0</v>
      </c>
      <c r="AP410" s="90">
        <f>SUM(AP$4:AP25)/$BB25</f>
        <v>0</v>
      </c>
      <c r="AQ410" s="90">
        <f>SUM(AQ$4:AQ25)/$BB25</f>
        <v>0</v>
      </c>
      <c r="AR410" s="90">
        <f>SUM(AR$4:AR25)/$BB25</f>
        <v>0</v>
      </c>
      <c r="AS410" s="90">
        <f>SUM(AS$4:AS25)/$BB25</f>
        <v>0</v>
      </c>
      <c r="AT410" s="90">
        <f>SUM(AT$4:AT25)/$BB25</f>
        <v>0</v>
      </c>
      <c r="AU410" s="36"/>
      <c r="AV410" s="63"/>
      <c r="AW410" s="65"/>
      <c r="AX410" s="63"/>
      <c r="AY410" s="63"/>
    </row>
    <row r="411" spans="1:51" x14ac:dyDescent="0.25">
      <c r="A411" s="60">
        <v>19542</v>
      </c>
      <c r="B411" s="88">
        <f>SUM(B$4:B26)/$BB26</f>
        <v>77384.026113088956</v>
      </c>
      <c r="C411" s="88">
        <f>SUM(C$4:C26)/$BB26</f>
        <v>5053.7414068128492</v>
      </c>
      <c r="D411" s="88">
        <f>SUM(D$4:D26)/$BB26</f>
        <v>2515.1334844040271</v>
      </c>
      <c r="E411" s="88">
        <f>SUM(E$4:E26)/$BB26</f>
        <v>885.12949632225445</v>
      </c>
      <c r="F411" s="88">
        <f>SUM(F$4:F26)/$BB26</f>
        <v>1648.5163513297384</v>
      </c>
      <c r="G411" s="88">
        <f>SUM(G$4:G26)/$BB26</f>
        <v>3562.2746332326287</v>
      </c>
      <c r="H411" s="88">
        <f>SUM(H$4:H26)/$BB26</f>
        <v>1562.4904593584015</v>
      </c>
      <c r="I411" s="88">
        <f>SUM(I$4:I26)/$BB26</f>
        <v>2549.2921822397921</v>
      </c>
      <c r="J411" s="88">
        <f>SUM(J$4:J26)/$BB26</f>
        <v>2274.9076251670631</v>
      </c>
      <c r="K411" s="90">
        <f>SUM(K$4:K26)/$BB26</f>
        <v>2846.5673380611829</v>
      </c>
      <c r="L411" s="88">
        <f>SUM(L$4:L26)/$BB26</f>
        <v>216.23756536233395</v>
      </c>
      <c r="M411" s="88">
        <f>SUM(M$4:M26)/$BB26</f>
        <v>1537.3200589484034</v>
      </c>
      <c r="N411" s="88">
        <f>SUM(N$4:N26)/$BB26</f>
        <v>4073.4941400020498</v>
      </c>
      <c r="O411" s="88">
        <f>SUM(O$4:O26)/$BB26</f>
        <v>8539.753657789297</v>
      </c>
      <c r="P411" s="88">
        <f>SUM(P$4:P26)/$BB26</f>
        <v>1759.4329456364976</v>
      </c>
      <c r="Q411" s="88">
        <f>SUM(Q$4:Q26)/$BB26</f>
        <v>2426.5688540150554</v>
      </c>
      <c r="R411" s="88">
        <f>SUM(R$4:R26)/$BB26</f>
        <v>6238.1101782044161</v>
      </c>
      <c r="S411" s="88">
        <f>SUM(S$4:S26)/$BB26</f>
        <v>2692.9151812534496</v>
      </c>
      <c r="T411" s="88">
        <f>SUM(T$4:T26)/$BB26</f>
        <v>2869.8278936184129</v>
      </c>
      <c r="U411" s="88">
        <f>SUM(U$4:U26)/$BB26</f>
        <v>3542.0769809277613</v>
      </c>
      <c r="V411" s="88">
        <f>SUM(V$4:V26)/$BB26</f>
        <v>5227.3826246181279</v>
      </c>
      <c r="W411" s="88">
        <f>SUM(W$4:W26)/$BB26</f>
        <v>5683.6324574941063</v>
      </c>
      <c r="X411" s="88">
        <f>SUM(X$4:X26)/$BB26</f>
        <v>8673.6379350047082</v>
      </c>
      <c r="Y411" s="88">
        <f>SUM(Y$4:Y26)/$BB26</f>
        <v>2893.6423603781504</v>
      </c>
      <c r="Z411" s="88">
        <f>SUM(Z$4:Z26)/$BB26</f>
        <v>4206.36214418906</v>
      </c>
      <c r="AA411" s="88">
        <f>SUM(AA$4:AA26)/$BB26</f>
        <v>3882.5302829871302</v>
      </c>
      <c r="AB411" s="88">
        <f>SUM(AB$4:AB26)/$BB26</f>
        <v>11046.648767464971</v>
      </c>
      <c r="AC411" s="88">
        <f>SUM(AC$4:AC26)/$BB26</f>
        <v>6726.1274620767481</v>
      </c>
      <c r="AD411" s="88">
        <f>SUM(AD$4:AD26)/$BB26</f>
        <v>9991.5505300439909</v>
      </c>
      <c r="AE411" s="88">
        <f>SUM(AE$4:AE26)/$BB26</f>
        <v>6714.3411716913733</v>
      </c>
      <c r="AF411" s="88">
        <f>SUM(AF$4:AF26)/$BB26</f>
        <v>5147.2669734044875</v>
      </c>
      <c r="AG411" s="88">
        <f>SUM(AG$4:AG26)/$BB26</f>
        <v>5747.3921318120783</v>
      </c>
      <c r="AH411" s="88">
        <f>SUM(AH$4:AH26)/$BB26</f>
        <v>4530.1064252337292</v>
      </c>
      <c r="AI411" s="88">
        <f>SUM(AI$4:AI26)/$BB26</f>
        <v>4220.3489014332563</v>
      </c>
      <c r="AJ411" s="88">
        <f>SUM(AJ$4:AJ26)/$BB26</f>
        <v>0</v>
      </c>
      <c r="AK411" s="88">
        <f>SUM(AK$4:AK26)/$BB26</f>
        <v>0</v>
      </c>
      <c r="AL411" s="88">
        <f>SUM(AL$4:AL26)/$BB26</f>
        <v>0</v>
      </c>
      <c r="AM411" s="88">
        <f>SUM(AM$4:AM26)/$BB26</f>
        <v>0</v>
      </c>
      <c r="AN411" s="88">
        <f>SUM(AN$4:AN26)/$BB26</f>
        <v>0</v>
      </c>
      <c r="AO411" s="88">
        <f>SUM(AO$4:AO26)/$BB26</f>
        <v>0</v>
      </c>
      <c r="AP411" s="90">
        <f>SUM(AP$4:AP26)/$BB26</f>
        <v>0</v>
      </c>
      <c r="AQ411" s="90">
        <f>SUM(AQ$4:AQ26)/$BB26</f>
        <v>0</v>
      </c>
      <c r="AR411" s="90">
        <f>SUM(AR$4:AR26)/$BB26</f>
        <v>0</v>
      </c>
      <c r="AS411" s="90">
        <f>SUM(AS$4:AS26)/$BB26</f>
        <v>0</v>
      </c>
      <c r="AT411" s="90">
        <f>SUM(AT$4:AT26)/$BB26</f>
        <v>1547.6805222617791</v>
      </c>
      <c r="AU411" s="36"/>
      <c r="AV411" s="63"/>
      <c r="AW411" s="65"/>
      <c r="AX411" s="63"/>
      <c r="AY411" s="63"/>
    </row>
    <row r="412" spans="1:51" x14ac:dyDescent="0.25">
      <c r="A412" s="60">
        <v>19543</v>
      </c>
      <c r="B412" s="88">
        <f>SUM(B$4:B27)/$BB27</f>
        <v>75977.357612607026</v>
      </c>
      <c r="C412" s="88">
        <f>SUM(C$4:C27)/$BB27</f>
        <v>5054.3122687833647</v>
      </c>
      <c r="D412" s="88">
        <f>SUM(D$4:D27)/$BB27</f>
        <v>2515.4177365258784</v>
      </c>
      <c r="E412" s="88">
        <f>SUM(E$4:E27)/$BB27</f>
        <v>885.22954982623264</v>
      </c>
      <c r="F412" s="88">
        <f>SUM(F$4:F27)/$BB27</f>
        <v>1648.7027657631875</v>
      </c>
      <c r="G412" s="88">
        <f>SUM(G$4:G27)/$BB27</f>
        <v>3562.6778049453437</v>
      </c>
      <c r="H412" s="88">
        <f>SUM(H$4:H27)/$BB27</f>
        <v>1562.6673700159001</v>
      </c>
      <c r="I412" s="88">
        <f>SUM(I$4:I27)/$BB27</f>
        <v>2549.2248464146578</v>
      </c>
      <c r="J412" s="88">
        <f>SUM(J$4:J27)/$BB27</f>
        <v>2275.079895918579</v>
      </c>
      <c r="K412" s="90">
        <f>SUM(K$4:K27)/$BB27</f>
        <v>2846.0230186000222</v>
      </c>
      <c r="L412" s="88">
        <f>SUM(L$4:L27)/$BB27</f>
        <v>216.2771968294403</v>
      </c>
      <c r="M412" s="88">
        <f>SUM(M$4:M27)/$BB27</f>
        <v>1537.6018935446107</v>
      </c>
      <c r="N412" s="88">
        <f>SUM(N$4:N27)/$BB27</f>
        <v>4074.2415125417742</v>
      </c>
      <c r="O412" s="88">
        <f>SUM(O$4:O27)/$BB27</f>
        <v>8541.323338902419</v>
      </c>
      <c r="P412" s="88">
        <f>SUM(P$4:P27)/$BB27</f>
        <v>1759.7564712772901</v>
      </c>
      <c r="Q412" s="88">
        <f>SUM(Q$4:Q27)/$BB27</f>
        <v>2427.0153001140725</v>
      </c>
      <c r="R412" s="88">
        <f>SUM(R$4:R27)/$BB27</f>
        <v>6239.2596136846241</v>
      </c>
      <c r="S412" s="88">
        <f>SUM(S$4:S27)/$BB27</f>
        <v>2693.4117104852912</v>
      </c>
      <c r="T412" s="88">
        <f>SUM(T$4:T27)/$BB27</f>
        <v>2870.3574291405653</v>
      </c>
      <c r="U412" s="88">
        <f>SUM(U$4:U27)/$BB27</f>
        <v>4991.4448311381766</v>
      </c>
      <c r="V412" s="88">
        <f>SUM(V$4:V27)/$BB27</f>
        <v>5226.956027351107</v>
      </c>
      <c r="W412" s="88">
        <f>SUM(W$4:W27)/$BB27</f>
        <v>5683.1702674199078</v>
      </c>
      <c r="X412" s="88">
        <f>SUM(X$4:X27)/$BB27</f>
        <v>8671.9793654482401</v>
      </c>
      <c r="Y412" s="88">
        <f>SUM(Y$4:Y27)/$BB27</f>
        <v>2893.4074837458975</v>
      </c>
      <c r="Z412" s="88">
        <f>SUM(Z$4:Z27)/$BB27</f>
        <v>4206.0216518311181</v>
      </c>
      <c r="AA412" s="88">
        <f>SUM(AA$4:AA27)/$BB27</f>
        <v>3882.2168194372848</v>
      </c>
      <c r="AB412" s="88">
        <f>SUM(AB$4:AB27)/$BB27</f>
        <v>11045.763889178443</v>
      </c>
      <c r="AC412" s="88">
        <f>SUM(AC$4:AC27)/$BB27</f>
        <v>6725.591332195374</v>
      </c>
      <c r="AD412" s="88">
        <f>SUM(AD$4:AD27)/$BB27</f>
        <v>9990.7602225231585</v>
      </c>
      <c r="AE412" s="88">
        <f>SUM(AE$4:AE27)/$BB27</f>
        <v>6694.2220210931609</v>
      </c>
      <c r="AF412" s="88">
        <f>SUM(AF$4:AF27)/$BB27</f>
        <v>5147.1243089145028</v>
      </c>
      <c r="AG412" s="88">
        <f>SUM(AG$4:AG27)/$BB27</f>
        <v>5723.7088359357094</v>
      </c>
      <c r="AH412" s="88">
        <f>SUM(AH$4:AH27)/$BB27</f>
        <v>4530.1197970726507</v>
      </c>
      <c r="AI412" s="88">
        <f>SUM(AI$4:AI27)/$BB27</f>
        <v>4220.3625244014893</v>
      </c>
      <c r="AJ412" s="88">
        <f>SUM(AJ$4:AJ27)/$BB27</f>
        <v>0</v>
      </c>
      <c r="AK412" s="88">
        <f>SUM(AK$4:AK27)/$BB27</f>
        <v>0</v>
      </c>
      <c r="AL412" s="88">
        <f>SUM(AL$4:AL27)/$BB27</f>
        <v>0</v>
      </c>
      <c r="AM412" s="88">
        <f>SUM(AM$4:AM27)/$BB27</f>
        <v>0</v>
      </c>
      <c r="AN412" s="88">
        <f>SUM(AN$4:AN27)/$BB27</f>
        <v>0</v>
      </c>
      <c r="AO412" s="88">
        <f>SUM(AO$4:AO27)/$BB27</f>
        <v>0</v>
      </c>
      <c r="AP412" s="90">
        <f>SUM(AP$4:AP27)/$BB27</f>
        <v>0</v>
      </c>
      <c r="AQ412" s="90">
        <f>SUM(AQ$4:AQ27)/$BB27</f>
        <v>0</v>
      </c>
      <c r="AR412" s="90">
        <f>SUM(AR$4:AR27)/$BB27</f>
        <v>0</v>
      </c>
      <c r="AS412" s="90">
        <f>SUM(AS$4:AS27)/$BB27</f>
        <v>0</v>
      </c>
      <c r="AT412" s="90">
        <f>SUM(AT$4:AT27)/$BB27</f>
        <v>1517.7858548773199</v>
      </c>
      <c r="AU412" s="36"/>
      <c r="AV412" s="63"/>
      <c r="AW412" s="65"/>
      <c r="AX412" s="63"/>
      <c r="AY412" s="63"/>
    </row>
    <row r="413" spans="1:51" x14ac:dyDescent="0.25">
      <c r="A413" s="60">
        <v>19544</v>
      </c>
      <c r="B413" s="88">
        <f>SUM(B$4:B28)/$BB28</f>
        <v>75977.357612607026</v>
      </c>
      <c r="C413" s="88">
        <f>SUM(C$4:C28)/$BB28</f>
        <v>5054.3122687833647</v>
      </c>
      <c r="D413" s="88">
        <f>SUM(D$4:D28)/$BB28</f>
        <v>2515.4177365258784</v>
      </c>
      <c r="E413" s="88">
        <f>SUM(E$4:E28)/$BB28</f>
        <v>885.22954982623264</v>
      </c>
      <c r="F413" s="88">
        <f>SUM(F$4:F28)/$BB28</f>
        <v>1648.7027657631875</v>
      </c>
      <c r="G413" s="88">
        <f>SUM(G$4:G28)/$BB28</f>
        <v>3562.6778049453437</v>
      </c>
      <c r="H413" s="88">
        <f>SUM(H$4:H28)/$BB28</f>
        <v>1562.6673700159001</v>
      </c>
      <c r="I413" s="88">
        <f>SUM(I$4:I28)/$BB28</f>
        <v>2549.2248464146578</v>
      </c>
      <c r="J413" s="88">
        <f>SUM(J$4:J28)/$BB28</f>
        <v>2275.079895918579</v>
      </c>
      <c r="K413" s="90">
        <f>SUM(K$4:K28)/$BB28</f>
        <v>2846.0230186000222</v>
      </c>
      <c r="L413" s="88">
        <f>SUM(L$4:L28)/$BB28</f>
        <v>216.2771968294403</v>
      </c>
      <c r="M413" s="88">
        <f>SUM(M$4:M28)/$BB28</f>
        <v>1537.6018935446107</v>
      </c>
      <c r="N413" s="88">
        <f>SUM(N$4:N28)/$BB28</f>
        <v>4074.2415125417742</v>
      </c>
      <c r="O413" s="88">
        <f>SUM(O$4:O28)/$BB28</f>
        <v>8541.323338902419</v>
      </c>
      <c r="P413" s="88">
        <f>SUM(P$4:P28)/$BB28</f>
        <v>1759.7564712772901</v>
      </c>
      <c r="Q413" s="88">
        <f>SUM(Q$4:Q28)/$BB28</f>
        <v>2427.0153001140725</v>
      </c>
      <c r="R413" s="88">
        <f>SUM(R$4:R28)/$BB28</f>
        <v>6239.2596136846241</v>
      </c>
      <c r="S413" s="88">
        <f>SUM(S$4:S28)/$BB28</f>
        <v>2693.4117104852912</v>
      </c>
      <c r="T413" s="88">
        <f>SUM(T$4:T28)/$BB28</f>
        <v>2870.3574291405653</v>
      </c>
      <c r="U413" s="88">
        <f>SUM(U$4:U28)/$BB28</f>
        <v>4991.4448311381766</v>
      </c>
      <c r="V413" s="88">
        <f>SUM(V$4:V28)/$BB28</f>
        <v>5226.956027351107</v>
      </c>
      <c r="W413" s="88">
        <f>SUM(W$4:W28)/$BB28</f>
        <v>5683.1702674199078</v>
      </c>
      <c r="X413" s="88">
        <f>SUM(X$4:X28)/$BB28</f>
        <v>8671.9793654482401</v>
      </c>
      <c r="Y413" s="88">
        <f>SUM(Y$4:Y28)/$BB28</f>
        <v>2893.4074837458975</v>
      </c>
      <c r="Z413" s="88">
        <f>SUM(Z$4:Z28)/$BB28</f>
        <v>4206.0216518311181</v>
      </c>
      <c r="AA413" s="88">
        <f>SUM(AA$4:AA28)/$BB28</f>
        <v>3882.2168194372848</v>
      </c>
      <c r="AB413" s="88">
        <f>SUM(AB$4:AB28)/$BB28</f>
        <v>11045.763889178443</v>
      </c>
      <c r="AC413" s="88">
        <f>SUM(AC$4:AC28)/$BB28</f>
        <v>6725.591332195374</v>
      </c>
      <c r="AD413" s="88">
        <f>SUM(AD$4:AD28)/$BB28</f>
        <v>9990.7602225231585</v>
      </c>
      <c r="AE413" s="88">
        <f>SUM(AE$4:AE28)/$BB28</f>
        <v>6694.2220210931609</v>
      </c>
      <c r="AF413" s="88">
        <f>SUM(AF$4:AF28)/$BB28</f>
        <v>5147.1243089145028</v>
      </c>
      <c r="AG413" s="88">
        <f>SUM(AG$4:AG28)/$BB28</f>
        <v>5723.7088359357094</v>
      </c>
      <c r="AH413" s="88">
        <f>SUM(AH$4:AH28)/$BB28</f>
        <v>4530.1197970726507</v>
      </c>
      <c r="AI413" s="88">
        <f>SUM(AI$4:AI28)/$BB28</f>
        <v>4220.3625244014893</v>
      </c>
      <c r="AJ413" s="88">
        <f>SUM(AJ$4:AJ28)/$BB28</f>
        <v>0</v>
      </c>
      <c r="AK413" s="88">
        <f>SUM(AK$4:AK28)/$BB28</f>
        <v>0</v>
      </c>
      <c r="AL413" s="88">
        <f>SUM(AL$4:AL28)/$BB28</f>
        <v>0</v>
      </c>
      <c r="AM413" s="88">
        <f>SUM(AM$4:AM28)/$BB28</f>
        <v>0</v>
      </c>
      <c r="AN413" s="88">
        <f>SUM(AN$4:AN28)/$BB28</f>
        <v>0</v>
      </c>
      <c r="AO413" s="88">
        <f>SUM(AO$4:AO28)/$BB28</f>
        <v>0</v>
      </c>
      <c r="AP413" s="90">
        <f>SUM(AP$4:AP28)/$BB28</f>
        <v>0</v>
      </c>
      <c r="AQ413" s="90">
        <f>SUM(AQ$4:AQ28)/$BB28</f>
        <v>0</v>
      </c>
      <c r="AR413" s="90">
        <f>SUM(AR$4:AR28)/$BB28</f>
        <v>0</v>
      </c>
      <c r="AS413" s="90">
        <f>SUM(AS$4:AS28)/$BB28</f>
        <v>0</v>
      </c>
      <c r="AT413" s="90">
        <f>SUM(AT$4:AT28)/$BB28</f>
        <v>1517.7858548773199</v>
      </c>
      <c r="AU413" s="36"/>
      <c r="AV413" s="63"/>
      <c r="AW413" s="65"/>
      <c r="AX413" s="63"/>
      <c r="AY413" s="63"/>
    </row>
    <row r="414" spans="1:51" x14ac:dyDescent="0.25">
      <c r="A414" s="60">
        <v>19545</v>
      </c>
      <c r="B414" s="88">
        <f>SUM(B$4:B29)/$BB29</f>
        <v>75454.107228831781</v>
      </c>
      <c r="C414" s="88">
        <f>SUM(C$4:C29)/$BB29</f>
        <v>5019.5035979179547</v>
      </c>
      <c r="D414" s="88">
        <f>SUM(D$4:D29)/$BB29</f>
        <v>2498.094242562016</v>
      </c>
      <c r="E414" s="88">
        <f>SUM(E$4:E29)/$BB29</f>
        <v>879.13304007345198</v>
      </c>
      <c r="F414" s="88">
        <f>SUM(F$4:F29)/$BB29</f>
        <v>1637.3482730297662</v>
      </c>
      <c r="G414" s="88">
        <f>SUM(G$4:G29)/$BB29</f>
        <v>3538.1419091563612</v>
      </c>
      <c r="H414" s="88">
        <f>SUM(H$4:H29)/$BB29</f>
        <v>1551.9053966232088</v>
      </c>
      <c r="I414" s="88">
        <f>SUM(I$4:I29)/$BB29</f>
        <v>2531.6685254115364</v>
      </c>
      <c r="J414" s="88">
        <f>SUM(J$4:J29)/$BB29</f>
        <v>2259.4115907015366</v>
      </c>
      <c r="K414" s="90">
        <f>SUM(K$4:K29)/$BB29</f>
        <v>2826.4226707660177</v>
      </c>
      <c r="L414" s="88">
        <f>SUM(L$4:L29)/$BB29</f>
        <v>214.78771193816712</v>
      </c>
      <c r="M414" s="88">
        <f>SUM(M$4:M29)/$BB29</f>
        <v>1527.0125442151302</v>
      </c>
      <c r="N414" s="88">
        <f>SUM(N$4:N29)/$BB29</f>
        <v>4046.1825157298508</v>
      </c>
      <c r="O414" s="88">
        <f>SUM(O$4:O29)/$BB29</f>
        <v>8482.4998833958871</v>
      </c>
      <c r="P414" s="88">
        <f>SUM(P$4:P29)/$BB29</f>
        <v>1747.6371599734969</v>
      </c>
      <c r="Q414" s="88">
        <f>SUM(Q$4:Q29)/$BB29</f>
        <v>2410.3006271230975</v>
      </c>
      <c r="R414" s="88">
        <f>SUM(R$4:R29)/$BB29</f>
        <v>6196.2902990109042</v>
      </c>
      <c r="S414" s="88">
        <f>SUM(S$4:S29)/$BB29</f>
        <v>2674.8623853249974</v>
      </c>
      <c r="T414" s="88">
        <f>SUM(T$4:T29)/$BB29</f>
        <v>2850.5894920397795</v>
      </c>
      <c r="U414" s="88">
        <f>SUM(U$4:U29)/$BB29</f>
        <v>4957.0691236174844</v>
      </c>
      <c r="V414" s="88">
        <f>SUM(V$4:V29)/$BB29</f>
        <v>5190.9583718228241</v>
      </c>
      <c r="W414" s="88">
        <f>SUM(W$4:W29)/$BB29</f>
        <v>5644.0306985150519</v>
      </c>
      <c r="X414" s="88">
        <f>SUM(X$4:X29)/$BB29</f>
        <v>8612.2560916513521</v>
      </c>
      <c r="Y414" s="88">
        <f>SUM(Y$4:Y29)/$BB29</f>
        <v>2873.4808026416708</v>
      </c>
      <c r="Z414" s="88">
        <f>SUM(Z$4:Z29)/$BB29</f>
        <v>4177.0550950483848</v>
      </c>
      <c r="AA414" s="88">
        <f>SUM(AA$4:AA29)/$BB29</f>
        <v>3855.480282335971</v>
      </c>
      <c r="AB414" s="88">
        <f>SUM(AB$4:AB29)/$BB29</f>
        <v>10969.692538769379</v>
      </c>
      <c r="AC414" s="88">
        <f>SUM(AC$4:AC29)/$BB29</f>
        <v>6679.2726873218553</v>
      </c>
      <c r="AD414" s="88">
        <f>SUM(AD$4:AD29)/$BB29</f>
        <v>9921.9546035215535</v>
      </c>
      <c r="AE414" s="88">
        <f>SUM(AE$4:AE29)/$BB29</f>
        <v>6648.119414320845</v>
      </c>
      <c r="AF414" s="88">
        <f>SUM(AF$4:AF29)/$BB29</f>
        <v>5111.6764484649375</v>
      </c>
      <c r="AG414" s="88">
        <f>SUM(AG$4:AG29)/$BB29</f>
        <v>5684.2900809391003</v>
      </c>
      <c r="AH414" s="88">
        <f>SUM(AH$4:AH29)/$BB29</f>
        <v>4498.9212005848367</v>
      </c>
      <c r="AI414" s="88">
        <f>SUM(AI$4:AI29)/$BB29</f>
        <v>4191.2972031011168</v>
      </c>
      <c r="AJ414" s="88">
        <f>SUM(AJ$4:AJ29)/$BB29</f>
        <v>0</v>
      </c>
      <c r="AK414" s="88">
        <f>SUM(AK$4:AK29)/$BB29</f>
        <v>0</v>
      </c>
      <c r="AL414" s="88">
        <f>SUM(AL$4:AL29)/$BB29</f>
        <v>0</v>
      </c>
      <c r="AM414" s="88">
        <f>SUM(AM$4:AM29)/$BB29</f>
        <v>0</v>
      </c>
      <c r="AN414" s="88">
        <f>SUM(AN$4:AN29)/$BB29</f>
        <v>1507.3329771252065</v>
      </c>
      <c r="AO414" s="88">
        <f>SUM(AO$4:AO29)/$BB29</f>
        <v>0</v>
      </c>
      <c r="AP414" s="90">
        <f>SUM(AP$4:AP29)/$BB29</f>
        <v>0</v>
      </c>
      <c r="AQ414" s="90">
        <f>SUM(AQ$4:AQ29)/$BB29</f>
        <v>0</v>
      </c>
      <c r="AR414" s="90">
        <f>SUM(AR$4:AR29)/$BB29</f>
        <v>0</v>
      </c>
      <c r="AS414" s="90">
        <f>SUM(AS$4:AS29)/$BB29</f>
        <v>0</v>
      </c>
      <c r="AT414" s="90">
        <f>SUM(AT$4:AT29)/$BB29</f>
        <v>1507.3329771252065</v>
      </c>
      <c r="AU414" s="36"/>
      <c r="AV414" s="63"/>
      <c r="AW414" s="65"/>
      <c r="AX414" s="63"/>
      <c r="AY414" s="63"/>
    </row>
    <row r="415" spans="1:51" x14ac:dyDescent="0.25">
      <c r="A415" s="60">
        <v>19546</v>
      </c>
      <c r="B415" s="88">
        <f>SUM(B$4:B30)/$BB30</f>
        <v>75454.107228831781</v>
      </c>
      <c r="C415" s="88">
        <f>SUM(C$4:C30)/$BB30</f>
        <v>5019.5035979179547</v>
      </c>
      <c r="D415" s="88">
        <f>SUM(D$4:D30)/$BB30</f>
        <v>2498.094242562016</v>
      </c>
      <c r="E415" s="88">
        <f>SUM(E$4:E30)/$BB30</f>
        <v>879.13304007345198</v>
      </c>
      <c r="F415" s="88">
        <f>SUM(F$4:F30)/$BB30</f>
        <v>1637.3482730297662</v>
      </c>
      <c r="G415" s="88">
        <f>SUM(G$4:G30)/$BB30</f>
        <v>3538.1419091563612</v>
      </c>
      <c r="H415" s="88">
        <f>SUM(H$4:H30)/$BB30</f>
        <v>1551.9053966232088</v>
      </c>
      <c r="I415" s="88">
        <f>SUM(I$4:I30)/$BB30</f>
        <v>2531.6685254115364</v>
      </c>
      <c r="J415" s="88">
        <f>SUM(J$4:J30)/$BB30</f>
        <v>2259.4115907015366</v>
      </c>
      <c r="K415" s="90">
        <f>SUM(K$4:K30)/$BB30</f>
        <v>2826.4226707660177</v>
      </c>
      <c r="L415" s="88">
        <f>SUM(L$4:L30)/$BB30</f>
        <v>214.78771193816712</v>
      </c>
      <c r="M415" s="88">
        <f>SUM(M$4:M30)/$BB30</f>
        <v>1527.0125442151302</v>
      </c>
      <c r="N415" s="88">
        <f>SUM(N$4:N30)/$BB30</f>
        <v>4046.1825157298508</v>
      </c>
      <c r="O415" s="88">
        <f>SUM(O$4:O30)/$BB30</f>
        <v>8482.4998833958871</v>
      </c>
      <c r="P415" s="88">
        <f>SUM(P$4:P30)/$BB30</f>
        <v>1747.6371599734969</v>
      </c>
      <c r="Q415" s="88">
        <f>SUM(Q$4:Q30)/$BB30</f>
        <v>2410.3006271230975</v>
      </c>
      <c r="R415" s="88">
        <f>SUM(R$4:R30)/$BB30</f>
        <v>6196.2902990109042</v>
      </c>
      <c r="S415" s="88">
        <f>SUM(S$4:S30)/$BB30</f>
        <v>2674.8623853249974</v>
      </c>
      <c r="T415" s="88">
        <f>SUM(T$4:T30)/$BB30</f>
        <v>2850.5894920397795</v>
      </c>
      <c r="U415" s="88">
        <f>SUM(U$4:U30)/$BB30</f>
        <v>4957.0691236174844</v>
      </c>
      <c r="V415" s="88">
        <f>SUM(V$4:V30)/$BB30</f>
        <v>5190.9583718228241</v>
      </c>
      <c r="W415" s="88">
        <f>SUM(W$4:W30)/$BB30</f>
        <v>5644.0306985150519</v>
      </c>
      <c r="X415" s="88">
        <f>SUM(X$4:X30)/$BB30</f>
        <v>8612.2560916513521</v>
      </c>
      <c r="Y415" s="88">
        <f>SUM(Y$4:Y30)/$BB30</f>
        <v>2873.4808026416708</v>
      </c>
      <c r="Z415" s="88">
        <f>SUM(Z$4:Z30)/$BB30</f>
        <v>4177.0550950483848</v>
      </c>
      <c r="AA415" s="88">
        <f>SUM(AA$4:AA30)/$BB30</f>
        <v>3855.480282335971</v>
      </c>
      <c r="AB415" s="88">
        <f>SUM(AB$4:AB30)/$BB30</f>
        <v>10969.692538769379</v>
      </c>
      <c r="AC415" s="88">
        <f>SUM(AC$4:AC30)/$BB30</f>
        <v>6679.2726873218553</v>
      </c>
      <c r="AD415" s="88">
        <f>SUM(AD$4:AD30)/$BB30</f>
        <v>9921.9546035215535</v>
      </c>
      <c r="AE415" s="88">
        <f>SUM(AE$4:AE30)/$BB30</f>
        <v>6648.119414320845</v>
      </c>
      <c r="AF415" s="88">
        <f>SUM(AF$4:AF30)/$BB30</f>
        <v>5111.6764484649375</v>
      </c>
      <c r="AG415" s="88">
        <f>SUM(AG$4:AG30)/$BB30</f>
        <v>5684.2900809391003</v>
      </c>
      <c r="AH415" s="88">
        <f>SUM(AH$4:AH30)/$BB30</f>
        <v>4498.9212005848367</v>
      </c>
      <c r="AI415" s="88">
        <f>SUM(AI$4:AI30)/$BB30</f>
        <v>4191.2972031011168</v>
      </c>
      <c r="AJ415" s="88">
        <f>SUM(AJ$4:AJ30)/$BB30</f>
        <v>0</v>
      </c>
      <c r="AK415" s="88">
        <f>SUM(AK$4:AK30)/$BB30</f>
        <v>0</v>
      </c>
      <c r="AL415" s="88">
        <f>SUM(AL$4:AL30)/$BB30</f>
        <v>0</v>
      </c>
      <c r="AM415" s="88">
        <f>SUM(AM$4:AM30)/$BB30</f>
        <v>0</v>
      </c>
      <c r="AN415" s="88">
        <f>SUM(AN$4:AN30)/$BB30</f>
        <v>1507.3329771252065</v>
      </c>
      <c r="AO415" s="88">
        <f>SUM(AO$4:AO30)/$BB30</f>
        <v>0</v>
      </c>
      <c r="AP415" s="90">
        <f>SUM(AP$4:AP30)/$BB30</f>
        <v>0</v>
      </c>
      <c r="AQ415" s="90">
        <f>SUM(AQ$4:AQ30)/$BB30</f>
        <v>0</v>
      </c>
      <c r="AR415" s="90">
        <f>SUM(AR$4:AR30)/$BB30</f>
        <v>0</v>
      </c>
      <c r="AS415" s="90">
        <f>SUM(AS$4:AS30)/$BB30</f>
        <v>0</v>
      </c>
      <c r="AT415" s="90">
        <f>SUM(AT$4:AT30)/$BB30</f>
        <v>1507.3329771252065</v>
      </c>
      <c r="AU415" s="36"/>
      <c r="AV415" s="63"/>
      <c r="AW415" s="65"/>
      <c r="AX415" s="63"/>
      <c r="AY415" s="63"/>
    </row>
    <row r="416" spans="1:51" x14ac:dyDescent="0.25">
      <c r="A416" s="60">
        <v>19547</v>
      </c>
      <c r="B416" s="88">
        <f>SUM(B$4:B31)/$BB31</f>
        <v>75454.107228831781</v>
      </c>
      <c r="C416" s="88">
        <f>SUM(C$4:C31)/$BB31</f>
        <v>5019.5035979179547</v>
      </c>
      <c r="D416" s="88">
        <f>SUM(D$4:D31)/$BB31</f>
        <v>2498.094242562016</v>
      </c>
      <c r="E416" s="88">
        <f>SUM(E$4:E31)/$BB31</f>
        <v>879.13304007345198</v>
      </c>
      <c r="F416" s="88">
        <f>SUM(F$4:F31)/$BB31</f>
        <v>1637.3482730297662</v>
      </c>
      <c r="G416" s="88">
        <f>SUM(G$4:G31)/$BB31</f>
        <v>3538.1419091563612</v>
      </c>
      <c r="H416" s="88">
        <f>SUM(H$4:H31)/$BB31</f>
        <v>1551.9053966232088</v>
      </c>
      <c r="I416" s="88">
        <f>SUM(I$4:I31)/$BB31</f>
        <v>2531.6685254115364</v>
      </c>
      <c r="J416" s="88">
        <f>SUM(J$4:J31)/$BB31</f>
        <v>2259.4115907015366</v>
      </c>
      <c r="K416" s="90">
        <f>SUM(K$4:K31)/$BB31</f>
        <v>2826.4226707660177</v>
      </c>
      <c r="L416" s="88">
        <f>SUM(L$4:L31)/$BB31</f>
        <v>214.78771193816712</v>
      </c>
      <c r="M416" s="88">
        <f>SUM(M$4:M31)/$BB31</f>
        <v>1527.0125442151302</v>
      </c>
      <c r="N416" s="88">
        <f>SUM(N$4:N31)/$BB31</f>
        <v>4046.1825157298508</v>
      </c>
      <c r="O416" s="88">
        <f>SUM(O$4:O31)/$BB31</f>
        <v>8482.4998833958871</v>
      </c>
      <c r="P416" s="88">
        <f>SUM(P$4:P31)/$BB31</f>
        <v>1747.6371599734969</v>
      </c>
      <c r="Q416" s="88">
        <f>SUM(Q$4:Q31)/$BB31</f>
        <v>2410.3006271230975</v>
      </c>
      <c r="R416" s="88">
        <f>SUM(R$4:R31)/$BB31</f>
        <v>6196.2902990109042</v>
      </c>
      <c r="S416" s="88">
        <f>SUM(S$4:S31)/$BB31</f>
        <v>2674.8623853249974</v>
      </c>
      <c r="T416" s="88">
        <f>SUM(T$4:T31)/$BB31</f>
        <v>2850.5894920397795</v>
      </c>
      <c r="U416" s="88">
        <f>SUM(U$4:U31)/$BB31</f>
        <v>4957.0691236174844</v>
      </c>
      <c r="V416" s="88">
        <f>SUM(V$4:V31)/$BB31</f>
        <v>5190.9583718228241</v>
      </c>
      <c r="W416" s="88">
        <f>SUM(W$4:W31)/$BB31</f>
        <v>5644.0306985150519</v>
      </c>
      <c r="X416" s="88">
        <f>SUM(X$4:X31)/$BB31</f>
        <v>8612.2560916513521</v>
      </c>
      <c r="Y416" s="88">
        <f>SUM(Y$4:Y31)/$BB31</f>
        <v>2873.4808026416708</v>
      </c>
      <c r="Z416" s="88">
        <f>SUM(Z$4:Z31)/$BB31</f>
        <v>4177.0550950483848</v>
      </c>
      <c r="AA416" s="88">
        <f>SUM(AA$4:AA31)/$BB31</f>
        <v>3855.480282335971</v>
      </c>
      <c r="AB416" s="88">
        <f>SUM(AB$4:AB31)/$BB31</f>
        <v>10969.692538769379</v>
      </c>
      <c r="AC416" s="88">
        <f>SUM(AC$4:AC31)/$BB31</f>
        <v>6679.2726873218553</v>
      </c>
      <c r="AD416" s="88">
        <f>SUM(AD$4:AD31)/$BB31</f>
        <v>9921.9546035215535</v>
      </c>
      <c r="AE416" s="88">
        <f>SUM(AE$4:AE31)/$BB31</f>
        <v>6648.119414320845</v>
      </c>
      <c r="AF416" s="88">
        <f>SUM(AF$4:AF31)/$BB31</f>
        <v>5111.6764484649375</v>
      </c>
      <c r="AG416" s="88">
        <f>SUM(AG$4:AG31)/$BB31</f>
        <v>5684.2900809391003</v>
      </c>
      <c r="AH416" s="88">
        <f>SUM(AH$4:AH31)/$BB31</f>
        <v>4498.9212005848367</v>
      </c>
      <c r="AI416" s="88">
        <f>SUM(AI$4:AI31)/$BB31</f>
        <v>4191.2972031011168</v>
      </c>
      <c r="AJ416" s="88">
        <f>SUM(AJ$4:AJ31)/$BB31</f>
        <v>0</v>
      </c>
      <c r="AK416" s="88">
        <f>SUM(AK$4:AK31)/$BB31</f>
        <v>0</v>
      </c>
      <c r="AL416" s="88">
        <f>SUM(AL$4:AL31)/$BB31</f>
        <v>0</v>
      </c>
      <c r="AM416" s="88">
        <f>SUM(AM$4:AM31)/$BB31</f>
        <v>0</v>
      </c>
      <c r="AN416" s="88">
        <f>SUM(AN$4:AN31)/$BB31</f>
        <v>1507.3329771252065</v>
      </c>
      <c r="AO416" s="88">
        <f>SUM(AO$4:AO31)/$BB31</f>
        <v>0</v>
      </c>
      <c r="AP416" s="90">
        <f>SUM(AP$4:AP31)/$BB31</f>
        <v>0</v>
      </c>
      <c r="AQ416" s="90">
        <f>SUM(AQ$4:AQ31)/$BB31</f>
        <v>0</v>
      </c>
      <c r="AR416" s="90">
        <f>SUM(AR$4:AR31)/$BB31</f>
        <v>0</v>
      </c>
      <c r="AS416" s="90">
        <f>SUM(AS$4:AS31)/$BB31</f>
        <v>0</v>
      </c>
      <c r="AT416" s="90">
        <f>SUM(AT$4:AT31)/$BB31</f>
        <v>1507.3329771252065</v>
      </c>
      <c r="AU416" s="36"/>
      <c r="AV416" s="63"/>
      <c r="AW416" s="65"/>
      <c r="AX416" s="63"/>
      <c r="AY416" s="63"/>
    </row>
    <row r="417" spans="1:51" x14ac:dyDescent="0.25">
      <c r="A417" s="60">
        <v>19548</v>
      </c>
      <c r="B417" s="88">
        <f>SUM(B$4:B32)/$BB32</f>
        <v>75454.107228831781</v>
      </c>
      <c r="C417" s="88">
        <f>SUM(C$4:C32)/$BB32</f>
        <v>5019.5035979179547</v>
      </c>
      <c r="D417" s="88">
        <f>SUM(D$4:D32)/$BB32</f>
        <v>2498.094242562016</v>
      </c>
      <c r="E417" s="88">
        <f>SUM(E$4:E32)/$BB32</f>
        <v>879.13304007345198</v>
      </c>
      <c r="F417" s="88">
        <f>SUM(F$4:F32)/$BB32</f>
        <v>1637.3482730297662</v>
      </c>
      <c r="G417" s="88">
        <f>SUM(G$4:G32)/$BB32</f>
        <v>3538.1419091563612</v>
      </c>
      <c r="H417" s="88">
        <f>SUM(H$4:H32)/$BB32</f>
        <v>1551.9053966232088</v>
      </c>
      <c r="I417" s="88">
        <f>SUM(I$4:I32)/$BB32</f>
        <v>2531.6685254115364</v>
      </c>
      <c r="J417" s="88">
        <f>SUM(J$4:J32)/$BB32</f>
        <v>2259.4115907015366</v>
      </c>
      <c r="K417" s="90">
        <f>SUM(K$4:K32)/$BB32</f>
        <v>2826.4226707660177</v>
      </c>
      <c r="L417" s="88">
        <f>SUM(L$4:L32)/$BB32</f>
        <v>214.78771193816712</v>
      </c>
      <c r="M417" s="88">
        <f>SUM(M$4:M32)/$BB32</f>
        <v>1527.0125442151302</v>
      </c>
      <c r="N417" s="88">
        <f>SUM(N$4:N32)/$BB32</f>
        <v>4046.1825157298508</v>
      </c>
      <c r="O417" s="88">
        <f>SUM(O$4:O32)/$BB32</f>
        <v>8482.4998833958871</v>
      </c>
      <c r="P417" s="88">
        <f>SUM(P$4:P32)/$BB32</f>
        <v>1747.6371599734969</v>
      </c>
      <c r="Q417" s="88">
        <f>SUM(Q$4:Q32)/$BB32</f>
        <v>2410.3006271230975</v>
      </c>
      <c r="R417" s="88">
        <f>SUM(R$4:R32)/$BB32</f>
        <v>6196.2902990109042</v>
      </c>
      <c r="S417" s="88">
        <f>SUM(S$4:S32)/$BB32</f>
        <v>2674.8623853249974</v>
      </c>
      <c r="T417" s="88">
        <f>SUM(T$4:T32)/$BB32</f>
        <v>2850.5894920397795</v>
      </c>
      <c r="U417" s="88">
        <f>SUM(U$4:U32)/$BB32</f>
        <v>4957.0691236174844</v>
      </c>
      <c r="V417" s="88">
        <f>SUM(V$4:V32)/$BB32</f>
        <v>5190.9583718228241</v>
      </c>
      <c r="W417" s="88">
        <f>SUM(W$4:W32)/$BB32</f>
        <v>5644.0306985150519</v>
      </c>
      <c r="X417" s="88">
        <f>SUM(X$4:X32)/$BB32</f>
        <v>8612.2560916513521</v>
      </c>
      <c r="Y417" s="88">
        <f>SUM(Y$4:Y32)/$BB32</f>
        <v>2873.4808026416708</v>
      </c>
      <c r="Z417" s="88">
        <f>SUM(Z$4:Z32)/$BB32</f>
        <v>4177.0550950483848</v>
      </c>
      <c r="AA417" s="88">
        <f>SUM(AA$4:AA32)/$BB32</f>
        <v>3855.480282335971</v>
      </c>
      <c r="AB417" s="88">
        <f>SUM(AB$4:AB32)/$BB32</f>
        <v>10969.692538769379</v>
      </c>
      <c r="AC417" s="88">
        <f>SUM(AC$4:AC32)/$BB32</f>
        <v>6679.2726873218553</v>
      </c>
      <c r="AD417" s="88">
        <f>SUM(AD$4:AD32)/$BB32</f>
        <v>9921.9546035215535</v>
      </c>
      <c r="AE417" s="88">
        <f>SUM(AE$4:AE32)/$BB32</f>
        <v>6648.119414320845</v>
      </c>
      <c r="AF417" s="88">
        <f>SUM(AF$4:AF32)/$BB32</f>
        <v>5111.6764484649375</v>
      </c>
      <c r="AG417" s="88">
        <f>SUM(AG$4:AG32)/$BB32</f>
        <v>5684.2900809391003</v>
      </c>
      <c r="AH417" s="88">
        <f>SUM(AH$4:AH32)/$BB32</f>
        <v>4498.9212005848367</v>
      </c>
      <c r="AI417" s="88">
        <f>SUM(AI$4:AI32)/$BB32</f>
        <v>4191.2972031011168</v>
      </c>
      <c r="AJ417" s="88">
        <f>SUM(AJ$4:AJ32)/$BB32</f>
        <v>0</v>
      </c>
      <c r="AK417" s="88">
        <f>SUM(AK$4:AK32)/$BB32</f>
        <v>0</v>
      </c>
      <c r="AL417" s="88">
        <f>SUM(AL$4:AL32)/$BB32</f>
        <v>0</v>
      </c>
      <c r="AM417" s="88">
        <f>SUM(AM$4:AM32)/$BB32</f>
        <v>0</v>
      </c>
      <c r="AN417" s="88">
        <f>SUM(AN$4:AN32)/$BB32</f>
        <v>1507.3329771252065</v>
      </c>
      <c r="AO417" s="88">
        <f>SUM(AO$4:AO32)/$BB32</f>
        <v>0</v>
      </c>
      <c r="AP417" s="90">
        <f>SUM(AP$4:AP32)/$BB32</f>
        <v>0</v>
      </c>
      <c r="AQ417" s="90">
        <f>SUM(AQ$4:AQ32)/$BB32</f>
        <v>0</v>
      </c>
      <c r="AR417" s="90">
        <f>SUM(AR$4:AR32)/$BB32</f>
        <v>0</v>
      </c>
      <c r="AS417" s="90">
        <f>SUM(AS$4:AS32)/$BB32</f>
        <v>0</v>
      </c>
      <c r="AT417" s="90">
        <f>SUM(AT$4:AT32)/$BB32</f>
        <v>1507.3329771252065</v>
      </c>
      <c r="AU417" s="36"/>
      <c r="AV417" s="63"/>
      <c r="AW417" s="65"/>
      <c r="AX417" s="63"/>
      <c r="AY417" s="63"/>
    </row>
    <row r="418" spans="1:51" x14ac:dyDescent="0.25">
      <c r="A418" s="60">
        <v>19549</v>
      </c>
      <c r="B418" s="88">
        <f>SUM(B$4:B33)/$BB33</f>
        <v>75454.107228831781</v>
      </c>
      <c r="C418" s="88">
        <f>SUM(C$4:C33)/$BB33</f>
        <v>5019.5035979179547</v>
      </c>
      <c r="D418" s="88">
        <f>SUM(D$4:D33)/$BB33</f>
        <v>2498.094242562016</v>
      </c>
      <c r="E418" s="88">
        <f>SUM(E$4:E33)/$BB33</f>
        <v>879.13304007345198</v>
      </c>
      <c r="F418" s="88">
        <f>SUM(F$4:F33)/$BB33</f>
        <v>1637.3482730297662</v>
      </c>
      <c r="G418" s="88">
        <f>SUM(G$4:G33)/$BB33</f>
        <v>3538.1419091563612</v>
      </c>
      <c r="H418" s="88">
        <f>SUM(H$4:H33)/$BB33</f>
        <v>1551.9053966232088</v>
      </c>
      <c r="I418" s="88">
        <f>SUM(I$4:I33)/$BB33</f>
        <v>2531.6685254115364</v>
      </c>
      <c r="J418" s="88">
        <f>SUM(J$4:J33)/$BB33</f>
        <v>2259.4115907015366</v>
      </c>
      <c r="K418" s="90">
        <f>SUM(K$4:K33)/$BB33</f>
        <v>2826.4226707660177</v>
      </c>
      <c r="L418" s="88">
        <f>SUM(L$4:L33)/$BB33</f>
        <v>214.78771193816712</v>
      </c>
      <c r="M418" s="88">
        <f>SUM(M$4:M33)/$BB33</f>
        <v>1527.0125442151302</v>
      </c>
      <c r="N418" s="88">
        <f>SUM(N$4:N33)/$BB33</f>
        <v>4046.1825157298508</v>
      </c>
      <c r="O418" s="88">
        <f>SUM(O$4:O33)/$BB33</f>
        <v>8482.4998833958871</v>
      </c>
      <c r="P418" s="88">
        <f>SUM(P$4:P33)/$BB33</f>
        <v>1747.6371599734969</v>
      </c>
      <c r="Q418" s="88">
        <f>SUM(Q$4:Q33)/$BB33</f>
        <v>2410.3006271230975</v>
      </c>
      <c r="R418" s="88">
        <f>SUM(R$4:R33)/$BB33</f>
        <v>6196.2902990109042</v>
      </c>
      <c r="S418" s="88">
        <f>SUM(S$4:S33)/$BB33</f>
        <v>2674.8623853249974</v>
      </c>
      <c r="T418" s="88">
        <f>SUM(T$4:T33)/$BB33</f>
        <v>2850.5894920397795</v>
      </c>
      <c r="U418" s="88">
        <f>SUM(U$4:U33)/$BB33</f>
        <v>4957.0691236174844</v>
      </c>
      <c r="V418" s="88">
        <f>SUM(V$4:V33)/$BB33</f>
        <v>5190.9583718228241</v>
      </c>
      <c r="W418" s="88">
        <f>SUM(W$4:W33)/$BB33</f>
        <v>5644.0306985150519</v>
      </c>
      <c r="X418" s="88">
        <f>SUM(X$4:X33)/$BB33</f>
        <v>8612.2560916513521</v>
      </c>
      <c r="Y418" s="88">
        <f>SUM(Y$4:Y33)/$BB33</f>
        <v>2873.4808026416708</v>
      </c>
      <c r="Z418" s="88">
        <f>SUM(Z$4:Z33)/$BB33</f>
        <v>4177.0550950483848</v>
      </c>
      <c r="AA418" s="88">
        <f>SUM(AA$4:AA33)/$BB33</f>
        <v>3855.480282335971</v>
      </c>
      <c r="AB418" s="88">
        <f>SUM(AB$4:AB33)/$BB33</f>
        <v>10969.692538769379</v>
      </c>
      <c r="AC418" s="88">
        <f>SUM(AC$4:AC33)/$BB33</f>
        <v>6679.2726873218553</v>
      </c>
      <c r="AD418" s="88">
        <f>SUM(AD$4:AD33)/$BB33</f>
        <v>9921.9546035215535</v>
      </c>
      <c r="AE418" s="88">
        <f>SUM(AE$4:AE33)/$BB33</f>
        <v>6648.119414320845</v>
      </c>
      <c r="AF418" s="88">
        <f>SUM(AF$4:AF33)/$BB33</f>
        <v>5111.6764484649375</v>
      </c>
      <c r="AG418" s="88">
        <f>SUM(AG$4:AG33)/$BB33</f>
        <v>5684.2900809391003</v>
      </c>
      <c r="AH418" s="88">
        <f>SUM(AH$4:AH33)/$BB33</f>
        <v>4498.9212005848367</v>
      </c>
      <c r="AI418" s="88">
        <f>SUM(AI$4:AI33)/$BB33</f>
        <v>4191.2972031011168</v>
      </c>
      <c r="AJ418" s="88">
        <f>SUM(AJ$4:AJ33)/$BB33</f>
        <v>0</v>
      </c>
      <c r="AK418" s="88">
        <f>SUM(AK$4:AK33)/$BB33</f>
        <v>0</v>
      </c>
      <c r="AL418" s="88">
        <f>SUM(AL$4:AL33)/$BB33</f>
        <v>0</v>
      </c>
      <c r="AM418" s="88">
        <f>SUM(AM$4:AM33)/$BB33</f>
        <v>0</v>
      </c>
      <c r="AN418" s="88">
        <f>SUM(AN$4:AN33)/$BB33</f>
        <v>1507.3329771252065</v>
      </c>
      <c r="AO418" s="88">
        <f>SUM(AO$4:AO33)/$BB33</f>
        <v>0</v>
      </c>
      <c r="AP418" s="90">
        <f>SUM(AP$4:AP33)/$BB33</f>
        <v>0</v>
      </c>
      <c r="AQ418" s="90">
        <f>SUM(AQ$4:AQ33)/$BB33</f>
        <v>0</v>
      </c>
      <c r="AR418" s="90">
        <f>SUM(AR$4:AR33)/$BB33</f>
        <v>0</v>
      </c>
      <c r="AS418" s="90">
        <f>SUM(AS$4:AS33)/$BB33</f>
        <v>0</v>
      </c>
      <c r="AT418" s="90">
        <f>SUM(AT$4:AT33)/$BB33</f>
        <v>1507.3329771252065</v>
      </c>
      <c r="AU418" s="36"/>
      <c r="AV418" s="63"/>
      <c r="AW418" s="65"/>
      <c r="AX418" s="63"/>
      <c r="AY418" s="63"/>
    </row>
    <row r="419" spans="1:51" x14ac:dyDescent="0.25">
      <c r="A419" s="60">
        <v>19550</v>
      </c>
      <c r="B419" s="88">
        <f>SUM(B$4:B34)/$BB34</f>
        <v>73731.088604811885</v>
      </c>
      <c r="C419" s="88">
        <f>SUM(C$4:C34)/$BB34</f>
        <v>4985.5690774431196</v>
      </c>
      <c r="D419" s="88">
        <f>SUM(D$4:D34)/$BB34</f>
        <v>2481.2059251539281</v>
      </c>
      <c r="E419" s="88">
        <f>SUM(E$4:E34)/$BB34</f>
        <v>873.18969536483985</v>
      </c>
      <c r="F419" s="88">
        <f>SUM(F$4:F34)/$BB34</f>
        <v>1626.2791054360894</v>
      </c>
      <c r="G419" s="88">
        <f>SUM(G$4:G34)/$BB34</f>
        <v>3514.2228837863586</v>
      </c>
      <c r="H419" s="88">
        <f>SUM(H$4:H34)/$BB34</f>
        <v>1541.4140591654166</v>
      </c>
      <c r="I419" s="88">
        <f>SUM(I$4:I34)/$BB34</f>
        <v>2514.2486609295406</v>
      </c>
      <c r="J419" s="88">
        <f>SUM(J$4:J34)/$BB34</f>
        <v>2244.0642168397371</v>
      </c>
      <c r="K419" s="90">
        <f>SUM(K$4:K34)/$BB34</f>
        <v>2806.5727612869941</v>
      </c>
      <c r="L419" s="88">
        <f>SUM(L$4:L34)/$BB34</f>
        <v>213.34866600514636</v>
      </c>
      <c r="M419" s="88">
        <f>SUM(M$4:M34)/$BB34</f>
        <v>1516.7818558208101</v>
      </c>
      <c r="N419" s="88">
        <f>SUM(N$4:N34)/$BB34</f>
        <v>4019.0743977143861</v>
      </c>
      <c r="O419" s="88">
        <f>SUM(O$4:O34)/$BB34</f>
        <v>8425.6724302764724</v>
      </c>
      <c r="P419" s="88">
        <f>SUM(P$4:P34)/$BB34</f>
        <v>1735.9291948142863</v>
      </c>
      <c r="Q419" s="88">
        <f>SUM(Q$4:Q34)/$BB34</f>
        <v>2394.1534931501642</v>
      </c>
      <c r="R419" s="88">
        <f>SUM(R$4:R34)/$BB34</f>
        <v>6154.7815295506853</v>
      </c>
      <c r="S419" s="88">
        <f>SUM(S$4:S34)/$BB34</f>
        <v>2656.9438550700129</v>
      </c>
      <c r="T419" s="88">
        <f>SUM(T$4:T34)/$BB34</f>
        <v>2831.4941342030634</v>
      </c>
      <c r="U419" s="88">
        <f>SUM(U$4:U34)/$BB34</f>
        <v>4875.4909018614744</v>
      </c>
      <c r="V419" s="88">
        <f>SUM(V$4:V34)/$BB34</f>
        <v>5156.3070441927757</v>
      </c>
      <c r="W419" s="88">
        <f>SUM(W$4:W34)/$BB34</f>
        <v>5606.3564462291606</v>
      </c>
      <c r="X419" s="88">
        <f>SUM(X$4:X34)/$BB34</f>
        <v>9878.1833901324808</v>
      </c>
      <c r="Y419" s="88">
        <f>SUM(Y$4:Y34)/$BB34</f>
        <v>2854.3005317545799</v>
      </c>
      <c r="Z419" s="88">
        <f>SUM(Z$4:Z34)/$BB34</f>
        <v>4149.1744079429136</v>
      </c>
      <c r="AA419" s="88">
        <f>SUM(AA$4:AA34)/$BB34</f>
        <v>3829.7467534049556</v>
      </c>
      <c r="AB419" s="88">
        <f>SUM(AB$4:AB34)/$BB34</f>
        <v>10896.481272310461</v>
      </c>
      <c r="AC419" s="88">
        <f>SUM(AC$4:AC34)/$BB34</f>
        <v>6634.6978981624552</v>
      </c>
      <c r="AD419" s="88">
        <f>SUM(AD$4:AD34)/$BB34</f>
        <v>9855.7449555237545</v>
      </c>
      <c r="AE419" s="88">
        <f>SUM(AE$4:AE34)/$BB34</f>
        <v>6586.7163086582514</v>
      </c>
      <c r="AF419" s="88">
        <f>SUM(AF$4:AF34)/$BB34</f>
        <v>5077.7961793931654</v>
      </c>
      <c r="AG419" s="88">
        <f>SUM(AG$4:AG34)/$BB34</f>
        <v>5626.1516842938081</v>
      </c>
      <c r="AH419" s="88">
        <f>SUM(AH$4:AH34)/$BB34</f>
        <v>4469.2232167624406</v>
      </c>
      <c r="AI419" s="88">
        <f>SUM(AI$4:AI34)/$BB34</f>
        <v>4163.6309366321966</v>
      </c>
      <c r="AJ419" s="88">
        <f>SUM(AJ$4:AJ34)/$BB34</f>
        <v>0</v>
      </c>
      <c r="AK419" s="88">
        <f>SUM(AK$4:AK34)/$BB34</f>
        <v>1471.3751197643542</v>
      </c>
      <c r="AL419" s="88">
        <f>SUM(AL$4:AL34)/$BB34</f>
        <v>0</v>
      </c>
      <c r="AM419" s="88">
        <f>SUM(AM$4:AM34)/$BB34</f>
        <v>0</v>
      </c>
      <c r="AN419" s="88">
        <f>SUM(AN$4:AN34)/$BB34</f>
        <v>1471.3751197643542</v>
      </c>
      <c r="AO419" s="88">
        <f>SUM(AO$4:AO34)/$BB34</f>
        <v>0</v>
      </c>
      <c r="AP419" s="90">
        <f>SUM(AP$4:AP34)/$BB34</f>
        <v>0</v>
      </c>
      <c r="AQ419" s="90">
        <f>SUM(AQ$4:AQ34)/$BB34</f>
        <v>0</v>
      </c>
      <c r="AR419" s="90">
        <f>SUM(AR$4:AR34)/$BB34</f>
        <v>0</v>
      </c>
      <c r="AS419" s="90">
        <f>SUM(AS$4:AS34)/$BB34</f>
        <v>0</v>
      </c>
      <c r="AT419" s="90">
        <f>SUM(AT$4:AT34)/$BB34</f>
        <v>2942.7502395287083</v>
      </c>
      <c r="AU419" s="36"/>
      <c r="AV419" s="63"/>
      <c r="AW419" s="65"/>
      <c r="AX419" s="63"/>
      <c r="AY419" s="63"/>
    </row>
    <row r="420" spans="1:51" x14ac:dyDescent="0.25">
      <c r="A420" s="60">
        <v>19551</v>
      </c>
      <c r="B420" s="88">
        <f>SUM(B$4:B35)/$BB35</f>
        <v>66329.488430718906</v>
      </c>
      <c r="C420" s="88">
        <f>SUM(C$4:C35)/$BB35</f>
        <v>4980.0527927794365</v>
      </c>
      <c r="D420" s="88">
        <f>SUM(D$4:D35)/$BB35</f>
        <v>2478.4616995871643</v>
      </c>
      <c r="E420" s="88">
        <f>SUM(E$4:E35)/$BB35</f>
        <v>872.22408426091124</v>
      </c>
      <c r="F420" s="88">
        <f>SUM(F$4:F35)/$BB35</f>
        <v>1624.4811984734433</v>
      </c>
      <c r="G420" s="88">
        <f>SUM(G$4:G35)/$BB35</f>
        <v>3510.3402800843519</v>
      </c>
      <c r="H420" s="88">
        <f>SUM(H$4:H35)/$BB35</f>
        <v>1539.7115608473966</v>
      </c>
      <c r="I420" s="88">
        <f>SUM(I$4:I35)/$BB35</f>
        <v>2509.6310066223368</v>
      </c>
      <c r="J420" s="88">
        <f>SUM(J$4:J35)/$BB35</f>
        <v>2241.1450548791809</v>
      </c>
      <c r="K420" s="90">
        <f>SUM(K$4:K35)/$BB35</f>
        <v>2634.3246315908759</v>
      </c>
      <c r="L420" s="88">
        <f>SUM(L$4:L35)/$BB35</f>
        <v>213.19142090301153</v>
      </c>
      <c r="M420" s="88">
        <f>SUM(M$4:M35)/$BB35</f>
        <v>1515.6644662268186</v>
      </c>
      <c r="N420" s="88">
        <f>SUM(N$4:N35)/$BB35</f>
        <v>4016.1175015169974</v>
      </c>
      <c r="O420" s="88">
        <f>SUM(O$4:O35)/$BB35</f>
        <v>8419.4922171132293</v>
      </c>
      <c r="P420" s="88">
        <f>SUM(P$4:P35)/$BB35</f>
        <v>1734.6567044638487</v>
      </c>
      <c r="Q420" s="88">
        <f>SUM(Q$4:Q35)/$BB35</f>
        <v>2392.400077081149</v>
      </c>
      <c r="R420" s="88">
        <f>SUM(R$4:R35)/$BB35</f>
        <v>6150.28484841917</v>
      </c>
      <c r="S420" s="88">
        <f>SUM(S$4:S35)/$BB35</f>
        <v>2655.0047675859987</v>
      </c>
      <c r="T420" s="88">
        <f>SUM(T$4:T35)/$BB35</f>
        <v>2829.4300589799145</v>
      </c>
      <c r="U420" s="88">
        <f>SUM(U$4:U35)/$BB35</f>
        <v>4580.0192867307014</v>
      </c>
      <c r="V420" s="88">
        <f>SUM(V$4:V35)/$BB35</f>
        <v>5153.2833137429734</v>
      </c>
      <c r="W420" s="88">
        <f>SUM(W$4:W35)/$BB35</f>
        <v>5603.0789724683937</v>
      </c>
      <c r="X420" s="88">
        <f>SUM(X$4:X35)/$BB35</f>
        <v>10137.469198078026</v>
      </c>
      <c r="Y420" s="88">
        <f>SUM(Y$4:Y35)/$BB35</f>
        <v>2852.6345783333809</v>
      </c>
      <c r="Z420" s="88">
        <f>SUM(Z$4:Z35)/$BB35</f>
        <v>4146.7584423959461</v>
      </c>
      <c r="AA420" s="88">
        <f>SUM(AA$4:AA35)/$BB35</f>
        <v>6049.2202934654179</v>
      </c>
      <c r="AB420" s="88">
        <f>SUM(AB$4:AB35)/$BB35</f>
        <v>10863.417433878352</v>
      </c>
      <c r="AC420" s="88">
        <f>SUM(AC$4:AC35)/$BB35</f>
        <v>6614.581517144602</v>
      </c>
      <c r="AD420" s="88">
        <f>SUM(AD$4:AD35)/$BB35</f>
        <v>9825.8981742588821</v>
      </c>
      <c r="AE420" s="88">
        <f>SUM(AE$4:AE35)/$BB35</f>
        <v>6466.3170876800523</v>
      </c>
      <c r="AF420" s="88">
        <f>SUM(AF$4:AF35)/$BB35</f>
        <v>5063.7775221061656</v>
      </c>
      <c r="AG420" s="88">
        <f>SUM(AG$4:AG35)/$BB35</f>
        <v>5489.9927573780196</v>
      </c>
      <c r="AH420" s="88">
        <f>SUM(AH$4:AH35)/$BB35</f>
        <v>4457.5989011760803</v>
      </c>
      <c r="AI420" s="88">
        <f>SUM(AI$4:AI35)/$BB35</f>
        <v>5033.2090255220337</v>
      </c>
      <c r="AJ420" s="88">
        <f>SUM(AJ$4:AJ35)/$BB35</f>
        <v>3942.7137035566743</v>
      </c>
      <c r="AK420" s="88">
        <f>SUM(AK$4:AK35)/$BB35</f>
        <v>1314.2379011855583</v>
      </c>
      <c r="AL420" s="88">
        <f>SUM(AL$4:AL35)/$BB35</f>
        <v>0</v>
      </c>
      <c r="AM420" s="88">
        <f>SUM(AM$4:AM35)/$BB35</f>
        <v>0</v>
      </c>
      <c r="AN420" s="88">
        <f>SUM(AN$4:AN35)/$BB35</f>
        <v>2628.4758023711165</v>
      </c>
      <c r="AO420" s="88">
        <f>SUM(AO$4:AO35)/$BB35</f>
        <v>0</v>
      </c>
      <c r="AP420" s="90">
        <f>SUM(AP$4:AP35)/$BB35</f>
        <v>0</v>
      </c>
      <c r="AQ420" s="90">
        <f>SUM(AQ$4:AQ35)/$BB35</f>
        <v>0</v>
      </c>
      <c r="AR420" s="90">
        <f>SUM(AR$4:AR35)/$BB35</f>
        <v>0</v>
      </c>
      <c r="AS420" s="90">
        <f>SUM(AS$4:AS35)/$BB35</f>
        <v>0</v>
      </c>
      <c r="AT420" s="90">
        <f>SUM(AT$4:AT35)/$BB35</f>
        <v>2628.4758023711165</v>
      </c>
      <c r="AU420" s="36"/>
      <c r="AV420" s="63"/>
      <c r="AW420" s="65"/>
      <c r="AX420" s="63"/>
      <c r="AY420" s="63"/>
    </row>
    <row r="421" spans="1:51" x14ac:dyDescent="0.25">
      <c r="A421" s="60">
        <v>19552</v>
      </c>
      <c r="B421" s="88">
        <f>SUM(B$4:B36)/$BB36</f>
        <v>61248.143512676827</v>
      </c>
      <c r="C421" s="88">
        <f>SUM(C$4:C36)/$BB36</f>
        <v>4992.1404224407415</v>
      </c>
      <c r="D421" s="88">
        <f>SUM(D$4:D36)/$BB36</f>
        <v>2484.4784316073496</v>
      </c>
      <c r="E421" s="88">
        <f>SUM(E$4:E36)/$BB36</f>
        <v>874.3416275874032</v>
      </c>
      <c r="F421" s="88">
        <f>SUM(F$4:F36)/$BB36</f>
        <v>1628.4254837657725</v>
      </c>
      <c r="G421" s="88">
        <f>SUM(G$4:G36)/$BB36</f>
        <v>3518.8657010163424</v>
      </c>
      <c r="H421" s="88">
        <f>SUM(H$4:H36)/$BB36</f>
        <v>1543.4514368613532</v>
      </c>
      <c r="I421" s="88">
        <f>SUM(I$4:I36)/$BB36</f>
        <v>2514.40878272605</v>
      </c>
      <c r="J421" s="88">
        <f>SUM(J$4:J36)/$BB36</f>
        <v>2246.273547592677</v>
      </c>
      <c r="K421" s="90">
        <f>SUM(K$4:K36)/$BB36</f>
        <v>2651.461496290688</v>
      </c>
      <c r="L421" s="88">
        <f>SUM(L$4:L36)/$BB36</f>
        <v>213.76543869074993</v>
      </c>
      <c r="M421" s="88">
        <f>SUM(M$4:M36)/$BB36</f>
        <v>1519.7458626371149</v>
      </c>
      <c r="N421" s="88">
        <f>SUM(N$4:N36)/$BB36</f>
        <v>4026.9356022075749</v>
      </c>
      <c r="O421" s="88">
        <f>SUM(O$4:O36)/$BB36</f>
        <v>8442.1881467063176</v>
      </c>
      <c r="P421" s="88">
        <f>SUM(P$4:P36)/$BB36</f>
        <v>1739.333434869978</v>
      </c>
      <c r="Q421" s="88">
        <f>SUM(Q$4:Q36)/$BB36</f>
        <v>2398.8515148626516</v>
      </c>
      <c r="R421" s="88">
        <f>SUM(R$4:R36)/$BB36</f>
        <v>6166.879620687072</v>
      </c>
      <c r="S421" s="88">
        <f>SUM(S$4:S36)/$BB36</f>
        <v>2662.1703709665544</v>
      </c>
      <c r="T421" s="88">
        <f>SUM(T$4:T36)/$BB36</f>
        <v>2837.068546847082</v>
      </c>
      <c r="U421" s="88">
        <f>SUM(U$4:U36)/$BB36</f>
        <v>4383.3972575926255</v>
      </c>
      <c r="V421" s="88">
        <f>SUM(V$4:V36)/$BB36</f>
        <v>5167.7236254764248</v>
      </c>
      <c r="W421" s="88">
        <f>SUM(W$4:W36)/$BB36</f>
        <v>5618.7886862141686</v>
      </c>
      <c r="X421" s="88">
        <f>SUM(X$4:X36)/$BB36</f>
        <v>11715.12810143117</v>
      </c>
      <c r="Y421" s="88">
        <f>SUM(Y$4:Y36)/$BB36</f>
        <v>2860.6350560828896</v>
      </c>
      <c r="Z421" s="88">
        <f>SUM(Z$4:Z36)/$BB36</f>
        <v>4158.3935058657426</v>
      </c>
      <c r="AA421" s="88">
        <f>SUM(AA$4:AA36)/$BB36</f>
        <v>10375.514865499088</v>
      </c>
      <c r="AB421" s="88">
        <f>SUM(AB$4:AB36)/$BB36</f>
        <v>10874.779075842862</v>
      </c>
      <c r="AC421" s="88">
        <f>SUM(AC$4:AC36)/$BB36</f>
        <v>6621.5132472922714</v>
      </c>
      <c r="AD421" s="88">
        <f>SUM(AD$4:AD36)/$BB36</f>
        <v>9836.2266787862482</v>
      </c>
      <c r="AE421" s="88">
        <f>SUM(AE$4:AE36)/$BB36</f>
        <v>6401.0331177025373</v>
      </c>
      <c r="AF421" s="88">
        <f>SUM(AF$4:AF36)/$BB36</f>
        <v>5070.0786423308955</v>
      </c>
      <c r="AG421" s="88">
        <f>SUM(AG$4:AG36)/$BB36</f>
        <v>5410.2884356623917</v>
      </c>
      <c r="AH421" s="88">
        <f>SUM(AH$4:AH36)/$BB36</f>
        <v>4463.6605817543432</v>
      </c>
      <c r="AI421" s="88">
        <f>SUM(AI$4:AI36)/$BB36</f>
        <v>4966.3510768219494</v>
      </c>
      <c r="AJ421" s="88">
        <f>SUM(AJ$4:AJ36)/$BB36</f>
        <v>3618.1728891053099</v>
      </c>
      <c r="AK421" s="88">
        <f>SUM(AK$4:AK36)/$BB36</f>
        <v>1206.0576297017699</v>
      </c>
      <c r="AL421" s="88">
        <f>SUM(AL$4:AL36)/$BB36</f>
        <v>0</v>
      </c>
      <c r="AM421" s="88">
        <f>SUM(AM$4:AM36)/$BB36</f>
        <v>0</v>
      </c>
      <c r="AN421" s="88">
        <f>SUM(AN$4:AN36)/$BB36</f>
        <v>2412.1152594035398</v>
      </c>
      <c r="AO421" s="88">
        <f>SUM(AO$4:AO36)/$BB36</f>
        <v>0</v>
      </c>
      <c r="AP421" s="90">
        <f>SUM(AP$4:AP36)/$BB36</f>
        <v>0</v>
      </c>
      <c r="AQ421" s="90">
        <f>SUM(AQ$4:AQ36)/$BB36</f>
        <v>0</v>
      </c>
      <c r="AR421" s="90">
        <f>SUM(AR$4:AR36)/$BB36</f>
        <v>0</v>
      </c>
      <c r="AS421" s="90">
        <f>SUM(AS$4:AS36)/$BB36</f>
        <v>0</v>
      </c>
      <c r="AT421" s="90">
        <f>SUM(AT$4:AT36)/$BB36</f>
        <v>2412.1152594035398</v>
      </c>
      <c r="AU421" s="36"/>
      <c r="AV421" s="63"/>
      <c r="AW421" s="65"/>
      <c r="AX421" s="63"/>
      <c r="AY421" s="63"/>
    </row>
    <row r="422" spans="1:51" x14ac:dyDescent="0.25">
      <c r="A422" s="60">
        <v>19553</v>
      </c>
      <c r="B422" s="88">
        <f>SUM(B$4:B37)/$BB37</f>
        <v>55763.639106478666</v>
      </c>
      <c r="C422" s="88">
        <f>SUM(C$4:C37)/$BB37</f>
        <v>4950.3009751260843</v>
      </c>
      <c r="D422" s="88">
        <f>SUM(D$4:D37)/$BB37</f>
        <v>2463.6570123697056</v>
      </c>
      <c r="E422" s="88">
        <f>SUM(E$4:E37)/$BB37</f>
        <v>867.01426683589398</v>
      </c>
      <c r="F422" s="88">
        <f>SUM(F$4:F37)/$BB37</f>
        <v>2562.5229996079834</v>
      </c>
      <c r="G422" s="88">
        <f>SUM(G$4:G37)/$BB37</f>
        <v>3484.4998414934903</v>
      </c>
      <c r="H422" s="88">
        <f>SUM(H$4:H37)/$BB37</f>
        <v>1528.3783218378549</v>
      </c>
      <c r="I422" s="88">
        <f>SUM(I$4:I37)/$BB37</f>
        <v>2488.6236696627525</v>
      </c>
      <c r="J422" s="88">
        <f>SUM(J$4:J37)/$BB37</f>
        <v>2224.0431024389009</v>
      </c>
      <c r="K422" s="90">
        <f>SUM(K$4:K37)/$BB37</f>
        <v>2502.8263966732925</v>
      </c>
      <c r="L422" s="88">
        <f>SUM(L$4:L37)/$BB37</f>
        <v>211.73031694236155</v>
      </c>
      <c r="M422" s="88">
        <f>SUM(M$4:M37)/$BB37</f>
        <v>1505.2778840566755</v>
      </c>
      <c r="N422" s="88">
        <f>SUM(N$4:N37)/$BB37</f>
        <v>3988.6030959711015</v>
      </c>
      <c r="O422" s="88">
        <f>SUM(O$4:O37)/$BB37</f>
        <v>8361.845442604872</v>
      </c>
      <c r="P422" s="88">
        <f>SUM(P$4:P37)/$BB37</f>
        <v>1722.7813369180838</v>
      </c>
      <c r="Q422" s="88">
        <f>SUM(Q$4:Q37)/$BB37</f>
        <v>2376.0247836645935</v>
      </c>
      <c r="R422" s="88">
        <f>SUM(R$4:R37)/$BB37</f>
        <v>6665.5261373827216</v>
      </c>
      <c r="S422" s="88">
        <f>SUM(S$4:S37)/$BB37</f>
        <v>2626.472455198274</v>
      </c>
      <c r="T422" s="88">
        <f>SUM(T$4:T37)/$BB37</f>
        <v>2799.0276404346928</v>
      </c>
      <c r="U422" s="88">
        <f>SUM(U$4:U37)/$BB37</f>
        <v>4138.4225990331606</v>
      </c>
      <c r="V422" s="88">
        <f>SUM(V$4:V37)/$BB37</f>
        <v>5098.9045363925952</v>
      </c>
      <c r="W422" s="88">
        <f>SUM(W$4:W37)/$BB37</f>
        <v>5543.972331015193</v>
      </c>
      <c r="X422" s="88">
        <f>SUM(X$4:X37)/$BB37</f>
        <v>11526.524262396297</v>
      </c>
      <c r="Y422" s="88">
        <f>SUM(Y$4:Y37)/$BB37</f>
        <v>2839.8050785570767</v>
      </c>
      <c r="Z422" s="88">
        <f>SUM(Z$4:Z37)/$BB37</f>
        <v>4128.1196093580011</v>
      </c>
      <c r="AA422" s="88">
        <f>SUM(AA$4:AA37)/$BB37</f>
        <v>10470.355511934245</v>
      </c>
      <c r="AB422" s="88">
        <f>SUM(AB$4:AB37)/$BB37</f>
        <v>10777.338704269492</v>
      </c>
      <c r="AC422" s="88">
        <f>SUM(AC$4:AC37)/$BB37</f>
        <v>6562.1987315176539</v>
      </c>
      <c r="AD422" s="88">
        <f>SUM(AD$4:AD37)/$BB37</f>
        <v>9748.1510140747232</v>
      </c>
      <c r="AE422" s="88">
        <f>SUM(AE$4:AE37)/$BB37</f>
        <v>6274.6926285432764</v>
      </c>
      <c r="AF422" s="88">
        <f>SUM(AF$4:AF37)/$BB37</f>
        <v>5025.6201286957485</v>
      </c>
      <c r="AG422" s="88">
        <f>SUM(AG$4:AG37)/$BB37</f>
        <v>5279.9950191194648</v>
      </c>
      <c r="AH422" s="88">
        <f>SUM(AH$4:AH37)/$BB37</f>
        <v>4425.0149681520452</v>
      </c>
      <c r="AI422" s="88">
        <f>SUM(AI$4:AI37)/$BB37</f>
        <v>4852.7963940856798</v>
      </c>
      <c r="AJ422" s="88">
        <f>SUM(AJ$4:AJ37)/$BB37</f>
        <v>7632.3802396122655</v>
      </c>
      <c r="AK422" s="88">
        <f>SUM(AK$4:AK37)/$BB37</f>
        <v>3271.0201026909708</v>
      </c>
      <c r="AL422" s="88">
        <f>SUM(AL$4:AL37)/$BB37</f>
        <v>0</v>
      </c>
      <c r="AM422" s="88">
        <f>SUM(AM$4:AM37)/$BB37</f>
        <v>0</v>
      </c>
      <c r="AN422" s="88">
        <f>SUM(AN$4:AN37)/$BB37</f>
        <v>2180.6800684606474</v>
      </c>
      <c r="AO422" s="88">
        <f>SUM(AO$4:AO37)/$BB37</f>
        <v>0</v>
      </c>
      <c r="AP422" s="90">
        <f>SUM(AP$4:AP37)/$BB37</f>
        <v>0</v>
      </c>
      <c r="AQ422" s="90">
        <f>SUM(AQ$4:AQ37)/$BB37</f>
        <v>0</v>
      </c>
      <c r="AR422" s="90">
        <f>SUM(AR$4:AR37)/$BB37</f>
        <v>0</v>
      </c>
      <c r="AS422" s="90">
        <f>SUM(AS$4:AS37)/$BB37</f>
        <v>0</v>
      </c>
      <c r="AT422" s="90">
        <f>SUM(AT$4:AT37)/$BB37</f>
        <v>2180.6800684606474</v>
      </c>
      <c r="AU422" s="36"/>
      <c r="AV422" s="63"/>
      <c r="AW422" s="65"/>
      <c r="AX422" s="63"/>
      <c r="AY422" s="63"/>
    </row>
    <row r="423" spans="1:51" x14ac:dyDescent="0.25">
      <c r="A423" s="60">
        <v>19554</v>
      </c>
      <c r="B423" s="88">
        <f>SUM(B$4:B38)/$BB38</f>
        <v>51763.58343983654</v>
      </c>
      <c r="C423" s="88">
        <f>SUM(C$4:C38)/$BB38</f>
        <v>4917.4834494958504</v>
      </c>
      <c r="D423" s="88">
        <f>SUM(D$4:D38)/$BB38</f>
        <v>2447.3254330215273</v>
      </c>
      <c r="E423" s="88">
        <f>SUM(E$4:E38)/$BB38</f>
        <v>861.26695595915123</v>
      </c>
      <c r="F423" s="88">
        <f>SUM(F$4:F38)/$BB38</f>
        <v>2478.4912397509183</v>
      </c>
      <c r="G423" s="88">
        <f>SUM(G$4:G38)/$BB38</f>
        <v>3461.749501270896</v>
      </c>
      <c r="H423" s="88">
        <f>SUM(H$4:H38)/$BB38</f>
        <v>1518.3999582691472</v>
      </c>
      <c r="I423" s="88">
        <f>SUM(I$4:I38)/$BB38</f>
        <v>2471.4624845417725</v>
      </c>
      <c r="J423" s="88">
        <f>SUM(J$4:J38)/$BB38</f>
        <v>2209.3050094191512</v>
      </c>
      <c r="K423" s="90">
        <f>SUM(K$4:K38)/$BB38</f>
        <v>2471.8342208866893</v>
      </c>
      <c r="L423" s="88">
        <f>SUM(L$4:L38)/$BB38</f>
        <v>1201.3366771837652</v>
      </c>
      <c r="M423" s="88">
        <f>SUM(M$4:M38)/$BB38</f>
        <v>1495.5251633828175</v>
      </c>
      <c r="N423" s="88">
        <f>SUM(N$4:N38)/$BB38</f>
        <v>3962.764274086147</v>
      </c>
      <c r="O423" s="88">
        <f>SUM(O$4:O38)/$BB38</f>
        <v>8307.6923310470556</v>
      </c>
      <c r="P423" s="88">
        <f>SUM(P$4:P38)/$BB38</f>
        <v>1711.6249386569345</v>
      </c>
      <c r="Q423" s="88">
        <f>SUM(Q$4:Q38)/$BB38</f>
        <v>2360.6394747629329</v>
      </c>
      <c r="R423" s="88">
        <f>SUM(R$4:R38)/$BB38</f>
        <v>6582.8332667456143</v>
      </c>
      <c r="S423" s="88">
        <f>SUM(S$4:S38)/$BB38</f>
        <v>2610.2052989133686</v>
      </c>
      <c r="T423" s="88">
        <f>SUM(T$4:T38)/$BB38</f>
        <v>2781.6938168608917</v>
      </c>
      <c r="U423" s="88">
        <f>SUM(U$4:U38)/$BB38</f>
        <v>3967.6425544203439</v>
      </c>
      <c r="V423" s="88">
        <f>SUM(V$4:V38)/$BB38</f>
        <v>5067.6977361874024</v>
      </c>
      <c r="W423" s="88">
        <f>SUM(W$4:W38)/$BB38</f>
        <v>5510.0503007053931</v>
      </c>
      <c r="X423" s="88">
        <f>SUM(X$4:X38)/$BB38</f>
        <v>12646.756981663804</v>
      </c>
      <c r="Y423" s="88">
        <f>SUM(Y$4:Y38)/$BB38</f>
        <v>2821.203062608618</v>
      </c>
      <c r="Z423" s="88">
        <f>SUM(Z$4:Z38)/$BB38</f>
        <v>4101.083545508508</v>
      </c>
      <c r="AA423" s="88">
        <f>SUM(AA$4:AA38)/$BB38</f>
        <v>11672.297916466077</v>
      </c>
      <c r="AB423" s="88">
        <f>SUM(AB$4:AB38)/$BB38</f>
        <v>10693.5692492083</v>
      </c>
      <c r="AC423" s="88">
        <f>SUM(AC$4:AC38)/$BB38</f>
        <v>6511.2058720000241</v>
      </c>
      <c r="AD423" s="88">
        <f>SUM(AD$4:AD38)/$BB38</f>
        <v>9672.4316875364875</v>
      </c>
      <c r="AE423" s="88">
        <f>SUM(AE$4:AE38)/$BB38</f>
        <v>6176.0320994089534</v>
      </c>
      <c r="AF423" s="88">
        <f>SUM(AF$4:AF38)/$BB38</f>
        <v>4987.2659432773107</v>
      </c>
      <c r="AG423" s="88">
        <f>SUM(AG$4:AG38)/$BB38</f>
        <v>5179.7873143616334</v>
      </c>
      <c r="AH423" s="88">
        <f>SUM(AH$4:AH38)/$BB38</f>
        <v>4391.6046798547868</v>
      </c>
      <c r="AI423" s="88">
        <f>SUM(AI$4:AI38)/$BB38</f>
        <v>4765.1401291917646</v>
      </c>
      <c r="AJ423" s="88">
        <f>SUM(AJ$4:AJ38)/$BB38</f>
        <v>8047.8937104618599</v>
      </c>
      <c r="AK423" s="88">
        <f>SUM(AK$4:AK38)/$BB38</f>
        <v>5029.9335690386624</v>
      </c>
      <c r="AL423" s="88">
        <f>SUM(AL$4:AL38)/$BB38</f>
        <v>0</v>
      </c>
      <c r="AM423" s="88">
        <f>SUM(AM$4:AM38)/$BB38</f>
        <v>0</v>
      </c>
      <c r="AN423" s="88">
        <f>SUM(AN$4:AN38)/$BB38</f>
        <v>2011.973427615465</v>
      </c>
      <c r="AO423" s="88">
        <f>SUM(AO$4:AO38)/$BB38</f>
        <v>0</v>
      </c>
      <c r="AP423" s="90">
        <f>SUM(AP$4:AP38)/$BB38</f>
        <v>0</v>
      </c>
      <c r="AQ423" s="90">
        <f>SUM(AQ$4:AQ38)/$BB38</f>
        <v>0</v>
      </c>
      <c r="AR423" s="90">
        <f>SUM(AR$4:AR38)/$BB38</f>
        <v>0</v>
      </c>
      <c r="AS423" s="90">
        <f>SUM(AS$4:AS38)/$BB38</f>
        <v>0</v>
      </c>
      <c r="AT423" s="90">
        <f>SUM(AT$4:AT38)/$BB38</f>
        <v>2011.973427615465</v>
      </c>
      <c r="AU423" s="36"/>
      <c r="AV423" s="63"/>
      <c r="AW423" s="65"/>
      <c r="AX423" s="63"/>
      <c r="AY423" s="63"/>
    </row>
    <row r="424" spans="1:51" x14ac:dyDescent="0.25">
      <c r="A424" s="60">
        <v>19555</v>
      </c>
      <c r="B424" s="88">
        <f>SUM(B$4:B39)/$BB39</f>
        <v>45413.165371959753</v>
      </c>
      <c r="C424" s="88">
        <f>SUM(C$4:C39)/$BB39</f>
        <v>4901.0808316723551</v>
      </c>
      <c r="D424" s="88">
        <f>SUM(D$4:D39)/$BB39</f>
        <v>2439.1645565113749</v>
      </c>
      <c r="E424" s="88">
        <f>SUM(E$4:E39)/$BB39</f>
        <v>858.39526266753046</v>
      </c>
      <c r="F424" s="88">
        <f>SUM(F$4:F39)/$BB39</f>
        <v>2356.1375995753151</v>
      </c>
      <c r="G424" s="88">
        <f>SUM(G$4:G39)/$BB39</f>
        <v>3450.8011073461389</v>
      </c>
      <c r="H424" s="88">
        <f>SUM(H$4:H39)/$BB39</f>
        <v>1513.5987530187817</v>
      </c>
      <c r="I424" s="88">
        <f>SUM(I$4:I39)/$BB39</f>
        <v>2462.093780423058</v>
      </c>
      <c r="J424" s="88">
        <f>SUM(J$4:J39)/$BB39</f>
        <v>2201.9495173339578</v>
      </c>
      <c r="K424" s="90">
        <f>SUM(K$4:K39)/$BB39</f>
        <v>2169.2856136316036</v>
      </c>
      <c r="L424" s="88">
        <f>SUM(L$4:L39)/$BB39</f>
        <v>1068.1503853994689</v>
      </c>
      <c r="M424" s="88">
        <f>SUM(M$4:M39)/$BB39</f>
        <v>1491.2967467005915</v>
      </c>
      <c r="N424" s="88">
        <f>SUM(N$4:N39)/$BB39</f>
        <v>3951.5676559561239</v>
      </c>
      <c r="O424" s="88">
        <f>SUM(O$4:O39)/$BB39</f>
        <v>8284.2552464735199</v>
      </c>
      <c r="P424" s="88">
        <f>SUM(P$4:P39)/$BB39</f>
        <v>1706.7977612765892</v>
      </c>
      <c r="Q424" s="88">
        <f>SUM(Q$4:Q39)/$BB39</f>
        <v>2353.9849048717515</v>
      </c>
      <c r="R424" s="88">
        <f>SUM(R$4:R39)/$BB39</f>
        <v>6496.8902424757007</v>
      </c>
      <c r="S424" s="88">
        <f>SUM(S$4:S39)/$BB39</f>
        <v>2604.1111361829762</v>
      </c>
      <c r="T424" s="88">
        <f>SUM(T$4:T39)/$BB39</f>
        <v>2775.2036968708608</v>
      </c>
      <c r="U424" s="88">
        <f>SUM(U$4:U39)/$BB39</f>
        <v>3711.0127057722307</v>
      </c>
      <c r="V424" s="88">
        <f>SUM(V$4:V39)/$BB39</f>
        <v>5056.5084093013156</v>
      </c>
      <c r="W424" s="88">
        <f>SUM(W$4:W39)/$BB39</f>
        <v>5497.9027785199696</v>
      </c>
      <c r="X424" s="88">
        <f>SUM(X$4:X39)/$BB39</f>
        <v>11826.047834234885</v>
      </c>
      <c r="Y424" s="88">
        <f>SUM(Y$4:Y39)/$BB39</f>
        <v>2812.8950173669887</v>
      </c>
      <c r="Z424" s="88">
        <f>SUM(Z$4:Z39)/$BB39</f>
        <v>4089.0169536087255</v>
      </c>
      <c r="AA424" s="88">
        <f>SUM(AA$4:AA39)/$BB39</f>
        <v>10605.748213387256</v>
      </c>
      <c r="AB424" s="88">
        <f>SUM(AB$4:AB39)/$BB39</f>
        <v>10134.190719761911</v>
      </c>
      <c r="AC424" s="88">
        <f>SUM(AC$4:AC39)/$BB39</f>
        <v>6445.2354191696231</v>
      </c>
      <c r="AD424" s="88">
        <f>SUM(AD$4:AD39)/$BB39</f>
        <v>9574.4929954866548</v>
      </c>
      <c r="AE424" s="88">
        <f>SUM(AE$4:AE39)/$BB39</f>
        <v>6031.6535521009082</v>
      </c>
      <c r="AF424" s="88">
        <f>SUM(AF$4:AF39)/$BB39</f>
        <v>4937.8921656724751</v>
      </c>
      <c r="AG424" s="88">
        <f>SUM(AG$4:AG39)/$BB39</f>
        <v>5030.2962639045263</v>
      </c>
      <c r="AH424" s="88">
        <f>SUM(AH$4:AH39)/$BB39</f>
        <v>4348.7228212803675</v>
      </c>
      <c r="AI424" s="88">
        <f>SUM(AI$4:AI39)/$BB39</f>
        <v>6741.7449673114979</v>
      </c>
      <c r="AJ424" s="88">
        <f>SUM(AJ$4:AJ39)/$BB39</f>
        <v>13942.219689706539</v>
      </c>
      <c r="AK424" s="88">
        <f>SUM(AK$4:AK39)/$BB39</f>
        <v>5228.3323836399522</v>
      </c>
      <c r="AL424" s="88">
        <f>SUM(AL$4:AL39)/$BB39</f>
        <v>871.38873060665867</v>
      </c>
      <c r="AM424" s="88">
        <f>SUM(AM$4:AM39)/$BB39</f>
        <v>0</v>
      </c>
      <c r="AN424" s="88">
        <f>SUM(AN$4:AN39)/$BB39</f>
        <v>1742.7774612133173</v>
      </c>
      <c r="AO424" s="88">
        <f>SUM(AO$4:AO39)/$BB39</f>
        <v>0</v>
      </c>
      <c r="AP424" s="90">
        <f>SUM(AP$4:AP39)/$BB39</f>
        <v>1742.7774612133173</v>
      </c>
      <c r="AQ424" s="90">
        <f>SUM(AQ$4:AQ39)/$BB39</f>
        <v>0</v>
      </c>
      <c r="AR424" s="90">
        <f>SUM(AR$4:AR39)/$BB39</f>
        <v>0</v>
      </c>
      <c r="AS424" s="90">
        <f>SUM(AS$4:AS39)/$BB39</f>
        <v>0</v>
      </c>
      <c r="AT424" s="90">
        <f>SUM(AT$4:AT39)/$BB39</f>
        <v>1742.7774612133173</v>
      </c>
      <c r="AU424" s="36"/>
      <c r="AV424" s="63"/>
      <c r="AW424" s="65"/>
      <c r="AX424" s="63"/>
      <c r="AY424" s="63"/>
    </row>
    <row r="425" spans="1:51" x14ac:dyDescent="0.25">
      <c r="A425" s="60">
        <v>19556</v>
      </c>
      <c r="B425" s="88">
        <f>SUM(B$4:B40)/$BB40</f>
        <v>39534.884184209048</v>
      </c>
      <c r="C425" s="88">
        <f>SUM(C$4:C40)/$BB40</f>
        <v>4928.543089606258</v>
      </c>
      <c r="D425" s="88">
        <f>SUM(D$4:D40)/$BB40</f>
        <v>6564.0507170446008</v>
      </c>
      <c r="E425" s="88">
        <f>SUM(E$4:E40)/$BB40</f>
        <v>1480.8470026151224</v>
      </c>
      <c r="F425" s="88">
        <f>SUM(F$4:F40)/$BB40</f>
        <v>2248.1523438490885</v>
      </c>
      <c r="G425" s="88">
        <f>SUM(G$4:G40)/$BB40</f>
        <v>3453.59130708762</v>
      </c>
      <c r="H425" s="88">
        <f>SUM(H$4:H40)/$BB40</f>
        <v>1514.8239830895091</v>
      </c>
      <c r="I425" s="88">
        <f>SUM(I$4:I40)/$BB40</f>
        <v>2462.5967947530921</v>
      </c>
      <c r="J425" s="88">
        <f>SUM(J$4:J40)/$BB40</f>
        <v>2203.3791839842156</v>
      </c>
      <c r="K425" s="90">
        <f>SUM(K$4:K40)/$BB40</f>
        <v>2146.5458105716743</v>
      </c>
      <c r="L425" s="88">
        <f>SUM(L$4:L40)/$BB40</f>
        <v>944.85381873506969</v>
      </c>
      <c r="M425" s="88">
        <f>SUM(M$4:M40)/$BB40</f>
        <v>1492.9859681857779</v>
      </c>
      <c r="N425" s="88">
        <f>SUM(N$4:N40)/$BB40</f>
        <v>3956.0540622458284</v>
      </c>
      <c r="O425" s="88">
        <f>SUM(O$4:O40)/$BB40</f>
        <v>8293.7093971869708</v>
      </c>
      <c r="P425" s="88">
        <f>SUM(P$4:P40)/$BB40</f>
        <v>1708.7476650506046</v>
      </c>
      <c r="Q425" s="88">
        <f>SUM(Q$4:Q40)/$BB40</f>
        <v>2356.6781798040456</v>
      </c>
      <c r="R425" s="88">
        <f>SUM(R$4:R40)/$BB40</f>
        <v>6439.6872257480072</v>
      </c>
      <c r="S425" s="88">
        <f>SUM(S$4:S40)/$BB40</f>
        <v>2608.3078995919618</v>
      </c>
      <c r="T425" s="88">
        <f>SUM(T$4:T40)/$BB40</f>
        <v>2779.6820989325543</v>
      </c>
      <c r="U425" s="88">
        <f>SUM(U$4:U40)/$BB40</f>
        <v>3479.8071705223838</v>
      </c>
      <c r="V425" s="88">
        <f>SUM(V$4:V40)/$BB40</f>
        <v>5065.2844514362559</v>
      </c>
      <c r="W425" s="88">
        <f>SUM(W$4:W40)/$BB40</f>
        <v>5507.4694522795462</v>
      </c>
      <c r="X425" s="88">
        <f>SUM(X$4:X40)/$BB40</f>
        <v>13108.076578115013</v>
      </c>
      <c r="Y425" s="88">
        <f>SUM(Y$4:Y40)/$BB40</f>
        <v>2815.7891404266566</v>
      </c>
      <c r="Z425" s="88">
        <f>SUM(Z$4:Z40)/$BB40</f>
        <v>4093.2379190370798</v>
      </c>
      <c r="AA425" s="88">
        <f>SUM(AA$4:AA40)/$BB40</f>
        <v>9825.4371113391644</v>
      </c>
      <c r="AB425" s="88">
        <f>SUM(AB$4:AB40)/$BB40</f>
        <v>9421.7424860501305</v>
      </c>
      <c r="AC425" s="88">
        <f>SUM(AC$4:AC40)/$BB40</f>
        <v>6386.4168372179665</v>
      </c>
      <c r="AD425" s="88">
        <f>SUM(AD$4:AD40)/$BB40</f>
        <v>9487.193681031853</v>
      </c>
      <c r="AE425" s="88">
        <f>SUM(AE$4:AE40)/$BB40</f>
        <v>5899.3952624488147</v>
      </c>
      <c r="AF425" s="88">
        <f>SUM(AF$4:AF40)/$BB40</f>
        <v>4893.9418880310859</v>
      </c>
      <c r="AG425" s="88">
        <f>SUM(AG$4:AG40)/$BB40</f>
        <v>5052.3606233389573</v>
      </c>
      <c r="AH425" s="88">
        <f>SUM(AH$4:AH40)/$BB40</f>
        <v>4297.9353190431202</v>
      </c>
      <c r="AI425" s="88">
        <f>SUM(AI$4:AI40)/$BB40</f>
        <v>6307.093397184668</v>
      </c>
      <c r="AJ425" s="88">
        <f>SUM(AJ$4:AJ40)/$BB40</f>
        <v>14173.720246069815</v>
      </c>
      <c r="AK425" s="88">
        <f>SUM(AK$4:AK40)/$BB40</f>
        <v>5967.8822088715015</v>
      </c>
      <c r="AL425" s="88">
        <f>SUM(AL$4:AL40)/$BB40</f>
        <v>1491.9705522178754</v>
      </c>
      <c r="AM425" s="88">
        <f>SUM(AM$4:AM40)/$BB40</f>
        <v>0</v>
      </c>
      <c r="AN425" s="88">
        <f>SUM(AN$4:AN40)/$BB40</f>
        <v>2237.9558283268129</v>
      </c>
      <c r="AO425" s="88">
        <f>SUM(AO$4:AO40)/$BB40</f>
        <v>0</v>
      </c>
      <c r="AP425" s="90">
        <f>SUM(AP$4:AP40)/$BB40</f>
        <v>2237.9558283268129</v>
      </c>
      <c r="AQ425" s="90">
        <f>SUM(AQ$4:AQ40)/$BB40</f>
        <v>745.98527610893768</v>
      </c>
      <c r="AR425" s="90">
        <f>SUM(AR$4:AR40)/$BB40</f>
        <v>0</v>
      </c>
      <c r="AS425" s="90">
        <f>SUM(AS$4:AS40)/$BB40</f>
        <v>0</v>
      </c>
      <c r="AT425" s="90">
        <f>SUM(AT$4:AT40)/$BB40</f>
        <v>1491.9705522178754</v>
      </c>
      <c r="AU425" s="36"/>
      <c r="AV425" s="63"/>
      <c r="AW425" s="65"/>
      <c r="AX425" s="63"/>
      <c r="AY425" s="63"/>
    </row>
    <row r="426" spans="1:51" x14ac:dyDescent="0.25">
      <c r="A426" s="60">
        <v>19557</v>
      </c>
      <c r="B426" s="88">
        <f>SUM(B$4:B41)/$BB41</f>
        <v>36020.085109989544</v>
      </c>
      <c r="C426" s="88">
        <f>SUM(C$4:C41)/$BB41</f>
        <v>5760.345518947227</v>
      </c>
      <c r="D426" s="88">
        <f>SUM(D$4:D41)/$BB41</f>
        <v>7227.6874729535484</v>
      </c>
      <c r="E426" s="88">
        <f>SUM(E$4:E41)/$BB41</f>
        <v>1428.0162995451562</v>
      </c>
      <c r="F426" s="88">
        <f>SUM(F$4:F41)/$BB41</f>
        <v>2202.1980675093923</v>
      </c>
      <c r="G426" s="88">
        <f>SUM(G$4:G41)/$BB41</f>
        <v>3498.7268134753867</v>
      </c>
      <c r="H426" s="88">
        <f>SUM(H$4:H41)/$BB41</f>
        <v>1534.6227428435582</v>
      </c>
      <c r="I426" s="88">
        <f>SUM(I$4:I41)/$BB41</f>
        <v>2493.7624138834531</v>
      </c>
      <c r="J426" s="88">
        <f>SUM(J$4:J41)/$BB41</f>
        <v>2231.9371227575962</v>
      </c>
      <c r="K426" s="90">
        <f>SUM(K$4:K41)/$BB41</f>
        <v>2077.3174790629109</v>
      </c>
      <c r="L426" s="88">
        <f>SUM(L$4:L41)/$BB41</f>
        <v>872.0848978522564</v>
      </c>
      <c r="M426" s="88">
        <f>SUM(M$4:M41)/$BB41</f>
        <v>1512.8312629256518</v>
      </c>
      <c r="N426" s="88">
        <f>SUM(N$4:N41)/$BB41</f>
        <v>4008.649041004679</v>
      </c>
      <c r="O426" s="88">
        <f>SUM(O$4:O41)/$BB41</f>
        <v>8404.0181569950564</v>
      </c>
      <c r="P426" s="88">
        <f>SUM(P$4:P41)/$BB41</f>
        <v>1731.4764476442263</v>
      </c>
      <c r="Q426" s="88">
        <f>SUM(Q$4:Q41)/$BB41</f>
        <v>2388.0291058718713</v>
      </c>
      <c r="R426" s="88">
        <f>SUM(R$4:R41)/$BB41</f>
        <v>6481.0634539375133</v>
      </c>
      <c r="S426" s="88">
        <f>SUM(S$4:S41)/$BB41</f>
        <v>2643.844782248002</v>
      </c>
      <c r="T426" s="88">
        <f>SUM(T$4:T41)/$BB41</f>
        <v>2817.5593994137876</v>
      </c>
      <c r="U426" s="88">
        <f>SUM(U$4:U41)/$BB41</f>
        <v>3364.7400729565716</v>
      </c>
      <c r="V426" s="88">
        <f>SUM(V$4:V41)/$BB41</f>
        <v>5134.735785617152</v>
      </c>
      <c r="W426" s="88">
        <f>SUM(W$4:W41)/$BB41</f>
        <v>5583.0066765910142</v>
      </c>
      <c r="X426" s="88">
        <f>SUM(X$4:X41)/$BB41</f>
        <v>13098.845474882806</v>
      </c>
      <c r="Y426" s="88">
        <f>SUM(Y$4:Y41)/$BB41</f>
        <v>2853.0402139016796</v>
      </c>
      <c r="Z426" s="88">
        <f>SUM(Z$4:Z41)/$BB41</f>
        <v>4147.4017753482894</v>
      </c>
      <c r="AA426" s="88">
        <f>SUM(AA$4:AA41)/$BB41</f>
        <v>9484.4507738066513</v>
      </c>
      <c r="AB426" s="88">
        <f>SUM(AB$4:AB41)/$BB41</f>
        <v>9122.264715878413</v>
      </c>
      <c r="AC426" s="88">
        <f>SUM(AC$4:AC41)/$BB41</f>
        <v>6426.054973640581</v>
      </c>
      <c r="AD426" s="88">
        <f>SUM(AD$4:AD41)/$BB41</f>
        <v>9850.2679101570357</v>
      </c>
      <c r="AE426" s="88">
        <f>SUM(AE$4:AE41)/$BB41</f>
        <v>5852.4161822837596</v>
      </c>
      <c r="AF426" s="88">
        <f>SUM(AF$4:AF41)/$BB41</f>
        <v>4897.7959283278105</v>
      </c>
      <c r="AG426" s="88">
        <f>SUM(AG$4:AG41)/$BB41</f>
        <v>4978.7988960333832</v>
      </c>
      <c r="AH426" s="88">
        <f>SUM(AH$4:AH41)/$BB41</f>
        <v>4303.0069061905024</v>
      </c>
      <c r="AI426" s="88">
        <f>SUM(AI$4:AI41)/$BB41</f>
        <v>7666.4327437475758</v>
      </c>
      <c r="AJ426" s="88">
        <f>SUM(AJ$4:AJ41)/$BB41</f>
        <v>14724.19965246038</v>
      </c>
      <c r="AK426" s="88">
        <f>SUM(AK$4:AK41)/$BB41</f>
        <v>6692.8180238456271</v>
      </c>
      <c r="AL426" s="88">
        <f>SUM(AL$4:AL41)/$BB41</f>
        <v>1338.5636047691255</v>
      </c>
      <c r="AM426" s="88">
        <f>SUM(AM$4:AM41)/$BB41</f>
        <v>0</v>
      </c>
      <c r="AN426" s="88">
        <f>SUM(AN$4:AN41)/$BB41</f>
        <v>2007.8454071536883</v>
      </c>
      <c r="AO426" s="88">
        <f>SUM(AO$4:AO41)/$BB41</f>
        <v>0</v>
      </c>
      <c r="AP426" s="90">
        <f>SUM(AP$4:AP41)/$BB41</f>
        <v>2007.8454071536883</v>
      </c>
      <c r="AQ426" s="90">
        <f>SUM(AQ$4:AQ41)/$BB41</f>
        <v>4015.6908143073765</v>
      </c>
      <c r="AR426" s="90">
        <f>SUM(AR$4:AR41)/$BB41</f>
        <v>0</v>
      </c>
      <c r="AS426" s="90">
        <f>SUM(AS$4:AS41)/$BB41</f>
        <v>0</v>
      </c>
      <c r="AT426" s="90">
        <f>SUM(AT$4:AT41)/$BB41</f>
        <v>1338.5636047691255</v>
      </c>
      <c r="AU426" s="36"/>
      <c r="AV426" s="63"/>
      <c r="AW426" s="65"/>
      <c r="AX426" s="63"/>
      <c r="AY426" s="63"/>
    </row>
    <row r="427" spans="1:51" x14ac:dyDescent="0.25">
      <c r="A427" s="60">
        <v>19558</v>
      </c>
      <c r="B427" s="88">
        <f>SUM(B$4:B42)/$BB42</f>
        <v>29513.776458236218</v>
      </c>
      <c r="C427" s="88">
        <f>SUM(C$4:C42)/$BB42</f>
        <v>9321.7985723396523</v>
      </c>
      <c r="D427" s="88">
        <f>SUM(D$4:D42)/$BB42</f>
        <v>6254.3380487620043</v>
      </c>
      <c r="E427" s="88">
        <f>SUM(E$4:E42)/$BB42</f>
        <v>2188.5403443811956</v>
      </c>
      <c r="F427" s="88">
        <f>SUM(F$4:F42)/$BB42</f>
        <v>2090.9380317059686</v>
      </c>
      <c r="G427" s="88">
        <f>SUM(G$4:G42)/$BB42</f>
        <v>3521.6316212856159</v>
      </c>
      <c r="H427" s="88">
        <f>SUM(H$4:H42)/$BB42</f>
        <v>1544.6728976376785</v>
      </c>
      <c r="I427" s="88">
        <f>SUM(I$4:I42)/$BB42</f>
        <v>2508.3951833517594</v>
      </c>
      <c r="J427" s="88">
        <f>SUM(J$4:J42)/$BB42</f>
        <v>2246.1594829334072</v>
      </c>
      <c r="K427" s="90">
        <f>SUM(K$4:K42)/$BB42</f>
        <v>2173.9780938688109</v>
      </c>
      <c r="L427" s="88">
        <f>SUM(L$4:L42)/$BB42</f>
        <v>735.80386065140317</v>
      </c>
      <c r="M427" s="88">
        <f>SUM(M$4:M42)/$BB42</f>
        <v>1523.2983126909405</v>
      </c>
      <c r="N427" s="88">
        <f>SUM(N$4:N42)/$BB42</f>
        <v>4036.4101335792643</v>
      </c>
      <c r="O427" s="88">
        <f>SUM(O$4:O42)/$BB42</f>
        <v>7707.0006945409978</v>
      </c>
      <c r="P427" s="88">
        <f>SUM(P$4:P42)/$BB42</f>
        <v>1718.5453918514788</v>
      </c>
      <c r="Q427" s="88">
        <f>SUM(Q$4:Q42)/$BB42</f>
        <v>2370.2037190598958</v>
      </c>
      <c r="R427" s="88">
        <f>SUM(R$4:R42)/$BB42</f>
        <v>6363.7644492936506</v>
      </c>
      <c r="S427" s="88">
        <f>SUM(S$4:S42)/$BB42</f>
        <v>2625.4279139737487</v>
      </c>
      <c r="T427" s="88">
        <f>SUM(T$4:T42)/$BB42</f>
        <v>2797.9453832430804</v>
      </c>
      <c r="U427" s="88">
        <f>SUM(U$4:U42)/$BB42</f>
        <v>3088.4732275574197</v>
      </c>
      <c r="V427" s="88">
        <f>SUM(V$4:V42)/$BB42</f>
        <v>5099.6794850416536</v>
      </c>
      <c r="W427" s="88">
        <f>SUM(W$4:W42)/$BB42</f>
        <v>5544.9426932564793</v>
      </c>
      <c r="X427" s="88">
        <f>SUM(X$4:X42)/$BB42</f>
        <v>11950.351556401907</v>
      </c>
      <c r="Y427" s="88">
        <f>SUM(Y$4:Y42)/$BB42</f>
        <v>2831.4633723607626</v>
      </c>
      <c r="Z427" s="88">
        <f>SUM(Z$4:Z42)/$BB42</f>
        <v>4116.0653968717579</v>
      </c>
      <c r="AA427" s="88">
        <f>SUM(AA$4:AA42)/$BB42</f>
        <v>15444.46863447652</v>
      </c>
      <c r="AB427" s="88">
        <f>SUM(AB$4:AB42)/$BB42</f>
        <v>9357.8823691671514</v>
      </c>
      <c r="AC427" s="88">
        <f>SUM(AC$4:AC42)/$BB42</f>
        <v>6388.2487021760517</v>
      </c>
      <c r="AD427" s="88">
        <f>SUM(AD$4:AD42)/$BB42</f>
        <v>8851.0760664145782</v>
      </c>
      <c r="AE427" s="88">
        <f>SUM(AE$4:AE42)/$BB42</f>
        <v>5678.3207607098166</v>
      </c>
      <c r="AF427" s="88">
        <f>SUM(AF$4:AF42)/$BB42</f>
        <v>4824.6906508380271</v>
      </c>
      <c r="AG427" s="88">
        <f>SUM(AG$4:AG42)/$BB42</f>
        <v>4774.226216492174</v>
      </c>
      <c r="AH427" s="88">
        <f>SUM(AH$4:AH42)/$BB42</f>
        <v>4241.6306646420908</v>
      </c>
      <c r="AI427" s="88">
        <f>SUM(AI$4:AI42)/$BB42</f>
        <v>6844.6409426755072</v>
      </c>
      <c r="AJ427" s="88">
        <f>SUM(AJ$4:AJ42)/$BB42</f>
        <v>13765.554294621945</v>
      </c>
      <c r="AK427" s="88">
        <f>SUM(AK$4:AK42)/$BB42</f>
        <v>9529.9991270459614</v>
      </c>
      <c r="AL427" s="88">
        <f>SUM(AL$4:AL42)/$BB42</f>
        <v>1058.8887918939959</v>
      </c>
      <c r="AM427" s="88">
        <f>SUM(AM$4:AM42)/$BB42</f>
        <v>0</v>
      </c>
      <c r="AN427" s="88">
        <f>SUM(AN$4:AN42)/$BB42</f>
        <v>1588.3331878409936</v>
      </c>
      <c r="AO427" s="88">
        <f>SUM(AO$4:AO42)/$BB42</f>
        <v>529.44439594699793</v>
      </c>
      <c r="AP427" s="90">
        <f>SUM(AP$4:AP42)/$BB42</f>
        <v>2117.7775837879917</v>
      </c>
      <c r="AQ427" s="90">
        <f>SUM(AQ$4:AQ42)/$BB42</f>
        <v>7412.2215432579706</v>
      </c>
      <c r="AR427" s="90">
        <f>SUM(AR$4:AR42)/$BB42</f>
        <v>0</v>
      </c>
      <c r="AS427" s="90">
        <f>SUM(AS$4:AS42)/$BB42</f>
        <v>0</v>
      </c>
      <c r="AT427" s="90">
        <f>SUM(AT$4:AT42)/$BB42</f>
        <v>3706.1107716289853</v>
      </c>
      <c r="AU427" s="36"/>
      <c r="AV427" s="63"/>
      <c r="AW427" s="65"/>
      <c r="AX427" s="63"/>
      <c r="AY427" s="63"/>
    </row>
    <row r="428" spans="1:51" x14ac:dyDescent="0.25">
      <c r="A428" s="60">
        <v>19559</v>
      </c>
      <c r="B428" s="88">
        <f>SUM(B$4:B43)/$BB43</f>
        <v>25914.313344926704</v>
      </c>
      <c r="C428" s="88">
        <f>SUM(C$4:C43)/$BB43</f>
        <v>8954.0461190270598</v>
      </c>
      <c r="D428" s="88">
        <f>SUM(D$4:D43)/$BB43</f>
        <v>5733.3097552440222</v>
      </c>
      <c r="E428" s="88">
        <f>SUM(E$4:E43)/$BB43</f>
        <v>2006.877337708916</v>
      </c>
      <c r="F428" s="88">
        <f>SUM(F$4:F43)/$BB43</f>
        <v>2025.5018766858027</v>
      </c>
      <c r="G428" s="88">
        <f>SUM(G$4:G43)/$BB43</f>
        <v>3517.2523168214038</v>
      </c>
      <c r="H428" s="88">
        <f>SUM(H$4:H43)/$BB43</f>
        <v>1542.7546452224233</v>
      </c>
      <c r="I428" s="88">
        <f>SUM(I$4:I43)/$BB43</f>
        <v>2504.4330573643688</v>
      </c>
      <c r="J428" s="88">
        <f>SUM(J$4:J43)/$BB43</f>
        <v>2243.1767130151634</v>
      </c>
      <c r="K428" s="90">
        <f>SUM(K$4:K43)/$BB43</f>
        <v>1963.8010190574607</v>
      </c>
      <c r="L428" s="88">
        <f>SUM(L$4:L43)/$BB43</f>
        <v>663.89927594388678</v>
      </c>
      <c r="M428" s="88">
        <f>SUM(M$4:M43)/$BB43</f>
        <v>1521.6899826281137</v>
      </c>
      <c r="N428" s="88">
        <f>SUM(N$4:N43)/$BB43</f>
        <v>4032.1676147613875</v>
      </c>
      <c r="O428" s="88">
        <f>SUM(O$4:O43)/$BB43</f>
        <v>7104.4918905047916</v>
      </c>
      <c r="P428" s="88">
        <f>SUM(P$4:P43)/$BB43</f>
        <v>1704.2842678923325</v>
      </c>
      <c r="Q428" s="88">
        <f>SUM(Q$4:Q43)/$BB43</f>
        <v>2350.5414355252246</v>
      </c>
      <c r="R428" s="88">
        <f>SUM(R$4:R43)/$BB43</f>
        <v>6276.0408240651159</v>
      </c>
      <c r="S428" s="88">
        <f>SUM(S$4:S43)/$BB43</f>
        <v>2604.3252784914121</v>
      </c>
      <c r="T428" s="88">
        <f>SUM(T$4:T43)/$BB43</f>
        <v>2775.4656613261564</v>
      </c>
      <c r="U428" s="88">
        <f>SUM(U$4:U43)/$BB43</f>
        <v>2935.5186561980249</v>
      </c>
      <c r="V428" s="88">
        <f>SUM(V$4:V43)/$BB43</f>
        <v>5059.0702735675141</v>
      </c>
      <c r="W428" s="88">
        <f>SUM(W$4:W43)/$BB43</f>
        <v>5696.2520501344134</v>
      </c>
      <c r="X428" s="88">
        <f>SUM(X$4:X43)/$BB43</f>
        <v>11700.543975573772</v>
      </c>
      <c r="Y428" s="88">
        <f>SUM(Y$4:Y43)/$BB43</f>
        <v>2820.3155799764245</v>
      </c>
      <c r="Z428" s="88">
        <f>SUM(Z$4:Z43)/$BB43</f>
        <v>4099.8827792025095</v>
      </c>
      <c r="AA428" s="88">
        <f>SUM(AA$4:AA43)/$BB43</f>
        <v>13828.506679087612</v>
      </c>
      <c r="AB428" s="88">
        <f>SUM(AB$4:AB43)/$BB43</f>
        <v>9898.5341586402737</v>
      </c>
      <c r="AC428" s="88">
        <f>SUM(AC$4:AC43)/$BB43</f>
        <v>6334.8579002632705</v>
      </c>
      <c r="AD428" s="88">
        <f>SUM(AD$4:AD43)/$BB43</f>
        <v>14484.877648980319</v>
      </c>
      <c r="AE428" s="88">
        <f>SUM(AE$4:AE43)/$BB43</f>
        <v>5560.6446803022818</v>
      </c>
      <c r="AF428" s="88">
        <f>SUM(AF$4:AF43)/$BB43</f>
        <v>4762.1169507224395</v>
      </c>
      <c r="AG428" s="88">
        <f>SUM(AG$4:AG43)/$BB43</f>
        <v>4646.2102664216118</v>
      </c>
      <c r="AH428" s="88">
        <f>SUM(AH$4:AH43)/$BB43</f>
        <v>4188.081627950658</v>
      </c>
      <c r="AI428" s="88">
        <f>SUM(AI$4:AI43)/$BB43</f>
        <v>6360.648181657446</v>
      </c>
      <c r="AJ428" s="88">
        <f>SUM(AJ$4:AJ43)/$BB43</f>
        <v>13243.768143717216</v>
      </c>
      <c r="AK428" s="88">
        <f>SUM(AK$4:AK43)/$BB43</f>
        <v>12330.404823460856</v>
      </c>
      <c r="AL428" s="88">
        <f>SUM(AL$4:AL43)/$BB43</f>
        <v>913.36332025635977</v>
      </c>
      <c r="AM428" s="88">
        <f>SUM(AM$4:AM43)/$BB43</f>
        <v>0</v>
      </c>
      <c r="AN428" s="88">
        <f>SUM(AN$4:AN43)/$BB43</f>
        <v>1370.0449803845397</v>
      </c>
      <c r="AO428" s="88">
        <f>SUM(AO$4:AO43)/$BB43</f>
        <v>456.68166012817989</v>
      </c>
      <c r="AP428" s="90">
        <f>SUM(AP$4:AP43)/$BB43</f>
        <v>2740.0899607690794</v>
      </c>
      <c r="AQ428" s="90">
        <f>SUM(AQ$4:AQ43)/$BB43</f>
        <v>7763.588222179058</v>
      </c>
      <c r="AR428" s="90">
        <f>SUM(AR$4:AR43)/$BB43</f>
        <v>0</v>
      </c>
      <c r="AS428" s="90">
        <f>SUM(AS$4:AS43)/$BB43</f>
        <v>0</v>
      </c>
      <c r="AT428" s="90">
        <f>SUM(AT$4:AT43)/$BB43</f>
        <v>6850.2249019226983</v>
      </c>
      <c r="AU428" s="36"/>
      <c r="AV428" s="63"/>
      <c r="AW428" s="65"/>
      <c r="AX428" s="63"/>
      <c r="AY428" s="63"/>
    </row>
    <row r="429" spans="1:51" x14ac:dyDescent="0.25">
      <c r="A429" s="60">
        <v>19560</v>
      </c>
      <c r="B429" s="88">
        <f>SUM(B$4:B44)/$BB44</f>
        <v>21127.798309191352</v>
      </c>
      <c r="C429" s="88">
        <f>SUM(C$4:C44)/$BB44</f>
        <v>7682.5578021288293</v>
      </c>
      <c r="D429" s="88">
        <f>SUM(D$4:D44)/$BB44</f>
        <v>4964.8463254659964</v>
      </c>
      <c r="E429" s="88">
        <f>SUM(E$4:E44)/$BB44</f>
        <v>1918.0753080428085</v>
      </c>
      <c r="F429" s="88">
        <f>SUM(F$4:F44)/$BB44</f>
        <v>1932.5759830283116</v>
      </c>
      <c r="G429" s="88">
        <f>SUM(G$4:G44)/$BB44</f>
        <v>3431.0173854706745</v>
      </c>
      <c r="H429" s="88">
        <f>SUM(H$4:H44)/$BB44</f>
        <v>1504.9349909025918</v>
      </c>
      <c r="I429" s="88">
        <f>SUM(I$4:I44)/$BB44</f>
        <v>2441.9870097265912</v>
      </c>
      <c r="J429" s="88">
        <f>SUM(J$4:J44)/$BB44</f>
        <v>4590.9923010424227</v>
      </c>
      <c r="K429" s="90">
        <f>SUM(K$4:K44)/$BB44</f>
        <v>1816.3919697261797</v>
      </c>
      <c r="L429" s="88">
        <f>SUM(L$4:L44)/$BB44</f>
        <v>558.25061504691939</v>
      </c>
      <c r="M429" s="88">
        <f>SUM(M$4:M44)/$BB44</f>
        <v>1478.7713327226347</v>
      </c>
      <c r="N429" s="88">
        <f>SUM(N$4:N44)/$BB44</f>
        <v>3918.4781832521776</v>
      </c>
      <c r="O429" s="88">
        <f>SUM(O$4:O44)/$BB44</f>
        <v>5886.9709635646759</v>
      </c>
      <c r="P429" s="88">
        <f>SUM(P$4:P44)/$BB44</f>
        <v>1641.012074282399</v>
      </c>
      <c r="Q429" s="88">
        <f>SUM(Q$4:Q44)/$BB44</f>
        <v>2263.2886695296784</v>
      </c>
      <c r="R429" s="88">
        <f>SUM(R$4:R44)/$BB44</f>
        <v>5241.9563583310355</v>
      </c>
      <c r="S429" s="88">
        <f>SUM(S$4:S44)/$BB44</f>
        <v>2486.8151890848499</v>
      </c>
      <c r="T429" s="88">
        <f>SUM(T$4:T44)/$BB44</f>
        <v>2650.2500222587955</v>
      </c>
      <c r="U429" s="88">
        <f>SUM(U$4:U44)/$BB44</f>
        <v>2652.4870143675589</v>
      </c>
      <c r="V429" s="88">
        <f>SUM(V$4:V44)/$BB44</f>
        <v>4831.2813521515382</v>
      </c>
      <c r="W429" s="88">
        <f>SUM(W$4:W44)/$BB44</f>
        <v>5405.0685896405639</v>
      </c>
      <c r="X429" s="88">
        <f>SUM(X$4:X44)/$BB44</f>
        <v>12309.862625653732</v>
      </c>
      <c r="Y429" s="88">
        <f>SUM(Y$4:Y44)/$BB44</f>
        <v>2551.4012436022476</v>
      </c>
      <c r="Z429" s="88">
        <f>SUM(Z$4:Z44)/$BB44</f>
        <v>3897.3269870522322</v>
      </c>
      <c r="AA429" s="88">
        <f>SUM(AA$4:AA44)/$BB44</f>
        <v>11122.147692930028</v>
      </c>
      <c r="AB429" s="88">
        <f>SUM(AB$4:AB44)/$BB44</f>
        <v>9840.1673645147948</v>
      </c>
      <c r="AC429" s="88">
        <f>SUM(AC$4:AC44)/$BB44</f>
        <v>5966.0222484677024</v>
      </c>
      <c r="AD429" s="88">
        <f>SUM(AD$4:AD44)/$BB44</f>
        <v>14477.686360746748</v>
      </c>
      <c r="AE429" s="88">
        <f>SUM(AE$4:AE44)/$BB44</f>
        <v>5160.3220265106265</v>
      </c>
      <c r="AF429" s="88">
        <f>SUM(AF$4:AF44)/$BB44</f>
        <v>4063.2470186056421</v>
      </c>
      <c r="AG429" s="88">
        <f>SUM(AG$4:AG44)/$BB44</f>
        <v>4263.0554041047963</v>
      </c>
      <c r="AH429" s="88">
        <f>SUM(AH$4:AH44)/$BB44</f>
        <v>3616.3151693909049</v>
      </c>
      <c r="AI429" s="88">
        <f>SUM(AI$4:AI44)/$BB44</f>
        <v>6374.5181251528575</v>
      </c>
      <c r="AJ429" s="88">
        <f>SUM(AJ$4:AJ44)/$BB44</f>
        <v>12444.696304976573</v>
      </c>
      <c r="AK429" s="88">
        <f>SUM(AK$4:AK44)/$BB44</f>
        <v>21333.765094245551</v>
      </c>
      <c r="AL429" s="88">
        <f>SUM(AL$4:AL44)/$BB44</f>
        <v>6755.6922798444248</v>
      </c>
      <c r="AM429" s="88">
        <f>SUM(AM$4:AM44)/$BB44</f>
        <v>0</v>
      </c>
      <c r="AN429" s="88">
        <f>SUM(AN$4:AN44)/$BB44</f>
        <v>1066.6882547122775</v>
      </c>
      <c r="AO429" s="88">
        <f>SUM(AO$4:AO44)/$BB44</f>
        <v>355.56275157075919</v>
      </c>
      <c r="AP429" s="90">
        <f>SUM(AP$4:AP44)/$BB44</f>
        <v>2844.5020125660735</v>
      </c>
      <c r="AQ429" s="90">
        <f>SUM(AQ$4:AQ44)/$BB44</f>
        <v>6400.1295282736655</v>
      </c>
      <c r="AR429" s="90">
        <f>SUM(AR$4:AR44)/$BB44</f>
        <v>355.56275157075919</v>
      </c>
      <c r="AS429" s="90">
        <f>SUM(AS$4:AS44)/$BB44</f>
        <v>0</v>
      </c>
      <c r="AT429" s="90">
        <f>SUM(AT$4:AT44)/$BB44</f>
        <v>6755.6922798444248</v>
      </c>
      <c r="AU429" s="36"/>
      <c r="AV429" s="63"/>
      <c r="AW429" s="65"/>
      <c r="AX429" s="63"/>
      <c r="AY429" s="63"/>
    </row>
    <row r="430" spans="1:51" x14ac:dyDescent="0.25">
      <c r="A430" s="60">
        <v>19561</v>
      </c>
      <c r="B430" s="88">
        <f>SUM(B$4:B45)/$BB45</f>
        <v>19000.398942552027</v>
      </c>
      <c r="C430" s="88">
        <f>SUM(C$4:C45)/$BB45</f>
        <v>8846.4818576481739</v>
      </c>
      <c r="D430" s="88">
        <f>SUM(D$4:D45)/$BB45</f>
        <v>4647.1292922880994</v>
      </c>
      <c r="E430" s="88">
        <f>SUM(E$4:E45)/$BB45</f>
        <v>2905.1904508176845</v>
      </c>
      <c r="F430" s="88">
        <f>SUM(F$4:F45)/$BB45</f>
        <v>1894.5903070451261</v>
      </c>
      <c r="G430" s="88">
        <f>SUM(G$4:G45)/$BB45</f>
        <v>3446.2341421646288</v>
      </c>
      <c r="H430" s="88">
        <f>SUM(H$4:H45)/$BB45</f>
        <v>1511.6136992237612</v>
      </c>
      <c r="I430" s="88">
        <f>SUM(I$4:I45)/$BB45</f>
        <v>2452.2681909307744</v>
      </c>
      <c r="J430" s="88">
        <f>SUM(J$4:J45)/$BB45</f>
        <v>5229.9133051649314</v>
      </c>
      <c r="K430" s="90">
        <f>SUM(K$4:K45)/$BB45</f>
        <v>1849.7498536435849</v>
      </c>
      <c r="L430" s="88">
        <f>SUM(L$4:L45)/$BB45</f>
        <v>513.12519853997208</v>
      </c>
      <c r="M430" s="88">
        <f>SUM(M$4:M45)/$BB45</f>
        <v>1482.3470207932896</v>
      </c>
      <c r="N430" s="88">
        <f>SUM(N$4:N45)/$BB45</f>
        <v>3927.9828097340737</v>
      </c>
      <c r="O430" s="88">
        <f>SUM(O$4:O45)/$BB45</f>
        <v>5429.3346312721305</v>
      </c>
      <c r="P430" s="88">
        <f>SUM(P$4:P45)/$BB45</f>
        <v>1636.8570980741601</v>
      </c>
      <c r="Q430" s="88">
        <f>SUM(Q$4:Q45)/$BB45</f>
        <v>2257.5678071750476</v>
      </c>
      <c r="R430" s="88">
        <f>SUM(R$4:R45)/$BB45</f>
        <v>4868.3444478502142</v>
      </c>
      <c r="S430" s="88">
        <f>SUM(S$4:S45)/$BB45</f>
        <v>2469.288683978988</v>
      </c>
      <c r="T430" s="88">
        <f>SUM(T$4:T45)/$BB45</f>
        <v>2614.2531434800403</v>
      </c>
      <c r="U430" s="88">
        <f>SUM(U$4:U45)/$BB45</f>
        <v>2546.9725693352766</v>
      </c>
      <c r="V430" s="88">
        <f>SUM(V$4:V45)/$BB45</f>
        <v>4785.637532178489</v>
      </c>
      <c r="W430" s="88">
        <f>SUM(W$4:W45)/$BB45</f>
        <v>5010.208461189176</v>
      </c>
      <c r="X430" s="88">
        <f>SUM(X$4:X45)/$BB45</f>
        <v>11943.265908467885</v>
      </c>
      <c r="Y430" s="88">
        <f>SUM(Y$4:Y45)/$BB45</f>
        <v>2530.3343353331202</v>
      </c>
      <c r="Z430" s="88">
        <f>SUM(Z$4:Z45)/$BB45</f>
        <v>3842.4310772028566</v>
      </c>
      <c r="AA430" s="88">
        <f>SUM(AA$4:AA45)/$BB45</f>
        <v>10910.271597090594</v>
      </c>
      <c r="AB430" s="88">
        <f>SUM(AB$4:AB45)/$BB45</f>
        <v>9795.2916047841463</v>
      </c>
      <c r="AC430" s="88">
        <f>SUM(AC$4:AC45)/$BB45</f>
        <v>5852.632156313146</v>
      </c>
      <c r="AD430" s="88">
        <f>SUM(AD$4:AD45)/$BB45</f>
        <v>12900.959253857196</v>
      </c>
      <c r="AE430" s="88">
        <f>SUM(AE$4:AE45)/$BB45</f>
        <v>4797.3444140372303</v>
      </c>
      <c r="AF430" s="88">
        <f>SUM(AF$4:AF45)/$BB45</f>
        <v>4003.4077115722835</v>
      </c>
      <c r="AG430" s="88">
        <f>SUM(AG$4:AG45)/$BB45</f>
        <v>4944.6959186575132</v>
      </c>
      <c r="AH430" s="88">
        <f>SUM(AH$4:AH45)/$BB45</f>
        <v>3550.2002614350949</v>
      </c>
      <c r="AI430" s="88">
        <f>SUM(AI$4:AI45)/$BB45</f>
        <v>5921.0779577115518</v>
      </c>
      <c r="AJ430" s="88">
        <f>SUM(AJ$4:AJ45)/$BB45</f>
        <v>11442.046163480118</v>
      </c>
      <c r="AK430" s="88">
        <f>SUM(AK$4:AK45)/$BB45</f>
        <v>26595.026217818649</v>
      </c>
      <c r="AL430" s="88">
        <f>SUM(AL$4:AL45)/$BB45</f>
        <v>6184.8898180973611</v>
      </c>
      <c r="AM430" s="88">
        <f>SUM(AM$4:AM45)/$BB45</f>
        <v>0</v>
      </c>
      <c r="AN430" s="88">
        <f>SUM(AN$4:AN45)/$BB45</f>
        <v>1236.9779636194721</v>
      </c>
      <c r="AO430" s="88">
        <f>SUM(AO$4:AO45)/$BB45</f>
        <v>309.24449090486803</v>
      </c>
      <c r="AP430" s="90">
        <f>SUM(AP$4:AP45)/$BB45</f>
        <v>2783.2004181438124</v>
      </c>
      <c r="AQ430" s="90">
        <f>SUM(AQ$4:AQ45)/$BB45</f>
        <v>6184.8898180973611</v>
      </c>
      <c r="AR430" s="90">
        <f>SUM(AR$4:AR45)/$BB45</f>
        <v>309.24449090486803</v>
      </c>
      <c r="AS430" s="90">
        <f>SUM(AS$4:AS45)/$BB45</f>
        <v>0</v>
      </c>
      <c r="AT430" s="90">
        <f>SUM(AT$4:AT45)/$BB45</f>
        <v>7421.8677817168327</v>
      </c>
      <c r="AU430" s="36"/>
      <c r="AV430" s="63"/>
      <c r="AW430" s="65"/>
      <c r="AX430" s="63"/>
      <c r="AY430" s="63"/>
    </row>
    <row r="431" spans="1:51" x14ac:dyDescent="0.25">
      <c r="A431" s="60">
        <v>19562</v>
      </c>
      <c r="B431" s="88">
        <f>SUM(B$4:B46)/$BB46</f>
        <v>17601.796463773091</v>
      </c>
      <c r="C431" s="88">
        <f>SUM(C$4:C46)/$BB46</f>
        <v>9312.7376293251982</v>
      </c>
      <c r="D431" s="88">
        <f>SUM(D$4:D46)/$BB46</f>
        <v>6381.0916094136401</v>
      </c>
      <c r="E431" s="88">
        <f>SUM(E$4:E46)/$BB46</f>
        <v>3434.6223832435921</v>
      </c>
      <c r="F431" s="88">
        <f>SUM(F$4:F46)/$BB46</f>
        <v>1889.8303228338757</v>
      </c>
      <c r="G431" s="88">
        <f>SUM(G$4:G46)/$BB46</f>
        <v>3503.4853075049614</v>
      </c>
      <c r="H431" s="88">
        <f>SUM(H$4:H46)/$BB46</f>
        <v>1536.7301917878819</v>
      </c>
      <c r="I431" s="88">
        <f>SUM(I$4:I46)/$BB46</f>
        <v>2492.5848893177053</v>
      </c>
      <c r="J431" s="88">
        <f>SUM(J$4:J46)/$BB46</f>
        <v>4963.5515158273438</v>
      </c>
      <c r="K431" s="90">
        <f>SUM(K$4:K46)/$BB46</f>
        <v>1954.635424848489</v>
      </c>
      <c r="L431" s="88">
        <f>SUM(L$4:L46)/$BB46</f>
        <v>485.1718766646282</v>
      </c>
      <c r="M431" s="88">
        <f>SUM(M$4:M46)/$BB46</f>
        <v>1508.679528079108</v>
      </c>
      <c r="N431" s="88">
        <f>SUM(N$4:N46)/$BB46</f>
        <v>3997.7920965181679</v>
      </c>
      <c r="O431" s="88">
        <f>SUM(O$4:O46)/$BB46</f>
        <v>5419.3588930555588</v>
      </c>
      <c r="P431" s="88">
        <f>SUM(P$4:P46)/$BB46</f>
        <v>1659.4604105293731</v>
      </c>
      <c r="Q431" s="88">
        <f>SUM(Q$4:Q46)/$BB46</f>
        <v>2300.079821163175</v>
      </c>
      <c r="R431" s="88">
        <f>SUM(R$4:R46)/$BB46</f>
        <v>5032.6160695098024</v>
      </c>
      <c r="S431" s="88">
        <f>SUM(S$4:S46)/$BB46</f>
        <v>2502.2685045496064</v>
      </c>
      <c r="T431" s="88">
        <f>SUM(T$4:T46)/$BB46</f>
        <v>2651.1016021360942</v>
      </c>
      <c r="U431" s="88">
        <f>SUM(U$4:U46)/$BB46</f>
        <v>2513.7436545757778</v>
      </c>
      <c r="V431" s="88">
        <f>SUM(V$4:V46)/$BB46</f>
        <v>4851.2031802549691</v>
      </c>
      <c r="W431" s="88">
        <f>SUM(W$4:W46)/$BB46</f>
        <v>5101.223933505813</v>
      </c>
      <c r="X431" s="88">
        <f>SUM(X$4:X46)/$BB46</f>
        <v>12641.934913776049</v>
      </c>
      <c r="Y431" s="88">
        <f>SUM(Y$4:Y46)/$BB46</f>
        <v>2578.8696875163237</v>
      </c>
      <c r="Z431" s="88">
        <f>SUM(Z$4:Z46)/$BB46</f>
        <v>3896.2091372239338</v>
      </c>
      <c r="AA431" s="88">
        <f>SUM(AA$4:AA46)/$BB46</f>
        <v>10053.630558228893</v>
      </c>
      <c r="AB431" s="88">
        <f>SUM(AB$4:AB46)/$BB46</f>
        <v>9331.623744814884</v>
      </c>
      <c r="AC431" s="88">
        <f>SUM(AC$4:AC46)/$BB46</f>
        <v>5908.6492537389795</v>
      </c>
      <c r="AD431" s="88">
        <f>SUM(AD$4:AD46)/$BB46</f>
        <v>13222.999655585078</v>
      </c>
      <c r="AE431" s="88">
        <f>SUM(AE$4:AE46)/$BB46</f>
        <v>4832.451634031514</v>
      </c>
      <c r="AF431" s="88">
        <f>SUM(AF$4:AF46)/$BB46</f>
        <v>4070.8571459153059</v>
      </c>
      <c r="AG431" s="88">
        <f>SUM(AG$4:AG46)/$BB46</f>
        <v>4707.9727359370709</v>
      </c>
      <c r="AH431" s="88">
        <f>SUM(AH$4:AH46)/$BB46</f>
        <v>3458.387277632904</v>
      </c>
      <c r="AI431" s="88">
        <f>SUM(AI$4:AI46)/$BB46</f>
        <v>5685.7817228395534</v>
      </c>
      <c r="AJ431" s="88">
        <f>SUM(AJ$4:AJ46)/$BB46</f>
        <v>11084.363494256886</v>
      </c>
      <c r="AK431" s="88">
        <f>SUM(AK$4:AK46)/$BB46</f>
        <v>26879.581473572947</v>
      </c>
      <c r="AL431" s="88">
        <f>SUM(AL$4:AL46)/$BB46</f>
        <v>5542.181747128443</v>
      </c>
      <c r="AM431" s="88">
        <f>SUM(AM$4:AM46)/$BB46</f>
        <v>0</v>
      </c>
      <c r="AN431" s="88">
        <f>SUM(AN$4:AN46)/$BB46</f>
        <v>1108.4363494256886</v>
      </c>
      <c r="AO431" s="88">
        <f>SUM(AO$4:AO46)/$BB46</f>
        <v>277.10908735642215</v>
      </c>
      <c r="AP431" s="90">
        <f>SUM(AP$4:AP46)/$BB46</f>
        <v>2493.9817862077994</v>
      </c>
      <c r="AQ431" s="90">
        <f>SUM(AQ$4:AQ46)/$BB46</f>
        <v>6927.7271839105533</v>
      </c>
      <c r="AR431" s="90">
        <f>SUM(AR$4:AR46)/$BB46</f>
        <v>277.10908735642215</v>
      </c>
      <c r="AS431" s="90">
        <f>SUM(AS$4:AS46)/$BB46</f>
        <v>0</v>
      </c>
      <c r="AT431" s="90">
        <f>SUM(AT$4:AT46)/$BB46</f>
        <v>6927.7271839105533</v>
      </c>
      <c r="AU431" s="36"/>
      <c r="AV431" s="63"/>
      <c r="AW431" s="65"/>
      <c r="AX431" s="63"/>
      <c r="AY431" s="63"/>
    </row>
    <row r="432" spans="1:51" x14ac:dyDescent="0.25">
      <c r="A432" s="60">
        <v>19563</v>
      </c>
      <c r="B432" s="88">
        <f>SUM(B$4:B47)/$BB47</f>
        <v>16274.797050838197</v>
      </c>
      <c r="C432" s="88">
        <f>SUM(C$4:C47)/$BB47</f>
        <v>8875.212682217425</v>
      </c>
      <c r="D432" s="88">
        <f>SUM(D$4:D47)/$BB47</f>
        <v>5972.4953610195198</v>
      </c>
      <c r="E432" s="88">
        <f>SUM(E$4:E47)/$BB47</f>
        <v>3587.9159702762672</v>
      </c>
      <c r="F432" s="88">
        <f>SUM(F$4:F47)/$BB47</f>
        <v>1851.1542457794528</v>
      </c>
      <c r="G432" s="88">
        <f>SUM(G$4:G47)/$BB47</f>
        <v>3478.4106123163383</v>
      </c>
      <c r="H432" s="88">
        <f>SUM(H$4:H47)/$BB47</f>
        <v>1525.7356483742099</v>
      </c>
      <c r="I432" s="88">
        <f>SUM(I$4:I47)/$BB47</f>
        <v>2491.3077139333514</v>
      </c>
      <c r="J432" s="88">
        <f>SUM(J$4:J47)/$BB47</f>
        <v>4668.2069924147436</v>
      </c>
      <c r="K432" s="88">
        <f>SUM(K$4:K47)/$BB47</f>
        <v>1991.4617141607573</v>
      </c>
      <c r="L432" s="88">
        <f>SUM(L$4:L47)/$BB47</f>
        <v>456.32619224403277</v>
      </c>
      <c r="M432" s="88">
        <f>SUM(M$4:M47)/$BB47</f>
        <v>1498.6709743134211</v>
      </c>
      <c r="N432" s="88">
        <f>SUM(N$4:N47)/$BB47</f>
        <v>3971.2989423807239</v>
      </c>
      <c r="O432" s="88">
        <f>SUM(O$4:O47)/$BB47</f>
        <v>5622.4199376489723</v>
      </c>
      <c r="P432" s="88">
        <f>SUM(P$4:P47)/$BB47</f>
        <v>1643.9791607021698</v>
      </c>
      <c r="Q432" s="88">
        <f>SUM(Q$4:Q47)/$BB47</f>
        <v>2277.5222093649077</v>
      </c>
      <c r="R432" s="88">
        <f>SUM(R$4:R47)/$BB47</f>
        <v>4776.0363973680915</v>
      </c>
      <c r="S432" s="88">
        <f>SUM(S$4:S47)/$BB47</f>
        <v>2500.018013890377</v>
      </c>
      <c r="T432" s="88">
        <f>SUM(T$4:T47)/$BB47</f>
        <v>3132.4045059436326</v>
      </c>
      <c r="U432" s="88">
        <f>SUM(U$4:U47)/$BB47</f>
        <v>2431.0440864059556</v>
      </c>
      <c r="V432" s="88">
        <f>SUM(V$4:V47)/$BB47</f>
        <v>4776.9555984154331</v>
      </c>
      <c r="W432" s="88">
        <f>SUM(W$4:W47)/$BB47</f>
        <v>5037.6832755153364</v>
      </c>
      <c r="X432" s="88">
        <f>SUM(X$4:X47)/$BB47</f>
        <v>12617.556415513618</v>
      </c>
      <c r="Y432" s="88">
        <f>SUM(Y$4:Y47)/$BB47</f>
        <v>2548.4105076572887</v>
      </c>
      <c r="Z432" s="88">
        <f>SUM(Z$4:Z47)/$BB47</f>
        <v>3837.3306439161756</v>
      </c>
      <c r="AA432" s="88">
        <f>SUM(AA$4:AA47)/$BB47</f>
        <v>10289.406568892276</v>
      </c>
      <c r="AB432" s="88">
        <f>SUM(AB$4:AB47)/$BB47</f>
        <v>9639.969786735317</v>
      </c>
      <c r="AC432" s="88">
        <f>SUM(AC$4:AC47)/$BB47</f>
        <v>5802.5648145367422</v>
      </c>
      <c r="AD432" s="88">
        <f>SUM(AD$4:AD47)/$BB47</f>
        <v>12616.840111867348</v>
      </c>
      <c r="AE432" s="88">
        <f>SUM(AE$4:AE47)/$BB47</f>
        <v>4759.7369174016158</v>
      </c>
      <c r="AF432" s="88">
        <f>SUM(AF$4:AF47)/$BB47</f>
        <v>4035.8763920013421</v>
      </c>
      <c r="AG432" s="88">
        <f>SUM(AG$4:AG47)/$BB47</f>
        <v>4484.0234717458961</v>
      </c>
      <c r="AH432" s="88">
        <f>SUM(AH$4:AH47)/$BB47</f>
        <v>3433.4090532576975</v>
      </c>
      <c r="AI432" s="88">
        <f>SUM(AI$4:AI47)/$BB47</f>
        <v>5612.8077724973418</v>
      </c>
      <c r="AJ432" s="88">
        <f>SUM(AJ$4:AJ47)/$BB47</f>
        <v>10967.28250876566</v>
      </c>
      <c r="AK432" s="88">
        <f>SUM(AK$4:AK47)/$BB47</f>
        <v>29910.770478451799</v>
      </c>
      <c r="AL432" s="88">
        <f>SUM(AL$4:AL47)/$BB47</f>
        <v>5732.8976750365955</v>
      </c>
      <c r="AM432" s="88">
        <f>SUM(AM$4:AM47)/$BB47</f>
        <v>0</v>
      </c>
      <c r="AN432" s="88">
        <f>SUM(AN$4:AN47)/$BB47</f>
        <v>1246.282103268825</v>
      </c>
      <c r="AO432" s="88">
        <f>SUM(AO$4:AO47)/$BB47</f>
        <v>249.25642065376502</v>
      </c>
      <c r="AP432" s="90">
        <f>SUM(AP$4:AP47)/$BB47</f>
        <v>2243.3077858838851</v>
      </c>
      <c r="AQ432" s="90">
        <f>SUM(AQ$4:AQ47)/$BB47</f>
        <v>8225.4618815742451</v>
      </c>
      <c r="AR432" s="90">
        <f>SUM(AR$4:AR47)/$BB47</f>
        <v>747.769261961295</v>
      </c>
      <c r="AS432" s="90">
        <f>SUM(AS$4:AS47)/$BB47</f>
        <v>1744.794944576355</v>
      </c>
      <c r="AT432" s="90">
        <f>SUM(AT$4:AT47)/$BB47</f>
        <v>6480.6669369978899</v>
      </c>
      <c r="AU432" s="36"/>
      <c r="AV432" s="63"/>
      <c r="AW432" s="65"/>
      <c r="AX432" s="63"/>
      <c r="AY432" s="63"/>
    </row>
    <row r="433" spans="1:51" x14ac:dyDescent="0.25">
      <c r="A433" s="60">
        <v>19564</v>
      </c>
      <c r="B433" s="88">
        <f>SUM(B$4:B48)/$BB48</f>
        <v>13782.685209103218</v>
      </c>
      <c r="C433" s="88">
        <f>SUM(C$4:C48)/$BB48</f>
        <v>8117.7444498523864</v>
      </c>
      <c r="D433" s="88">
        <f>SUM(D$4:D48)/$BB48</f>
        <v>5174.3160596408288</v>
      </c>
      <c r="E433" s="88">
        <f>SUM(E$4:E48)/$BB48</f>
        <v>3012.6733676196122</v>
      </c>
      <c r="F433" s="88">
        <f>SUM(F$4:F48)/$BB48</f>
        <v>1736.5328706597934</v>
      </c>
      <c r="G433" s="88">
        <f>SUM(G$4:G48)/$BB48</f>
        <v>3334.3246305461967</v>
      </c>
      <c r="H433" s="88">
        <f>SUM(H$4:H48)/$BB48</f>
        <v>1462.5433060962407</v>
      </c>
      <c r="I433" s="88">
        <f>SUM(I$4:I48)/$BB48</f>
        <v>2397.9263668805274</v>
      </c>
      <c r="J433" s="88">
        <f>SUM(J$4:J48)/$BB48</f>
        <v>3943.9541465782918</v>
      </c>
      <c r="K433" s="88">
        <f>SUM(K$4:K48)/$BB48</f>
        <v>1977.8965475749164</v>
      </c>
      <c r="L433" s="88">
        <f>SUM(L$4:L48)/$BB48</f>
        <v>398.49255200262888</v>
      </c>
      <c r="M433" s="88">
        <f>SUM(M$4:M48)/$BB48</f>
        <v>1433.096628297757</v>
      </c>
      <c r="N433" s="88">
        <f>SUM(N$4:N48)/$BB48</f>
        <v>3385.0128463927263</v>
      </c>
      <c r="O433" s="88">
        <f>SUM(O$4:O48)/$BB48</f>
        <v>5747.0784587933977</v>
      </c>
      <c r="P433" s="88">
        <f>SUM(P$4:P48)/$BB48</f>
        <v>1574.0548428010748</v>
      </c>
      <c r="Q433" s="88">
        <f>SUM(Q$4:Q48)/$BB48</f>
        <v>2178.9689971458029</v>
      </c>
      <c r="R433" s="88">
        <f>SUM(R$4:R48)/$BB48</f>
        <v>4735.6107214830981</v>
      </c>
      <c r="S433" s="88">
        <f>SUM(S$4:S48)/$BB48</f>
        <v>2396.1785309137517</v>
      </c>
      <c r="T433" s="88">
        <f>SUM(T$4:T48)/$BB48</f>
        <v>2712.194176845579</v>
      </c>
      <c r="U433" s="88">
        <f>SUM(U$4:U48)/$BB48</f>
        <v>2149.6819418729069</v>
      </c>
      <c r="V433" s="88">
        <f>SUM(V$4:V48)/$BB48</f>
        <v>4830.818516362061</v>
      </c>
      <c r="W433" s="88">
        <f>SUM(W$4:W48)/$BB48</f>
        <v>4810.7223654158579</v>
      </c>
      <c r="X433" s="88">
        <f>SUM(X$4:X48)/$BB48</f>
        <v>11119.217128963741</v>
      </c>
      <c r="Y433" s="88">
        <f>SUM(Y$4:Y48)/$BB48</f>
        <v>2436.2013097501476</v>
      </c>
      <c r="Z433" s="88">
        <f>SUM(Z$4:Z48)/$BB48</f>
        <v>3648.3052973584013</v>
      </c>
      <c r="AA433" s="88">
        <f>SUM(AA$4:AA48)/$BB48</f>
        <v>8652.2371224436847</v>
      </c>
      <c r="AB433" s="88">
        <f>SUM(AB$4:AB48)/$BB48</f>
        <v>11729.770380389042</v>
      </c>
      <c r="AC433" s="88">
        <f>SUM(AC$4:AC48)/$BB48</f>
        <v>4853.7433733515891</v>
      </c>
      <c r="AD433" s="88">
        <f>SUM(AD$4:AD48)/$BB48</f>
        <v>10718.820279827929</v>
      </c>
      <c r="AE433" s="88">
        <f>SUM(AE$4:AE48)/$BB48</f>
        <v>4465.2351449691769</v>
      </c>
      <c r="AF433" s="88">
        <f>SUM(AF$4:AF48)/$BB48</f>
        <v>3823.8101876785809</v>
      </c>
      <c r="AG433" s="88">
        <f>SUM(AG$4:AG48)/$BB48</f>
        <v>3996.1445773282876</v>
      </c>
      <c r="AH433" s="88">
        <f>SUM(AH$4:AH48)/$BB48</f>
        <v>3259.7543899213397</v>
      </c>
      <c r="AI433" s="88">
        <f>SUM(AI$4:AI48)/$BB48</f>
        <v>8100.0424875167382</v>
      </c>
      <c r="AJ433" s="88">
        <f>SUM(AJ$4:AJ48)/$BB48</f>
        <v>9795.6476235533937</v>
      </c>
      <c r="AK433" s="88">
        <f>SUM(AK$4:AK48)/$BB48</f>
        <v>27387.831110751325</v>
      </c>
      <c r="AL433" s="88">
        <f>SUM(AL$4:AL48)/$BB48</f>
        <v>20191.028775079445</v>
      </c>
      <c r="AM433" s="88">
        <f>SUM(AM$4:AM48)/$BB48</f>
        <v>199.9111759908856</v>
      </c>
      <c r="AN433" s="88">
        <f>SUM(AN$4:AN48)/$BB48</f>
        <v>999.55587995442795</v>
      </c>
      <c r="AO433" s="88">
        <f>SUM(AO$4:AO48)/$BB48</f>
        <v>399.82235198177119</v>
      </c>
      <c r="AP433" s="90">
        <f>SUM(AP$4:AP48)/$BB48</f>
        <v>1799.2005839179703</v>
      </c>
      <c r="AQ433" s="90">
        <f>SUM(AQ$4:AQ48)/$BB48</f>
        <v>6796.9799836901102</v>
      </c>
      <c r="AR433" s="90">
        <f>SUM(AR$4:AR48)/$BB48</f>
        <v>1799.2005839179703</v>
      </c>
      <c r="AS433" s="90">
        <f>SUM(AS$4:AS48)/$BB48</f>
        <v>1399.3782319361992</v>
      </c>
      <c r="AT433" s="90">
        <f>SUM(AT$4:AT48)/$BB48</f>
        <v>6397.1576317083391</v>
      </c>
      <c r="AU433" s="36"/>
      <c r="AV433" s="63"/>
      <c r="AW433" s="65"/>
      <c r="AX433" s="63"/>
      <c r="AY433" s="63"/>
    </row>
    <row r="434" spans="1:51" x14ac:dyDescent="0.25">
      <c r="A434" s="60">
        <v>19565</v>
      </c>
      <c r="B434" s="88">
        <f>SUM(B$4:B49)/$BB49</f>
        <v>12699.482851449104</v>
      </c>
      <c r="C434" s="88">
        <f>SUM(C$4:C49)/$BB49</f>
        <v>11599.730993749692</v>
      </c>
      <c r="D434" s="88">
        <f>SUM(D$4:D49)/$BB49</f>
        <v>4899.0955306279029</v>
      </c>
      <c r="E434" s="88">
        <f>SUM(E$4:E49)/$BB49</f>
        <v>2746.729909179659</v>
      </c>
      <c r="F434" s="88">
        <f>SUM(F$4:F49)/$BB49</f>
        <v>1790.753301019955</v>
      </c>
      <c r="G434" s="88">
        <f>SUM(G$4:G49)/$BB49</f>
        <v>3511.1465470540702</v>
      </c>
      <c r="H434" s="88">
        <f>SUM(H$4:H49)/$BB49</f>
        <v>1540.1153929215498</v>
      </c>
      <c r="I434" s="88">
        <f>SUM(I$4:I49)/$BB49</f>
        <v>2572.7826629343958</v>
      </c>
      <c r="J434" s="88">
        <f>SUM(J$4:J49)/$BB49</f>
        <v>3556.5291705526129</v>
      </c>
      <c r="K434" s="88">
        <f>SUM(K$4:K49)/$BB49</f>
        <v>2151.5815181723942</v>
      </c>
      <c r="L434" s="88">
        <f>SUM(L$4:L49)/$BB49</f>
        <v>380.77920810583959</v>
      </c>
      <c r="M434" s="88">
        <f>SUM(M$4:M49)/$BB49</f>
        <v>1505.6223419732789</v>
      </c>
      <c r="N434" s="88">
        <f>SUM(N$4:N49)/$BB49</f>
        <v>3635.2953529510728</v>
      </c>
      <c r="O434" s="88">
        <f>SUM(O$4:O49)/$BB49</f>
        <v>5275.6618133673519</v>
      </c>
      <c r="P434" s="88">
        <f>SUM(P$4:P49)/$BB49</f>
        <v>1522.5306331845359</v>
      </c>
      <c r="Q434" s="88">
        <f>SUM(Q$4:Q49)/$BB49</f>
        <v>2270.6985503666638</v>
      </c>
      <c r="R434" s="88">
        <f>SUM(R$4:R49)/$BB49</f>
        <v>4407.5557740073164</v>
      </c>
      <c r="S434" s="88">
        <f>SUM(S$4:S49)/$BB49</f>
        <v>2481.1649634218852</v>
      </c>
      <c r="T434" s="88">
        <f>SUM(T$4:T49)/$BB49</f>
        <v>2779.8372225855383</v>
      </c>
      <c r="U434" s="88">
        <f>SUM(U$4:U49)/$BB49</f>
        <v>2184.23639445035</v>
      </c>
      <c r="V434" s="88">
        <f>SUM(V$4:V49)/$BB49</f>
        <v>4832.4221778511519</v>
      </c>
      <c r="W434" s="88">
        <f>SUM(W$4:W49)/$BB49</f>
        <v>4995.0963800500695</v>
      </c>
      <c r="X434" s="88">
        <f>SUM(X$4:X49)/$BB49</f>
        <v>9886.3734078428242</v>
      </c>
      <c r="Y434" s="88">
        <f>SUM(Y$4:Y49)/$BB49</f>
        <v>2532.039845136791</v>
      </c>
      <c r="Z434" s="88">
        <f>SUM(Z$4:Z49)/$BB49</f>
        <v>3772.9220543348415</v>
      </c>
      <c r="AA434" s="88">
        <f>SUM(AA$4:AA49)/$BB49</f>
        <v>11372.16063110528</v>
      </c>
      <c r="AB434" s="88">
        <f>SUM(AB$4:AB49)/$BB49</f>
        <v>11611.42463295245</v>
      </c>
      <c r="AC434" s="88">
        <f>SUM(AC$4:AC49)/$BB49</f>
        <v>5195.2507602105698</v>
      </c>
      <c r="AD434" s="88">
        <f>SUM(AD$4:AD49)/$BB49</f>
        <v>9542.727327939343</v>
      </c>
      <c r="AE434" s="88">
        <f>SUM(AE$4:AE49)/$BB49</f>
        <v>4347.0787371256483</v>
      </c>
      <c r="AF434" s="88">
        <f>SUM(AF$4:AF49)/$BB49</f>
        <v>4139.7199919505993</v>
      </c>
      <c r="AG434" s="88">
        <f>SUM(AG$4:AG49)/$BB49</f>
        <v>3978.801496601593</v>
      </c>
      <c r="AH434" s="88">
        <f>SUM(AH$4:AH49)/$BB49</f>
        <v>3348.7255396532628</v>
      </c>
      <c r="AI434" s="88">
        <f>SUM(AI$4:AI49)/$BB49</f>
        <v>8324.5844485191883</v>
      </c>
      <c r="AJ434" s="88">
        <f>SUM(AJ$4:AJ49)/$BB49</f>
        <v>8750.4017512332703</v>
      </c>
      <c r="AK434" s="88">
        <f>SUM(AK$4:AK49)/$BB49</f>
        <v>25393.322729069096</v>
      </c>
      <c r="AL434" s="88">
        <f>SUM(AL$4:AL49)/$BB49</f>
        <v>19731.298066506391</v>
      </c>
      <c r="AM434" s="88">
        <f>SUM(AM$4:AM49)/$BB49</f>
        <v>857.88252463071274</v>
      </c>
      <c r="AN434" s="88">
        <f>SUM(AN$4:AN49)/$BB49</f>
        <v>857.88252463071274</v>
      </c>
      <c r="AO434" s="88">
        <f>SUM(AO$4:AO49)/$BB49</f>
        <v>343.15300985228509</v>
      </c>
      <c r="AP434" s="90">
        <f>SUM(AP$4:AP49)/$BB49</f>
        <v>1544.1885443352828</v>
      </c>
      <c r="AQ434" s="90">
        <f>SUM(AQ$4:AQ49)/$BB49</f>
        <v>6863.0601970457019</v>
      </c>
      <c r="AR434" s="90">
        <f>SUM(AR$4:AR49)/$BB49</f>
        <v>1715.7650492614255</v>
      </c>
      <c r="AS434" s="90">
        <f>SUM(AS$4:AS49)/$BB49</f>
        <v>1867.3399659277623</v>
      </c>
      <c r="AT434" s="90">
        <f>SUM(AT$4:AT49)/$BB49</f>
        <v>5490.4481576365615</v>
      </c>
      <c r="AU434" s="36"/>
      <c r="AV434" s="63"/>
      <c r="AW434" s="65"/>
      <c r="AX434" s="63"/>
      <c r="AY434" s="63"/>
    </row>
    <row r="435" spans="1:51" x14ac:dyDescent="0.25">
      <c r="A435" s="60">
        <v>19566</v>
      </c>
      <c r="B435" s="88">
        <f>SUM(B$4:B50)/$BB50</f>
        <v>11654.515625124526</v>
      </c>
      <c r="C435" s="88">
        <f>SUM(C$4:C50)/$BB50</f>
        <v>13257.094892234478</v>
      </c>
      <c r="D435" s="88">
        <f>SUM(D$4:D50)/$BB50</f>
        <v>4774.8217475780921</v>
      </c>
      <c r="E435" s="88">
        <f>SUM(E$4:E50)/$BB50</f>
        <v>2573.8535721601215</v>
      </c>
      <c r="F435" s="88">
        <f>SUM(F$4:F50)/$BB50</f>
        <v>2033.3626216610544</v>
      </c>
      <c r="G435" s="88">
        <f>SUM(G$4:G50)/$BB50</f>
        <v>3532.5365409158235</v>
      </c>
      <c r="H435" s="88">
        <f>SUM(H$4:H50)/$BB50</f>
        <v>1549.5076055970062</v>
      </c>
      <c r="I435" s="88">
        <f>SUM(I$4:I50)/$BB50</f>
        <v>2578.2919443808801</v>
      </c>
      <c r="J435" s="88">
        <f>SUM(J$4:J50)/$BB50</f>
        <v>3742.045885841721</v>
      </c>
      <c r="K435" s="88">
        <f>SUM(K$4:K50)/$BB50</f>
        <v>2209.3936866697941</v>
      </c>
      <c r="L435" s="88">
        <f>SUM(L$4:L50)/$BB50</f>
        <v>362.45588642397144</v>
      </c>
      <c r="M435" s="88">
        <f>SUM(M$4:M50)/$BB50</f>
        <v>1517.1946055034775</v>
      </c>
      <c r="N435" s="88">
        <f>SUM(N$4:N50)/$BB50</f>
        <v>3707.5603344704882</v>
      </c>
      <c r="O435" s="88">
        <f>SUM(O$4:O50)/$BB50</f>
        <v>5701.6895672124601</v>
      </c>
      <c r="P435" s="88">
        <f>SUM(P$4:P50)/$BB50</f>
        <v>1559.3388727078509</v>
      </c>
      <c r="Q435" s="88">
        <f>SUM(Q$4:Q50)/$BB50</f>
        <v>2305.3340604835957</v>
      </c>
      <c r="R435" s="88">
        <f>SUM(R$4:R50)/$BB50</f>
        <v>4640.1470892690977</v>
      </c>
      <c r="S435" s="88">
        <f>SUM(S$4:S50)/$BB50</f>
        <v>2513.9043710939841</v>
      </c>
      <c r="T435" s="88">
        <f>SUM(T$4:T50)/$BB50</f>
        <v>3057.0282553830634</v>
      </c>
      <c r="U435" s="88">
        <f>SUM(U$4:U50)/$BB50</f>
        <v>2181.3804879052855</v>
      </c>
      <c r="V435" s="88">
        <f>SUM(V$4:V50)/$BB50</f>
        <v>4564.692939872637</v>
      </c>
      <c r="W435" s="88">
        <f>SUM(W$4:W50)/$BB50</f>
        <v>5056.5536514019295</v>
      </c>
      <c r="X435" s="88">
        <f>SUM(X$4:X50)/$BB50</f>
        <v>9627.4175241845933</v>
      </c>
      <c r="Y435" s="88">
        <f>SUM(Y$4:Y50)/$BB50</f>
        <v>2384.503754206431</v>
      </c>
      <c r="Z435" s="88">
        <f>SUM(Z$4:Z50)/$BB50</f>
        <v>3801.1682788482776</v>
      </c>
      <c r="AA435" s="88">
        <f>SUM(AA$4:AA50)/$BB50</f>
        <v>10181.209526195677</v>
      </c>
      <c r="AB435" s="88">
        <f>SUM(AB$4:AB50)/$BB50</f>
        <v>11905.483057772215</v>
      </c>
      <c r="AC435" s="88">
        <f>SUM(AC$4:AC50)/$BB50</f>
        <v>4884.696226118961</v>
      </c>
      <c r="AD435" s="88">
        <f>SUM(AD$4:AD50)/$BB50</f>
        <v>10232.282764437259</v>
      </c>
      <c r="AE435" s="88">
        <f>SUM(AE$4:AE50)/$BB50</f>
        <v>3985.3104115109586</v>
      </c>
      <c r="AF435" s="88">
        <f>SUM(AF$4:AF50)/$BB50</f>
        <v>4123.9097774002357</v>
      </c>
      <c r="AG435" s="88">
        <f>SUM(AG$4:AG50)/$BB50</f>
        <v>3811.8266099066846</v>
      </c>
      <c r="AH435" s="88">
        <f>SUM(AH$4:AH50)/$BB50</f>
        <v>3104.7945989247964</v>
      </c>
      <c r="AI435" s="88">
        <f>SUM(AI$4:AI50)/$BB50</f>
        <v>7795.9941800181314</v>
      </c>
      <c r="AJ435" s="88">
        <f>SUM(AJ$4:AJ50)/$BB50</f>
        <v>8020.2264890081506</v>
      </c>
      <c r="AK435" s="88">
        <f>SUM(AK$4:AK50)/$BB50</f>
        <v>23455.379354646477</v>
      </c>
      <c r="AL435" s="88">
        <f>SUM(AL$4:AL50)/$BB50</f>
        <v>22093.454101796036</v>
      </c>
      <c r="AM435" s="88">
        <f>SUM(AM$4:AM50)/$BB50</f>
        <v>1513.250280944934</v>
      </c>
      <c r="AN435" s="88">
        <f>SUM(AN$4:AN50)/$BB50</f>
        <v>756.62514047246702</v>
      </c>
      <c r="AO435" s="88">
        <f>SUM(AO$4:AO50)/$BB50</f>
        <v>453.97508428348021</v>
      </c>
      <c r="AP435" s="90">
        <f>SUM(AP$4:AP50)/$BB50</f>
        <v>1664.5753090394276</v>
      </c>
      <c r="AQ435" s="90">
        <f>SUM(AQ$4:AQ50)/$BB50</f>
        <v>6204.3261518742293</v>
      </c>
      <c r="AR435" s="90">
        <f>SUM(AR$4:AR50)/$BB50</f>
        <v>2269.875421417401</v>
      </c>
      <c r="AS435" s="90">
        <f>SUM(AS$4:AS50)/$BB50</f>
        <v>1798.2595715369503</v>
      </c>
      <c r="AT435" s="90">
        <f>SUM(AT$4:AT50)/$BB50</f>
        <v>4842.400899023789</v>
      </c>
      <c r="AU435" s="36"/>
      <c r="AV435" s="63"/>
      <c r="AW435" s="65"/>
      <c r="AX435" s="63"/>
      <c r="AY435" s="63"/>
    </row>
    <row r="436" spans="1:51" x14ac:dyDescent="0.25">
      <c r="A436" s="60">
        <v>19567</v>
      </c>
      <c r="B436" s="88">
        <f>SUM(B$4:B51)/$BB51</f>
        <v>9734.2065055713028</v>
      </c>
      <c r="C436" s="88">
        <f>SUM(C$4:C51)/$BB51</f>
        <v>15796.878737178993</v>
      </c>
      <c r="D436" s="88">
        <f>SUM(D$4:D51)/$BB51</f>
        <v>4520.8250975558285</v>
      </c>
      <c r="E436" s="88">
        <f>SUM(E$4:E51)/$BB51</f>
        <v>2371.7481164495175</v>
      </c>
      <c r="F436" s="88">
        <f>SUM(F$4:F51)/$BB51</f>
        <v>2056.0145972843352</v>
      </c>
      <c r="G436" s="88">
        <f>SUM(G$4:G51)/$BB51</f>
        <v>3733.6729158695498</v>
      </c>
      <c r="H436" s="88">
        <f>SUM(H$4:H51)/$BB51</f>
        <v>1402.3784137094451</v>
      </c>
      <c r="I436" s="88">
        <f>SUM(I$4:I51)/$BB51</f>
        <v>2624.9500921001668</v>
      </c>
      <c r="J436" s="88">
        <f>SUM(J$4:J51)/$BB51</f>
        <v>3334.9514624558219</v>
      </c>
      <c r="K436" s="88">
        <f>SUM(K$4:K51)/$BB51</f>
        <v>2387.5207093299418</v>
      </c>
      <c r="L436" s="88">
        <f>SUM(L$4:L51)/$BB51</f>
        <v>347.16748057267199</v>
      </c>
      <c r="M436" s="88">
        <f>SUM(M$4:M51)/$BB51</f>
        <v>1594.5009049975549</v>
      </c>
      <c r="N436" s="88">
        <f>SUM(N$4:N51)/$BB51</f>
        <v>3181.7460614540669</v>
      </c>
      <c r="O436" s="88">
        <f>SUM(O$4:O51)/$BB51</f>
        <v>4825.9547476871876</v>
      </c>
      <c r="P436" s="88">
        <f>SUM(P$4:P51)/$BB51</f>
        <v>1639.9724845482476</v>
      </c>
      <c r="Q436" s="88">
        <f>SUM(Q$4:Q51)/$BB51</f>
        <v>2025.5759487561218</v>
      </c>
      <c r="R436" s="88">
        <f>SUM(R$4:R51)/$BB51</f>
        <v>5057.7837180216839</v>
      </c>
      <c r="S436" s="88">
        <f>SUM(S$4:S51)/$BB51</f>
        <v>2197.547308869227</v>
      </c>
      <c r="T436" s="88">
        <f>SUM(T$4:T51)/$BB51</f>
        <v>2645.3663336276522</v>
      </c>
      <c r="U436" s="88">
        <f>SUM(U$4:U51)/$BB51</f>
        <v>2207.827537805299</v>
      </c>
      <c r="V436" s="88">
        <f>SUM(V$4:V51)/$BB51</f>
        <v>3888.473013707815</v>
      </c>
      <c r="W436" s="88">
        <f>SUM(W$4:W51)/$BB51</f>
        <v>5214.311813610736</v>
      </c>
      <c r="X436" s="88">
        <f>SUM(X$4:X51)/$BB51</f>
        <v>8686.6702461722052</v>
      </c>
      <c r="Y436" s="88">
        <f>SUM(Y$4:Y51)/$BB51</f>
        <v>2497.8762292033221</v>
      </c>
      <c r="Z436" s="88">
        <f>SUM(Z$4:Z51)/$BB51</f>
        <v>3908.4508712766742</v>
      </c>
      <c r="AA436" s="88">
        <f>SUM(AA$4:AA51)/$BB51</f>
        <v>13759.820322181969</v>
      </c>
      <c r="AB436" s="88">
        <f>SUM(AB$4:AB51)/$BB51</f>
        <v>11313.618693617942</v>
      </c>
      <c r="AC436" s="88">
        <f>SUM(AC$4:AC51)/$BB51</f>
        <v>4776.1796788483025</v>
      </c>
      <c r="AD436" s="88">
        <f>SUM(AD$4:AD51)/$BB51</f>
        <v>11805.592038346178</v>
      </c>
      <c r="AE436" s="88">
        <f>SUM(AE$4:AE51)/$BB51</f>
        <v>3535.5290577241899</v>
      </c>
      <c r="AF436" s="88">
        <f>SUM(AF$4:AF51)/$BB51</f>
        <v>3899.3500782800343</v>
      </c>
      <c r="AG436" s="88">
        <f>SUM(AG$4:AG51)/$BB51</f>
        <v>3642.02981718819</v>
      </c>
      <c r="AH436" s="88">
        <f>SUM(AH$4:AH51)/$BB51</f>
        <v>2684.7508608044195</v>
      </c>
      <c r="AI436" s="88">
        <f>SUM(AI$4:AI51)/$BB51</f>
        <v>6802.3029314249889</v>
      </c>
      <c r="AJ436" s="88">
        <f>SUM(AJ$4:AJ51)/$BB51</f>
        <v>9233.0698506703739</v>
      </c>
      <c r="AK436" s="88">
        <f>SUM(AK$4:AK51)/$BB51</f>
        <v>25328.556482244403</v>
      </c>
      <c r="AL436" s="88">
        <f>SUM(AL$4:AL51)/$BB51</f>
        <v>20088.165485917976</v>
      </c>
      <c r="AM436" s="88">
        <f>SUM(AM$4:AM51)/$BB51</f>
        <v>1497.2545703789797</v>
      </c>
      <c r="AN436" s="88">
        <f>SUM(AN$4:AN51)/$BB51</f>
        <v>748.62728518948984</v>
      </c>
      <c r="AO436" s="88">
        <f>SUM(AO$4:AO51)/$BB51</f>
        <v>374.31364259474492</v>
      </c>
      <c r="AP436" s="90">
        <f>SUM(AP$4:AP51)/$BB51</f>
        <v>1497.2545703789797</v>
      </c>
      <c r="AQ436" s="90">
        <f>SUM(AQ$4:AQ51)/$BB51</f>
        <v>7111.9592093001529</v>
      </c>
      <c r="AR436" s="90">
        <f>SUM(AR$4:AR51)/$BB51</f>
        <v>2245.8818555684693</v>
      </c>
      <c r="AS436" s="90">
        <f>SUM(AS$4:AS51)/$BB51</f>
        <v>1857.0229670838887</v>
      </c>
      <c r="AT436" s="90">
        <f>SUM(AT$4:AT51)/$BB51</f>
        <v>3992.6788543439457</v>
      </c>
      <c r="AU436" s="36"/>
      <c r="AV436" s="63"/>
      <c r="AW436" s="65"/>
      <c r="AX436" s="63"/>
      <c r="AY436" s="63"/>
    </row>
    <row r="437" spans="1:51" x14ac:dyDescent="0.25">
      <c r="A437" s="60">
        <v>19568</v>
      </c>
      <c r="B437" s="88">
        <f>SUM(B$4:B52)/$BB52</f>
        <v>8680.1308974251915</v>
      </c>
      <c r="C437" s="88">
        <f>SUM(C$4:C52)/$BB52</f>
        <v>14283.489680681194</v>
      </c>
      <c r="D437" s="88">
        <f>SUM(D$4:D52)/$BB52</f>
        <v>4520.3981502676515</v>
      </c>
      <c r="E437" s="88">
        <f>SUM(E$4:E52)/$BB52</f>
        <v>2824.0153660070532</v>
      </c>
      <c r="F437" s="88">
        <f>SUM(F$4:F52)/$BB52</f>
        <v>1827.5141864607697</v>
      </c>
      <c r="G437" s="88">
        <f>SUM(G$4:G52)/$BB52</f>
        <v>3651.6406148058436</v>
      </c>
      <c r="H437" s="88">
        <f>SUM(H$4:H52)/$BB52</f>
        <v>1435.3346805394772</v>
      </c>
      <c r="I437" s="88">
        <f>SUM(I$4:I52)/$BB52</f>
        <v>2827.0820929124529</v>
      </c>
      <c r="J437" s="88">
        <f>SUM(J$4:J52)/$BB52</f>
        <v>3163.0637292266124</v>
      </c>
      <c r="K437" s="88">
        <f>SUM(K$4:K52)/$BB52</f>
        <v>2424.4099545965946</v>
      </c>
      <c r="L437" s="88">
        <f>SUM(L$4:L52)/$BB52</f>
        <v>327.10316776780314</v>
      </c>
      <c r="M437" s="88">
        <f>SUM(M$4:M52)/$BB52</f>
        <v>1593.4305174881888</v>
      </c>
      <c r="N437" s="88">
        <f>SUM(N$4:N52)/$BB52</f>
        <v>3346.6975586194712</v>
      </c>
      <c r="O437" s="88">
        <f>SUM(O$4:O52)/$BB52</f>
        <v>5194.3356881144509</v>
      </c>
      <c r="P437" s="88">
        <f>SUM(P$4:P52)/$BB52</f>
        <v>1478.8679052959938</v>
      </c>
      <c r="Q437" s="88">
        <f>SUM(Q$4:Q52)/$BB52</f>
        <v>1802.0063801878621</v>
      </c>
      <c r="R437" s="88">
        <f>SUM(R$4:R52)/$BB52</f>
        <v>5180.6206024200337</v>
      </c>
      <c r="S437" s="88">
        <f>SUM(S$4:S52)/$BB52</f>
        <v>2248.4453247958768</v>
      </c>
      <c r="T437" s="88">
        <f>SUM(T$4:T52)/$BB52</f>
        <v>2649.6992600312533</v>
      </c>
      <c r="U437" s="88">
        <f>SUM(U$4:U52)/$BB52</f>
        <v>2175.7801463037408</v>
      </c>
      <c r="V437" s="88">
        <f>SUM(V$4:V52)/$BB52</f>
        <v>4047.9077276815265</v>
      </c>
      <c r="W437" s="88">
        <f>SUM(W$4:W52)/$BB52</f>
        <v>5231.0447044536959</v>
      </c>
      <c r="X437" s="88">
        <f>SUM(X$4:X52)/$BB52</f>
        <v>9161.5572492054216</v>
      </c>
      <c r="Y437" s="88">
        <f>SUM(Y$4:Y52)/$BB52</f>
        <v>2406.9157591187068</v>
      </c>
      <c r="Z437" s="88">
        <f>SUM(Z$4:Z52)/$BB52</f>
        <v>3379.8691001852098</v>
      </c>
      <c r="AA437" s="88">
        <f>SUM(AA$4:AA52)/$BB52</f>
        <v>12680.979260058426</v>
      </c>
      <c r="AB437" s="88">
        <f>SUM(AB$4:AB52)/$BB52</f>
        <v>10108.248838919048</v>
      </c>
      <c r="AC437" s="88">
        <f>SUM(AC$4:AC52)/$BB52</f>
        <v>4943.5054738066483</v>
      </c>
      <c r="AD437" s="88">
        <f>SUM(AD$4:AD52)/$BB52</f>
        <v>11147.881084767836</v>
      </c>
      <c r="AE437" s="88">
        <f>SUM(AE$4:AE52)/$BB52</f>
        <v>3694.7129861516082</v>
      </c>
      <c r="AF437" s="88">
        <f>SUM(AF$4:AF52)/$BB52</f>
        <v>4940.6301863531135</v>
      </c>
      <c r="AG437" s="88">
        <f>SUM(AG$4:AG52)/$BB52</f>
        <v>4097.6389113802015</v>
      </c>
      <c r="AH437" s="88">
        <f>SUM(AH$4:AH52)/$BB52</f>
        <v>2354.3996949207408</v>
      </c>
      <c r="AI437" s="88">
        <f>SUM(AI$4:AI52)/$BB52</f>
        <v>6432.2929753064909</v>
      </c>
      <c r="AJ437" s="88">
        <f>SUM(AJ$4:AJ52)/$BB52</f>
        <v>9305.7665223093445</v>
      </c>
      <c r="AK437" s="88">
        <f>SUM(AK$4:AK52)/$BB52</f>
        <v>26638.78086100861</v>
      </c>
      <c r="AL437" s="88">
        <f>SUM(AL$4:AL52)/$BB52</f>
        <v>22061.985800081704</v>
      </c>
      <c r="AM437" s="88">
        <f>SUM(AM$4:AM52)/$BB52</f>
        <v>1882.065139343463</v>
      </c>
      <c r="AN437" s="88">
        <f>SUM(AN$4:AN52)/$BB52</f>
        <v>627.355046447821</v>
      </c>
      <c r="AO437" s="88">
        <f>SUM(AO$4:AO52)/$BB52</f>
        <v>522.79587203985079</v>
      </c>
      <c r="AP437" s="90">
        <f>SUM(AP$4:AP52)/$BB52</f>
        <v>1568.3876161195526</v>
      </c>
      <c r="AQ437" s="90">
        <f>SUM(AQ$4:AQ52)/$BB52</f>
        <v>7423.7013829658817</v>
      </c>
      <c r="AR437" s="90">
        <f>SUM(AR$4:AR52)/$BB52</f>
        <v>2091.1834881594032</v>
      </c>
      <c r="AS437" s="90">
        <f>SUM(AS$4:AS52)/$BB52</f>
        <v>2601.7903395860085</v>
      </c>
      <c r="AT437" s="90">
        <f>SUM(AT$4:AT52)/$BB52</f>
        <v>3450.4527554630154</v>
      </c>
      <c r="AU437" s="36"/>
      <c r="AV437" s="63"/>
      <c r="AW437" s="65"/>
      <c r="AX437" s="63"/>
      <c r="AY437" s="63"/>
    </row>
    <row r="438" spans="1:51" x14ac:dyDescent="0.25">
      <c r="A438" s="60">
        <v>19569</v>
      </c>
      <c r="B438" s="88">
        <f>SUM(B$4:B53)/$BB53</f>
        <v>8018.6286149901471</v>
      </c>
      <c r="C438" s="88">
        <f>SUM(C$4:C53)/$BB53</f>
        <v>14287.345262772054</v>
      </c>
      <c r="D438" s="88">
        <f>SUM(D$4:D53)/$BB53</f>
        <v>4357.5099965809341</v>
      </c>
      <c r="E438" s="88">
        <f>SUM(E$4:E53)/$BB53</f>
        <v>3604.0028497056337</v>
      </c>
      <c r="F438" s="88">
        <f>SUM(F$4:F53)/$BB53</f>
        <v>1875.4123625927318</v>
      </c>
      <c r="G438" s="88">
        <f>SUM(G$4:G53)/$BB53</f>
        <v>3776.5405666557713</v>
      </c>
      <c r="H438" s="88">
        <f>SUM(H$4:H53)/$BB53</f>
        <v>1512.716633108897</v>
      </c>
      <c r="I438" s="88">
        <f>SUM(I$4:I53)/$BB53</f>
        <v>2881.6707226165636</v>
      </c>
      <c r="J438" s="88">
        <f>SUM(J$4:J53)/$BB53</f>
        <v>3125.1621893974325</v>
      </c>
      <c r="K438" s="88">
        <f>SUM(K$4:K53)/$BB53</f>
        <v>2548.8851257092879</v>
      </c>
      <c r="L438" s="88">
        <f>SUM(L$4:L53)/$BB53</f>
        <v>321.10247956656411</v>
      </c>
      <c r="M438" s="88">
        <f>SUM(M$4:M53)/$BB53</f>
        <v>1652.2065067467829</v>
      </c>
      <c r="N438" s="88">
        <f>SUM(N$4:N53)/$BB53</f>
        <v>3622.4149684460158</v>
      </c>
      <c r="O438" s="88">
        <f>SUM(O$4:O53)/$BB53</f>
        <v>4925.4497938935601</v>
      </c>
      <c r="P438" s="88">
        <f>SUM(P$4:P53)/$BB53</f>
        <v>1364.1614682665934</v>
      </c>
      <c r="Q438" s="88">
        <f>SUM(Q$4:Q53)/$BB53</f>
        <v>1732.6335379448001</v>
      </c>
      <c r="R438" s="88">
        <f>SUM(R$4:R53)/$BB53</f>
        <v>5486.9138398507648</v>
      </c>
      <c r="S438" s="88">
        <f>SUM(S$4:S53)/$BB53</f>
        <v>2379.2038404713344</v>
      </c>
      <c r="T438" s="88">
        <f>SUM(T$4:T53)/$BB53</f>
        <v>2372.861547001402</v>
      </c>
      <c r="U438" s="88">
        <f>SUM(U$4:U53)/$BB53</f>
        <v>2221.2461630712978</v>
      </c>
      <c r="V438" s="88">
        <f>SUM(V$4:V53)/$BB53</f>
        <v>4027.8541476509467</v>
      </c>
      <c r="W438" s="88">
        <f>SUM(W$4:W53)/$BB53</f>
        <v>5392.4360935590475</v>
      </c>
      <c r="X438" s="88">
        <f>SUM(X$4:X53)/$BB53</f>
        <v>12306.842472027596</v>
      </c>
      <c r="Y438" s="88">
        <f>SUM(Y$4:Y53)/$BB53</f>
        <v>2253.7778818225183</v>
      </c>
      <c r="Z438" s="88">
        <f>SUM(Z$4:Z53)/$BB53</f>
        <v>3092.0011731358845</v>
      </c>
      <c r="AA438" s="88">
        <f>SUM(AA$4:AA53)/$BB53</f>
        <v>11105.136893016432</v>
      </c>
      <c r="AB438" s="88">
        <f>SUM(AB$4:AB53)/$BB53</f>
        <v>9429.1480448497932</v>
      </c>
      <c r="AC438" s="88">
        <f>SUM(AC$4:AC53)/$BB53</f>
        <v>4619.2730734553097</v>
      </c>
      <c r="AD438" s="88">
        <f>SUM(AD$4:AD53)/$BB53</f>
        <v>9964.4956300309077</v>
      </c>
      <c r="AE438" s="88">
        <f>SUM(AE$4:AE53)/$BB53</f>
        <v>3633.4878632323685</v>
      </c>
      <c r="AF438" s="88">
        <f>SUM(AF$4:AF53)/$BB53</f>
        <v>4977.1171689826588</v>
      </c>
      <c r="AG438" s="88">
        <f>SUM(AG$4:AG53)/$BB53</f>
        <v>3710.3775619622379</v>
      </c>
      <c r="AH438" s="88">
        <f>SUM(AH$4:AH53)/$BB53</f>
        <v>3199.4173707773093</v>
      </c>
      <c r="AI438" s="88">
        <f>SUM(AI$4:AI53)/$BB53</f>
        <v>6352.3017449755771</v>
      </c>
      <c r="AJ438" s="88">
        <f>SUM(AJ$4:AJ53)/$BB53</f>
        <v>10809.636796747451</v>
      </c>
      <c r="AK438" s="88">
        <f>SUM(AK$4:AK53)/$BB53</f>
        <v>28508.534601705782</v>
      </c>
      <c r="AL438" s="88">
        <f>SUM(AL$4:AL53)/$BB53</f>
        <v>19097.025007587163</v>
      </c>
      <c r="AM438" s="88">
        <f>SUM(AM$4:AM53)/$BB53</f>
        <v>1711.5258261516797</v>
      </c>
      <c r="AN438" s="88">
        <f>SUM(AN$4:AN53)/$BB53</f>
        <v>630.56214647693469</v>
      </c>
      <c r="AO438" s="88">
        <f>SUM(AO$4:AO53)/$BB53</f>
        <v>630.56214647693469</v>
      </c>
      <c r="AP438" s="90">
        <f>SUM(AP$4:AP53)/$BB53</f>
        <v>1351.2045995934313</v>
      </c>
      <c r="AQ438" s="90">
        <f>SUM(AQ$4:AQ53)/$BB53</f>
        <v>7386.5851444440914</v>
      </c>
      <c r="AR438" s="90">
        <f>SUM(AR$4:AR53)/$BB53</f>
        <v>2432.1682792681763</v>
      </c>
      <c r="AS438" s="90">
        <f>SUM(AS$4:AS53)/$BB53</f>
        <v>2241.5065242126934</v>
      </c>
      <c r="AT438" s="90">
        <f>SUM(AT$4:AT53)/$BB53</f>
        <v>3603.2122655824837</v>
      </c>
      <c r="AU438" s="36"/>
      <c r="AV438" s="63"/>
      <c r="AW438" s="65"/>
      <c r="AX438" s="63"/>
      <c r="AY438" s="63"/>
    </row>
    <row r="439" spans="1:51" x14ac:dyDescent="0.25">
      <c r="A439" s="60">
        <v>19570</v>
      </c>
      <c r="B439" s="88">
        <f>SUM(B$4:B54)/$BB54</f>
        <v>7634.7578450105848</v>
      </c>
      <c r="C439" s="88">
        <f>SUM(C$4:C54)/$BB54</f>
        <v>13492.58878838905</v>
      </c>
      <c r="D439" s="88">
        <f>SUM(D$4:D54)/$BB54</f>
        <v>3815.3040929677331</v>
      </c>
      <c r="E439" s="88">
        <f>SUM(E$4:E54)/$BB54</f>
        <v>3787.1115680129724</v>
      </c>
      <c r="F439" s="88">
        <f>SUM(F$4:F54)/$BB54</f>
        <v>1686.0708191107578</v>
      </c>
      <c r="G439" s="88">
        <f>SUM(G$4:G54)/$BB54</f>
        <v>3777.5739426143687</v>
      </c>
      <c r="H439" s="88">
        <f>SUM(H$4:H54)/$BB54</f>
        <v>1533.9427857018493</v>
      </c>
      <c r="I439" s="88">
        <f>SUM(I$4:I54)/$BB54</f>
        <v>2703.8239969472311</v>
      </c>
      <c r="J439" s="88">
        <f>SUM(J$4:J54)/$BB54</f>
        <v>2912.6997985558191</v>
      </c>
      <c r="K439" s="88">
        <f>SUM(K$4:K54)/$BB54</f>
        <v>2263.8001544230297</v>
      </c>
      <c r="L439" s="88">
        <f>SUM(L$4:L54)/$BB54</f>
        <v>306.94127336481398</v>
      </c>
      <c r="M439" s="88">
        <f>SUM(M$4:M54)/$BB54</f>
        <v>1641.2411466913102</v>
      </c>
      <c r="N439" s="88">
        <f>SUM(N$4:N54)/$BB54</f>
        <v>3184.7129462219168</v>
      </c>
      <c r="O439" s="88">
        <f>SUM(O$4:O54)/$BB54</f>
        <v>4843.4224806391521</v>
      </c>
      <c r="P439" s="88">
        <f>SUM(P$4:P54)/$BB54</f>
        <v>1402.0495810246371</v>
      </c>
      <c r="Q439" s="88">
        <f>SUM(Q$4:Q54)/$BB54</f>
        <v>1795.412422232929</v>
      </c>
      <c r="R439" s="88">
        <f>SUM(R$4:R54)/$BB54</f>
        <v>4938.6959277458627</v>
      </c>
      <c r="S439" s="88">
        <f>SUM(S$4:S54)/$BB54</f>
        <v>2367.711559237759</v>
      </c>
      <c r="T439" s="88">
        <f>SUM(T$4:T54)/$BB54</f>
        <v>2382.5375623366522</v>
      </c>
      <c r="U439" s="88">
        <f>SUM(U$4:U54)/$BB54</f>
        <v>2060.0137328422425</v>
      </c>
      <c r="V439" s="88">
        <f>SUM(V$4:V54)/$BB54</f>
        <v>4078.7280365847837</v>
      </c>
      <c r="W439" s="88">
        <f>SUM(W$4:W54)/$BB54</f>
        <v>5307.6150127038218</v>
      </c>
      <c r="X439" s="88">
        <f>SUM(X$4:X54)/$BB54</f>
        <v>11870.915893783393</v>
      </c>
      <c r="Y439" s="88">
        <f>SUM(Y$4:Y54)/$BB54</f>
        <v>2279.1448690422499</v>
      </c>
      <c r="Z439" s="88">
        <f>SUM(Z$4:Z54)/$BB54</f>
        <v>2729.704776348909</v>
      </c>
      <c r="AA439" s="88">
        <f>SUM(AA$4:AA54)/$BB54</f>
        <v>9975.892143772724</v>
      </c>
      <c r="AB439" s="88">
        <f>SUM(AB$4:AB54)/$BB54</f>
        <v>8784.1321544352322</v>
      </c>
      <c r="AC439" s="88">
        <f>SUM(AC$4:AC54)/$BB54</f>
        <v>5971.7077070966434</v>
      </c>
      <c r="AD439" s="88">
        <f>SUM(AD$4:AD54)/$BB54</f>
        <v>9166.098557467918</v>
      </c>
      <c r="AE439" s="88">
        <f>SUM(AE$4:AE54)/$BB54</f>
        <v>3735.1307302859573</v>
      </c>
      <c r="AF439" s="88">
        <f>SUM(AF$4:AF54)/$BB54</f>
        <v>5119.5670784484737</v>
      </c>
      <c r="AG439" s="88">
        <f>SUM(AG$4:AG54)/$BB54</f>
        <v>3491.9928973302808</v>
      </c>
      <c r="AH439" s="88">
        <f>SUM(AH$4:AH54)/$BB54</f>
        <v>4444.6074435216078</v>
      </c>
      <c r="AI439" s="88">
        <f>SUM(AI$4:AI54)/$BB54</f>
        <v>6221.9760784869586</v>
      </c>
      <c r="AJ439" s="88">
        <f>SUM(AJ$4:AJ54)/$BB54</f>
        <v>10972.929376245942</v>
      </c>
      <c r="AK439" s="88">
        <f>SUM(AK$4:AK54)/$BB54</f>
        <v>28910.456394439996</v>
      </c>
      <c r="AL439" s="88">
        <f>SUM(AL$4:AL54)/$BB54</f>
        <v>22332.229505176598</v>
      </c>
      <c r="AM439" s="88">
        <f>SUM(AM$4:AM54)/$BB54</f>
        <v>1931.8537634235811</v>
      </c>
      <c r="AN439" s="88">
        <f>SUM(AN$4:AN54)/$BB54</f>
        <v>540.91905375860279</v>
      </c>
      <c r="AO439" s="88">
        <f>SUM(AO$4:AO54)/$BB54</f>
        <v>927.28980644331898</v>
      </c>
      <c r="AP439" s="90">
        <f>SUM(AP$4:AP54)/$BB54</f>
        <v>1545.483010738865</v>
      </c>
      <c r="AQ439" s="90">
        <f>SUM(AQ$4:AQ54)/$BB54</f>
        <v>6568.3027956401756</v>
      </c>
      <c r="AR439" s="90">
        <f>SUM(AR$4:AR54)/$BB54</f>
        <v>2240.9503655713543</v>
      </c>
      <c r="AS439" s="90">
        <f>SUM(AS$4:AS54)/$BB54</f>
        <v>1922.8455035640422</v>
      </c>
      <c r="AT439" s="90">
        <f>SUM(AT$4:AT54)/$BB54</f>
        <v>4404.6265806057654</v>
      </c>
      <c r="AU439" s="36"/>
      <c r="AV439" s="63"/>
      <c r="AW439" s="65"/>
      <c r="AX439" s="63"/>
      <c r="AY439" s="63"/>
    </row>
    <row r="440" spans="1:51" x14ac:dyDescent="0.25">
      <c r="A440" s="60">
        <v>19571</v>
      </c>
      <c r="B440" s="88">
        <f>SUM(B$4:B55)/$BB55</f>
        <v>6883.9454283290142</v>
      </c>
      <c r="C440" s="88">
        <f>SUM(C$4:C55)/$BB55</f>
        <v>13221.885575641929</v>
      </c>
      <c r="D440" s="88">
        <f>SUM(D$4:D55)/$BB55</f>
        <v>3849.8939255022301</v>
      </c>
      <c r="E440" s="88">
        <f>SUM(E$4:E55)/$BB55</f>
        <v>3487.2673991716019</v>
      </c>
      <c r="F440" s="88">
        <f>SUM(F$4:F55)/$BB55</f>
        <v>1752.5339053515813</v>
      </c>
      <c r="G440" s="88">
        <f>SUM(G$4:G55)/$BB55</f>
        <v>4909.2288796407856</v>
      </c>
      <c r="H440" s="88">
        <f>SUM(H$4:H55)/$BB55</f>
        <v>1423.9431926607233</v>
      </c>
      <c r="I440" s="88">
        <f>SUM(I$4:I55)/$BB55</f>
        <v>2772.968258874243</v>
      </c>
      <c r="J440" s="88">
        <f>SUM(J$4:J55)/$BB55</f>
        <v>2710.7380473947273</v>
      </c>
      <c r="K440" s="88">
        <f>SUM(K$4:K55)/$BB55</f>
        <v>2388.3840519730811</v>
      </c>
      <c r="L440" s="88">
        <f>SUM(L$4:L55)/$BB55</f>
        <v>304.4192543229301</v>
      </c>
      <c r="M440" s="88">
        <f>SUM(M$4:M55)/$BB55</f>
        <v>1686.2541341276647</v>
      </c>
      <c r="N440" s="88">
        <f>SUM(N$4:N55)/$BB55</f>
        <v>2882.8422892697881</v>
      </c>
      <c r="O440" s="88">
        <f>SUM(O$4:O55)/$BB55</f>
        <v>4553.6353969292823</v>
      </c>
      <c r="P440" s="88">
        <f>SUM(P$4:P55)/$BB55</f>
        <v>1481.1774613709531</v>
      </c>
      <c r="Q440" s="88">
        <f>SUM(Q$4:Q55)/$BB55</f>
        <v>1655.0218889255723</v>
      </c>
      <c r="R440" s="88">
        <f>SUM(R$4:R55)/$BB55</f>
        <v>4432.9576526386008</v>
      </c>
      <c r="S440" s="88">
        <f>SUM(S$4:S55)/$BB55</f>
        <v>2297.3869474577541</v>
      </c>
      <c r="T440" s="88">
        <f>SUM(T$4:T55)/$BB55</f>
        <v>2173.9047455335076</v>
      </c>
      <c r="U440" s="88">
        <f>SUM(U$4:U55)/$BB55</f>
        <v>2088.5039727214858</v>
      </c>
      <c r="V440" s="88">
        <f>SUM(V$4:V55)/$BB55</f>
        <v>4254.1369023998914</v>
      </c>
      <c r="W440" s="88">
        <f>SUM(W$4:W55)/$BB55</f>
        <v>5401.0032797622025</v>
      </c>
      <c r="X440" s="88">
        <f>SUM(X$4:X55)/$BB55</f>
        <v>10832.607011612683</v>
      </c>
      <c r="Y440" s="88">
        <f>SUM(Y$4:Y55)/$BB55</f>
        <v>2355.6994338386262</v>
      </c>
      <c r="Z440" s="88">
        <f>SUM(Z$4:Z55)/$BB55</f>
        <v>2480.7202835216685</v>
      </c>
      <c r="AA440" s="88">
        <f>SUM(AA$4:AA55)/$BB55</f>
        <v>12777.345670901888</v>
      </c>
      <c r="AB440" s="88">
        <f>SUM(AB$4:AB55)/$BB55</f>
        <v>8309.4814165742737</v>
      </c>
      <c r="AC440" s="88">
        <f>SUM(AC$4:AC55)/$BB55</f>
        <v>5414.1936713346549</v>
      </c>
      <c r="AD440" s="88">
        <f>SUM(AD$4:AD55)/$BB55</f>
        <v>9671.4385928263455</v>
      </c>
      <c r="AE440" s="88">
        <f>SUM(AE$4:AE55)/$BB55</f>
        <v>4052.2091328140377</v>
      </c>
      <c r="AF440" s="88">
        <f>SUM(AF$4:AF55)/$BB55</f>
        <v>5002.5608059473125</v>
      </c>
      <c r="AG440" s="88">
        <f>SUM(AG$4:AG55)/$BB55</f>
        <v>3564.1615912743837</v>
      </c>
      <c r="AH440" s="88">
        <f>SUM(AH$4:AH55)/$BB55</f>
        <v>4337.760086684113</v>
      </c>
      <c r="AI440" s="88">
        <f>SUM(AI$4:AI55)/$BB55</f>
        <v>5771.9579996916991</v>
      </c>
      <c r="AJ440" s="88">
        <f>SUM(AJ$4:AJ55)/$BB55</f>
        <v>12019.4765053392</v>
      </c>
      <c r="AK440" s="88">
        <f>SUM(AK$4:AK55)/$BB55</f>
        <v>29647.706986392477</v>
      </c>
      <c r="AL440" s="88">
        <f>SUM(AL$4:AL55)/$BB55</f>
        <v>20829.206443911684</v>
      </c>
      <c r="AM440" s="88">
        <f>SUM(AM$4:AM55)/$BB55</f>
        <v>1980.4819241752091</v>
      </c>
      <c r="AN440" s="88">
        <f>SUM(AN$4:AN55)/$BB55</f>
        <v>751.21728158370001</v>
      </c>
      <c r="AO440" s="88">
        <f>SUM(AO$4:AO55)/$BB55</f>
        <v>1024.387202159591</v>
      </c>
      <c r="AP440" s="90">
        <f>SUM(AP$4:AP55)/$BB55</f>
        <v>1434.1420830234274</v>
      </c>
      <c r="AQ440" s="90">
        <f>SUM(AQ$4:AQ55)/$BB55</f>
        <v>6351.2006533894637</v>
      </c>
      <c r="AR440" s="90">
        <f>SUM(AR$4:AR55)/$BB55</f>
        <v>1980.4819241752091</v>
      </c>
      <c r="AS440" s="90">
        <f>SUM(AS$4:AS55)/$BB55</f>
        <v>2655.4455069756555</v>
      </c>
      <c r="AT440" s="90">
        <f>SUM(AT$4:AT55)/$BB55</f>
        <v>4370.7187292142544</v>
      </c>
      <c r="AU440" s="36"/>
      <c r="AV440" s="63"/>
      <c r="AW440" s="65"/>
      <c r="AX440" s="63"/>
      <c r="AY440" s="63"/>
    </row>
    <row r="441" spans="1:51" x14ac:dyDescent="0.25">
      <c r="A441" s="60">
        <v>19572</v>
      </c>
      <c r="B441" s="88">
        <f>SUM(B$4:B56)/$BB56</f>
        <v>6683.5112401751603</v>
      </c>
      <c r="C441" s="88">
        <f>SUM(C$4:C56)/$BB56</f>
        <v>12482.951875745373</v>
      </c>
      <c r="D441" s="88">
        <f>SUM(D$4:D56)/$BB56</f>
        <v>3719.7167592206897</v>
      </c>
      <c r="E441" s="88">
        <f>SUM(E$4:E56)/$BB56</f>
        <v>3204.5538071871456</v>
      </c>
      <c r="F441" s="88">
        <f>SUM(F$4:F56)/$BB56</f>
        <v>1740.1597949047368</v>
      </c>
      <c r="G441" s="88">
        <f>SUM(G$4:G56)/$BB56</f>
        <v>4910.7721763288218</v>
      </c>
      <c r="H441" s="88">
        <f>SUM(H$4:H56)/$BB56</f>
        <v>1442.0545946840243</v>
      </c>
      <c r="I441" s="88">
        <f>SUM(I$4:I56)/$BB56</f>
        <v>2525.9114368225801</v>
      </c>
      <c r="J441" s="88">
        <f>SUM(J$4:J56)/$BB56</f>
        <v>4231.257895619191</v>
      </c>
      <c r="K441" s="88">
        <f>SUM(K$4:K56)/$BB56</f>
        <v>2244.7246808811274</v>
      </c>
      <c r="L441" s="88">
        <f>SUM(L$4:L56)/$BB56</f>
        <v>294.14825157182321</v>
      </c>
      <c r="M441" s="88">
        <f>SUM(M$4:M56)/$BB56</f>
        <v>1559.810860920305</v>
      </c>
      <c r="N441" s="88">
        <f>SUM(N$4:N56)/$BB56</f>
        <v>2997.9451707055946</v>
      </c>
      <c r="O441" s="88">
        <f>SUM(O$4:O56)/$BB56</f>
        <v>4594.6457355182793</v>
      </c>
      <c r="P441" s="88">
        <f>SUM(P$4:P56)/$BB56</f>
        <v>1377.4954873158767</v>
      </c>
      <c r="Q441" s="88">
        <f>SUM(Q$4:Q56)/$BB56</f>
        <v>1653.4705607434266</v>
      </c>
      <c r="R441" s="88">
        <f>SUM(R$4:R56)/$BB56</f>
        <v>4062.372660323907</v>
      </c>
      <c r="S441" s="88">
        <f>SUM(S$4:S56)/$BB56</f>
        <v>2345.9655275836767</v>
      </c>
      <c r="T441" s="88">
        <f>SUM(T$4:T56)/$BB56</f>
        <v>2191.8642447958528</v>
      </c>
      <c r="U441" s="88">
        <f>SUM(U$4:U56)/$BB56</f>
        <v>2052.1212406568179</v>
      </c>
      <c r="V441" s="88">
        <f>SUM(V$4:V56)/$BB56</f>
        <v>3964.1118362852862</v>
      </c>
      <c r="W441" s="88">
        <f>SUM(W$4:W56)/$BB56</f>
        <v>5301.737732202595</v>
      </c>
      <c r="X441" s="88">
        <f>SUM(X$4:X56)/$BB56</f>
        <v>9933.86820746802</v>
      </c>
      <c r="Y441" s="88">
        <f>SUM(Y$4:Y56)/$BB56</f>
        <v>2519.2314594243408</v>
      </c>
      <c r="Z441" s="88">
        <f>SUM(Z$4:Z56)/$BB56</f>
        <v>2266.0998351649337</v>
      </c>
      <c r="AA441" s="88">
        <f>SUM(AA$4:AA56)/$BB56</f>
        <v>11682.377527970042</v>
      </c>
      <c r="AB441" s="88">
        <f>SUM(AB$4:AB56)/$BB56</f>
        <v>7994.3461009089824</v>
      </c>
      <c r="AC441" s="88">
        <f>SUM(AC$4:AC56)/$BB56</f>
        <v>5116.840316402453</v>
      </c>
      <c r="AD441" s="88">
        <f>SUM(AD$4:AD56)/$BB56</f>
        <v>9083.7152151768769</v>
      </c>
      <c r="AE441" s="88">
        <f>SUM(AE$4:AE56)/$BB56</f>
        <v>4010.0937310937152</v>
      </c>
      <c r="AF441" s="88">
        <f>SUM(AF$4:AF56)/$BB56</f>
        <v>5175.8835192154793</v>
      </c>
      <c r="AG441" s="88">
        <f>SUM(AG$4:AG56)/$BB56</f>
        <v>3290.0035927723707</v>
      </c>
      <c r="AH441" s="88">
        <f>SUM(AH$4:AH56)/$BB56</f>
        <v>5131.2832724120753</v>
      </c>
      <c r="AI441" s="88">
        <f>SUM(AI$4:AI56)/$BB56</f>
        <v>5252.7584084828477</v>
      </c>
      <c r="AJ441" s="88">
        <f>SUM(AJ$4:AJ56)/$BB56</f>
        <v>12446.114017811167</v>
      </c>
      <c r="AK441" s="88">
        <f>SUM(AK$4:AK56)/$BB56</f>
        <v>34978.341913939752</v>
      </c>
      <c r="AL441" s="88">
        <f>SUM(AL$4:AL56)/$BB56</f>
        <v>19003.091158901931</v>
      </c>
      <c r="AM441" s="88">
        <f>SUM(AM$4:AM56)/$BB56</f>
        <v>2003.520793111066</v>
      </c>
      <c r="AN441" s="88">
        <f>SUM(AN$4:AN56)/$BB56</f>
        <v>667.84026437035538</v>
      </c>
      <c r="AO441" s="88">
        <f>SUM(AO$4:AO56)/$BB56</f>
        <v>1335.6805287407108</v>
      </c>
      <c r="AP441" s="90">
        <f>SUM(AP$4:AP56)/$BB56</f>
        <v>1396.3932800471066</v>
      </c>
      <c r="AQ441" s="90">
        <f>SUM(AQ$4:AQ56)/$BB56</f>
        <v>6192.7006332523861</v>
      </c>
      <c r="AR441" s="90">
        <f>SUM(AR$4:AR56)/$BB56</f>
        <v>2489.2228035622334</v>
      </c>
      <c r="AS441" s="90">
        <f>SUM(AS$4:AS56)/$BB56</f>
        <v>2603.570696951821</v>
      </c>
      <c r="AT441" s="90">
        <f>SUM(AT$4:AT56)/$BB56</f>
        <v>4735.5946018988834</v>
      </c>
      <c r="AU441" s="36"/>
      <c r="AV441" s="63"/>
      <c r="AW441" s="65"/>
      <c r="AX441" s="63"/>
      <c r="AY441" s="63"/>
    </row>
    <row r="442" spans="1:51" x14ac:dyDescent="0.25">
      <c r="A442" s="60">
        <v>19573</v>
      </c>
      <c r="B442" s="88">
        <f>SUM(B$4:B57)/$BB57</f>
        <v>6185.8922065838142</v>
      </c>
      <c r="C442" s="88">
        <f>SUM(C$4:C57)/$BB57</f>
        <v>11727.962698002109</v>
      </c>
      <c r="D442" s="88">
        <f>SUM(D$4:D57)/$BB57</f>
        <v>3523.1469197741931</v>
      </c>
      <c r="E442" s="88">
        <f>SUM(E$4:E57)/$BB57</f>
        <v>3050.6325883803811</v>
      </c>
      <c r="F442" s="88">
        <f>SUM(F$4:F57)/$BB57</f>
        <v>1763.1574120270241</v>
      </c>
      <c r="G442" s="88">
        <f>SUM(G$4:G57)/$BB57</f>
        <v>4838.3450173000238</v>
      </c>
      <c r="H442" s="88">
        <f>SUM(H$4:H57)/$BB57</f>
        <v>1434.0448005927899</v>
      </c>
      <c r="I442" s="88">
        <f>SUM(I$4:I57)/$BB57</f>
        <v>2372.4862084827118</v>
      </c>
      <c r="J442" s="88">
        <f>SUM(J$4:J57)/$BB57</f>
        <v>4493.5181816983268</v>
      </c>
      <c r="K442" s="88">
        <f>SUM(K$4:K57)/$BB57</f>
        <v>2309.4323249397821</v>
      </c>
      <c r="L442" s="88">
        <f>SUM(L$4:L57)/$BB57</f>
        <v>291.25109780475992</v>
      </c>
      <c r="M442" s="88">
        <f>SUM(M$4:M57)/$BB57</f>
        <v>1597.7389640915605</v>
      </c>
      <c r="N442" s="88">
        <f>SUM(N$4:N57)/$BB57</f>
        <v>3146.7125302493068</v>
      </c>
      <c r="O442" s="88">
        <f>SUM(O$4:O57)/$BB57</f>
        <v>4993.8819917528135</v>
      </c>
      <c r="P442" s="88">
        <f>SUM(P$4:P57)/$BB57</f>
        <v>1319.143780807874</v>
      </c>
      <c r="Q442" s="88">
        <f>SUM(Q$4:Q57)/$BB57</f>
        <v>1627.958344752368</v>
      </c>
      <c r="R442" s="88">
        <f>SUM(R$4:R57)/$BB57</f>
        <v>3893.122028322256</v>
      </c>
      <c r="S442" s="88">
        <f>SUM(S$4:S57)/$BB57</f>
        <v>2378.4915483448044</v>
      </c>
      <c r="T442" s="88">
        <f>SUM(T$4:T57)/$BB57</f>
        <v>2121.7802134299868</v>
      </c>
      <c r="U442" s="88">
        <f>SUM(U$4:U57)/$BB57</f>
        <v>2060.4025973809289</v>
      </c>
      <c r="V442" s="88">
        <f>SUM(V$4:V57)/$BB57</f>
        <v>3802.9958898071741</v>
      </c>
      <c r="W442" s="88">
        <f>SUM(W$4:W57)/$BB57</f>
        <v>4974.1976588631678</v>
      </c>
      <c r="X442" s="88">
        <f>SUM(X$4:X57)/$BB57</f>
        <v>9668.3418818282626</v>
      </c>
      <c r="Y442" s="88">
        <f>SUM(Y$4:Y57)/$BB57</f>
        <v>2477.7323348067484</v>
      </c>
      <c r="Z442" s="88">
        <f>SUM(Z$4:Z57)/$BB57</f>
        <v>2189.8700871493747</v>
      </c>
      <c r="AA442" s="88">
        <f>SUM(AA$4:AA57)/$BB57</f>
        <v>10999.135558459284</v>
      </c>
      <c r="AB442" s="88">
        <f>SUM(AB$4:AB57)/$BB57</f>
        <v>8780.3710598803609</v>
      </c>
      <c r="AC442" s="88">
        <f>SUM(AC$4:AC57)/$BB57</f>
        <v>5528.5323722728845</v>
      </c>
      <c r="AD442" s="88">
        <f>SUM(AD$4:AD57)/$BB57</f>
        <v>8721.5105810110435</v>
      </c>
      <c r="AE442" s="88">
        <f>SUM(AE$4:AE57)/$BB57</f>
        <v>4680.4692773179631</v>
      </c>
      <c r="AF442" s="88">
        <f>SUM(AF$4:AF57)/$BB57</f>
        <v>5025.8221319821669</v>
      </c>
      <c r="AG442" s="88">
        <f>SUM(AG$4:AG57)/$BB57</f>
        <v>3129.0082715388203</v>
      </c>
      <c r="AH442" s="88">
        <f>SUM(AH$4:AH57)/$BB57</f>
        <v>6822.5701872109039</v>
      </c>
      <c r="AI442" s="88">
        <f>SUM(AI$4:AI57)/$BB57</f>
        <v>5096.3328058568268</v>
      </c>
      <c r="AJ442" s="88">
        <f>SUM(AJ$4:AJ57)/$BB57</f>
        <v>11527.114887275056</v>
      </c>
      <c r="AK442" s="88">
        <f>SUM(AK$4:AK57)/$BB57</f>
        <v>37484.196680475179</v>
      </c>
      <c r="AL442" s="88">
        <f>SUM(AL$4:AL57)/$BB57</f>
        <v>17485.575239634629</v>
      </c>
      <c r="AM442" s="88">
        <f>SUM(AM$4:AM57)/$BB57</f>
        <v>2171.7752686170397</v>
      </c>
      <c r="AN442" s="88">
        <f>SUM(AN$4:AN57)/$BB57</f>
        <v>612.5519988407035</v>
      </c>
      <c r="AO442" s="88">
        <f>SUM(AO$4:AO57)/$BB57</f>
        <v>1225.103997681407</v>
      </c>
      <c r="AP442" s="90">
        <f>SUM(AP$4:AP57)/$BB57</f>
        <v>1336.4770883797166</v>
      </c>
      <c r="AQ442" s="90">
        <f>SUM(AQ$4:AQ57)/$BB57</f>
        <v>7016.5047139935132</v>
      </c>
      <c r="AR442" s="90">
        <f>SUM(AR$4:AR57)/$BB57</f>
        <v>3563.9389023459112</v>
      </c>
      <c r="AS442" s="90">
        <f>SUM(AS$4:AS57)/$BB57</f>
        <v>4114.3126782492945</v>
      </c>
      <c r="AT442" s="90">
        <f>SUM(AT$4:AT57)/$BB57</f>
        <v>5680.0276256137959</v>
      </c>
      <c r="AU442" s="36"/>
      <c r="AV442" s="63"/>
      <c r="AW442" s="65"/>
      <c r="AX442" s="63"/>
      <c r="AY442" s="63"/>
    </row>
    <row r="443" spans="1:51" x14ac:dyDescent="0.25">
      <c r="A443" s="60">
        <v>19574</v>
      </c>
      <c r="B443" s="88">
        <f>SUM(B$4:B58)/$BB58</f>
        <v>6605.0018998558635</v>
      </c>
      <c r="C443" s="88">
        <f>SUM(C$4:C58)/$BB58</f>
        <v>10914.27229724164</v>
      </c>
      <c r="D443" s="88">
        <f>SUM(D$4:D58)/$BB58</f>
        <v>3442.0486579035169</v>
      </c>
      <c r="E443" s="88">
        <f>SUM(E$4:E58)/$BB58</f>
        <v>2849.590378114407</v>
      </c>
      <c r="F443" s="88">
        <f>SUM(F$4:F58)/$BB58</f>
        <v>1645.7654877664936</v>
      </c>
      <c r="G443" s="88">
        <f>SUM(G$4:G58)/$BB58</f>
        <v>4932.1978117765384</v>
      </c>
      <c r="H443" s="88">
        <f>SUM(H$4:H58)/$BB58</f>
        <v>1448.2750419369975</v>
      </c>
      <c r="I443" s="88">
        <f>SUM(I$4:I58)/$BB58</f>
        <v>2348.2739586735142</v>
      </c>
      <c r="J443" s="88">
        <f>SUM(J$4:J58)/$BB58</f>
        <v>4418.6341938668229</v>
      </c>
      <c r="K443" s="88">
        <f>SUM(K$4:K58)/$BB58</f>
        <v>2330.3253898520129</v>
      </c>
      <c r="L443" s="88">
        <f>SUM(L$4:L58)/$BB58</f>
        <v>313.92357612328635</v>
      </c>
      <c r="M443" s="88">
        <f>SUM(M$4:M58)/$BB58</f>
        <v>1591.5744936895942</v>
      </c>
      <c r="N443" s="88">
        <f>SUM(N$4:N58)/$BB58</f>
        <v>3233.0590323380452</v>
      </c>
      <c r="O443" s="88">
        <f>SUM(O$4:O58)/$BB58</f>
        <v>4770.6091383812363</v>
      </c>
      <c r="P443" s="88">
        <f>SUM(P$4:P58)/$BB58</f>
        <v>1294.3910263686519</v>
      </c>
      <c r="Q443" s="88">
        <f>SUM(Q$4:Q58)/$BB58</f>
        <v>1674.5942524850134</v>
      </c>
      <c r="R443" s="88">
        <f>SUM(R$4:R58)/$BB58</f>
        <v>3673.8208520765334</v>
      </c>
      <c r="S443" s="88">
        <f>SUM(S$4:S58)/$BB58</f>
        <v>2372.527566194839</v>
      </c>
      <c r="T443" s="88">
        <f>SUM(T$4:T58)/$BB58</f>
        <v>2272.5872620385971</v>
      </c>
      <c r="U443" s="88">
        <f>SUM(U$4:U58)/$BB58</f>
        <v>2037.5084271831579</v>
      </c>
      <c r="V443" s="88">
        <f>SUM(V$4:V58)/$BB58</f>
        <v>3693.0459760799272</v>
      </c>
      <c r="W443" s="88">
        <f>SUM(W$4:W58)/$BB58</f>
        <v>4853.5729311825517</v>
      </c>
      <c r="X443" s="88">
        <f>SUM(X$4:X58)/$BB58</f>
        <v>10159.166850583744</v>
      </c>
      <c r="Y443" s="88">
        <f>SUM(Y$4:Y58)/$BB58</f>
        <v>2393.1175240744137</v>
      </c>
      <c r="Z443" s="88">
        <f>SUM(Z$4:Z58)/$BB58</f>
        <v>2183.0353142140184</v>
      </c>
      <c r="AA443" s="88">
        <f>SUM(AA$4:AA58)/$BB58</f>
        <v>10053.249269768376</v>
      </c>
      <c r="AB443" s="88">
        <f>SUM(AB$4:AB58)/$BB58</f>
        <v>8146.3940751595965</v>
      </c>
      <c r="AC443" s="88">
        <f>SUM(AC$4:AC58)/$BB58</f>
        <v>5506.3204737035067</v>
      </c>
      <c r="AD443" s="88">
        <f>SUM(AD$4:AD58)/$BB58</f>
        <v>8516.2572037023911</v>
      </c>
      <c r="AE443" s="88">
        <f>SUM(AE$4:AE58)/$BB58</f>
        <v>4335.8578178828302</v>
      </c>
      <c r="AF443" s="88">
        <f>SUM(AF$4:AF58)/$BB58</f>
        <v>5001.0598907057438</v>
      </c>
      <c r="AG443" s="88">
        <f>SUM(AG$4:AG58)/$BB58</f>
        <v>3788.61896931401</v>
      </c>
      <c r="AH443" s="88">
        <f>SUM(AH$4:AH58)/$BB58</f>
        <v>7332.2570474886843</v>
      </c>
      <c r="AI443" s="88">
        <f>SUM(AI$4:AI58)/$BB58</f>
        <v>4661.76089825295</v>
      </c>
      <c r="AJ443" s="88">
        <f>SUM(AJ$4:AJ58)/$BB58</f>
        <v>10934.086851722872</v>
      </c>
      <c r="AK443" s="88">
        <f>SUM(AK$4:AK58)/$BB58</f>
        <v>41273.831172458384</v>
      </c>
      <c r="AL443" s="88">
        <f>SUM(AL$4:AL58)/$BB58</f>
        <v>16224.77403804039</v>
      </c>
      <c r="AM443" s="88">
        <f>SUM(AM$4:AM58)/$BB58</f>
        <v>2620.1498446524852</v>
      </c>
      <c r="AN443" s="88">
        <f>SUM(AN$4:AN58)/$BB58</f>
        <v>604.64996415057351</v>
      </c>
      <c r="AO443" s="88">
        <f>SUM(AO$4:AO58)/$BB58</f>
        <v>1108.5249342760515</v>
      </c>
      <c r="AP443" s="90">
        <f>SUM(AP$4:AP58)/$BB58</f>
        <v>1310.0749223262426</v>
      </c>
      <c r="AQ443" s="90">
        <f>SUM(AQ$4:AQ58)/$BB58</f>
        <v>7658.8995459072648</v>
      </c>
      <c r="AR443" s="90">
        <f>SUM(AR$4:AR58)/$BB58</f>
        <v>3980.6122639912755</v>
      </c>
      <c r="AS443" s="90">
        <f>SUM(AS$4:AS58)/$BB58</f>
        <v>4125.9008157671242</v>
      </c>
      <c r="AT443" s="90">
        <f>SUM(AT$4:AT58)/$BB58</f>
        <v>8364.3245040829333</v>
      </c>
      <c r="AU443" s="36"/>
      <c r="AV443" s="63"/>
      <c r="AW443" s="65"/>
      <c r="AX443" s="63"/>
      <c r="AY443" s="63"/>
    </row>
    <row r="444" spans="1:51" x14ac:dyDescent="0.25">
      <c r="A444" s="60">
        <v>19575</v>
      </c>
      <c r="B444" s="88">
        <f>SUM(B$4:B59)/$BB59</f>
        <v>6330.4349602283328</v>
      </c>
      <c r="C444" s="88">
        <f>SUM(C$4:C59)/$BB59</f>
        <v>9712.9676461751133</v>
      </c>
      <c r="D444" s="88">
        <f>SUM(D$4:D59)/$BB59</f>
        <v>3242.4254089400524</v>
      </c>
      <c r="E444" s="88">
        <f>SUM(E$4:E59)/$BB59</f>
        <v>2607.221681004567</v>
      </c>
      <c r="F444" s="88">
        <f>SUM(F$4:F59)/$BB59</f>
        <v>1685.5520679662372</v>
      </c>
      <c r="G444" s="88">
        <f>SUM(G$4:G59)/$BB59</f>
        <v>4833.5592605274733</v>
      </c>
      <c r="H444" s="88">
        <f>SUM(H$4:H59)/$BB59</f>
        <v>1501.9360188302985</v>
      </c>
      <c r="I444" s="88">
        <f>SUM(I$4:I59)/$BB59</f>
        <v>2295.2755736316294</v>
      </c>
      <c r="J444" s="88">
        <f>SUM(J$4:J59)/$BB59</f>
        <v>4611.6899792130926</v>
      </c>
      <c r="K444" s="88">
        <f>SUM(K$4:K59)/$BB59</f>
        <v>2323.3659340279351</v>
      </c>
      <c r="L444" s="88">
        <f>SUM(L$4:L59)/$BB59</f>
        <v>304.92158480257126</v>
      </c>
      <c r="M444" s="88">
        <f>SUM(M$4:M59)/$BB59</f>
        <v>1613.1846254043182</v>
      </c>
      <c r="N444" s="88">
        <f>SUM(N$4:N59)/$BB59</f>
        <v>3421.1408060978629</v>
      </c>
      <c r="O444" s="88">
        <f>SUM(O$4:O59)/$BB59</f>
        <v>4567.4184621622071</v>
      </c>
      <c r="P444" s="88">
        <f>SUM(P$4:P59)/$BB59</f>
        <v>1382.6698546754201</v>
      </c>
      <c r="Q444" s="88">
        <f>SUM(Q$4:Q59)/$BB59</f>
        <v>1493.741061204677</v>
      </c>
      <c r="R444" s="88">
        <f>SUM(R$4:R59)/$BB59</f>
        <v>3617.6590231543205</v>
      </c>
      <c r="S444" s="88">
        <f>SUM(S$4:S59)/$BB59</f>
        <v>2409.517952305036</v>
      </c>
      <c r="T444" s="88">
        <f>SUM(T$4:T59)/$BB59</f>
        <v>2142.4692769011076</v>
      </c>
      <c r="U444" s="88">
        <f>SUM(U$4:U59)/$BB59</f>
        <v>1851.6379942467906</v>
      </c>
      <c r="V444" s="88">
        <f>SUM(V$4:V59)/$BB59</f>
        <v>3372.5098309693158</v>
      </c>
      <c r="W444" s="88">
        <f>SUM(W$4:W59)/$BB59</f>
        <v>5119.2219986497812</v>
      </c>
      <c r="X444" s="88">
        <f>SUM(X$4:X59)/$BB59</f>
        <v>9146.3528022911451</v>
      </c>
      <c r="Y444" s="88">
        <f>SUM(Y$4:Y59)/$BB59</f>
        <v>2159.5762723874732</v>
      </c>
      <c r="Z444" s="88">
        <f>SUM(Z$4:Z59)/$BB59</f>
        <v>2377.7899758458311</v>
      </c>
      <c r="AA444" s="88">
        <f>SUM(AA$4:AA59)/$BB59</f>
        <v>9883.6580826070185</v>
      </c>
      <c r="AB444" s="88">
        <f>SUM(AB$4:AB59)/$BB59</f>
        <v>7447.0331027518423</v>
      </c>
      <c r="AC444" s="88">
        <f>SUM(AC$4:AC59)/$BB59</f>
        <v>5335.4033123946083</v>
      </c>
      <c r="AD444" s="88">
        <f>SUM(AD$4:AD59)/$BB59</f>
        <v>9119.9330125616798</v>
      </c>
      <c r="AE444" s="88">
        <f>SUM(AE$4:AE59)/$BB59</f>
        <v>5107.2371819070304</v>
      </c>
      <c r="AF444" s="88">
        <f>SUM(AF$4:AF59)/$BB59</f>
        <v>4941.5077790819169</v>
      </c>
      <c r="AG444" s="88">
        <f>SUM(AG$4:AG59)/$BB59</f>
        <v>3455.2708830080219</v>
      </c>
      <c r="AH444" s="88">
        <f>SUM(AH$4:AH59)/$BB59</f>
        <v>9621.8026204615689</v>
      </c>
      <c r="AI444" s="88">
        <f>SUM(AI$4:AI59)/$BB59</f>
        <v>4167.731799544993</v>
      </c>
      <c r="AJ444" s="88">
        <f>SUM(AJ$4:AJ59)/$BB59</f>
        <v>10559.150167227113</v>
      </c>
      <c r="AK444" s="88">
        <f>SUM(AK$4:AK59)/$BB59</f>
        <v>43725.721274379735</v>
      </c>
      <c r="AL444" s="88">
        <f>SUM(AL$4:AL59)/$BB59</f>
        <v>16056.889510494124</v>
      </c>
      <c r="AM444" s="88">
        <f>SUM(AM$4:AM59)/$BB59</f>
        <v>2312.5411523265993</v>
      </c>
      <c r="AN444" s="88">
        <f>SUM(AN$4:AN59)/$BB59</f>
        <v>523.59422316828659</v>
      </c>
      <c r="AO444" s="88">
        <f>SUM(AO$4:AO59)/$BB59</f>
        <v>1352.6184098514073</v>
      </c>
      <c r="AP444" s="90">
        <f>SUM(AP$4:AP59)/$BB59</f>
        <v>1134.4541501979545</v>
      </c>
      <c r="AQ444" s="90">
        <f>SUM(AQ$4:AQ59)/$BB59</f>
        <v>7199.4205685639417</v>
      </c>
      <c r="AR444" s="90">
        <f>SUM(AR$4:AR59)/$BB59</f>
        <v>4799.6137123759609</v>
      </c>
      <c r="AS444" s="90">
        <f>SUM(AS$4:AS59)/$BB59</f>
        <v>3747.3387517797896</v>
      </c>
      <c r="AT444" s="90">
        <f>SUM(AT$4:AT59)/$BB59</f>
        <v>7853.9133475242998</v>
      </c>
      <c r="AU444" s="36"/>
      <c r="AV444" s="63"/>
      <c r="AW444" s="65"/>
      <c r="AX444" s="63"/>
      <c r="AY444" s="63"/>
    </row>
    <row r="445" spans="1:51" x14ac:dyDescent="0.25">
      <c r="A445" s="60">
        <v>19576</v>
      </c>
      <c r="B445" s="88">
        <f>SUM(B$4:B60)/$BB60</f>
        <v>5760.1687361019722</v>
      </c>
      <c r="C445" s="88">
        <f>SUM(C$4:C60)/$BB60</f>
        <v>8736.7410472494557</v>
      </c>
      <c r="D445" s="88">
        <f>SUM(D$4:D60)/$BB60</f>
        <v>3435.1382216226207</v>
      </c>
      <c r="E445" s="88">
        <f>SUM(E$4:E60)/$BB60</f>
        <v>2402.0895927510242</v>
      </c>
      <c r="F445" s="88">
        <f>SUM(F$4:F60)/$BB60</f>
        <v>1619.3347809245784</v>
      </c>
      <c r="G445" s="88">
        <f>SUM(G$4:G60)/$BB60</f>
        <v>4620.2192750202075</v>
      </c>
      <c r="H445" s="88">
        <f>SUM(H$4:H60)/$BB60</f>
        <v>1377.8483136300256</v>
      </c>
      <c r="I445" s="88">
        <f>SUM(I$4:I60)/$BB60</f>
        <v>2357.3826174844949</v>
      </c>
      <c r="J445" s="88">
        <f>SUM(J$4:J60)/$BB60</f>
        <v>4772.5080875161011</v>
      </c>
      <c r="K445" s="88">
        <f>SUM(K$4:K60)/$BB60</f>
        <v>2265.7308630184148</v>
      </c>
      <c r="L445" s="88">
        <f>SUM(L$4:L60)/$BB60</f>
        <v>301.79116953564653</v>
      </c>
      <c r="M445" s="88">
        <f>SUM(M$4:M60)/$BB60</f>
        <v>1749.3101591575037</v>
      </c>
      <c r="N445" s="88">
        <f>SUM(N$4:N60)/$BB60</f>
        <v>3605.2696717784142</v>
      </c>
      <c r="O445" s="88">
        <f>SUM(O$4:O60)/$BB60</f>
        <v>4188.4695677780919</v>
      </c>
      <c r="P445" s="88">
        <f>SUM(P$4:P60)/$BB60</f>
        <v>1310.4225044837533</v>
      </c>
      <c r="Q445" s="88">
        <f>SUM(Q$4:Q60)/$BB60</f>
        <v>1642.8282568496475</v>
      </c>
      <c r="R445" s="88">
        <f>SUM(R$4:R60)/$BB60</f>
        <v>5286.6724128907745</v>
      </c>
      <c r="S445" s="88">
        <f>SUM(S$4:S60)/$BB60</f>
        <v>2465.3515561577519</v>
      </c>
      <c r="T445" s="88">
        <f>SUM(T$4:T60)/$BB60</f>
        <v>1987.7707433204196</v>
      </c>
      <c r="U445" s="88">
        <f>SUM(U$4:U60)/$BB60</f>
        <v>1899.3437898666873</v>
      </c>
      <c r="V445" s="88">
        <f>SUM(V$4:V60)/$BB60</f>
        <v>3045.4329948013151</v>
      </c>
      <c r="W445" s="88">
        <f>SUM(W$4:W60)/$BB60</f>
        <v>4797.0868506145725</v>
      </c>
      <c r="X445" s="88">
        <f>SUM(X$4:X60)/$BB60</f>
        <v>8581.6950647684916</v>
      </c>
      <c r="Y445" s="88">
        <f>SUM(Y$4:Y60)/$BB60</f>
        <v>2041.9192823580422</v>
      </c>
      <c r="Z445" s="88">
        <f>SUM(Z$4:Z60)/$BB60</f>
        <v>2703.2284094218262</v>
      </c>
      <c r="AA445" s="88">
        <f>SUM(AA$4:AA60)/$BB60</f>
        <v>11378.377081805931</v>
      </c>
      <c r="AB445" s="88">
        <f>SUM(AB$4:AB60)/$BB60</f>
        <v>6716.6990106143958</v>
      </c>
      <c r="AC445" s="88">
        <f>SUM(AC$4:AC60)/$BB60</f>
        <v>5728.8697451887865</v>
      </c>
      <c r="AD445" s="88">
        <f>SUM(AD$4:AD60)/$BB60</f>
        <v>8519.2443283420707</v>
      </c>
      <c r="AE445" s="88">
        <f>SUM(AE$4:AE60)/$BB60</f>
        <v>5175.3820311390509</v>
      </c>
      <c r="AF445" s="88">
        <f>SUM(AF$4:AF60)/$BB60</f>
        <v>4677.5555959528983</v>
      </c>
      <c r="AG445" s="88">
        <f>SUM(AG$4:AG60)/$BB60</f>
        <v>3352.6007268102098</v>
      </c>
      <c r="AH445" s="88">
        <f>SUM(AH$4:AH60)/$BB60</f>
        <v>8849.958700391142</v>
      </c>
      <c r="AI445" s="88">
        <f>SUM(AI$4:AI60)/$BB60</f>
        <v>4104.4413265502508</v>
      </c>
      <c r="AJ445" s="88">
        <f>SUM(AJ$4:AJ60)/$BB60</f>
        <v>12291.750318018774</v>
      </c>
      <c r="AK445" s="88">
        <f>SUM(AK$4:AK60)/$BB60</f>
        <v>43259.509326759027</v>
      </c>
      <c r="AL445" s="88">
        <f>SUM(AL$4:AL60)/$BB60</f>
        <v>16609.42210694309</v>
      </c>
      <c r="AM445" s="88">
        <f>SUM(AM$4:AM60)/$BB60</f>
        <v>2256.0807545730663</v>
      </c>
      <c r="AN445" s="88">
        <f>SUM(AN$4:AN60)/$BB60</f>
        <v>466.77532853235851</v>
      </c>
      <c r="AO445" s="88">
        <f>SUM(AO$4:AO60)/$BB60</f>
        <v>1400.3259855970755</v>
      </c>
      <c r="AP445" s="90">
        <f>SUM(AP$4:AP60)/$BB60</f>
        <v>1128.0403772865332</v>
      </c>
      <c r="AQ445" s="90">
        <f>SUM(AQ$4:AQ60)/$BB60</f>
        <v>6612.6504875417459</v>
      </c>
      <c r="AR445" s="90">
        <f>SUM(AR$4:AR60)/$BB60</f>
        <v>4473.263565101769</v>
      </c>
      <c r="AS445" s="90">
        <f>SUM(AS$4:AS60)/$BB60</f>
        <v>3379.5865910653147</v>
      </c>
      <c r="AT445" s="90">
        <f>SUM(AT$4:AT60)/$BB60</f>
        <v>7157.221704162831</v>
      </c>
      <c r="AU445" s="36"/>
      <c r="AV445" s="63"/>
      <c r="AW445" s="65"/>
      <c r="AX445" s="63"/>
      <c r="AY445" s="63"/>
    </row>
    <row r="446" spans="1:51" x14ac:dyDescent="0.25">
      <c r="A446" s="60">
        <v>19577</v>
      </c>
      <c r="B446" s="88">
        <f>SUM(B$4:B61)/$BB61</f>
        <v>5915.8711793981975</v>
      </c>
      <c r="C446" s="88">
        <f>SUM(C$4:C61)/$BB61</f>
        <v>8142.514734857752</v>
      </c>
      <c r="D446" s="88">
        <f>SUM(D$4:D61)/$BB61</f>
        <v>3306.9219085309228</v>
      </c>
      <c r="E446" s="88">
        <f>SUM(E$4:E61)/$BB61</f>
        <v>2166.5288247844028</v>
      </c>
      <c r="F446" s="88">
        <f>SUM(F$4:F61)/$BB61</f>
        <v>1516.6652088975923</v>
      </c>
      <c r="G446" s="88">
        <f>SUM(G$4:G61)/$BB61</f>
        <v>4717.3514665169196</v>
      </c>
      <c r="H446" s="88">
        <f>SUM(H$4:H61)/$BB61</f>
        <v>1237.7271565046674</v>
      </c>
      <c r="I446" s="88">
        <f>SUM(I$4:I61)/$BB61</f>
        <v>2501.2820796410069</v>
      </c>
      <c r="J446" s="88">
        <f>SUM(J$4:J61)/$BB61</f>
        <v>4271.4056640729605</v>
      </c>
      <c r="K446" s="88">
        <f>SUM(K$4:K61)/$BB61</f>
        <v>2450.3637669527102</v>
      </c>
      <c r="L446" s="88">
        <f>SUM(L$4:L61)/$BB61</f>
        <v>304.14552697641881</v>
      </c>
      <c r="M446" s="88">
        <f>SUM(M$4:M61)/$BB61</f>
        <v>2513.7704641522118</v>
      </c>
      <c r="N446" s="88">
        <f>SUM(N$4:N61)/$BB61</f>
        <v>3900.4703773689098</v>
      </c>
      <c r="O446" s="88">
        <f>SUM(O$4:O61)/$BB61</f>
        <v>6241.9121615450958</v>
      </c>
      <c r="P446" s="88">
        <f>SUM(P$4:P61)/$BB61</f>
        <v>1444.5290782002378</v>
      </c>
      <c r="Q446" s="88">
        <f>SUM(Q$4:Q61)/$BB61</f>
        <v>1469.2244128943639</v>
      </c>
      <c r="R446" s="88">
        <f>SUM(R$4:R61)/$BB61</f>
        <v>4856.5318365511148</v>
      </c>
      <c r="S446" s="88">
        <f>SUM(S$4:S61)/$BB61</f>
        <v>2588.7507250863164</v>
      </c>
      <c r="T446" s="88">
        <f>SUM(T$4:T61)/$BB61</f>
        <v>1770.5801995247482</v>
      </c>
      <c r="U446" s="88">
        <f>SUM(U$4:U61)/$BB61</f>
        <v>2000.179540081625</v>
      </c>
      <c r="V446" s="88">
        <f>SUM(V$4:V61)/$BB61</f>
        <v>2762.5626147291146</v>
      </c>
      <c r="W446" s="88">
        <f>SUM(W$4:W61)/$BB61</f>
        <v>4666.6897581453395</v>
      </c>
      <c r="X446" s="88">
        <f>SUM(X$4:X61)/$BB61</f>
        <v>8007.0602581057547</v>
      </c>
      <c r="Y446" s="88">
        <f>SUM(Y$4:Y61)/$BB61</f>
        <v>2055.7663482755497</v>
      </c>
      <c r="Z446" s="88">
        <f>SUM(Z$4:Z61)/$BB61</f>
        <v>2871.3926828313388</v>
      </c>
      <c r="AA446" s="88">
        <f>SUM(AA$4:AA61)/$BB61</f>
        <v>12013.565422273119</v>
      </c>
      <c r="AB446" s="88">
        <f>SUM(AB$4:AB61)/$BB61</f>
        <v>6887.4662381676299</v>
      </c>
      <c r="AC446" s="88">
        <f>SUM(AC$4:AC61)/$BB61</f>
        <v>6058.4412382643886</v>
      </c>
      <c r="AD446" s="88">
        <f>SUM(AD$4:AD61)/$BB61</f>
        <v>9481.7279282548461</v>
      </c>
      <c r="AE446" s="88">
        <f>SUM(AE$4:AE61)/$BB61</f>
        <v>4963.2009888322273</v>
      </c>
      <c r="AF446" s="88">
        <f>SUM(AF$4:AF61)/$BB61</f>
        <v>6091.489565828284</v>
      </c>
      <c r="AG446" s="88">
        <f>SUM(AG$4:AG61)/$BB61</f>
        <v>3268.796621952124</v>
      </c>
      <c r="AH446" s="88">
        <f>SUM(AH$4:AH61)/$BB61</f>
        <v>9396.8423685069283</v>
      </c>
      <c r="AI446" s="88">
        <f>SUM(AI$4:AI61)/$BB61</f>
        <v>3619.7897160818466</v>
      </c>
      <c r="AJ446" s="88">
        <f>SUM(AJ$4:AJ61)/$BB61</f>
        <v>11622.126519810865</v>
      </c>
      <c r="AK446" s="88">
        <f>SUM(AK$4:AK61)/$BB61</f>
        <v>41803.240395193803</v>
      </c>
      <c r="AL446" s="88">
        <f>SUM(AL$4:AL61)/$BB61</f>
        <v>15156.340432267969</v>
      </c>
      <c r="AM446" s="88">
        <f>SUM(AM$4:AM61)/$BB61</f>
        <v>2140.9180431230538</v>
      </c>
      <c r="AN446" s="88">
        <f>SUM(AN$4:AN61)/$BB61</f>
        <v>441.77673905713812</v>
      </c>
      <c r="AO446" s="88">
        <f>SUM(AO$4:AO61)/$BB61</f>
        <v>1257.3645650087778</v>
      </c>
      <c r="AP446" s="90">
        <f>SUM(AP$4:AP61)/$BB61</f>
        <v>985.50195635823115</v>
      </c>
      <c r="AQ446" s="90">
        <f>SUM(AQ$4:AQ61)/$BB61</f>
        <v>6524.7026076131169</v>
      </c>
      <c r="AR446" s="90">
        <f>SUM(AR$4:AR61)/$BB61</f>
        <v>6830.5480423449817</v>
      </c>
      <c r="AS446" s="90">
        <f>SUM(AS$4:AS61)/$BB61</f>
        <v>3054.4927880394471</v>
      </c>
      <c r="AT446" s="90">
        <f>SUM(AT$4:AT61)/$BB61</f>
        <v>6422.754129369162</v>
      </c>
      <c r="AU446" s="36"/>
      <c r="AV446" s="63"/>
      <c r="AW446" s="65"/>
      <c r="AX446" s="63"/>
      <c r="AY446" s="63"/>
    </row>
    <row r="447" spans="1:51" x14ac:dyDescent="0.25">
      <c r="A447" s="60">
        <v>19578</v>
      </c>
      <c r="B447" s="88">
        <f>SUM(B$4:B62)/$BB62</f>
        <v>5777.1575647920372</v>
      </c>
      <c r="C447" s="88">
        <f>SUM(C$4:C62)/$BB62</f>
        <v>7586.2064740826463</v>
      </c>
      <c r="D447" s="88">
        <f>SUM(D$4:D62)/$BB62</f>
        <v>4416.400952158684</v>
      </c>
      <c r="E447" s="88">
        <f>SUM(E$4:E62)/$BB62</f>
        <v>2180.781994799388</v>
      </c>
      <c r="F447" s="88">
        <f>SUM(F$4:F62)/$BB62</f>
        <v>2085.8568300293859</v>
      </c>
      <c r="G447" s="88">
        <f>SUM(G$4:G62)/$BB62</f>
        <v>4614.0803093818477</v>
      </c>
      <c r="H447" s="88">
        <f>SUM(H$4:H62)/$BB62</f>
        <v>1289.3204371433098</v>
      </c>
      <c r="I447" s="88">
        <f>SUM(I$4:I62)/$BB62</f>
        <v>2419.3842111675413</v>
      </c>
      <c r="J447" s="88">
        <f>SUM(J$4:J62)/$BB62</f>
        <v>4792.707492516467</v>
      </c>
      <c r="K447" s="88">
        <f>SUM(K$4:K62)/$BB62</f>
        <v>2542.9580060318785</v>
      </c>
      <c r="L447" s="88">
        <f>SUM(L$4:L62)/$BB62</f>
        <v>302.23157318909318</v>
      </c>
      <c r="M447" s="88">
        <f>SUM(M$4:M62)/$BB62</f>
        <v>2460.9458644554802</v>
      </c>
      <c r="N447" s="88">
        <f>SUM(N$4:N62)/$BB62</f>
        <v>3518.7888982115428</v>
      </c>
      <c r="O447" s="88">
        <f>SUM(O$4:O62)/$BB62</f>
        <v>5704.0416092776086</v>
      </c>
      <c r="P447" s="88">
        <f>SUM(P$4:P62)/$BB62</f>
        <v>1507.9021734142902</v>
      </c>
      <c r="Q447" s="88">
        <f>SUM(Q$4:Q62)/$BB62</f>
        <v>1435.5753711087943</v>
      </c>
      <c r="R447" s="88">
        <f>SUM(R$4:R62)/$BB62</f>
        <v>4465.0229565421741</v>
      </c>
      <c r="S447" s="88">
        <f>SUM(S$4:S62)/$BB62</f>
        <v>2628.7459099032899</v>
      </c>
      <c r="T447" s="88">
        <f>SUM(T$4:T62)/$BB62</f>
        <v>1912.5610256879907</v>
      </c>
      <c r="U447" s="88">
        <f>SUM(U$4:U62)/$BB62</f>
        <v>1819.2586316535755</v>
      </c>
      <c r="V447" s="88">
        <f>SUM(V$4:V62)/$BB62</f>
        <v>2683.4537993940576</v>
      </c>
      <c r="W447" s="88">
        <f>SUM(W$4:W62)/$BB62</f>
        <v>4356.0224440333513</v>
      </c>
      <c r="X447" s="88">
        <f>SUM(X$4:X62)/$BB62</f>
        <v>8346.4487439787808</v>
      </c>
      <c r="Y447" s="88">
        <f>SUM(Y$4:Y62)/$BB62</f>
        <v>2081.7212733919032</v>
      </c>
      <c r="Z447" s="88">
        <f>SUM(Z$4:Z62)/$BB62</f>
        <v>2720.0010006707239</v>
      </c>
      <c r="AA447" s="88">
        <f>SUM(AA$4:AA62)/$BB62</f>
        <v>11747.321712475845</v>
      </c>
      <c r="AB447" s="88">
        <f>SUM(AB$4:AB62)/$BB62</f>
        <v>7101.9957326360527</v>
      </c>
      <c r="AC447" s="88">
        <f>SUM(AC$4:AC62)/$BB62</f>
        <v>6026.2360146451274</v>
      </c>
      <c r="AD447" s="88">
        <f>SUM(AD$4:AD62)/$BB62</f>
        <v>10333.959695843772</v>
      </c>
      <c r="AE447" s="88">
        <f>SUM(AE$4:AE62)/$BB62</f>
        <v>4742.7785986067111</v>
      </c>
      <c r="AF447" s="88">
        <f>SUM(AF$4:AF62)/$BB62</f>
        <v>5782.259181644521</v>
      </c>
      <c r="AG447" s="88">
        <f>SUM(AG$4:AG62)/$BB62</f>
        <v>3196.9908227932028</v>
      </c>
      <c r="AH447" s="88">
        <f>SUM(AH$4:AH62)/$BB62</f>
        <v>9103.1220220051182</v>
      </c>
      <c r="AI447" s="88">
        <f>SUM(AI$4:AI62)/$BB62</f>
        <v>3389.3319180513136</v>
      </c>
      <c r="AJ447" s="88">
        <f>SUM(AJ$4:AJ62)/$BB62</f>
        <v>11853.126758649631</v>
      </c>
      <c r="AK447" s="88">
        <f>SUM(AK$4:AK62)/$BB62</f>
        <v>38572.154151799441</v>
      </c>
      <c r="AL447" s="88">
        <f>SUM(AL$4:AL62)/$BB62</f>
        <v>15773.776378818355</v>
      </c>
      <c r="AM447" s="88">
        <f>SUM(AM$4:AM62)/$BB62</f>
        <v>2370.625351729926</v>
      </c>
      <c r="AN447" s="88">
        <f>SUM(AN$4:AN62)/$BB62</f>
        <v>425.4968580028073</v>
      </c>
      <c r="AO447" s="88">
        <f>SUM(AO$4:AO62)/$BB62</f>
        <v>1215.7053085794494</v>
      </c>
      <c r="AP447" s="90">
        <f>SUM(AP$4:AP62)/$BB62</f>
        <v>3586.3306603093756</v>
      </c>
      <c r="AQ447" s="90">
        <f>SUM(AQ$4:AQ62)/$BB62</f>
        <v>7233.4465860477239</v>
      </c>
      <c r="AR447" s="90">
        <f>SUM(AR$4:AR62)/$BB62</f>
        <v>8813.863487201008</v>
      </c>
      <c r="AS447" s="90">
        <f>SUM(AS$4:AS62)/$BB62</f>
        <v>2853.3644438710967</v>
      </c>
      <c r="AT447" s="90">
        <f>SUM(AT$4:AT62)/$BB62</f>
        <v>6078.5265428972471</v>
      </c>
      <c r="AU447" s="36"/>
      <c r="AV447" s="63"/>
      <c r="AW447" s="65"/>
      <c r="AX447" s="63"/>
      <c r="AY447" s="63"/>
    </row>
    <row r="448" spans="1:51" x14ac:dyDescent="0.25">
      <c r="A448" s="60">
        <v>19579</v>
      </c>
      <c r="B448" s="88">
        <f>SUM(B$4:B63)/$BB63</f>
        <v>6005.8227329882611</v>
      </c>
      <c r="C448" s="88">
        <f>SUM(C$4:C63)/$BB63</f>
        <v>7125.5115921533134</v>
      </c>
      <c r="D448" s="88">
        <f>SUM(D$4:D63)/$BB63</f>
        <v>4010.608674651231</v>
      </c>
      <c r="E448" s="88">
        <f>SUM(E$4:E63)/$BB63</f>
        <v>1968.383671561872</v>
      </c>
      <c r="F448" s="88">
        <f>SUM(F$4:F63)/$BB63</f>
        <v>1859.8106694191933</v>
      </c>
      <c r="G448" s="88">
        <f>SUM(G$4:G63)/$BB63</f>
        <v>4129.2111622470611</v>
      </c>
      <c r="H448" s="88">
        <f>SUM(H$4:H63)/$BB63</f>
        <v>1433.0224972934727</v>
      </c>
      <c r="I448" s="88">
        <f>SUM(I$4:I63)/$BB63</f>
        <v>2201.4357911495472</v>
      </c>
      <c r="J448" s="88">
        <f>SUM(J$4:J63)/$BB63</f>
        <v>4231.3072015996222</v>
      </c>
      <c r="K448" s="88">
        <f>SUM(K$4:K63)/$BB63</f>
        <v>2681.9377216716362</v>
      </c>
      <c r="L448" s="88">
        <f>SUM(L$4:L63)/$BB63</f>
        <v>303.0113666890133</v>
      </c>
      <c r="M448" s="88">
        <f>SUM(M$4:M63)/$BB63</f>
        <v>2184.780812175497</v>
      </c>
      <c r="N448" s="88">
        <f>SUM(N$4:N63)/$BB63</f>
        <v>3809.4658151248827</v>
      </c>
      <c r="O448" s="88">
        <f>SUM(O$4:O63)/$BB63</f>
        <v>5126.1965211554607</v>
      </c>
      <c r="P448" s="88">
        <f>SUM(P$4:P63)/$BB63</f>
        <v>1359.0815357236445</v>
      </c>
      <c r="Q448" s="88">
        <f>SUM(Q$4:Q63)/$BB63</f>
        <v>1428.0769936396707</v>
      </c>
      <c r="R448" s="88">
        <f>SUM(R$4:R63)/$BB63</f>
        <v>4184.3919225810669</v>
      </c>
      <c r="S448" s="88">
        <f>SUM(S$4:S63)/$BB63</f>
        <v>2619.8073521674869</v>
      </c>
      <c r="T448" s="88">
        <f>SUM(T$4:T63)/$BB63</f>
        <v>1788.6652472640963</v>
      </c>
      <c r="U448" s="88">
        <f>SUM(U$4:U63)/$BB63</f>
        <v>1681.4981834166044</v>
      </c>
      <c r="V448" s="88">
        <f>SUM(V$4:V63)/$BB63</f>
        <v>2509.2155867815504</v>
      </c>
      <c r="W448" s="88">
        <f>SUM(W$4:W63)/$BB63</f>
        <v>4116.2875218282661</v>
      </c>
      <c r="X448" s="88">
        <f>SUM(X$4:X63)/$BB63</f>
        <v>10285.674269337345</v>
      </c>
      <c r="Y448" s="88">
        <f>SUM(Y$4:Y63)/$BB63</f>
        <v>2066.8805807636049</v>
      </c>
      <c r="Z448" s="88">
        <f>SUM(Z$4:Z63)/$BB63</f>
        <v>3067.5116014223427</v>
      </c>
      <c r="AA448" s="88">
        <f>SUM(AA$4:AA63)/$BB63</f>
        <v>14074.738693430781</v>
      </c>
      <c r="AB448" s="88">
        <f>SUM(AB$4:AB63)/$BB63</f>
        <v>7838.2596704637708</v>
      </c>
      <c r="AC448" s="88">
        <f>SUM(AC$4:AC63)/$BB63</f>
        <v>5826.6455049041333</v>
      </c>
      <c r="AD448" s="88">
        <f>SUM(AD$4:AD63)/$BB63</f>
        <v>10691.036181320716</v>
      </c>
      <c r="AE448" s="88">
        <f>SUM(AE$4:AE63)/$BB63</f>
        <v>6189.2521037522838</v>
      </c>
      <c r="AF448" s="88">
        <f>SUM(AF$4:AF63)/$BB63</f>
        <v>5062.3047165379958</v>
      </c>
      <c r="AG448" s="88">
        <f>SUM(AG$4:AG63)/$BB63</f>
        <v>3849.4092266747371</v>
      </c>
      <c r="AH448" s="88">
        <f>SUM(AH$4:AH63)/$BB63</f>
        <v>8413.4073172437202</v>
      </c>
      <c r="AI448" s="88">
        <f>SUM(AI$4:AI63)/$BB63</f>
        <v>2989.1171714924585</v>
      </c>
      <c r="AJ448" s="88">
        <f>SUM(AJ$4:AJ63)/$BB63</f>
        <v>10716.965294069152</v>
      </c>
      <c r="AK448" s="88">
        <f>SUM(AK$4:AK63)/$BB63</f>
        <v>37446.93119592336</v>
      </c>
      <c r="AL448" s="88">
        <f>SUM(AL$4:AL63)/$BB63</f>
        <v>14245.40104199364</v>
      </c>
      <c r="AM448" s="88">
        <f>SUM(AM$4:AM63)/$BB63</f>
        <v>2843.8138863869003</v>
      </c>
      <c r="AN448" s="88">
        <f>SUM(AN$4:AN63)/$BB63</f>
        <v>368.64254082793155</v>
      </c>
      <c r="AO448" s="88">
        <f>SUM(AO$4:AO63)/$BB63</f>
        <v>1316.5805029568985</v>
      </c>
      <c r="AP448" s="90">
        <f>SUM(AP$4:AP63)/$BB63</f>
        <v>4818.6846408222482</v>
      </c>
      <c r="AQ448" s="90">
        <f>SUM(AQ$4:AQ63)/$BB63</f>
        <v>6635.5657349027679</v>
      </c>
      <c r="AR448" s="90">
        <f>SUM(AR$4:AR63)/$BB63</f>
        <v>8873.752589929496</v>
      </c>
      <c r="AS448" s="90">
        <f>SUM(AS$4:AS63)/$BB63</f>
        <v>3051.3971506392554</v>
      </c>
      <c r="AT448" s="90">
        <f>SUM(AT$4:AT63)/$BB63</f>
        <v>5371.6484520641452</v>
      </c>
      <c r="AU448" s="36"/>
      <c r="AV448" s="63"/>
      <c r="AW448" s="65"/>
      <c r="AX448" s="63"/>
      <c r="AY448" s="63"/>
    </row>
    <row r="449" spans="1:51" x14ac:dyDescent="0.25">
      <c r="A449" s="60">
        <v>19580</v>
      </c>
      <c r="B449" s="88">
        <f>SUM(B$4:B64)/$BB64</f>
        <v>5888.7966754097479</v>
      </c>
      <c r="C449" s="88">
        <f>SUM(C$4:C64)/$BB64</f>
        <v>6715.3417174524611</v>
      </c>
      <c r="D449" s="88">
        <f>SUM(D$4:D64)/$BB64</f>
        <v>3776.6877701600233</v>
      </c>
      <c r="E449" s="88">
        <f>SUM(E$4:E64)/$BB64</f>
        <v>1832.4505062543387</v>
      </c>
      <c r="F449" s="88">
        <f>SUM(F$4:F64)/$BB64</f>
        <v>1713.2409679882235</v>
      </c>
      <c r="G449" s="88">
        <f>SUM(G$4:G64)/$BB64</f>
        <v>3997.832493689913</v>
      </c>
      <c r="H449" s="88">
        <f>SUM(H$4:H64)/$BB64</f>
        <v>1429.1787405870948</v>
      </c>
      <c r="I449" s="88">
        <f>SUM(I$4:I64)/$BB64</f>
        <v>2061.6570110599841</v>
      </c>
      <c r="J449" s="88">
        <f>SUM(J$4:J64)/$BB64</f>
        <v>3878.6372362401116</v>
      </c>
      <c r="K449" s="88">
        <f>SUM(K$4:K64)/$BB64</f>
        <v>2393.1838301638013</v>
      </c>
      <c r="L449" s="88">
        <f>SUM(L$4:L64)/$BB64</f>
        <v>295.0026376120648</v>
      </c>
      <c r="M449" s="88">
        <f>SUM(M$4:M64)/$BB64</f>
        <v>2121.0604073635341</v>
      </c>
      <c r="N449" s="88">
        <f>SUM(N$4:N64)/$BB64</f>
        <v>3505.8737251752591</v>
      </c>
      <c r="O449" s="88">
        <f>SUM(O$4:O64)/$BB64</f>
        <v>4599.6089196038029</v>
      </c>
      <c r="P449" s="88">
        <f>SUM(P$4:P64)/$BB64</f>
        <v>1294.0358064724526</v>
      </c>
      <c r="Q449" s="88">
        <f>SUM(Q$4:Q64)/$BB64</f>
        <v>1285.1997812930631</v>
      </c>
      <c r="R449" s="88">
        <f>SUM(R$4:R64)/$BB64</f>
        <v>4325.8110643397968</v>
      </c>
      <c r="S449" s="88">
        <f>SUM(S$4:S64)/$BB64</f>
        <v>2640.7676213653408</v>
      </c>
      <c r="T449" s="88">
        <f>SUM(T$4:T64)/$BB64</f>
        <v>1650.3727473511922</v>
      </c>
      <c r="U449" s="88">
        <f>SUM(U$4:U64)/$BB64</f>
        <v>1532.4055776910454</v>
      </c>
      <c r="V449" s="88">
        <f>SUM(V$4:V64)/$BB64</f>
        <v>2449.9697740908623</v>
      </c>
      <c r="W449" s="88">
        <f>SUM(W$4:W64)/$BB64</f>
        <v>3683.9266270462845</v>
      </c>
      <c r="X449" s="88">
        <f>SUM(X$4:X64)/$BB64</f>
        <v>10112.816289396938</v>
      </c>
      <c r="Y449" s="88">
        <f>SUM(Y$4:Y64)/$BB64</f>
        <v>1872.9518117582436</v>
      </c>
      <c r="Z449" s="88">
        <f>SUM(Z$4:Z64)/$BB64</f>
        <v>2733.8992691867033</v>
      </c>
      <c r="AA449" s="88">
        <f>SUM(AA$4:AA64)/$BB64</f>
        <v>13088.763135638894</v>
      </c>
      <c r="AB449" s="88">
        <f>SUM(AB$4:AB64)/$BB64</f>
        <v>9067.0094316399045</v>
      </c>
      <c r="AC449" s="88">
        <f>SUM(AC$4:AC64)/$BB64</f>
        <v>6451.7775514395453</v>
      </c>
      <c r="AD449" s="88">
        <f>SUM(AD$4:AD64)/$BB64</f>
        <v>11355.206809238432</v>
      </c>
      <c r="AE449" s="88">
        <f>SUM(AE$4:AE64)/$BB64</f>
        <v>5515.7183398713914</v>
      </c>
      <c r="AF449" s="88">
        <f>SUM(AF$4:AF64)/$BB64</f>
        <v>4706.0273791132431</v>
      </c>
      <c r="AG449" s="88">
        <f>SUM(AG$4:AG64)/$BB64</f>
        <v>3866.9239660084695</v>
      </c>
      <c r="AH449" s="88">
        <f>SUM(AH$4:AH64)/$BB64</f>
        <v>9319.2937309348745</v>
      </c>
      <c r="AI449" s="88">
        <f>SUM(AI$4:AI64)/$BB64</f>
        <v>2897.3067807251314</v>
      </c>
      <c r="AJ449" s="88">
        <f>SUM(AJ$4:AJ64)/$BB64</f>
        <v>9516.6682704164996</v>
      </c>
      <c r="AK449" s="88">
        <f>SUM(AK$4:AK64)/$BB64</f>
        <v>38441.951541953393</v>
      </c>
      <c r="AL449" s="88">
        <f>SUM(AL$4:AL64)/$BB64</f>
        <v>15566.384041341415</v>
      </c>
      <c r="AM449" s="88">
        <f>SUM(AM$4:AM64)/$BB64</f>
        <v>2745.6402344966918</v>
      </c>
      <c r="AN449" s="88">
        <f>SUM(AN$4:AN64)/$BB64</f>
        <v>1349.5519796678655</v>
      </c>
      <c r="AO449" s="88">
        <f>SUM(AO$4:AO64)/$BB64</f>
        <v>1745.110318536033</v>
      </c>
      <c r="AP449" s="90">
        <f>SUM(AP$4:AP64)/$BB64</f>
        <v>5444.7441938324228</v>
      </c>
      <c r="AQ449" s="90">
        <f>SUM(AQ$4:AQ64)/$BB64</f>
        <v>6328.9334218906797</v>
      </c>
      <c r="AR449" s="90">
        <f>SUM(AR$4:AR64)/$BB64</f>
        <v>8795.3560054216068</v>
      </c>
      <c r="AS449" s="90">
        <f>SUM(AS$4:AS64)/$BB64</f>
        <v>3394.4355958548576</v>
      </c>
      <c r="AT449" s="90">
        <f>SUM(AT$4:AT64)/$BB64</f>
        <v>5025.9177173837752</v>
      </c>
      <c r="AU449" s="36"/>
      <c r="AV449" s="63"/>
      <c r="AW449" s="65"/>
      <c r="AX449" s="63"/>
      <c r="AY449" s="63"/>
    </row>
    <row r="450" spans="1:51" x14ac:dyDescent="0.25">
      <c r="A450" s="60">
        <v>19581</v>
      </c>
      <c r="B450" s="88">
        <f>SUM(B$4:B65)/$BB65</f>
        <v>9873.5497256160379</v>
      </c>
      <c r="C450" s="88">
        <f>SUM(C$4:C65)/$BB65</f>
        <v>6317.26554433196</v>
      </c>
      <c r="D450" s="88">
        <f>SUM(D$4:D65)/$BB65</f>
        <v>4403.1476339104756</v>
      </c>
      <c r="E450" s="88">
        <f>SUM(E$4:E65)/$BB65</f>
        <v>1944.3647271926857</v>
      </c>
      <c r="F450" s="88">
        <f>SUM(F$4:F65)/$BB65</f>
        <v>1962.5467823192621</v>
      </c>
      <c r="G450" s="88">
        <f>SUM(G$4:G65)/$BB65</f>
        <v>3687.7360149300289</v>
      </c>
      <c r="H450" s="88">
        <f>SUM(H$4:H65)/$BB65</f>
        <v>1543.4470623836226</v>
      </c>
      <c r="I450" s="88">
        <f>SUM(I$4:I65)/$BB65</f>
        <v>2148.658399881439</v>
      </c>
      <c r="J450" s="88">
        <f>SUM(J$4:J65)/$BB65</f>
        <v>3788.8871403642456</v>
      </c>
      <c r="K450" s="88">
        <f>SUM(K$4:K65)/$BB65</f>
        <v>2511.6255295161031</v>
      </c>
      <c r="L450" s="88">
        <f>SUM(L$4:L65)/$BB65</f>
        <v>304.4164864155577</v>
      </c>
      <c r="M450" s="88">
        <f>SUM(M$4:M65)/$BB65</f>
        <v>1931.99703279093</v>
      </c>
      <c r="N450" s="88">
        <f>SUM(N$4:N65)/$BB65</f>
        <v>3207.7708835282592</v>
      </c>
      <c r="O450" s="88">
        <f>SUM(O$4:O65)/$BB65</f>
        <v>4120.4089438978799</v>
      </c>
      <c r="P450" s="88">
        <f>SUM(P$4:P65)/$BB65</f>
        <v>1194.8630964602185</v>
      </c>
      <c r="Q450" s="88">
        <f>SUM(Q$4:Q65)/$BB65</f>
        <v>1166.2483879711522</v>
      </c>
      <c r="R450" s="88">
        <f>SUM(R$4:R65)/$BB65</f>
        <v>4145.9787385119043</v>
      </c>
      <c r="S450" s="88">
        <f>SUM(S$4:S65)/$BB65</f>
        <v>2374.4773292132481</v>
      </c>
      <c r="T450" s="88">
        <f>SUM(T$4:T65)/$BB65</f>
        <v>1553.9473598081095</v>
      </c>
      <c r="U450" s="88">
        <f>SUM(U$4:U65)/$BB65</f>
        <v>1619.014357588833</v>
      </c>
      <c r="V450" s="88">
        <f>SUM(V$4:V65)/$BB65</f>
        <v>2432.5475535415426</v>
      </c>
      <c r="W450" s="88">
        <f>SUM(W$4:W65)/$BB65</f>
        <v>3366.4709225475099</v>
      </c>
      <c r="X450" s="88">
        <f>SUM(X$4:X65)/$BB65</f>
        <v>11211.980703421435</v>
      </c>
      <c r="Y450" s="88">
        <f>SUM(Y$4:Y65)/$BB65</f>
        <v>1835.2902811959543</v>
      </c>
      <c r="Z450" s="88">
        <f>SUM(Z$4:Z65)/$BB65</f>
        <v>2540.4426867017369</v>
      </c>
      <c r="AA450" s="88">
        <f>SUM(AA$4:AA65)/$BB65</f>
        <v>13574.119794731978</v>
      </c>
      <c r="AB450" s="88">
        <f>SUM(AB$4:AB65)/$BB65</f>
        <v>9014.7601028068675</v>
      </c>
      <c r="AC450" s="88">
        <f>SUM(AC$4:AC65)/$BB65</f>
        <v>6103.0876865848168</v>
      </c>
      <c r="AD450" s="88">
        <f>SUM(AD$4:AD65)/$BB65</f>
        <v>10639.467834218225</v>
      </c>
      <c r="AE450" s="88">
        <f>SUM(AE$4:AE65)/$BB65</f>
        <v>5408.1017462949467</v>
      </c>
      <c r="AF450" s="88">
        <f>SUM(AF$4:AF65)/$BB65</f>
        <v>4775.2159124077998</v>
      </c>
      <c r="AG450" s="88">
        <f>SUM(AG$4:AG65)/$BB65</f>
        <v>3508.8388942312972</v>
      </c>
      <c r="AH450" s="88">
        <f>SUM(AH$4:AH65)/$BB65</f>
        <v>8679.6679000793556</v>
      </c>
      <c r="AI450" s="88">
        <f>SUM(AI$4:AI65)/$BB65</f>
        <v>2831.2627649287592</v>
      </c>
      <c r="AJ450" s="88">
        <f>SUM(AJ$4:AJ65)/$BB65</f>
        <v>9662.1768096341166</v>
      </c>
      <c r="AK450" s="88">
        <f>SUM(AK$4:AK65)/$BB65</f>
        <v>35881.281244055601</v>
      </c>
      <c r="AL450" s="88">
        <f>SUM(AL$4:AL65)/$BB65</f>
        <v>16425.355655955918</v>
      </c>
      <c r="AM450" s="88">
        <f>SUM(AM$4:AM65)/$BB65</f>
        <v>2592.3856780233459</v>
      </c>
      <c r="AN450" s="88">
        <f>SUM(AN$4:AN65)/$BB65</f>
        <v>1949.474029873556</v>
      </c>
      <c r="AO450" s="88">
        <f>SUM(AO$4:AO65)/$BB65</f>
        <v>1596.909577662381</v>
      </c>
      <c r="AP450" s="90">
        <f>SUM(AP$4:AP65)/$BB65</f>
        <v>5039.5977580773842</v>
      </c>
      <c r="AQ450" s="90">
        <f>SUM(AQ$4:AQ65)/$BB65</f>
        <v>10701.368078880372</v>
      </c>
      <c r="AR450" s="90">
        <f>SUM(AR$4:AR65)/$BB65</f>
        <v>8938.5458178244971</v>
      </c>
      <c r="AS450" s="90">
        <f>SUM(AS$4:AS65)/$BB65</f>
        <v>3502.4877708905005</v>
      </c>
      <c r="AT450" s="90">
        <f>SUM(AT$4:AT65)/$BB65</f>
        <v>5410.460286414278</v>
      </c>
      <c r="AU450" s="36"/>
      <c r="AV450" s="63"/>
      <c r="AW450" s="65"/>
      <c r="AX450" s="63"/>
      <c r="AY450" s="63"/>
    </row>
    <row r="451" spans="1:51" x14ac:dyDescent="0.25">
      <c r="A451" s="60">
        <v>19582</v>
      </c>
      <c r="B451" s="88">
        <f>SUM(B$4:B66)/$BB66</f>
        <v>11785.995217483205</v>
      </c>
      <c r="C451" s="88">
        <f>SUM(C$4:C66)/$BB66</f>
        <v>6249.0456643533107</v>
      </c>
      <c r="D451" s="88">
        <f>SUM(D$4:D66)/$BB66</f>
        <v>4506.6841742009256</v>
      </c>
      <c r="E451" s="88">
        <f>SUM(E$4:E66)/$BB66</f>
        <v>2031.0601706845162</v>
      </c>
      <c r="F451" s="88">
        <f>SUM(F$4:F66)/$BB66</f>
        <v>1962.7253873012078</v>
      </c>
      <c r="G451" s="88">
        <f>SUM(G$4:G66)/$BB66</f>
        <v>3657.0138989951447</v>
      </c>
      <c r="H451" s="88">
        <f>SUM(H$4:H66)/$BB66</f>
        <v>1670.0290963544878</v>
      </c>
      <c r="I451" s="88">
        <f>SUM(I$4:I66)/$BB66</f>
        <v>2009.5953318155907</v>
      </c>
      <c r="J451" s="88">
        <f>SUM(J$4:J66)/$BB66</f>
        <v>3486.6406114380766</v>
      </c>
      <c r="K451" s="88">
        <f>SUM(K$4:K66)/$BB66</f>
        <v>2280.4241313803377</v>
      </c>
      <c r="L451" s="88">
        <f>SUM(L$4:L66)/$BB66</f>
        <v>298.26908087317111</v>
      </c>
      <c r="M451" s="88">
        <f>SUM(M$4:M66)/$BB66</f>
        <v>1777.1376406497086</v>
      </c>
      <c r="N451" s="88">
        <f>SUM(N$4:N66)/$BB66</f>
        <v>2925.9870039054103</v>
      </c>
      <c r="O451" s="88">
        <f>SUM(O$4:O66)/$BB66</f>
        <v>3785.1798961826858</v>
      </c>
      <c r="P451" s="88">
        <f>SUM(P$4:P66)/$BB66</f>
        <v>1246.887836535994</v>
      </c>
      <c r="Q451" s="88">
        <f>SUM(Q$4:Q66)/$BB66</f>
        <v>1087.5719762439978</v>
      </c>
      <c r="R451" s="88">
        <f>SUM(R$4:R66)/$BB66</f>
        <v>4275.1005580631063</v>
      </c>
      <c r="S451" s="88">
        <f>SUM(S$4:S66)/$BB66</f>
        <v>2194.2721442096395</v>
      </c>
      <c r="T451" s="88">
        <f>SUM(T$4:T66)/$BB66</f>
        <v>1654.6909860575538</v>
      </c>
      <c r="U451" s="88">
        <f>SUM(U$4:U66)/$BB66</f>
        <v>1663.3751730498502</v>
      </c>
      <c r="V451" s="88">
        <f>SUM(V$4:V66)/$BB66</f>
        <v>2209.2134835892593</v>
      </c>
      <c r="W451" s="88">
        <f>SUM(W$4:W66)/$BB66</f>
        <v>3050.222465856787</v>
      </c>
      <c r="X451" s="88">
        <f>SUM(X$4:X66)/$BB66</f>
        <v>10451.360561162473</v>
      </c>
      <c r="Y451" s="88">
        <f>SUM(Y$4:Y66)/$BB66</f>
        <v>2138.2710435324316</v>
      </c>
      <c r="Z451" s="88">
        <f>SUM(Z$4:Z66)/$BB66</f>
        <v>2698.5659197082464</v>
      </c>
      <c r="AA451" s="88">
        <f>SUM(AA$4:AA66)/$BB66</f>
        <v>12410.412491700405</v>
      </c>
      <c r="AB451" s="88">
        <f>SUM(AB$4:AB66)/$BB66</f>
        <v>8360.6828153289662</v>
      </c>
      <c r="AC451" s="88">
        <f>SUM(AC$4:AC66)/$BB66</f>
        <v>6336.3128400370088</v>
      </c>
      <c r="AD451" s="88">
        <f>SUM(AD$4:AD66)/$BB66</f>
        <v>9935.80598629823</v>
      </c>
      <c r="AE451" s="88">
        <f>SUM(AE$4:AE66)/$BB66</f>
        <v>5206.223481793254</v>
      </c>
      <c r="AF451" s="88">
        <f>SUM(AF$4:AF66)/$BB66</f>
        <v>5308.6307976954122</v>
      </c>
      <c r="AG451" s="88">
        <f>SUM(AG$4:AG66)/$BB66</f>
        <v>4355.0012971144397</v>
      </c>
      <c r="AH451" s="88">
        <f>SUM(AH$4:AH66)/$BB66</f>
        <v>8227.0104580533025</v>
      </c>
      <c r="AI451" s="88">
        <f>SUM(AI$4:AI66)/$BB66</f>
        <v>2698.9917557728577</v>
      </c>
      <c r="AJ451" s="88">
        <f>SUM(AJ$4:AJ66)/$BB66</f>
        <v>9566.7303219976584</v>
      </c>
      <c r="AK451" s="88">
        <f>SUM(AK$4:AK66)/$BB66</f>
        <v>35224.939245444279</v>
      </c>
      <c r="AL451" s="88">
        <f>SUM(AL$4:AL66)/$BB66</f>
        <v>16920.26613784489</v>
      </c>
      <c r="AM451" s="88">
        <f>SUM(AM$4:AM66)/$BB66</f>
        <v>2334.4738048902996</v>
      </c>
      <c r="AN451" s="88">
        <f>SUM(AN$4:AN66)/$BB66</f>
        <v>3417.6696503593985</v>
      </c>
      <c r="AO451" s="88">
        <f>SUM(AO$4:AO66)/$BB66</f>
        <v>1568.7663968862812</v>
      </c>
      <c r="AP451" s="90">
        <f>SUM(AP$4:AP66)/$BB66</f>
        <v>5901.5497787626773</v>
      </c>
      <c r="AQ451" s="90">
        <f>SUM(AQ$4:AQ66)/$BB66</f>
        <v>11168.122682595193</v>
      </c>
      <c r="AR451" s="90">
        <f>SUM(AR$4:AR66)/$BB66</f>
        <v>8740.2699255092812</v>
      </c>
      <c r="AS451" s="90">
        <f>SUM(AS$4:AS66)/$BB66</f>
        <v>3919.7388557193599</v>
      </c>
      <c r="AT451" s="90">
        <f>SUM(AT$4:AT66)/$BB66</f>
        <v>5629.7606517876166</v>
      </c>
      <c r="AU451" s="36"/>
      <c r="AV451" s="63"/>
      <c r="AW451" s="65"/>
      <c r="AX451" s="63"/>
      <c r="AY451" s="63"/>
    </row>
    <row r="452" spans="1:51" x14ac:dyDescent="0.25">
      <c r="A452" s="60">
        <v>19583</v>
      </c>
      <c r="B452" s="88">
        <f>SUM(B$4:B67)/$BB67</f>
        <v>12854.334455820746</v>
      </c>
      <c r="C452" s="88">
        <f>SUM(C$4:C67)/$BB67</f>
        <v>5846.2857918179343</v>
      </c>
      <c r="D452" s="88">
        <f>SUM(D$4:D67)/$BB67</f>
        <v>4245.152669542249</v>
      </c>
      <c r="E452" s="88">
        <f>SUM(E$4:E67)/$BB67</f>
        <v>2157.4581312958553</v>
      </c>
      <c r="F452" s="88">
        <f>SUM(F$4:F67)/$BB67</f>
        <v>1813.9538139155889</v>
      </c>
      <c r="G452" s="88">
        <f>SUM(G$4:G67)/$BB67</f>
        <v>3738.0883519572099</v>
      </c>
      <c r="H452" s="88">
        <f>SUM(H$4:H67)/$BB67</f>
        <v>1536.7344852486235</v>
      </c>
      <c r="I452" s="88">
        <f>SUM(I$4:I67)/$BB67</f>
        <v>1905.5648687331948</v>
      </c>
      <c r="J452" s="88">
        <f>SUM(J$4:J67)/$BB67</f>
        <v>3353.6196189334933</v>
      </c>
      <c r="K452" s="88">
        <f>SUM(K$4:K67)/$BB67</f>
        <v>2179.9425772113982</v>
      </c>
      <c r="L452" s="88">
        <f>SUM(L$4:L67)/$BB67</f>
        <v>282.1808688132009</v>
      </c>
      <c r="M452" s="88">
        <f>SUM(M$4:M67)/$BB67</f>
        <v>1648.722203211898</v>
      </c>
      <c r="N452" s="88">
        <f>SUM(N$4:N67)/$BB67</f>
        <v>2771.3244230147047</v>
      </c>
      <c r="O452" s="88">
        <f>SUM(O$4:O67)/$BB67</f>
        <v>3719.1777644106382</v>
      </c>
      <c r="P452" s="88">
        <f>SUM(P$4:P67)/$BB67</f>
        <v>1309.6514247739995</v>
      </c>
      <c r="Q452" s="88">
        <f>SUM(Q$4:Q67)/$BB67</f>
        <v>1117.9280504945068</v>
      </c>
      <c r="R452" s="88">
        <f>SUM(R$4:R67)/$BB67</f>
        <v>3955.8335223844956</v>
      </c>
      <c r="S452" s="88">
        <f>SUM(S$4:S67)/$BB67</f>
        <v>2269.5135647824973</v>
      </c>
      <c r="T452" s="88">
        <f>SUM(T$4:T67)/$BB67</f>
        <v>1719.4961916779957</v>
      </c>
      <c r="U452" s="88">
        <f>SUM(U$4:U67)/$BB67</f>
        <v>1547.4377375168176</v>
      </c>
      <c r="V452" s="88">
        <f>SUM(V$4:V67)/$BB67</f>
        <v>2249.5613838552194</v>
      </c>
      <c r="W452" s="88">
        <f>SUM(W$4:W67)/$BB67</f>
        <v>2765.5417618069164</v>
      </c>
      <c r="X452" s="88">
        <f>SUM(X$4:X67)/$BB67</f>
        <v>9687.4351002098319</v>
      </c>
      <c r="Y452" s="88">
        <f>SUM(Y$4:Y67)/$BB67</f>
        <v>1920.3627718407192</v>
      </c>
      <c r="Z452" s="88">
        <f>SUM(Z$4:Z67)/$BB67</f>
        <v>2469.0838997341839</v>
      </c>
      <c r="AA452" s="88">
        <f>SUM(AA$4:AA67)/$BB67</f>
        <v>11631.137115393994</v>
      </c>
      <c r="AB452" s="88">
        <f>SUM(AB$4:AB67)/$BB67</f>
        <v>7693.0539755505542</v>
      </c>
      <c r="AC452" s="88">
        <f>SUM(AC$4:AC67)/$BB67</f>
        <v>5674.5709636220026</v>
      </c>
      <c r="AD452" s="88">
        <f>SUM(AD$4:AD67)/$BB67</f>
        <v>12138.213823991957</v>
      </c>
      <c r="AE452" s="88">
        <f>SUM(AE$4:AE67)/$BB67</f>
        <v>5050.8639814773242</v>
      </c>
      <c r="AF452" s="88">
        <f>SUM(AF$4:AF67)/$BB67</f>
        <v>4859.3739677829799</v>
      </c>
      <c r="AG452" s="88">
        <f>SUM(AG$4:AG67)/$BB67</f>
        <v>4376.144555096058</v>
      </c>
      <c r="AH452" s="88">
        <f>SUM(AH$4:AH67)/$BB67</f>
        <v>7374.5153263622678</v>
      </c>
      <c r="AI452" s="88">
        <f>SUM(AI$4:AI67)/$BB67</f>
        <v>2486.0903701031521</v>
      </c>
      <c r="AJ452" s="88">
        <f>SUM(AJ$4:AJ67)/$BB67</f>
        <v>9348.5590614562716</v>
      </c>
      <c r="AK452" s="88">
        <f>SUM(AK$4:AK67)/$BB67</f>
        <v>37829.338461265164</v>
      </c>
      <c r="AL452" s="88">
        <f>SUM(AL$4:AL67)/$BB67</f>
        <v>17342.317710703646</v>
      </c>
      <c r="AM452" s="88">
        <f>SUM(AM$4:AM67)/$BB67</f>
        <v>2510.7286426809687</v>
      </c>
      <c r="AN452" s="88">
        <f>SUM(AN$4:AN67)/$BB67</f>
        <v>3408.6051109244941</v>
      </c>
      <c r="AO452" s="88">
        <f>SUM(AO$4:AO67)/$BB67</f>
        <v>1496.4607804058755</v>
      </c>
      <c r="AP452" s="90">
        <f>SUM(AP$4:AP67)/$BB67</f>
        <v>6584.4274337858524</v>
      </c>
      <c r="AQ452" s="90">
        <f>SUM(AQ$4:AQ67)/$BB67</f>
        <v>11589.25737714328</v>
      </c>
      <c r="AR452" s="90">
        <f>SUM(AR$4:AR67)/$BB67</f>
        <v>8430.062396286432</v>
      </c>
      <c r="AS452" s="90">
        <f>SUM(AS$4:AS67)/$BB67</f>
        <v>3705.9589290684771</v>
      </c>
      <c r="AT452" s="90">
        <f>SUM(AT$4:AT67)/$BB67</f>
        <v>6109.6666270652195</v>
      </c>
      <c r="AU452" s="36"/>
      <c r="AV452" s="63"/>
      <c r="AW452" s="65"/>
      <c r="AX452" s="63"/>
      <c r="AY452" s="63"/>
    </row>
    <row r="453" spans="1:51" x14ac:dyDescent="0.25">
      <c r="A453" s="60">
        <v>19584</v>
      </c>
      <c r="B453" s="88">
        <f>SUM(B$4:B68)/$BB68</f>
        <v>12985.1984355062</v>
      </c>
      <c r="C453" s="88">
        <f>SUM(C$4:C68)/$BB68</f>
        <v>5457.4266266304412</v>
      </c>
      <c r="D453" s="88">
        <f>SUM(D$4:D68)/$BB68</f>
        <v>4206.9188204044349</v>
      </c>
      <c r="E453" s="88">
        <f>SUM(E$4:E68)/$BB68</f>
        <v>2054.1588016517599</v>
      </c>
      <c r="F453" s="88">
        <f>SUM(F$4:F68)/$BB68</f>
        <v>1595.3866582563144</v>
      </c>
      <c r="G453" s="88">
        <f>SUM(G$4:G68)/$BB68</f>
        <v>3489.6726086012713</v>
      </c>
      <c r="H453" s="88">
        <f>SUM(H$4:H68)/$BB68</f>
        <v>1513.1862147957456</v>
      </c>
      <c r="I453" s="88">
        <f>SUM(I$4:I68)/$BB68</f>
        <v>1878.102126663016</v>
      </c>
      <c r="J453" s="88">
        <f>SUM(J$4:J68)/$BB68</f>
        <v>3096.6365264581918</v>
      </c>
      <c r="K453" s="88">
        <f>SUM(K$4:K68)/$BB68</f>
        <v>1928.8439473013932</v>
      </c>
      <c r="L453" s="88">
        <f>SUM(L$4:L68)/$BB68</f>
        <v>361.85443510527739</v>
      </c>
      <c r="M453" s="88">
        <f>SUM(M$4:M68)/$BB68</f>
        <v>1580.0284812576513</v>
      </c>
      <c r="N453" s="88">
        <f>SUM(N$4:N68)/$BB68</f>
        <v>2603.6461205312157</v>
      </c>
      <c r="O453" s="88">
        <f>SUM(O$4:O68)/$BB68</f>
        <v>3676.0663416365846</v>
      </c>
      <c r="P453" s="88">
        <f>SUM(P$4:P68)/$BB68</f>
        <v>1242.8237228745584</v>
      </c>
      <c r="Q453" s="88">
        <f>SUM(Q$4:Q68)/$BB68</f>
        <v>1171.9095807533361</v>
      </c>
      <c r="R453" s="88">
        <f>SUM(R$4:R68)/$BB68</f>
        <v>3824.3521904273484</v>
      </c>
      <c r="S453" s="88">
        <f>SUM(S$4:S68)/$BB68</f>
        <v>2224.272506004022</v>
      </c>
      <c r="T453" s="88">
        <f>SUM(T$4:T68)/$BB68</f>
        <v>1527.556073258404</v>
      </c>
      <c r="U453" s="88">
        <f>SUM(U$4:U68)/$BB68</f>
        <v>1421.0769680901881</v>
      </c>
      <c r="V453" s="88">
        <f>SUM(V$4:V68)/$BB68</f>
        <v>2163.4106525522011</v>
      </c>
      <c r="W453" s="88">
        <f>SUM(W$4:W68)/$BB68</f>
        <v>2482.6780352900587</v>
      </c>
      <c r="X453" s="88">
        <f>SUM(X$4:X68)/$BB68</f>
        <v>9225.6468273951559</v>
      </c>
      <c r="Y453" s="88">
        <f>SUM(Y$4:Y68)/$BB68</f>
        <v>1760.5793506403977</v>
      </c>
      <c r="Z453" s="88">
        <f>SUM(Z$4:Z68)/$BB68</f>
        <v>2209.8182629347434</v>
      </c>
      <c r="AA453" s="88">
        <f>SUM(AA$4:AA68)/$BB68</f>
        <v>10528.017827028056</v>
      </c>
      <c r="AB453" s="88">
        <f>SUM(AB$4:AB68)/$BB68</f>
        <v>7211.8310717956374</v>
      </c>
      <c r="AC453" s="88">
        <f>SUM(AC$4:AC68)/$BB68</f>
        <v>5510.6485272842256</v>
      </c>
      <c r="AD453" s="88">
        <f>SUM(AD$4:AD68)/$BB68</f>
        <v>10810.54339459346</v>
      </c>
      <c r="AE453" s="88">
        <f>SUM(AE$4:AE68)/$BB68</f>
        <v>4865.6385689274357</v>
      </c>
      <c r="AF453" s="88">
        <f>SUM(AF$4:AF68)/$BB68</f>
        <v>4408.9303796954473</v>
      </c>
      <c r="AG453" s="88">
        <f>SUM(AG$4:AG68)/$BB68</f>
        <v>3886.3493228775974</v>
      </c>
      <c r="AH453" s="88">
        <f>SUM(AH$4:AH68)/$BB68</f>
        <v>6934.218517219464</v>
      </c>
      <c r="AI453" s="88">
        <f>SUM(AI$4:AI68)/$BB68</f>
        <v>2528.9517389692987</v>
      </c>
      <c r="AJ453" s="88">
        <f>SUM(AJ$4:AJ68)/$BB68</f>
        <v>9640.026841701796</v>
      </c>
      <c r="AK453" s="88">
        <f>SUM(AK$4:AK68)/$BB68</f>
        <v>46112.376123059366</v>
      </c>
      <c r="AL453" s="88">
        <f>SUM(AL$4:AL68)/$BB68</f>
        <v>16432.848554610282</v>
      </c>
      <c r="AM453" s="88">
        <f>SUM(AM$4:AM68)/$BB68</f>
        <v>2463.4781783807302</v>
      </c>
      <c r="AN453" s="88">
        <f>SUM(AN$4:AN68)/$BB68</f>
        <v>2970.6648621649983</v>
      </c>
      <c r="AO453" s="88">
        <f>SUM(AO$4:AO68)/$BB68</f>
        <v>1304.1943297309749</v>
      </c>
      <c r="AP453" s="90">
        <f>SUM(AP$4:AP68)/$BB68</f>
        <v>7578.8181605477766</v>
      </c>
      <c r="AQ453" s="90">
        <f>SUM(AQ$4:AQ68)/$BB68</f>
        <v>10506.00987838841</v>
      </c>
      <c r="AR453" s="90">
        <f>SUM(AR$4:AR68)/$BB68</f>
        <v>7520.8539681152888</v>
      </c>
      <c r="AS453" s="90">
        <f>SUM(AS$4:AS68)/$BB68</f>
        <v>4649.9371439430943</v>
      </c>
      <c r="AT453" s="90">
        <f>SUM(AT$4:AT68)/$BB68</f>
        <v>5976.7890484736017</v>
      </c>
      <c r="AU453" s="36"/>
      <c r="AV453" s="63"/>
      <c r="AW453" s="65"/>
      <c r="AX453" s="63"/>
      <c r="AY453" s="63"/>
    </row>
    <row r="454" spans="1:51" x14ac:dyDescent="0.25">
      <c r="A454" s="60">
        <v>19585</v>
      </c>
      <c r="B454" s="88">
        <f>SUM(B$4:B69)/$BB69</f>
        <v>12565.553505160718</v>
      </c>
      <c r="C454" s="88">
        <f>SUM(C$4:C69)/$BB69</f>
        <v>5124.8274474091058</v>
      </c>
      <c r="D454" s="88">
        <f>SUM(D$4:D69)/$BB69</f>
        <v>4471.3744013014912</v>
      </c>
      <c r="E454" s="88">
        <f>SUM(E$4:E69)/$BB69</f>
        <v>1932.0982804635528</v>
      </c>
      <c r="F454" s="88">
        <f>SUM(F$4:F69)/$BB69</f>
        <v>1671.5001423159408</v>
      </c>
      <c r="G454" s="88">
        <f>SUM(G$4:G69)/$BB69</f>
        <v>3497.1199296533218</v>
      </c>
      <c r="H454" s="88">
        <f>SUM(H$4:H69)/$BB69</f>
        <v>1583.0500543624589</v>
      </c>
      <c r="I454" s="88">
        <f>SUM(I$4:I69)/$BB69</f>
        <v>1784.3035399335822</v>
      </c>
      <c r="J454" s="88">
        <f>SUM(J$4:J69)/$BB69</f>
        <v>2898.977365806451</v>
      </c>
      <c r="K454" s="88">
        <f>SUM(K$4:K69)/$BB69</f>
        <v>1804.208595774136</v>
      </c>
      <c r="L454" s="88">
        <f>SUM(L$4:L69)/$BB69</f>
        <v>359.12773067698021</v>
      </c>
      <c r="M454" s="88">
        <f>SUM(M$4:M69)/$BB69</f>
        <v>1458.6122349323182</v>
      </c>
      <c r="N454" s="88">
        <f>SUM(N$4:N69)/$BB69</f>
        <v>2620.3334428382782</v>
      </c>
      <c r="O454" s="88">
        <f>SUM(O$4:O69)/$BB69</f>
        <v>3707.394331156499</v>
      </c>
      <c r="P454" s="88">
        <f>SUM(P$4:P69)/$BB69</f>
        <v>1176.6606264131065</v>
      </c>
      <c r="Q454" s="88">
        <f>SUM(Q$4:Q69)/$BB69</f>
        <v>1339.9253817598888</v>
      </c>
      <c r="R454" s="88">
        <f>SUM(R$4:R69)/$BB69</f>
        <v>4346.7660648373139</v>
      </c>
      <c r="S454" s="88">
        <f>SUM(S$4:S69)/$BB69</f>
        <v>2273.2953629848676</v>
      </c>
      <c r="T454" s="88">
        <f>SUM(T$4:T69)/$BB69</f>
        <v>1423.8681786719358</v>
      </c>
      <c r="U454" s="88">
        <f>SUM(U$4:U69)/$BB69</f>
        <v>1392.7443044819177</v>
      </c>
      <c r="V454" s="88">
        <f>SUM(V$4:V69)/$BB69</f>
        <v>2111.573665710926</v>
      </c>
      <c r="W454" s="88">
        <f>SUM(W$4:W69)/$BB69</f>
        <v>2390.3726910107789</v>
      </c>
      <c r="X454" s="88">
        <f>SUM(X$4:X69)/$BB69</f>
        <v>9501.5536603905002</v>
      </c>
      <c r="Y454" s="88">
        <f>SUM(Y$4:Y69)/$BB69</f>
        <v>1637.0299475645352</v>
      </c>
      <c r="Z454" s="88">
        <f>SUM(Z$4:Z69)/$BB69</f>
        <v>2034.7225076957661</v>
      </c>
      <c r="AA454" s="88">
        <f>SUM(AA$4:AA69)/$BB69</f>
        <v>9962.0705931989305</v>
      </c>
      <c r="AB454" s="88">
        <f>SUM(AB$4:AB69)/$BB69</f>
        <v>7286.4455198723099</v>
      </c>
      <c r="AC454" s="88">
        <f>SUM(AC$4:AC69)/$BB69</f>
        <v>5730.261586355603</v>
      </c>
      <c r="AD454" s="88">
        <f>SUM(AD$4:AD69)/$BB69</f>
        <v>15217.996444613778</v>
      </c>
      <c r="AE454" s="88">
        <f>SUM(AE$4:AE69)/$BB69</f>
        <v>4861.85413644456</v>
      </c>
      <c r="AF454" s="88">
        <f>SUM(AF$4:AF69)/$BB69</f>
        <v>4099.41915087489</v>
      </c>
      <c r="AG454" s="88">
        <f>SUM(AG$4:AG69)/$BB69</f>
        <v>4748.1328000143967</v>
      </c>
      <c r="AH454" s="88">
        <f>SUM(AH$4:AH69)/$BB69</f>
        <v>6820.400309343474</v>
      </c>
      <c r="AI454" s="88">
        <f>SUM(AI$4:AI69)/$BB69</f>
        <v>2406.1904654203563</v>
      </c>
      <c r="AJ454" s="88">
        <f>SUM(AJ$4:AJ69)/$BB69</f>
        <v>9216.0462307114176</v>
      </c>
      <c r="AK454" s="88">
        <f>SUM(AK$4:AK69)/$BB69</f>
        <v>43693.208016274119</v>
      </c>
      <c r="AL454" s="88">
        <f>SUM(AL$4:AL69)/$BB69</f>
        <v>15363.608916082652</v>
      </c>
      <c r="AM454" s="88">
        <f>SUM(AM$4:AM69)/$BB69</f>
        <v>2386.0652328687465</v>
      </c>
      <c r="AN454" s="88">
        <f>SUM(AN$4:AN69)/$BB69</f>
        <v>3433.2827517389187</v>
      </c>
      <c r="AO454" s="88">
        <f>SUM(AO$4:AO69)/$BB69</f>
        <v>1193.0326164343733</v>
      </c>
      <c r="AP454" s="90">
        <f>SUM(AP$4:AP69)/$BB69</f>
        <v>7343.7785500515865</v>
      </c>
      <c r="AQ454" s="90">
        <f>SUM(AQ$4:AQ69)/$BB69</f>
        <v>12062.885343947552</v>
      </c>
      <c r="AR454" s="90">
        <f>SUM(AR$4:AR69)/$BB69</f>
        <v>6999.1246830816563</v>
      </c>
      <c r="AS454" s="90">
        <f>SUM(AS$4:AS69)/$BB69</f>
        <v>4333.1398599895647</v>
      </c>
      <c r="AT454" s="90">
        <f>SUM(AT$4:AT69)/$BB69</f>
        <v>5971.0882299855484</v>
      </c>
      <c r="AU454" s="36"/>
      <c r="AV454" s="63"/>
      <c r="AW454" s="65"/>
      <c r="AX454" s="63"/>
      <c r="AY454" s="63"/>
    </row>
    <row r="455" spans="1:51" x14ac:dyDescent="0.25">
      <c r="A455" s="60">
        <v>19586</v>
      </c>
      <c r="B455" s="88">
        <f>SUM(B$4:B70)/$BB70</f>
        <v>12153.023722150694</v>
      </c>
      <c r="C455" s="88">
        <f>SUM(C$4:C70)/$BB70</f>
        <v>5365.536994761087</v>
      </c>
      <c r="D455" s="88">
        <f>SUM(D$4:D70)/$BB70</f>
        <v>4358.8085283964747</v>
      </c>
      <c r="E455" s="88">
        <f>SUM(E$4:E70)/$BB70</f>
        <v>2039.9202828862644</v>
      </c>
      <c r="F455" s="88">
        <f>SUM(F$4:F70)/$BB70</f>
        <v>2117.4905678126488</v>
      </c>
      <c r="G455" s="88">
        <f>SUM(G$4:G70)/$BB70</f>
        <v>3300.6933049180238</v>
      </c>
      <c r="H455" s="88">
        <f>SUM(H$4:H70)/$BB70</f>
        <v>1803.4353543967773</v>
      </c>
      <c r="I455" s="88">
        <f>SUM(I$4:I70)/$BB70</f>
        <v>1854.5963117022188</v>
      </c>
      <c r="J455" s="88">
        <f>SUM(J$4:J70)/$BB70</f>
        <v>2736.4681759253303</v>
      </c>
      <c r="K455" s="88">
        <f>SUM(K$4:K70)/$BB70</f>
        <v>1701.7016311004284</v>
      </c>
      <c r="L455" s="88">
        <f>SUM(L$4:L70)/$BB70</f>
        <v>355.88497630076625</v>
      </c>
      <c r="M455" s="88">
        <f>SUM(M$4:M70)/$BB70</f>
        <v>1504.0227966126029</v>
      </c>
      <c r="N455" s="88">
        <f>SUM(N$4:N70)/$BB70</f>
        <v>2846.3175773420926</v>
      </c>
      <c r="O455" s="88">
        <f>SUM(O$4:O70)/$BB70</f>
        <v>3543.6762265590983</v>
      </c>
      <c r="P455" s="88">
        <f>SUM(P$4:P70)/$BB70</f>
        <v>1355.0026747436686</v>
      </c>
      <c r="Q455" s="88">
        <f>SUM(Q$4:Q70)/$BB70</f>
        <v>1248.7745980793395</v>
      </c>
      <c r="R455" s="88">
        <f>SUM(R$4:R70)/$BB70</f>
        <v>5014.5022282402369</v>
      </c>
      <c r="S455" s="88">
        <f>SUM(S$4:S70)/$BB70</f>
        <v>2195.7610061759369</v>
      </c>
      <c r="T455" s="88">
        <f>SUM(T$4:T70)/$BB70</f>
        <v>1473.0383209197407</v>
      </c>
      <c r="U455" s="88">
        <f>SUM(U$4:U70)/$BB70</f>
        <v>1334.2176129115221</v>
      </c>
      <c r="V455" s="88">
        <f>SUM(V$4:V70)/$BB70</f>
        <v>2230.0142557906306</v>
      </c>
      <c r="W455" s="88">
        <f>SUM(W$4:W70)/$BB70</f>
        <v>2291.571922018044</v>
      </c>
      <c r="X455" s="88">
        <f>SUM(X$4:X70)/$BB70</f>
        <v>9208.8402244346398</v>
      </c>
      <c r="Y455" s="88">
        <f>SUM(Y$4:Y70)/$BB70</f>
        <v>1522.9556223271106</v>
      </c>
      <c r="Z455" s="88">
        <f>SUM(Z$4:Z70)/$BB70</f>
        <v>1926.6630397436802</v>
      </c>
      <c r="AA455" s="88">
        <f>SUM(AA$4:AA70)/$BB70</f>
        <v>9303.5305662817027</v>
      </c>
      <c r="AB455" s="88">
        <f>SUM(AB$4:AB70)/$BB70</f>
        <v>7702.9000973573648</v>
      </c>
      <c r="AC455" s="88">
        <f>SUM(AC$4:AC70)/$BB70</f>
        <v>5520.5644134860459</v>
      </c>
      <c r="AD455" s="88">
        <f>SUM(AD$4:AD70)/$BB70</f>
        <v>15756.468778680097</v>
      </c>
      <c r="AE455" s="88">
        <f>SUM(AE$4:AE70)/$BB70</f>
        <v>5281.8845724080647</v>
      </c>
      <c r="AF455" s="88">
        <f>SUM(AF$4:AF70)/$BB70</f>
        <v>3819.8218261148754</v>
      </c>
      <c r="AG455" s="88">
        <f>SUM(AG$4:AG70)/$BB70</f>
        <v>4773.2440185518972</v>
      </c>
      <c r="AH455" s="88">
        <f>SUM(AH$4:AH70)/$BB70</f>
        <v>6820.1871861100926</v>
      </c>
      <c r="AI455" s="88">
        <f>SUM(AI$4:AI70)/$BB70</f>
        <v>2575.2982894083311</v>
      </c>
      <c r="AJ455" s="88">
        <f>SUM(AJ$4:AJ70)/$BB70</f>
        <v>8798.5638857513368</v>
      </c>
      <c r="AK455" s="88">
        <f>SUM(AK$4:AK70)/$BB70</f>
        <v>42010.167071526688</v>
      </c>
      <c r="AL455" s="88">
        <f>SUM(AL$4:AL70)/$BB70</f>
        <v>15695.116096335418</v>
      </c>
      <c r="AM455" s="88">
        <f>SUM(AM$4:AM70)/$BB70</f>
        <v>2740.2229193913745</v>
      </c>
      <c r="AN455" s="88">
        <f>SUM(AN$4:AN70)/$BB70</f>
        <v>3168.3827505462768</v>
      </c>
      <c r="AO455" s="88">
        <f>SUM(AO$4:AO70)/$BB70</f>
        <v>1162.1481131347348</v>
      </c>
      <c r="AP455" s="90">
        <f>SUM(AP$4:AP70)/$BB70</f>
        <v>8257.3681722731162</v>
      </c>
      <c r="AQ455" s="90">
        <f>SUM(AQ$4:AQ70)/$BB70</f>
        <v>14006.943047781804</v>
      </c>
      <c r="AR455" s="90">
        <f>SUM(AR$4:AR70)/$BB70</f>
        <v>6679.2933660164754</v>
      </c>
      <c r="AS455" s="90">
        <f>SUM(AS$4:AS70)/$BB70</f>
        <v>5503.4860327044153</v>
      </c>
      <c r="AT455" s="90">
        <f>SUM(AT$4:AT70)/$BB70</f>
        <v>6501.2642798050138</v>
      </c>
      <c r="AU455" s="36"/>
      <c r="AV455" s="63"/>
      <c r="AW455" s="65"/>
      <c r="AX455" s="63"/>
      <c r="AY455" s="63"/>
    </row>
    <row r="456" spans="1:51" x14ac:dyDescent="0.25">
      <c r="A456" s="60">
        <v>19587</v>
      </c>
      <c r="B456" s="88">
        <f>SUM(B$4:B71)/$BB71</f>
        <v>12317.440090427797</v>
      </c>
      <c r="C456" s="88">
        <f>SUM(C$4:C71)/$BB71</f>
        <v>5207.7480342533072</v>
      </c>
      <c r="D456" s="88">
        <f>SUM(D$4:D71)/$BB71</f>
        <v>4265.8703529200975</v>
      </c>
      <c r="E456" s="88">
        <f>SUM(E$4:E71)/$BB71</f>
        <v>1863.4729452096701</v>
      </c>
      <c r="F456" s="88">
        <f>SUM(F$4:F71)/$BB71</f>
        <v>2110.1748398989544</v>
      </c>
      <c r="G456" s="88">
        <f>SUM(G$4:G71)/$BB71</f>
        <v>3056.7557704254082</v>
      </c>
      <c r="H456" s="88">
        <f>SUM(H$4:H71)/$BB71</f>
        <v>1782.5143648744263</v>
      </c>
      <c r="I456" s="88">
        <f>SUM(I$4:I71)/$BB71</f>
        <v>1861.8238451450839</v>
      </c>
      <c r="J456" s="88">
        <f>SUM(J$4:J71)/$BB71</f>
        <v>2801.4220684446068</v>
      </c>
      <c r="K456" s="88">
        <f>SUM(K$4:K71)/$BB71</f>
        <v>1580.2560926711988</v>
      </c>
      <c r="L456" s="88">
        <f>SUM(L$4:L71)/$BB71</f>
        <v>365.41921313610482</v>
      </c>
      <c r="M456" s="88">
        <f>SUM(M$4:M71)/$BB71</f>
        <v>1468.0714689400941</v>
      </c>
      <c r="N456" s="88">
        <f>SUM(N$4:N71)/$BB71</f>
        <v>2779.1123166361449</v>
      </c>
      <c r="O456" s="88">
        <f>SUM(O$4:O71)/$BB71</f>
        <v>5484.6036125810206</v>
      </c>
      <c r="P456" s="88">
        <f>SUM(P$4:P71)/$BB71</f>
        <v>1278.3417051545157</v>
      </c>
      <c r="Q456" s="88">
        <f>SUM(Q$4:Q71)/$BB71</f>
        <v>1248.7075186387642</v>
      </c>
      <c r="R456" s="88">
        <f>SUM(R$4:R71)/$BB71</f>
        <v>4979.2177649984096</v>
      </c>
      <c r="S456" s="88">
        <f>SUM(S$4:S71)/$BB71</f>
        <v>1993.1041175752398</v>
      </c>
      <c r="T456" s="88">
        <f>SUM(T$4:T71)/$BB71</f>
        <v>1683.0389345097215</v>
      </c>
      <c r="U456" s="88">
        <f>SUM(U$4:U71)/$BB71</f>
        <v>1303.7497792488989</v>
      </c>
      <c r="V456" s="88">
        <f>SUM(V$4:V71)/$BB71</f>
        <v>2123.4067968925137</v>
      </c>
      <c r="W456" s="88">
        <f>SUM(W$4:W71)/$BB71</f>
        <v>2090.6329308752147</v>
      </c>
      <c r="X456" s="88">
        <f>SUM(X$4:X71)/$BB71</f>
        <v>8997.2413759119972</v>
      </c>
      <c r="Y456" s="88">
        <f>SUM(Y$4:Y71)/$BB71</f>
        <v>2953.8227635359581</v>
      </c>
      <c r="Z456" s="88">
        <f>SUM(Z$4:Z71)/$BB71</f>
        <v>1750.1957446821536</v>
      </c>
      <c r="AA456" s="88">
        <f>SUM(AA$4:AA71)/$BB71</f>
        <v>8641.0135284739627</v>
      </c>
      <c r="AB456" s="88">
        <f>SUM(AB$4:AB71)/$BB71</f>
        <v>8421.8869037379336</v>
      </c>
      <c r="AC456" s="88">
        <f>SUM(AC$4:AC71)/$BB71</f>
        <v>5171.0065881014125</v>
      </c>
      <c r="AD456" s="88">
        <f>SUM(AD$4:AD71)/$BB71</f>
        <v>15007.013968236446</v>
      </c>
      <c r="AE456" s="88">
        <f>SUM(AE$4:AE71)/$BB71</f>
        <v>4823.0451637185661</v>
      </c>
      <c r="AF456" s="88">
        <f>SUM(AF$4:AF71)/$BB71</f>
        <v>3624.7438950757128</v>
      </c>
      <c r="AG456" s="88">
        <f>SUM(AG$4:AG71)/$BB71</f>
        <v>5766.313053186951</v>
      </c>
      <c r="AH456" s="88">
        <f>SUM(AH$4:AH71)/$BB71</f>
        <v>6774.8053582621615</v>
      </c>
      <c r="AI456" s="88">
        <f>SUM(AI$4:AI71)/$BB71</f>
        <v>2854.7039831553807</v>
      </c>
      <c r="AJ456" s="88">
        <f>SUM(AJ$4:AJ71)/$BB71</f>
        <v>9156.9377204898174</v>
      </c>
      <c r="AK456" s="88">
        <f>SUM(AK$4:AK71)/$BB71</f>
        <v>39986.544270299484</v>
      </c>
      <c r="AL456" s="88">
        <f>SUM(AL$4:AL71)/$BB71</f>
        <v>15194.568771557915</v>
      </c>
      <c r="AM456" s="88">
        <f>SUM(AM$4:AM71)/$BB71</f>
        <v>3102.9606284940219</v>
      </c>
      <c r="AN456" s="88">
        <f>SUM(AN$4:AN71)/$BB71</f>
        <v>2959.407289809245</v>
      </c>
      <c r="AO456" s="88">
        <f>SUM(AO$4:AO71)/$BB71</f>
        <v>1159.469273992428</v>
      </c>
      <c r="AP456" s="90">
        <f>SUM(AP$4:AP71)/$BB71</f>
        <v>8878.2218694277362</v>
      </c>
      <c r="AQ456" s="90">
        <f>SUM(AQ$4:AQ71)/$BB71</f>
        <v>13913.631287909138</v>
      </c>
      <c r="AR456" s="90">
        <f>SUM(AR$4:AR71)/$BB71</f>
        <v>6228.006386016471</v>
      </c>
      <c r="AS456" s="90">
        <f>SUM(AS$4:AS71)/$BB71</f>
        <v>5994.8252405785079</v>
      </c>
      <c r="AT456" s="90">
        <f>SUM(AT$4:AT71)/$BB71</f>
        <v>6398.5806738806732</v>
      </c>
      <c r="AU456" s="36"/>
      <c r="AV456" s="63"/>
      <c r="AW456" s="65"/>
      <c r="AX456" s="63"/>
      <c r="AY456" s="63"/>
    </row>
    <row r="457" spans="1:51" x14ac:dyDescent="0.25">
      <c r="A457" s="60">
        <v>19588</v>
      </c>
      <c r="B457" s="88">
        <f>SUM(B$4:B72)/$BB72</f>
        <v>12220.823889505378</v>
      </c>
      <c r="C457" s="88">
        <f>SUM(C$4:C72)/$BB72</f>
        <v>5898.0720883995045</v>
      </c>
      <c r="D457" s="88">
        <f>SUM(D$4:D72)/$BB72</f>
        <v>4376.8656749129377</v>
      </c>
      <c r="E457" s="88">
        <f>SUM(E$4:E72)/$BB72</f>
        <v>1747.0161685028163</v>
      </c>
      <c r="F457" s="88">
        <f>SUM(F$4:F72)/$BB72</f>
        <v>2212.9544392651496</v>
      </c>
      <c r="G457" s="88">
        <f>SUM(G$4:G72)/$BB72</f>
        <v>2924.0240328980904</v>
      </c>
      <c r="H457" s="88">
        <f>SUM(H$4:H72)/$BB72</f>
        <v>1984.9924750105208</v>
      </c>
      <c r="I457" s="88">
        <f>SUM(I$4:I72)/$BB72</f>
        <v>1846.0602048924534</v>
      </c>
      <c r="J457" s="88">
        <f>SUM(J$4:J72)/$BB72</f>
        <v>2802.1358199230658</v>
      </c>
      <c r="K457" s="88">
        <f>SUM(K$4:K72)/$BB72</f>
        <v>1509.2485513443678</v>
      </c>
      <c r="L457" s="88">
        <f>SUM(L$4:L72)/$BB72</f>
        <v>359.34353075859713</v>
      </c>
      <c r="M457" s="88">
        <f>SUM(M$4:M72)/$BB72</f>
        <v>1376.9376893872914</v>
      </c>
      <c r="N457" s="88">
        <f>SUM(N$4:N72)/$BB72</f>
        <v>2590.785561247319</v>
      </c>
      <c r="O457" s="88">
        <f>SUM(O$4:O72)/$BB72</f>
        <v>5345.7920090031421</v>
      </c>
      <c r="P457" s="88">
        <f>SUM(P$4:P72)/$BB72</f>
        <v>1405.2746953184885</v>
      </c>
      <c r="Q457" s="88">
        <f>SUM(Q$4:Q72)/$BB72</f>
        <v>1277.7463659938121</v>
      </c>
      <c r="R457" s="88">
        <f>SUM(R$4:R72)/$BB72</f>
        <v>4895.6788519591037</v>
      </c>
      <c r="S457" s="88">
        <f>SUM(S$4:S72)/$BB72</f>
        <v>1865.0489166826137</v>
      </c>
      <c r="T457" s="88">
        <f>SUM(T$4:T72)/$BB72</f>
        <v>1783.8172133150592</v>
      </c>
      <c r="U457" s="88">
        <f>SUM(U$4:U72)/$BB72</f>
        <v>1398.2457694686898</v>
      </c>
      <c r="V457" s="88">
        <f>SUM(V$4:V72)/$BB72</f>
        <v>2285.3298524927682</v>
      </c>
      <c r="W457" s="88">
        <f>SUM(W$4:W72)/$BB72</f>
        <v>2054.3971712594057</v>
      </c>
      <c r="X457" s="88">
        <f>SUM(X$4:X72)/$BB72</f>
        <v>8735.1819299843119</v>
      </c>
      <c r="Y457" s="88">
        <f>SUM(Y$4:Y72)/$BB72</f>
        <v>3061.5555496937091</v>
      </c>
      <c r="Z457" s="88">
        <f>SUM(Z$4:Z72)/$BB72</f>
        <v>1603.655926583303</v>
      </c>
      <c r="AA457" s="88">
        <f>SUM(AA$4:AA72)/$BB72</f>
        <v>8290.1719713658185</v>
      </c>
      <c r="AB457" s="88">
        <f>SUM(AB$4:AB72)/$BB72</f>
        <v>8050.4329171237041</v>
      </c>
      <c r="AC457" s="88">
        <f>SUM(AC$4:AC72)/$BB72</f>
        <v>5140.6897620464188</v>
      </c>
      <c r="AD457" s="88">
        <f>SUM(AD$4:AD72)/$BB72</f>
        <v>15283.082969762458</v>
      </c>
      <c r="AE457" s="88">
        <f>SUM(AE$4:AE72)/$BB72</f>
        <v>6261.6632130816843</v>
      </c>
      <c r="AF457" s="88">
        <f>SUM(AF$4:AF72)/$BB72</f>
        <v>3320.5381391057185</v>
      </c>
      <c r="AG457" s="88">
        <f>SUM(AG$4:AG72)/$BB72</f>
        <v>6316.1698738604482</v>
      </c>
      <c r="AH457" s="88">
        <f>SUM(AH$4:AH72)/$BB72</f>
        <v>6218.9194257094287</v>
      </c>
      <c r="AI457" s="88">
        <f>SUM(AI$4:AI72)/$BB72</f>
        <v>2790.3231164671452</v>
      </c>
      <c r="AJ457" s="88">
        <f>SUM(AJ$4:AJ72)/$BB72</f>
        <v>8508.5711712287884</v>
      </c>
      <c r="AK457" s="88">
        <f>SUM(AK$4:AK72)/$BB72</f>
        <v>39515.707110088755</v>
      </c>
      <c r="AL457" s="88">
        <f>SUM(AL$4:AL72)/$BB72</f>
        <v>15604.675158262227</v>
      </c>
      <c r="AM457" s="88">
        <f>SUM(AM$4:AM72)/$BB72</f>
        <v>3408.4954115018654</v>
      </c>
      <c r="AN457" s="88">
        <f>SUM(AN$4:AN72)/$BB72</f>
        <v>2754.9490936622747</v>
      </c>
      <c r="AO457" s="88">
        <f>SUM(AO$4:AO72)/$BB72</f>
        <v>1116.0560196953011</v>
      </c>
      <c r="AP457" s="90">
        <f>SUM(AP$4:AP72)/$BB72</f>
        <v>8727.3569828425352</v>
      </c>
      <c r="AQ457" s="90">
        <f>SUM(AQ$4:AQ72)/$BB72</f>
        <v>12970.380769431878</v>
      </c>
      <c r="AR457" s="90">
        <f>SUM(AR$4:AR72)/$BB72</f>
        <v>6475.1358259799454</v>
      </c>
      <c r="AS457" s="90">
        <f>SUM(AS$4:AS72)/$BB72</f>
        <v>6825.8732682032123</v>
      </c>
      <c r="AT457" s="90">
        <f>SUM(AT$4:AT72)/$BB72</f>
        <v>6017.120324140421</v>
      </c>
      <c r="AU457" s="36"/>
      <c r="AV457" s="63"/>
      <c r="AW457" s="65"/>
      <c r="AX457" s="63"/>
      <c r="AY457" s="63"/>
    </row>
    <row r="458" spans="1:51" x14ac:dyDescent="0.25">
      <c r="A458" s="60">
        <v>19589</v>
      </c>
      <c r="B458" s="88">
        <f>SUM(B$4:B73)/$BB73</f>
        <v>11810.06009857209</v>
      </c>
      <c r="C458" s="88">
        <f>SUM(C$4:C73)/$BB73</f>
        <v>6343.8266421503095</v>
      </c>
      <c r="D458" s="88">
        <f>SUM(D$4:D73)/$BB73</f>
        <v>3995.5699272162919</v>
      </c>
      <c r="E458" s="88">
        <f>SUM(E$4:E73)/$BB73</f>
        <v>1532.9362605287674</v>
      </c>
      <c r="F458" s="88">
        <f>SUM(F$4:F73)/$BB73</f>
        <v>2493.1340474902413</v>
      </c>
      <c r="G458" s="88">
        <f>SUM(G$4:G73)/$BB73</f>
        <v>2990.9173222601107</v>
      </c>
      <c r="H458" s="88">
        <f>SUM(H$4:H73)/$BB73</f>
        <v>1849.1630956952538</v>
      </c>
      <c r="I458" s="88">
        <f>SUM(I$4:I73)/$BB73</f>
        <v>2161.1957914647496</v>
      </c>
      <c r="J458" s="88">
        <f>SUM(J$4:J73)/$BB73</f>
        <v>2420.6794544034301</v>
      </c>
      <c r="K458" s="88">
        <f>SUM(K$4:K73)/$BB73</f>
        <v>1734.3884527956907</v>
      </c>
      <c r="L458" s="90">
        <f>SUM(L$4:L73)/$BB73</f>
        <v>343.53643552716056</v>
      </c>
      <c r="M458" s="88">
        <f>SUM(M$4:M73)/$BB73</f>
        <v>1198.2668326887299</v>
      </c>
      <c r="N458" s="88">
        <f>SUM(N$4:N73)/$BB73</f>
        <v>2325.6407184836216</v>
      </c>
      <c r="O458" s="88">
        <f>SUM(O$4:O73)/$BB73</f>
        <v>8655.6599863238553</v>
      </c>
      <c r="P458" s="88">
        <f>SUM(P$4:P73)/$BB73</f>
        <v>1395.0506326362347</v>
      </c>
      <c r="Q458" s="88">
        <f>SUM(Q$4:Q73)/$BB73</f>
        <v>1242.548091228733</v>
      </c>
      <c r="R458" s="88">
        <f>SUM(R$4:R73)/$BB73</f>
        <v>4371.5718376976647</v>
      </c>
      <c r="S458" s="88">
        <f>SUM(S$4:S73)/$BB73</f>
        <v>1763.5336818128289</v>
      </c>
      <c r="T458" s="88">
        <f>SUM(T$4:T73)/$BB73</f>
        <v>1857.7149105364565</v>
      </c>
      <c r="U458" s="88">
        <f>SUM(U$4:U73)/$BB73</f>
        <v>1483.8851351258427</v>
      </c>
      <c r="V458" s="88">
        <f>SUM(V$4:V73)/$BB73</f>
        <v>2615.5790264899042</v>
      </c>
      <c r="W458" s="88">
        <f>SUM(W$4:W73)/$BB73</f>
        <v>2891.8213537947363</v>
      </c>
      <c r="X458" s="88">
        <f>SUM(X$4:X73)/$BB73</f>
        <v>7802.7510056962401</v>
      </c>
      <c r="Y458" s="88">
        <f>SUM(Y$4:Y73)/$BB73</f>
        <v>3083.0082397883561</v>
      </c>
      <c r="Z458" s="88">
        <f>SUM(Z$4:Z73)/$BB73</f>
        <v>1504.8374623579643</v>
      </c>
      <c r="AA458" s="88">
        <f>SUM(AA$4:AA73)/$BB73</f>
        <v>7472.8032860768617</v>
      </c>
      <c r="AB458" s="88">
        <f>SUM(AB$4:AB73)/$BB73</f>
        <v>8319.2960704101715</v>
      </c>
      <c r="AC458" s="88">
        <f>SUM(AC$4:AC73)/$BB73</f>
        <v>4624.8408525370942</v>
      </c>
      <c r="AD458" s="88">
        <f>SUM(AD$4:AD73)/$BB73</f>
        <v>13306.867279167769</v>
      </c>
      <c r="AE458" s="88">
        <f>SUM(AE$4:AE73)/$BB73</f>
        <v>7130.0004580600362</v>
      </c>
      <c r="AF458" s="88">
        <f>SUM(AF$4:AF73)/$BB73</f>
        <v>3624.2269596611459</v>
      </c>
      <c r="AG458" s="88">
        <f>SUM(AG$4:AG73)/$BB73</f>
        <v>5909.0327906200164</v>
      </c>
      <c r="AH458" s="88">
        <f>SUM(AH$4:AH73)/$BB73</f>
        <v>5635.8930803937701</v>
      </c>
      <c r="AI458" s="88">
        <f>SUM(AI$4:AI73)/$BB73</f>
        <v>2522.658717949565</v>
      </c>
      <c r="AJ458" s="88">
        <f>SUM(AJ$4:AJ73)/$BB73</f>
        <v>7341.0416880479715</v>
      </c>
      <c r="AK458" s="88">
        <f>SUM(AK$4:AK73)/$BB73</f>
        <v>44310.898068067894</v>
      </c>
      <c r="AL458" s="88">
        <f>SUM(AL$4:AL73)/$BB73</f>
        <v>13858.667451765632</v>
      </c>
      <c r="AM458" s="88">
        <f>SUM(AM$4:AM73)/$BB73</f>
        <v>3242.6004740907761</v>
      </c>
      <c r="AN458" s="88">
        <f>SUM(AN$4:AN73)/$BB73</f>
        <v>2475.0700427235447</v>
      </c>
      <c r="AO458" s="88">
        <f>SUM(AO$4:AO73)/$BB73</f>
        <v>1673.0438616319429</v>
      </c>
      <c r="AP458" s="90">
        <f>SUM(AP$4:AP73)/$BB73</f>
        <v>7554.5691896370208</v>
      </c>
      <c r="AQ458" s="90">
        <f>SUM(AQ$4:AQ73)/$BB73</f>
        <v>11530.204345370659</v>
      </c>
      <c r="AR458" s="90">
        <f>SUM(AR$4:AR73)/$BB73</f>
        <v>6166.1152632311305</v>
      </c>
      <c r="AS458" s="90">
        <f>SUM(AS$4:AS73)/$BB73</f>
        <v>6768.7855450266343</v>
      </c>
      <c r="AT458" s="90">
        <f>SUM(AT$4:AT73)/$BB73</f>
        <v>5229.9608222475172</v>
      </c>
      <c r="AU458" s="36"/>
      <c r="AV458" s="63"/>
      <c r="AW458" s="65"/>
      <c r="AX458" s="63"/>
      <c r="AY458" s="63"/>
    </row>
    <row r="459" spans="1:51" x14ac:dyDescent="0.25">
      <c r="A459" s="60">
        <v>19590</v>
      </c>
      <c r="B459" s="88">
        <f>SUM(B$4:B74)/$BB74</f>
        <v>11817.537089374642</v>
      </c>
      <c r="C459" s="88">
        <f>SUM(C$4:C74)/$BB74</f>
        <v>6633.3150823657716</v>
      </c>
      <c r="D459" s="88">
        <f>SUM(D$4:D74)/$BB74</f>
        <v>3847.9542305052005</v>
      </c>
      <c r="E459" s="88">
        <f>SUM(E$4:E74)/$BB74</f>
        <v>1523.9974381159741</v>
      </c>
      <c r="F459" s="88">
        <f>SUM(F$4:F74)/$BB74</f>
        <v>2783.7706572179018</v>
      </c>
      <c r="G459" s="88">
        <f>SUM(G$4:G74)/$BB74</f>
        <v>2765.7017504263476</v>
      </c>
      <c r="H459" s="88">
        <f>SUM(H$4:H74)/$BB74</f>
        <v>1811.1209316836703</v>
      </c>
      <c r="I459" s="88">
        <f>SUM(I$4:I74)/$BB74</f>
        <v>2145.5762358454394</v>
      </c>
      <c r="J459" s="88">
        <f>SUM(J$4:J74)/$BB74</f>
        <v>2233.4972326455832</v>
      </c>
      <c r="K459" s="88">
        <f>SUM(K$4:K74)/$BB74</f>
        <v>1650.0954989127433</v>
      </c>
      <c r="L459" s="90">
        <f>SUM(L$4:L74)/$BB74</f>
        <v>335.57757730684438</v>
      </c>
      <c r="M459" s="88">
        <f>SUM(M$4:M74)/$BB74</f>
        <v>1299.9052218290051</v>
      </c>
      <c r="N459" s="88">
        <f>SUM(N$4:N74)/$BB74</f>
        <v>2748.7100792323108</v>
      </c>
      <c r="O459" s="88">
        <f>SUM(O$4:O74)/$BB74</f>
        <v>8861.8853876540434</v>
      </c>
      <c r="P459" s="88">
        <f>SUM(P$4:P74)/$BB74</f>
        <v>1464.970233134864</v>
      </c>
      <c r="Q459" s="88">
        <f>SUM(Q$4:Q74)/$BB74</f>
        <v>1205.8271750368485</v>
      </c>
      <c r="R459" s="88">
        <f>SUM(R$4:R74)/$BB74</f>
        <v>4352.2263763328056</v>
      </c>
      <c r="S459" s="88">
        <f>SUM(S$4:S74)/$BB74</f>
        <v>2009.9025479377653</v>
      </c>
      <c r="T459" s="88">
        <f>SUM(T$4:T74)/$BB74</f>
        <v>1961.7024452874718</v>
      </c>
      <c r="U459" s="88">
        <f>SUM(U$4:U74)/$BB74</f>
        <v>1443.5696910165523</v>
      </c>
      <c r="V459" s="88">
        <f>SUM(V$4:V74)/$BB74</f>
        <v>2864.6310227284193</v>
      </c>
      <c r="W459" s="88">
        <f>SUM(W$4:W74)/$BB74</f>
        <v>2904.5292435334677</v>
      </c>
      <c r="X459" s="88">
        <f>SUM(X$4:X74)/$BB74</f>
        <v>7506.8464218137324</v>
      </c>
      <c r="Y459" s="88">
        <f>SUM(Y$4:Y74)/$BB74</f>
        <v>2866.2276423530943</v>
      </c>
      <c r="Z459" s="88">
        <f>SUM(Z$4:Z74)/$BB74</f>
        <v>1446.9755579595335</v>
      </c>
      <c r="AA459" s="88">
        <f>SUM(AA$4:AA74)/$BB74</f>
        <v>7338.2832306176524</v>
      </c>
      <c r="AB459" s="88">
        <f>SUM(AB$4:AB74)/$BB74</f>
        <v>8949.0746389841115</v>
      </c>
      <c r="AC459" s="88">
        <f>SUM(AC$4:AC74)/$BB74</f>
        <v>4434.4336366856205</v>
      </c>
      <c r="AD459" s="88">
        <f>SUM(AD$4:AD74)/$BB74</f>
        <v>12559.392335110431</v>
      </c>
      <c r="AE459" s="88">
        <f>SUM(AE$4:AE74)/$BB74</f>
        <v>7641.5598756560321</v>
      </c>
      <c r="AF459" s="88">
        <f>SUM(AF$4:AF74)/$BB74</f>
        <v>3934.6991349093182</v>
      </c>
      <c r="AG459" s="88">
        <f>SUM(AG$4:AG74)/$BB74</f>
        <v>5464.4696054141414</v>
      </c>
      <c r="AH459" s="88">
        <f>SUM(AH$4:AH74)/$BB74</f>
        <v>5776.2925679542923</v>
      </c>
      <c r="AI459" s="88">
        <f>SUM(AI$4:AI74)/$BB74</f>
        <v>3310.4320525948233</v>
      </c>
      <c r="AJ459" s="88">
        <f>SUM(AJ$4:AJ74)/$BB74</f>
        <v>7256.7860148735499</v>
      </c>
      <c r="AK459" s="88">
        <f>SUM(AK$4:AK74)/$BB74</f>
        <v>43966.396090141003</v>
      </c>
      <c r="AL459" s="88">
        <f>SUM(AL$4:AL74)/$BB74</f>
        <v>13328.367917788126</v>
      </c>
      <c r="AM459" s="88">
        <f>SUM(AM$4:AM74)/$BB74</f>
        <v>2981.2411285474927</v>
      </c>
      <c r="AN459" s="88">
        <f>SUM(AN$4:AN74)/$BB74</f>
        <v>2315.219174297521</v>
      </c>
      <c r="AO459" s="88">
        <f>SUM(AO$4:AO74)/$BB74</f>
        <v>1554.0512265832676</v>
      </c>
      <c r="AP459" s="90">
        <f>SUM(AP$4:AP74)/$BB74</f>
        <v>7572.0353131990842</v>
      </c>
      <c r="AQ459" s="90">
        <f>SUM(AQ$4:AQ74)/$BB74</f>
        <v>11084.508238588816</v>
      </c>
      <c r="AR459" s="90">
        <f>SUM(AR$4:AR74)/$BB74</f>
        <v>6263.7779030652109</v>
      </c>
      <c r="AS459" s="90">
        <f>SUM(AS$4:AS74)/$BB74</f>
        <v>7008.1638788765267</v>
      </c>
      <c r="AT459" s="90">
        <f>SUM(AT$4:AT74)/$BB74</f>
        <v>5712.3036480662149</v>
      </c>
      <c r="AU459" s="36"/>
      <c r="AV459" s="63"/>
      <c r="AW459" s="65"/>
      <c r="AX459" s="63"/>
      <c r="AY459" s="63"/>
    </row>
    <row r="460" spans="1:51" x14ac:dyDescent="0.25">
      <c r="A460" s="60">
        <v>19591</v>
      </c>
      <c r="B460" s="88">
        <f>SUM(B$4:B75)/$BB75</f>
        <v>11941.339503888083</v>
      </c>
      <c r="C460" s="88">
        <f>SUM(C$4:C75)/$BB75</f>
        <v>6391.748095751801</v>
      </c>
      <c r="D460" s="88">
        <f>SUM(D$4:D75)/$BB75</f>
        <v>3763.3732847992474</v>
      </c>
      <c r="E460" s="88">
        <f>SUM(E$4:E75)/$BB75</f>
        <v>1522.9500545036772</v>
      </c>
      <c r="F460" s="88">
        <f>SUM(F$4:F75)/$BB75</f>
        <v>2808.7874721823141</v>
      </c>
      <c r="G460" s="88">
        <f>SUM(G$4:G75)/$BB75</f>
        <v>3170.5020080213799</v>
      </c>
      <c r="H460" s="88">
        <f>SUM(H$4:H75)/$BB75</f>
        <v>1698.1152151990002</v>
      </c>
      <c r="I460" s="88">
        <f>SUM(I$4:I75)/$BB75</f>
        <v>2143.2073574136275</v>
      </c>
      <c r="J460" s="90">
        <f>SUM(J$4:J75)/$BB75</f>
        <v>2288.9342613002686</v>
      </c>
      <c r="K460" s="88">
        <f>SUM(K$4:K75)/$BB75</f>
        <v>1521.2715819445127</v>
      </c>
      <c r="L460" s="90">
        <f>SUM(L$4:L75)/$BB75</f>
        <v>330.76059682923403</v>
      </c>
      <c r="M460" s="88">
        <f>SUM(M$4:M75)/$BB75</f>
        <v>1199.9647671922326</v>
      </c>
      <c r="N460" s="88">
        <f>SUM(N$4:N75)/$BB75</f>
        <v>3322.2337604808636</v>
      </c>
      <c r="O460" s="88">
        <f>SUM(O$4:O75)/$BB75</f>
        <v>8501.981208075822</v>
      </c>
      <c r="P460" s="88">
        <f>SUM(P$4:P75)/$BB75</f>
        <v>1504.1875516330651</v>
      </c>
      <c r="Q460" s="88">
        <f>SUM(Q$4:Q75)/$BB75</f>
        <v>1164.5702907953976</v>
      </c>
      <c r="R460" s="88">
        <f>SUM(R$4:R75)/$BB75</f>
        <v>4182.4041902771041</v>
      </c>
      <c r="S460" s="88">
        <f>SUM(S$4:S75)/$BB75</f>
        <v>2033.2736813223605</v>
      </c>
      <c r="T460" s="88">
        <f>SUM(T$4:T75)/$BB75</f>
        <v>2221.8448642627413</v>
      </c>
      <c r="U460" s="88">
        <f>SUM(U$4:U75)/$BB75</f>
        <v>1579.1253948565227</v>
      </c>
      <c r="V460" s="88">
        <f>SUM(V$4:V75)/$BB75</f>
        <v>3544.9915077719452</v>
      </c>
      <c r="W460" s="88">
        <f>SUM(W$4:W75)/$BB75</f>
        <v>3181.4812148506262</v>
      </c>
      <c r="X460" s="88">
        <f>SUM(X$4:X75)/$BB75</f>
        <v>7404.2023176393568</v>
      </c>
      <c r="Y460" s="88">
        <f>SUM(Y$4:Y75)/$BB75</f>
        <v>3342.7601378754607</v>
      </c>
      <c r="Z460" s="88">
        <f>SUM(Z$4:Z75)/$BB75</f>
        <v>1567.7006123340802</v>
      </c>
      <c r="AA460" s="88">
        <f>SUM(AA$4:AA75)/$BB75</f>
        <v>6958.5473906412763</v>
      </c>
      <c r="AB460" s="88">
        <f>SUM(AB$4:AB75)/$BB75</f>
        <v>8727.4765057861205</v>
      </c>
      <c r="AC460" s="88">
        <f>SUM(AC$4:AC75)/$BB75</f>
        <v>4374.2289367020621</v>
      </c>
      <c r="AD460" s="88">
        <f>SUM(AD$4:AD75)/$BB75</f>
        <v>13073.048830067326</v>
      </c>
      <c r="AE460" s="88">
        <f>SUM(AE$4:AE75)/$BB75</f>
        <v>7535.0795628560354</v>
      </c>
      <c r="AF460" s="88">
        <f>SUM(AF$4:AF75)/$BB75</f>
        <v>3966.6362813035571</v>
      </c>
      <c r="AG460" s="88">
        <f>SUM(AG$4:AG75)/$BB75</f>
        <v>5291.8156174599171</v>
      </c>
      <c r="AH460" s="88">
        <f>SUM(AH$4:AH75)/$BB75</f>
        <v>5387.1661940288559</v>
      </c>
      <c r="AI460" s="88">
        <f>SUM(AI$4:AI75)/$BB75</f>
        <v>3466.6070139263716</v>
      </c>
      <c r="AJ460" s="88">
        <f>SUM(AJ$4:AJ75)/$BB75</f>
        <v>8011.3765368820459</v>
      </c>
      <c r="AK460" s="88">
        <f>SUM(AK$4:AK75)/$BB75</f>
        <v>41023.914416620326</v>
      </c>
      <c r="AL460" s="88">
        <f>SUM(AL$4:AL75)/$BB75</f>
        <v>14731.607511313843</v>
      </c>
      <c r="AM460" s="88">
        <f>SUM(AM$4:AM75)/$BB75</f>
        <v>2851.7482194740874</v>
      </c>
      <c r="AN460" s="88">
        <f>SUM(AN$4:AN75)/$BB75</f>
        <v>2160.6357683260303</v>
      </c>
      <c r="AO460" s="88">
        <f>SUM(AO$4:AO75)/$BB75</f>
        <v>1884.1907878668076</v>
      </c>
      <c r="AP460" s="90">
        <f>SUM(AP$4:AP75)/$BB75</f>
        <v>7092.9962091511097</v>
      </c>
      <c r="AQ460" s="90">
        <f>SUM(AQ$4:AQ75)/$BB75</f>
        <v>10308.487823966279</v>
      </c>
      <c r="AR460" s="90">
        <f>SUM(AR$4:AR75)/$BB75</f>
        <v>6503.7319086985563</v>
      </c>
      <c r="AS460" s="90">
        <f>SUM(AS$4:AS75)/$BB75</f>
        <v>7215.8208934156346</v>
      </c>
      <c r="AT460" s="90">
        <f>SUM(AT$4:AT75)/$BB75</f>
        <v>6346.9365448664357</v>
      </c>
      <c r="AU460" s="36"/>
      <c r="AV460" s="63"/>
      <c r="AW460" s="65"/>
      <c r="AX460" s="63"/>
      <c r="AY460" s="63"/>
    </row>
    <row r="461" spans="1:51" x14ac:dyDescent="0.25">
      <c r="A461" s="60">
        <v>19592</v>
      </c>
      <c r="B461" s="88">
        <f>SUM(B$4:B76)/$BB76</f>
        <v>11842.420266580069</v>
      </c>
      <c r="C461" s="88">
        <f>SUM(C$4:C76)/$BB76</f>
        <v>6880.3488273509374</v>
      </c>
      <c r="D461" s="88">
        <f>SUM(D$4:D76)/$BB76</f>
        <v>3909.991558004263</v>
      </c>
      <c r="E461" s="88">
        <f>SUM(E$4:E76)/$BB76</f>
        <v>1438.8589179455639</v>
      </c>
      <c r="F461" s="88">
        <f>SUM(F$4:F76)/$BB76</f>
        <v>3043.8813422136463</v>
      </c>
      <c r="G461" s="88">
        <f>SUM(G$4:G76)/$BB76</f>
        <v>3450.4708424044879</v>
      </c>
      <c r="H461" s="88">
        <f>SUM(H$4:H76)/$BB76</f>
        <v>1650.4430206431894</v>
      </c>
      <c r="I461" s="88">
        <f>SUM(I$4:I76)/$BB76</f>
        <v>2325.6887215702654</v>
      </c>
      <c r="J461" s="90">
        <f>SUM(J$4:J76)/$BB76</f>
        <v>2374.7928922512006</v>
      </c>
      <c r="K461" s="88">
        <f>SUM(K$4:K76)/$BB76</f>
        <v>1430.4799940224407</v>
      </c>
      <c r="L461" s="90">
        <f>SUM(L$4:L76)/$BB76</f>
        <v>331.7387975492386</v>
      </c>
      <c r="M461" s="88">
        <f>SUM(M$4:M76)/$BB76</f>
        <v>1225.101067867698</v>
      </c>
      <c r="N461" s="88">
        <f>SUM(N$4:N76)/$BB76</f>
        <v>3592.4679903304582</v>
      </c>
      <c r="O461" s="88">
        <f>SUM(O$4:O76)/$BB76</f>
        <v>8698.6092610961186</v>
      </c>
      <c r="P461" s="88">
        <f>SUM(P$4:P76)/$BB76</f>
        <v>1455.3408377508615</v>
      </c>
      <c r="Q461" s="88">
        <f>SUM(Q$4:Q76)/$BB76</f>
        <v>1804.7096755677655</v>
      </c>
      <c r="R461" s="88">
        <f>SUM(R$4:R76)/$BB76</f>
        <v>4057.0459175168116</v>
      </c>
      <c r="S461" s="88">
        <f>SUM(S$4:S76)/$BB76</f>
        <v>2454.2846681943292</v>
      </c>
      <c r="T461" s="88">
        <f>SUM(T$4:T76)/$BB76</f>
        <v>2732.879799984235</v>
      </c>
      <c r="U461" s="88">
        <f>SUM(U$4:U76)/$BB76</f>
        <v>1484.6220987367569</v>
      </c>
      <c r="V461" s="88">
        <f>SUM(V$4:V76)/$BB76</f>
        <v>3555.8414246234361</v>
      </c>
      <c r="W461" s="88">
        <f>SUM(W$4:W76)/$BB76</f>
        <v>3181.6120600528398</v>
      </c>
      <c r="X461" s="88">
        <f>SUM(X$4:X76)/$BB76</f>
        <v>7269.5801545001377</v>
      </c>
      <c r="Y461" s="88">
        <f>SUM(Y$4:Y76)/$BB76</f>
        <v>3216.8055419729021</v>
      </c>
      <c r="Z461" s="88">
        <f>SUM(Z$4:Z76)/$BB76</f>
        <v>1678.1743896666737</v>
      </c>
      <c r="AA461" s="88">
        <f>SUM(AA$4:AA76)/$BB76</f>
        <v>6811.6681457577506</v>
      </c>
      <c r="AB461" s="88">
        <f>SUM(AB$4:AB76)/$BB76</f>
        <v>8405.8354236293108</v>
      </c>
      <c r="AC461" s="88">
        <f>SUM(AC$4:AC76)/$BB76</f>
        <v>4454.4241968449041</v>
      </c>
      <c r="AD461" s="88">
        <f>SUM(AD$4:AD76)/$BB76</f>
        <v>12390.912643268881</v>
      </c>
      <c r="AE461" s="88">
        <f>SUM(AE$4:AE76)/$BB76</f>
        <v>7126.5434243695336</v>
      </c>
      <c r="AF461" s="88">
        <f>SUM(AF$4:AF76)/$BB76</f>
        <v>3841.5046867151659</v>
      </c>
      <c r="AG461" s="88">
        <f>SUM(AG$4:AG76)/$BB76</f>
        <v>5170.6797190152138</v>
      </c>
      <c r="AH461" s="88">
        <f>SUM(AH$4:AH76)/$BB76</f>
        <v>5204.9388082402274</v>
      </c>
      <c r="AI461" s="88">
        <f>SUM(AI$4:AI76)/$BB76</f>
        <v>3768.4275555442432</v>
      </c>
      <c r="AJ461" s="88">
        <f>SUM(AJ$4:AJ76)/$BB76</f>
        <v>8239.4801537111834</v>
      </c>
      <c r="AK461" s="88">
        <f>SUM(AK$4:AK76)/$BB76</f>
        <v>40053.141850799213</v>
      </c>
      <c r="AL461" s="88">
        <f>SUM(AL$4:AL76)/$BB76</f>
        <v>14092.842721144771</v>
      </c>
      <c r="AM461" s="88">
        <f>SUM(AM$4:AM76)/$BB76</f>
        <v>3335.9869243289554</v>
      </c>
      <c r="AN461" s="88">
        <f>SUM(AN$4:AN76)/$BB76</f>
        <v>2294.3420275486897</v>
      </c>
      <c r="AO461" s="88">
        <f>SUM(AO$4:AO76)/$BB76</f>
        <v>1770.1155108684254</v>
      </c>
      <c r="AP461" s="90">
        <f>SUM(AP$4:AP76)/$BB76</f>
        <v>6821.7528534237008</v>
      </c>
      <c r="AQ461" s="90">
        <f>SUM(AQ$4:AQ76)/$BB76</f>
        <v>9892.2224511223922</v>
      </c>
      <c r="AR461" s="90">
        <f>SUM(AR$4:AR76)/$BB76</f>
        <v>6113.7066490763309</v>
      </c>
      <c r="AS461" s="90">
        <f>SUM(AS$4:AS76)/$BB76</f>
        <v>7229.4473874480354</v>
      </c>
      <c r="AT461" s="90">
        <f>SUM(AT$4:AT76)/$BB76</f>
        <v>6811.1796901929702</v>
      </c>
      <c r="AU461" s="36"/>
      <c r="AV461" s="63"/>
      <c r="AW461" s="65"/>
      <c r="AX461" s="63"/>
      <c r="AY461" s="63"/>
    </row>
    <row r="462" spans="1:51" x14ac:dyDescent="0.25">
      <c r="A462" s="60">
        <v>19593</v>
      </c>
      <c r="B462" s="88">
        <f>SUM(B$4:B77)/$BB77</f>
        <v>11476.568901063181</v>
      </c>
      <c r="C462" s="88">
        <f>SUM(C$4:C77)/$BB77</f>
        <v>7373.1367180181487</v>
      </c>
      <c r="D462" s="88">
        <f>SUM(D$4:D77)/$BB77</f>
        <v>3587.8665540970628</v>
      </c>
      <c r="E462" s="88">
        <f>SUM(E$4:E77)/$BB77</f>
        <v>1316.7635125513414</v>
      </c>
      <c r="F462" s="88">
        <f>SUM(F$4:F77)/$BB77</f>
        <v>3055.7339604375152</v>
      </c>
      <c r="G462" s="88">
        <f>SUM(G$4:G77)/$BB77</f>
        <v>3492.2260854189476</v>
      </c>
      <c r="H462" s="88">
        <f>SUM(H$4:H77)/$BB77</f>
        <v>1761.6311216894405</v>
      </c>
      <c r="I462" s="88">
        <f>SUM(I$4:I77)/$BB77</f>
        <v>2484.8817579088227</v>
      </c>
      <c r="J462" s="90">
        <f>SUM(J$4:J77)/$BB77</f>
        <v>2501.6116217544045</v>
      </c>
      <c r="K462" s="88">
        <f>SUM(K$4:K77)/$BB77</f>
        <v>1315.3394913551647</v>
      </c>
      <c r="L462" s="90">
        <f>SUM(L$4:L77)/$BB77</f>
        <v>334.00689324067139</v>
      </c>
      <c r="M462" s="88">
        <f>SUM(M$4:M77)/$BB77</f>
        <v>1215.5583760755421</v>
      </c>
      <c r="N462" s="88">
        <f>SUM(N$4:N77)/$BB77</f>
        <v>3620.9557631581497</v>
      </c>
      <c r="O462" s="88">
        <f>SUM(O$4:O77)/$BB77</f>
        <v>8083.3613845115233</v>
      </c>
      <c r="P462" s="88">
        <f>SUM(P$4:P77)/$BB77</f>
        <v>2535.2493357434041</v>
      </c>
      <c r="Q462" s="88">
        <f>SUM(Q$4:Q77)/$BB77</f>
        <v>1710.1512898769033</v>
      </c>
      <c r="R462" s="88">
        <f>SUM(R$4:R77)/$BB77</f>
        <v>3949.5456617105133</v>
      </c>
      <c r="S462" s="88">
        <f>SUM(S$4:S77)/$BB77</f>
        <v>2262.0012759148271</v>
      </c>
      <c r="T462" s="88">
        <f>SUM(T$4:T77)/$BB77</f>
        <v>2520.7379568949341</v>
      </c>
      <c r="U462" s="88">
        <f>SUM(U$4:U77)/$BB77</f>
        <v>1629.8196985103978</v>
      </c>
      <c r="V462" s="88">
        <f>SUM(V$4:V77)/$BB77</f>
        <v>5494.9055525224458</v>
      </c>
      <c r="W462" s="88">
        <f>SUM(W$4:W77)/$BB77</f>
        <v>3100.3595818040035</v>
      </c>
      <c r="X462" s="88">
        <f>SUM(X$4:X77)/$BB77</f>
        <v>9127.0488331517408</v>
      </c>
      <c r="Y462" s="88">
        <f>SUM(Y$4:Y77)/$BB77</f>
        <v>3052.0285098218346</v>
      </c>
      <c r="Z462" s="88">
        <f>SUM(Z$4:Z77)/$BB77</f>
        <v>1650.9869781455895</v>
      </c>
      <c r="AA462" s="88">
        <f>SUM(AA$4:AA77)/$BB77</f>
        <v>7150.4006814294808</v>
      </c>
      <c r="AB462" s="88">
        <f>SUM(AB$4:AB77)/$BB77</f>
        <v>7898.1790610079697</v>
      </c>
      <c r="AC462" s="88">
        <f>SUM(AC$4:AC77)/$BB77</f>
        <v>4501.1276128264026</v>
      </c>
      <c r="AD462" s="88">
        <f>SUM(AD$4:AD77)/$BB77</f>
        <v>12086.38124992616</v>
      </c>
      <c r="AE462" s="88">
        <f>SUM(AE$4:AE77)/$BB77</f>
        <v>6577.9448910631427</v>
      </c>
      <c r="AF462" s="88">
        <f>SUM(AF$4:AF77)/$BB77</f>
        <v>3587.498936920545</v>
      </c>
      <c r="AG462" s="88">
        <f>SUM(AG$4:AG77)/$BB77</f>
        <v>5003.6055404392882</v>
      </c>
      <c r="AH462" s="88">
        <f>SUM(AH$4:AH77)/$BB77</f>
        <v>4835.8849512011593</v>
      </c>
      <c r="AI462" s="88">
        <f>SUM(AI$4:AI77)/$BB77</f>
        <v>3743.4424680761795</v>
      </c>
      <c r="AJ462" s="88">
        <f>SUM(AJ$4:AJ77)/$BB77</f>
        <v>8950.9110443827103</v>
      </c>
      <c r="AK462" s="88">
        <f>SUM(AK$4:AK77)/$BB77</f>
        <v>37310.653173055798</v>
      </c>
      <c r="AL462" s="88">
        <f>SUM(AL$4:AL77)/$BB77</f>
        <v>14689.407449817392</v>
      </c>
      <c r="AM462" s="88">
        <f>SUM(AM$4:AM77)/$BB77</f>
        <v>3493.3632842843044</v>
      </c>
      <c r="AN462" s="88">
        <f>SUM(AN$4:AN77)/$BB77</f>
        <v>2172.5510177881188</v>
      </c>
      <c r="AO462" s="88">
        <f>SUM(AO$4:AO77)/$BB77</f>
        <v>1604.7251835934967</v>
      </c>
      <c r="AP462" s="90">
        <f>SUM(AP$4:AP77)/$BB77</f>
        <v>6610.2333524178266</v>
      </c>
      <c r="AQ462" s="90">
        <f>SUM(AQ$4:AQ77)/$BB77</f>
        <v>9196.3097059781157</v>
      </c>
      <c r="AR462" s="90">
        <f>SUM(AR$4:AR77)/$BB77</f>
        <v>5635.0542023879325</v>
      </c>
      <c r="AS462" s="90">
        <f>SUM(AS$4:AS77)/$BB77</f>
        <v>6677.4060664420103</v>
      </c>
      <c r="AT462" s="90">
        <f>SUM(AT$4:AT77)/$BB77</f>
        <v>6977.1413063625987</v>
      </c>
      <c r="AU462" s="36"/>
      <c r="AV462" s="63"/>
      <c r="AW462" s="65"/>
      <c r="AX462" s="63"/>
      <c r="AY462" s="63"/>
    </row>
    <row r="463" spans="1:51" x14ac:dyDescent="0.25">
      <c r="A463" s="60">
        <v>19594</v>
      </c>
      <c r="B463" s="88">
        <f>SUM(B$4:B78)/$BB78</f>
        <v>11223.036647598978</v>
      </c>
      <c r="C463" s="88">
        <f>SUM(C$4:C78)/$BB78</f>
        <v>6769.3692899347625</v>
      </c>
      <c r="D463" s="88">
        <f>SUM(D$4:D78)/$BB78</f>
        <v>3278.1357525392855</v>
      </c>
      <c r="E463" s="90">
        <f>SUM(E$4:E78)/$BB78</f>
        <v>1318.9996291907296</v>
      </c>
      <c r="F463" s="88">
        <f>SUM(F$4:F78)/$BB78</f>
        <v>2872.9805131466064</v>
      </c>
      <c r="G463" s="88">
        <f>SUM(G$4:G78)/$BB78</f>
        <v>3527.8155036549933</v>
      </c>
      <c r="H463" s="88">
        <f>SUM(H$4:H78)/$BB78</f>
        <v>1713.4954908488567</v>
      </c>
      <c r="I463" s="88">
        <f>SUM(I$4:I78)/$BB78</f>
        <v>2398.9683397936151</v>
      </c>
      <c r="J463" s="90">
        <f>SUM(J$4:J78)/$BB78</f>
        <v>2555.306998326716</v>
      </c>
      <c r="K463" s="88">
        <f>SUM(K$4:K78)/$BB78</f>
        <v>1517.6519959110383</v>
      </c>
      <c r="L463" s="90">
        <f>SUM(L$4:L78)/$BB78</f>
        <v>330.44844346752757</v>
      </c>
      <c r="M463" s="88">
        <f>SUM(M$4:M78)/$BB78</f>
        <v>1183.4638467199602</v>
      </c>
      <c r="N463" s="88">
        <f>SUM(N$4:N78)/$BB78</f>
        <v>4447.0946158491715</v>
      </c>
      <c r="O463" s="88">
        <f>SUM(O$4:O78)/$BB78</f>
        <v>8105.0116361230794</v>
      </c>
      <c r="P463" s="88">
        <f>SUM(P$4:P78)/$BB78</f>
        <v>2338.1567368660762</v>
      </c>
      <c r="Q463" s="88">
        <f>SUM(Q$4:Q78)/$BB78</f>
        <v>1818.17810003709</v>
      </c>
      <c r="R463" s="88">
        <f>SUM(R$4:R78)/$BB78</f>
        <v>4033.2746731497073</v>
      </c>
      <c r="S463" s="88">
        <f>SUM(S$4:S78)/$BB78</f>
        <v>3116.4555707991958</v>
      </c>
      <c r="T463" s="88">
        <f>SUM(T$4:T78)/$BB78</f>
        <v>2919.6529872825304</v>
      </c>
      <c r="U463" s="88">
        <f>SUM(U$4:U78)/$BB78</f>
        <v>1677.835117456309</v>
      </c>
      <c r="V463" s="88">
        <f>SUM(V$4:V78)/$BB78</f>
        <v>5421.147754515785</v>
      </c>
      <c r="W463" s="88">
        <f>SUM(W$4:W78)/$BB78</f>
        <v>3053.800713110757</v>
      </c>
      <c r="X463" s="88">
        <f>SUM(X$4:X78)/$BB78</f>
        <v>10725.559836177128</v>
      </c>
      <c r="Y463" s="88">
        <f>SUM(Y$4:Y78)/$BB78</f>
        <v>2824.7303016366782</v>
      </c>
      <c r="Z463" s="88">
        <f>SUM(Z$4:Z78)/$BB78</f>
        <v>1652.1937622513692</v>
      </c>
      <c r="AA463" s="88">
        <f>SUM(AA$4:AA78)/$BB78</f>
        <v>6662.280614240226</v>
      </c>
      <c r="AB463" s="88">
        <f>SUM(AB$4:AB78)/$BB78</f>
        <v>7583.2383503236088</v>
      </c>
      <c r="AC463" s="88">
        <f>SUM(AC$4:AC78)/$BB78</f>
        <v>4186.8168737470696</v>
      </c>
      <c r="AD463" s="88">
        <f>SUM(AD$4:AD78)/$BB78</f>
        <v>11407.068200999105</v>
      </c>
      <c r="AE463" s="88">
        <f>SUM(AE$4:AE78)/$BB78</f>
        <v>6422.4414388887626</v>
      </c>
      <c r="AF463" s="88">
        <f>SUM(AF$4:AF78)/$BB78</f>
        <v>3552.7039969007656</v>
      </c>
      <c r="AG463" s="88">
        <f>SUM(AG$4:AG78)/$BB78</f>
        <v>4823.8450492164993</v>
      </c>
      <c r="AH463" s="88">
        <f>SUM(AH$4:AH78)/$BB78</f>
        <v>4620.1409851147382</v>
      </c>
      <c r="AI463" s="88">
        <f>SUM(AI$4:AI78)/$BB78</f>
        <v>3700.0640640299694</v>
      </c>
      <c r="AJ463" s="88">
        <f>SUM(AJ$4:AJ78)/$BB78</f>
        <v>9005.8034514478477</v>
      </c>
      <c r="AK463" s="88">
        <f>SUM(AK$4:AK78)/$BB78</f>
        <v>37054.169920070257</v>
      </c>
      <c r="AL463" s="88">
        <f>SUM(AL$4:AL78)/$BB78</f>
        <v>14597.8785525411</v>
      </c>
      <c r="AM463" s="88">
        <f>SUM(AM$4:AM78)/$BB78</f>
        <v>3326.8800851871147</v>
      </c>
      <c r="AN463" s="88">
        <f>SUM(AN$4:AN78)/$BB78</f>
        <v>2513.3933864482756</v>
      </c>
      <c r="AO463" s="88">
        <f>SUM(AO$4:AO78)/$BB78</f>
        <v>2507.783133353525</v>
      </c>
      <c r="AP463" s="90">
        <f>SUM(AP$4:AP78)/$BB78</f>
        <v>6081.5143547096668</v>
      </c>
      <c r="AQ463" s="90">
        <f>SUM(AQ$4:AQ78)/$BB78</f>
        <v>8622.959006631696</v>
      </c>
      <c r="AR463" s="90">
        <f>SUM(AR$4:AR78)/$BB78</f>
        <v>5273.6379090655782</v>
      </c>
      <c r="AS463" s="90">
        <f>SUM(AS$4:AS78)/$BB78</f>
        <v>6243.5576773326375</v>
      </c>
      <c r="AT463" s="90">
        <f>SUM(AT$4:AT78)/$BB78</f>
        <v>7295.8367015544609</v>
      </c>
      <c r="AU463" s="36"/>
      <c r="AV463" s="63"/>
      <c r="AW463" s="65"/>
      <c r="AX463" s="63"/>
      <c r="AY463" s="63"/>
    </row>
    <row r="464" spans="1:51" x14ac:dyDescent="0.25">
      <c r="A464" s="60">
        <v>19595</v>
      </c>
      <c r="B464" s="88">
        <f>SUM(B$4:B79)/$BB79</f>
        <v>11435.062343780588</v>
      </c>
      <c r="C464" s="88">
        <f>SUM(C$4:C79)/$BB79</f>
        <v>7083.2128121455098</v>
      </c>
      <c r="D464" s="88">
        <f>SUM(D$4:D79)/$BB79</f>
        <v>3113.5610918716638</v>
      </c>
      <c r="E464" s="90">
        <f>SUM(E$4:E79)/$BB79</f>
        <v>1291.5392864541238</v>
      </c>
      <c r="F464" s="88">
        <f>SUM(F$4:F79)/$BB79</f>
        <v>2758.7001856545685</v>
      </c>
      <c r="G464" s="88">
        <f>SUM(G$4:G79)/$BB79</f>
        <v>3890.2918013880453</v>
      </c>
      <c r="H464" s="88">
        <f>SUM(H$4:H79)/$BB79</f>
        <v>1750.4008616580579</v>
      </c>
      <c r="I464" s="88">
        <f>SUM(I$4:I79)/$BB79</f>
        <v>2607.5093129454663</v>
      </c>
      <c r="J464" s="90">
        <f>SUM(J$4:J79)/$BB79</f>
        <v>2533.7903947005466</v>
      </c>
      <c r="K464" s="88">
        <f>SUM(K$4:K79)/$BB79</f>
        <v>1688.8420881207212</v>
      </c>
      <c r="L464" s="90">
        <f>SUM(L$4:L79)/$BB79</f>
        <v>320.92536350288043</v>
      </c>
      <c r="M464" s="88">
        <f>SUM(M$4:M79)/$BB79</f>
        <v>1266.0443011167301</v>
      </c>
      <c r="N464" s="88">
        <f>SUM(N$4:N79)/$BB79</f>
        <v>4284.321666594944</v>
      </c>
      <c r="O464" s="88">
        <f>SUM(O$4:O79)/$BB79</f>
        <v>7586.0060526652205</v>
      </c>
      <c r="P464" s="88">
        <f>SUM(P$4:P79)/$BB79</f>
        <v>2213.5697207179619</v>
      </c>
      <c r="Q464" s="88">
        <f>SUM(Q$4:Q79)/$BB79</f>
        <v>2666.3495163297061</v>
      </c>
      <c r="R464" s="88">
        <f>SUM(R$4:R79)/$BB79</f>
        <v>4029.2053991015173</v>
      </c>
      <c r="S464" s="88">
        <f>SUM(S$4:S79)/$BB79</f>
        <v>2945.3064050164048</v>
      </c>
      <c r="T464" s="88">
        <f>SUM(T$4:T79)/$BB79</f>
        <v>2826.9846624571032</v>
      </c>
      <c r="U464" s="88">
        <f>SUM(U$4:U79)/$BB79</f>
        <v>1620.4044142207931</v>
      </c>
      <c r="V464" s="88">
        <f>SUM(V$4:V79)/$BB79</f>
        <v>5107.7881808268512</v>
      </c>
      <c r="W464" s="88">
        <f>SUM(W$4:W79)/$BB79</f>
        <v>3026.4742130319059</v>
      </c>
      <c r="X464" s="88">
        <f>SUM(X$4:X79)/$BB79</f>
        <v>10098.646711380476</v>
      </c>
      <c r="Y464" s="88">
        <f>SUM(Y$4:Y79)/$BB79</f>
        <v>2606.9452326610181</v>
      </c>
      <c r="Z464" s="88">
        <f>SUM(Z$4:Z79)/$BB79</f>
        <v>1627.7334459583979</v>
      </c>
      <c r="AA464" s="88">
        <f>SUM(AA$4:AA79)/$BB79</f>
        <v>6124.0510823809809</v>
      </c>
      <c r="AB464" s="88">
        <f>SUM(AB$4:AB79)/$BB79</f>
        <v>7591.1148001435104</v>
      </c>
      <c r="AC464" s="88">
        <f>SUM(AC$4:AC79)/$BB79</f>
        <v>4036.2195783665338</v>
      </c>
      <c r="AD464" s="88">
        <f>SUM(AD$4:AD79)/$BB79</f>
        <v>13310.457415997387</v>
      </c>
      <c r="AE464" s="88">
        <f>SUM(AE$4:AE79)/$BB79</f>
        <v>5935.6406321634486</v>
      </c>
      <c r="AF464" s="88">
        <f>SUM(AF$4:AF79)/$BB79</f>
        <v>3631.0618938210664</v>
      </c>
      <c r="AG464" s="88">
        <f>SUM(AG$4:AG79)/$BB79</f>
        <v>4674.2165464017517</v>
      </c>
      <c r="AH464" s="88">
        <f>SUM(AH$4:AH79)/$BB79</f>
        <v>4329.666432058636</v>
      </c>
      <c r="AI464" s="88">
        <f>SUM(AI$4:AI79)/$BB79</f>
        <v>3535.017600124012</v>
      </c>
      <c r="AJ464" s="88">
        <f>SUM(AJ$4:AJ79)/$BB79</f>
        <v>8732.1608047564987</v>
      </c>
      <c r="AK464" s="88">
        <f>SUM(AK$4:AK79)/$BB79</f>
        <v>36756.7519357563</v>
      </c>
      <c r="AL464" s="88">
        <f>SUM(AL$4:AL79)/$BB79</f>
        <v>15805.90497023102</v>
      </c>
      <c r="AM464" s="88">
        <f>SUM(AM$4:AM79)/$BB79</f>
        <v>3440.0785712050001</v>
      </c>
      <c r="AN464" s="88">
        <f>SUM(AN$4:AN79)/$BB79</f>
        <v>2430.1002127439197</v>
      </c>
      <c r="AO464" s="88">
        <f>SUM(AO$4:AO79)/$BB79</f>
        <v>2368.5786883706555</v>
      </c>
      <c r="AP464" s="90">
        <f>SUM(AP$4:AP79)/$BB79</f>
        <v>5788.1500847845673</v>
      </c>
      <c r="AQ464" s="90">
        <f>SUM(AQ$4:AQ79)/$BB79</f>
        <v>8505.3507446037183</v>
      </c>
      <c r="AR464" s="90">
        <f>SUM(AR$4:AR79)/$BB79</f>
        <v>4978.1166805365947</v>
      </c>
      <c r="AS464" s="90">
        <f>SUM(AS$4:AS79)/$BB79</f>
        <v>5828.566776682319</v>
      </c>
      <c r="AT464" s="90">
        <f>SUM(AT$4:AT79)/$BB79</f>
        <v>7271.8974615065172</v>
      </c>
      <c r="AU464" s="36"/>
      <c r="AV464" s="63"/>
      <c r="AW464" s="65"/>
      <c r="AX464" s="63"/>
      <c r="AY464" s="63"/>
    </row>
    <row r="465" spans="1:51" x14ac:dyDescent="0.25">
      <c r="A465" s="60">
        <v>19596</v>
      </c>
      <c r="B465" s="88">
        <f>SUM(B$4:B80)/$BB80</f>
        <v>11626.450866923538</v>
      </c>
      <c r="C465" s="88">
        <f>SUM(C$4:C80)/$BB80</f>
        <v>7590.6559079924573</v>
      </c>
      <c r="D465" s="88">
        <f>SUM(D$4:D80)/$BB80</f>
        <v>3105.7911477105854</v>
      </c>
      <c r="E465" s="90">
        <f>SUM(E$4:E80)/$BB80</f>
        <v>1299.5833564026827</v>
      </c>
      <c r="F465" s="88">
        <f>SUM(F$4:F80)/$BB80</f>
        <v>2667.4565403140723</v>
      </c>
      <c r="G465" s="88">
        <f>SUM(G$4:G80)/$BB80</f>
        <v>3680.0575953525349</v>
      </c>
      <c r="H465" s="88">
        <f>SUM(H$4:H80)/$BB80</f>
        <v>1756.0026846916478</v>
      </c>
      <c r="I465" s="88">
        <f>SUM(I$4:I80)/$BB80</f>
        <v>2573.7975081796721</v>
      </c>
      <c r="J465" s="90">
        <f>SUM(J$4:J80)/$BB80</f>
        <v>2580.1011138127465</v>
      </c>
      <c r="K465" s="88">
        <f>SUM(K$4:K80)/$BB80</f>
        <v>1851.5651057392693</v>
      </c>
      <c r="L465" s="90">
        <f>SUM(L$4:L80)/$BB80</f>
        <v>320.37692237699929</v>
      </c>
      <c r="M465" s="88">
        <f>SUM(M$4:M80)/$BB80</f>
        <v>1287.5929253834463</v>
      </c>
      <c r="N465" s="88">
        <f>SUM(N$4:N80)/$BB80</f>
        <v>4404.9870113859424</v>
      </c>
      <c r="O465" s="88">
        <f>SUM(O$4:O80)/$BB80</f>
        <v>7884.130256356706</v>
      </c>
      <c r="P465" s="88">
        <f>SUM(P$4:P80)/$BB80</f>
        <v>2329.4935671382</v>
      </c>
      <c r="Q465" s="88">
        <f>SUM(Q$4:Q80)/$BB80</f>
        <v>2729.8627562112988</v>
      </c>
      <c r="R465" s="88">
        <f>SUM(R$4:R80)/$BB80</f>
        <v>4132.2254452301413</v>
      </c>
      <c r="S465" s="88">
        <f>SUM(S$4:S80)/$BB80</f>
        <v>2765.4783733699228</v>
      </c>
      <c r="T465" s="88">
        <f>SUM(T$4:T80)/$BB80</f>
        <v>3067.8390472162268</v>
      </c>
      <c r="U465" s="88">
        <f>SUM(U$4:U80)/$BB80</f>
        <v>1581.2958747620376</v>
      </c>
      <c r="V465" s="88">
        <f>SUM(V$4:V80)/$BB80</f>
        <v>5205.6650473800091</v>
      </c>
      <c r="W465" s="88">
        <f>SUM(W$4:W80)/$BB80</f>
        <v>3101.050051892164</v>
      </c>
      <c r="X465" s="88">
        <f>SUM(X$4:X80)/$BB80</f>
        <v>10258.481776385583</v>
      </c>
      <c r="Y465" s="88">
        <f>SUM(Y$4:Y80)/$BB80</f>
        <v>2573.2687885909131</v>
      </c>
      <c r="Z465" s="88">
        <f>SUM(Z$4:Z80)/$BB80</f>
        <v>1804.4088563985188</v>
      </c>
      <c r="AA465" s="88">
        <f>SUM(AA$4:AA80)/$BB80</f>
        <v>5893.9236517488944</v>
      </c>
      <c r="AB465" s="88">
        <f>SUM(AB$4:AB80)/$BB80</f>
        <v>8446.3461487604309</v>
      </c>
      <c r="AC465" s="88">
        <f>SUM(AC$4:AC80)/$BB80</f>
        <v>3936.9727626019571</v>
      </c>
      <c r="AD465" s="88">
        <f>SUM(AD$4:AD80)/$BB80</f>
        <v>12548.141302157097</v>
      </c>
      <c r="AE465" s="88">
        <f>SUM(AE$4:AE80)/$BB80</f>
        <v>5827.8485505494054</v>
      </c>
      <c r="AF465" s="88">
        <f>SUM(AF$4:AF80)/$BB80</f>
        <v>3542.7971119857298</v>
      </c>
      <c r="AG465" s="88">
        <f>SUM(AG$4:AG80)/$BB80</f>
        <v>4390.8131359691652</v>
      </c>
      <c r="AH465" s="88">
        <f>SUM(AH$4:AH80)/$BB80</f>
        <v>4149.5539000584386</v>
      </c>
      <c r="AI465" s="88">
        <f>SUM(AI$4:AI80)/$BB80</f>
        <v>3471.9952145517659</v>
      </c>
      <c r="AJ465" s="88">
        <f>SUM(AJ$4:AJ80)/$BB80</f>
        <v>9434.1710618670695</v>
      </c>
      <c r="AK465" s="88">
        <f>SUM(AK$4:AK80)/$BB80</f>
        <v>35687.558739915148</v>
      </c>
      <c r="AL465" s="88">
        <f>SUM(AL$4:AL80)/$BB80</f>
        <v>15651.215842313739</v>
      </c>
      <c r="AM465" s="88">
        <f>SUM(AM$4:AM80)/$BB80</f>
        <v>3397.423887170959</v>
      </c>
      <c r="AN465" s="88">
        <f>SUM(AN$4:AN80)/$BB80</f>
        <v>2277.7636810735994</v>
      </c>
      <c r="AO465" s="88">
        <f>SUM(AO$4:AO80)/$BB80</f>
        <v>2220.0987777552805</v>
      </c>
      <c r="AP465" s="90">
        <f>SUM(AP$4:AP80)/$BB80</f>
        <v>5814.5444179304959</v>
      </c>
      <c r="AQ465" s="90">
        <f>SUM(AQ$4:AQ80)/$BB80</f>
        <v>8169.1946367618539</v>
      </c>
      <c r="AR465" s="90">
        <f>SUM(AR$4:AR80)/$BB80</f>
        <v>4867.8789217880931</v>
      </c>
      <c r="AS465" s="90">
        <f>SUM(AS$4:AS80)/$BB80</f>
        <v>5755.1468400009035</v>
      </c>
      <c r="AT465" s="90">
        <f>SUM(AT$4:AT80)/$BB80</f>
        <v>7256.9224410331335</v>
      </c>
      <c r="AU465" s="36"/>
      <c r="AV465" s="63"/>
      <c r="AW465" s="65"/>
      <c r="AX465" s="63"/>
      <c r="AY465" s="63"/>
    </row>
    <row r="466" spans="1:51" x14ac:dyDescent="0.25">
      <c r="A466" s="60">
        <v>19597</v>
      </c>
      <c r="B466" s="88">
        <f>SUM(B$4:B81)/$BB81</f>
        <v>10867.779149953638</v>
      </c>
      <c r="C466" s="88">
        <f>SUM(C$4:C81)/$BB81</f>
        <v>7638.1915546916198</v>
      </c>
      <c r="D466" s="88">
        <f>SUM(D$4:D81)/$BB81</f>
        <v>3114.5437487641957</v>
      </c>
      <c r="E466" s="90">
        <f>SUM(E$4:E81)/$BB81</f>
        <v>1271.8519722422529</v>
      </c>
      <c r="F466" s="88">
        <f>SUM(F$4:F81)/$BB81</f>
        <v>2567.27684942319</v>
      </c>
      <c r="G466" s="88">
        <f>SUM(G$4:G81)/$BB81</f>
        <v>3485.2833331008496</v>
      </c>
      <c r="H466" s="88">
        <f>SUM(H$4:H81)/$BB81</f>
        <v>1593.1141587318589</v>
      </c>
      <c r="I466" s="88">
        <f>SUM(I$4:I81)/$BB81</f>
        <v>2439.4090148769374</v>
      </c>
      <c r="J466" s="90">
        <f>SUM(J$4:J81)/$BB81</f>
        <v>2556.7523332164797</v>
      </c>
      <c r="K466" s="88">
        <f>SUM(K$4:K81)/$BB81</f>
        <v>1683.6761137324431</v>
      </c>
      <c r="L466" s="90">
        <f>SUM(L$4:L81)/$BB81</f>
        <v>310.89499617103394</v>
      </c>
      <c r="M466" s="88">
        <f>SUM(M$4:M81)/$BB81</f>
        <v>1218.1628970418287</v>
      </c>
      <c r="N466" s="88">
        <f>SUM(N$4:N81)/$BB81</f>
        <v>5331.7664673321979</v>
      </c>
      <c r="O466" s="88">
        <f>SUM(O$4:O81)/$BB81</f>
        <v>7933.3451035875487</v>
      </c>
      <c r="P466" s="88">
        <f>SUM(P$4:P81)/$BB81</f>
        <v>2123.5831074569842</v>
      </c>
      <c r="Q466" s="88">
        <f>SUM(Q$4:Q81)/$BB81</f>
        <v>2614.914170421232</v>
      </c>
      <c r="R466" s="88">
        <f>SUM(R$4:R81)/$BB81</f>
        <v>5011.9428429648033</v>
      </c>
      <c r="S466" s="88">
        <f>SUM(S$4:S81)/$BB81</f>
        <v>2850.8385529516386</v>
      </c>
      <c r="T466" s="88">
        <f>SUM(T$4:T81)/$BB81</f>
        <v>2984.9092351572745</v>
      </c>
      <c r="U466" s="88">
        <f>SUM(U$4:U81)/$BB81</f>
        <v>1704.3033323211225</v>
      </c>
      <c r="V466" s="88">
        <f>SUM(V$4:V81)/$BB81</f>
        <v>4909.5350389317091</v>
      </c>
      <c r="W466" s="88">
        <f>SUM(W$4:W81)/$BB81</f>
        <v>3162.2969331223876</v>
      </c>
      <c r="X466" s="88">
        <f>SUM(X$4:X81)/$BB81</f>
        <v>9819.9044868058336</v>
      </c>
      <c r="Y466" s="88">
        <f>SUM(Y$4:Y81)/$BB81</f>
        <v>2360.8853337767187</v>
      </c>
      <c r="Z466" s="88">
        <f>SUM(Z$4:Z81)/$BB81</f>
        <v>1658.4706933673274</v>
      </c>
      <c r="AA466" s="88">
        <f>SUM(AA$4:AA81)/$BB81</f>
        <v>5469.8482804707537</v>
      </c>
      <c r="AB466" s="88">
        <f>SUM(AB$4:AB81)/$BB81</f>
        <v>7994.0327656188392</v>
      </c>
      <c r="AC466" s="88">
        <f>SUM(AC$4:AC81)/$BB81</f>
        <v>3981.589361445016</v>
      </c>
      <c r="AD466" s="88">
        <f>SUM(AD$4:AD81)/$BB81</f>
        <v>11530.319998090799</v>
      </c>
      <c r="AE466" s="88">
        <f>SUM(AE$4:AE81)/$BB81</f>
        <v>5900.187994024187</v>
      </c>
      <c r="AF466" s="88">
        <f>SUM(AF$4:AF81)/$BB81</f>
        <v>3348.4253442437021</v>
      </c>
      <c r="AG466" s="88">
        <f>SUM(AG$4:AG81)/$BB81</f>
        <v>3987.8489570935117</v>
      </c>
      <c r="AH466" s="88">
        <f>SUM(AH$4:AH81)/$BB81</f>
        <v>3956.6052951507831</v>
      </c>
      <c r="AI466" s="88">
        <f>SUM(AI$4:AI81)/$BB81</f>
        <v>3362.5873653277495</v>
      </c>
      <c r="AJ466" s="88">
        <f>SUM(AJ$4:AJ81)/$BB81</f>
        <v>8573.161329532415</v>
      </c>
      <c r="AK466" s="88">
        <f>SUM(AK$4:AK81)/$BB81</f>
        <v>36588.860652683659</v>
      </c>
      <c r="AL466" s="88">
        <f>SUM(AL$4:AL81)/$BB81</f>
        <v>18700.836638701607</v>
      </c>
      <c r="AM466" s="88">
        <f>SUM(AM$4:AM81)/$BB81</f>
        <v>3455.7307676895853</v>
      </c>
      <c r="AN466" s="88">
        <f>SUM(AN$4:AN81)/$BB81</f>
        <v>2059.563506464935</v>
      </c>
      <c r="AO466" s="88">
        <f>SUM(AO$4:AO81)/$BB81</f>
        <v>2007.5324284068734</v>
      </c>
      <c r="AP466" s="90">
        <f>SUM(AP$4:AP81)/$BB81</f>
        <v>6738.0246085189656</v>
      </c>
      <c r="AQ466" s="90">
        <f>SUM(AQ$4:AQ81)/$BB81</f>
        <v>7800.3257855377215</v>
      </c>
      <c r="AR466" s="90">
        <f>SUM(AR$4:AR81)/$BB81</f>
        <v>4734.8281032835976</v>
      </c>
      <c r="AS466" s="90">
        <f>SUM(AS$4:AS81)/$BB81</f>
        <v>5357.6376466030715</v>
      </c>
      <c r="AT466" s="90">
        <f>SUM(AT$4:AT81)/$BB81</f>
        <v>7230.7613148429145</v>
      </c>
      <c r="AU466" s="36"/>
      <c r="AV466" s="63"/>
      <c r="AW466" s="65"/>
      <c r="AX466" s="63"/>
      <c r="AY466" s="63"/>
    </row>
    <row r="467" spans="1:51" x14ac:dyDescent="0.25">
      <c r="A467" s="60">
        <v>19598</v>
      </c>
      <c r="B467" s="88">
        <f>SUM(B$4:B82)/$BB82</f>
        <v>10718.993818994219</v>
      </c>
      <c r="C467" s="88">
        <f>SUM(C$4:C82)/$BB82</f>
        <v>8067.3223813785171</v>
      </c>
      <c r="D467" s="88">
        <f>SUM(D$4:D82)/$BB82</f>
        <v>2997.578938119168</v>
      </c>
      <c r="E467" s="90">
        <f>SUM(E$4:E82)/$BB82</f>
        <v>1290.1597930937046</v>
      </c>
      <c r="F467" s="88">
        <f>SUM(F$4:F82)/$BB82</f>
        <v>2488.6547460925394</v>
      </c>
      <c r="G467" s="88">
        <f>SUM(G$4:G82)/$BB82</f>
        <v>4259.7357659099116</v>
      </c>
      <c r="H467" s="88">
        <f>SUM(H$4:H82)/$BB82</f>
        <v>1673.8743247674188</v>
      </c>
      <c r="I467" s="88">
        <f>SUM(I$4:I82)/$BB82</f>
        <v>2382.6816375320273</v>
      </c>
      <c r="J467" s="90">
        <f>SUM(J$4:J82)/$BB82</f>
        <v>2627.9371915316769</v>
      </c>
      <c r="K467" s="88">
        <f>SUM(K$4:K82)/$BB82</f>
        <v>1589.4106697879774</v>
      </c>
      <c r="L467" s="90">
        <f>SUM(L$4:L82)/$BB82</f>
        <v>312.50157565849184</v>
      </c>
      <c r="M467" s="88">
        <f>SUM(M$4:M82)/$BB82</f>
        <v>1143.9133799995341</v>
      </c>
      <c r="N467" s="88">
        <f>SUM(N$4:N82)/$BB82</f>
        <v>5799.3345468671378</v>
      </c>
      <c r="O467" s="88">
        <f>SUM(O$4:O82)/$BB82</f>
        <v>8131.6162133122061</v>
      </c>
      <c r="P467" s="88">
        <f>SUM(P$4:P82)/$BB82</f>
        <v>1987.2802781322173</v>
      </c>
      <c r="Q467" s="88">
        <f>SUM(Q$4:Q82)/$BB82</f>
        <v>2572.6107107407611</v>
      </c>
      <c r="R467" s="88">
        <f>SUM(R$4:R82)/$BB82</f>
        <v>5444.2496658992222</v>
      </c>
      <c r="S467" s="88">
        <f>SUM(S$4:S82)/$BB82</f>
        <v>2914.2949084382358</v>
      </c>
      <c r="T467" s="88">
        <f>SUM(T$4:T82)/$BB82</f>
        <v>2977.9856098467631</v>
      </c>
      <c r="U467" s="88">
        <f>SUM(U$4:U82)/$BB82</f>
        <v>1580.4388106508318</v>
      </c>
      <c r="V467" s="88">
        <f>SUM(V$4:V82)/$BB82</f>
        <v>4645.6872191989369</v>
      </c>
      <c r="W467" s="88">
        <f>SUM(W$4:W82)/$BB82</f>
        <v>3973.7408115407147</v>
      </c>
      <c r="X467" s="88">
        <f>SUM(X$4:X82)/$BB82</f>
        <v>9788.1993423120457</v>
      </c>
      <c r="Y467" s="88">
        <f>SUM(Y$4:Y82)/$BB82</f>
        <v>2218.2232812986763</v>
      </c>
      <c r="Z467" s="88">
        <f>SUM(Z$4:Z82)/$BB82</f>
        <v>1986.2020630364141</v>
      </c>
      <c r="AA467" s="88">
        <f>SUM(AA$4:AA82)/$BB82</f>
        <v>5266.6594312106936</v>
      </c>
      <c r="AB467" s="88">
        <f>SUM(AB$4:AB82)/$BB82</f>
        <v>7659.5497408830479</v>
      </c>
      <c r="AC467" s="88">
        <f>SUM(AC$4:AC82)/$BB82</f>
        <v>3957.5572307279253</v>
      </c>
      <c r="AD467" s="88">
        <f>SUM(AD$4:AD82)/$BB82</f>
        <v>11926.338690988881</v>
      </c>
      <c r="AE467" s="88">
        <f>SUM(AE$4:AE82)/$BB82</f>
        <v>5856.8322627417565</v>
      </c>
      <c r="AF467" s="88">
        <f>SUM(AF$4:AF82)/$BB82</f>
        <v>3293.3735194468622</v>
      </c>
      <c r="AG467" s="88">
        <f>SUM(AG$4:AG82)/$BB82</f>
        <v>3939.3298448039995</v>
      </c>
      <c r="AH467" s="88">
        <f>SUM(AH$4:AH82)/$BB82</f>
        <v>3766.4875847538992</v>
      </c>
      <c r="AI467" s="88">
        <f>SUM(AI$4:AI82)/$BB82</f>
        <v>3294.4384642285872</v>
      </c>
      <c r="AJ467" s="88">
        <f>SUM(AJ$4:AJ82)/$BB82</f>
        <v>9514.0164688389705</v>
      </c>
      <c r="AK467" s="88">
        <f>SUM(AK$4:AK82)/$BB82</f>
        <v>33913.923520742726</v>
      </c>
      <c r="AL467" s="88">
        <f>SUM(AL$4:AL82)/$BB82</f>
        <v>18190.018827150958</v>
      </c>
      <c r="AM467" s="88">
        <f>SUM(AM$4:AM82)/$BB82</f>
        <v>3368.3738404356955</v>
      </c>
      <c r="AN467" s="88">
        <f>SUM(AN$4:AN82)/$BB82</f>
        <v>1900.2108957327262</v>
      </c>
      <c r="AO467" s="88">
        <f>SUM(AO$4:AO82)/$BB82</f>
        <v>2388.2650626367104</v>
      </c>
      <c r="AP467" s="90">
        <f>SUM(AP$4:AP82)/$BB82</f>
        <v>7060.7836441437084</v>
      </c>
      <c r="AQ467" s="90">
        <f>SUM(AQ$4:AQ82)/$BB82</f>
        <v>7404.8218273711072</v>
      </c>
      <c r="AR467" s="90">
        <f>SUM(AR$4:AR82)/$BB82</f>
        <v>4744.5265733452907</v>
      </c>
      <c r="AS467" s="90">
        <f>SUM(AS$4:AS82)/$BB82</f>
        <v>5027.1156662504736</v>
      </c>
      <c r="AT467" s="90">
        <f>SUM(AT$4:AT82)/$BB82</f>
        <v>6863.3239403916668</v>
      </c>
      <c r="AU467" s="36"/>
      <c r="AV467" s="63"/>
      <c r="AW467" s="65"/>
      <c r="AX467" s="63"/>
      <c r="AY467" s="63"/>
    </row>
    <row r="468" spans="1:51" x14ac:dyDescent="0.25">
      <c r="A468" s="60">
        <v>19599</v>
      </c>
      <c r="B468" s="88">
        <f>SUM(B$4:B83)/$BB83</f>
        <v>10547.622901365461</v>
      </c>
      <c r="C468" s="88">
        <f>SUM(C$4:C83)/$BB83</f>
        <v>7989.347713529799</v>
      </c>
      <c r="D468" s="88">
        <f>SUM(D$4:D83)/$BB83</f>
        <v>2949.0893682564579</v>
      </c>
      <c r="E468" s="90">
        <f>SUM(E$4:E83)/$BB83</f>
        <v>1305.4061014197489</v>
      </c>
      <c r="F468" s="88">
        <f>SUM(F$4:F83)/$BB83</f>
        <v>2409.5709507550114</v>
      </c>
      <c r="G468" s="88">
        <f>SUM(G$4:G83)/$BB83</f>
        <v>4780.3343494594819</v>
      </c>
      <c r="H468" s="88">
        <f>SUM(H$4:H83)/$BB83</f>
        <v>2006.7659754437191</v>
      </c>
      <c r="I468" s="88">
        <f>SUM(I$4:I83)/$BB83</f>
        <v>3077.3791815517175</v>
      </c>
      <c r="J468" s="90">
        <f>SUM(J$4:J83)/$BB83</f>
        <v>2685.4939300359797</v>
      </c>
      <c r="K468" s="88">
        <f>SUM(K$4:K83)/$BB83</f>
        <v>1512.5264593589516</v>
      </c>
      <c r="L468" s="90">
        <f>SUM(L$4:L83)/$BB83</f>
        <v>313.98336263235188</v>
      </c>
      <c r="M468" s="88">
        <f>SUM(M$4:M83)/$BB83</f>
        <v>1073.4730071928007</v>
      </c>
      <c r="N468" s="88">
        <f>SUM(N$4:N83)/$BB83</f>
        <v>6178.9407994025159</v>
      </c>
      <c r="O468" s="88">
        <f>SUM(O$4:O83)/$BB83</f>
        <v>8124.2925697509345</v>
      </c>
      <c r="P468" s="88">
        <f>SUM(P$4:P83)/$BB83</f>
        <v>1936.9689878252</v>
      </c>
      <c r="Q468" s="88">
        <f>SUM(Q$4:Q83)/$BB83</f>
        <v>2446.9312524552229</v>
      </c>
      <c r="R468" s="88">
        <f>SUM(R$4:R83)/$BB83</f>
        <v>5700.9829592585811</v>
      </c>
      <c r="S468" s="88">
        <f>SUM(S$4:S83)/$BB83</f>
        <v>2811.3498857739228</v>
      </c>
      <c r="T468" s="88">
        <f>SUM(T$4:T83)/$BB83</f>
        <v>2874.6513426374404</v>
      </c>
      <c r="U468" s="88">
        <f>SUM(U$4:U83)/$BB83</f>
        <v>1642.5541565560566</v>
      </c>
      <c r="V468" s="88">
        <f>SUM(V$4:V83)/$BB83</f>
        <v>4740.1938242478318</v>
      </c>
      <c r="W468" s="88">
        <f>SUM(W$4:W83)/$BB83</f>
        <v>3839.5022098482532</v>
      </c>
      <c r="X468" s="88">
        <f>SUM(X$4:X83)/$BB83</f>
        <v>10058.773361584559</v>
      </c>
      <c r="Y468" s="88">
        <f>SUM(Y$4:Y83)/$BB83</f>
        <v>2295.0943800550253</v>
      </c>
      <c r="Z468" s="88">
        <f>SUM(Z$4:Z83)/$BB83</f>
        <v>2257.6884187116789</v>
      </c>
      <c r="AA468" s="88">
        <f>SUM(AA$4:AA83)/$BB83</f>
        <v>5037.3535677221253</v>
      </c>
      <c r="AB468" s="88">
        <f>SUM(AB$4:AB83)/$BB83</f>
        <v>7667.8749542746791</v>
      </c>
      <c r="AC468" s="88">
        <f>SUM(AC$4:AC83)/$BB83</f>
        <v>3734.5836331810679</v>
      </c>
      <c r="AD468" s="88">
        <f>SUM(AD$4:AD83)/$BB83</f>
        <v>11699.119045658481</v>
      </c>
      <c r="AE468" s="88">
        <f>SUM(AE$4:AE83)/$BB83</f>
        <v>5746.3772506373934</v>
      </c>
      <c r="AF468" s="88">
        <f>SUM(AF$4:AF83)/$BB83</f>
        <v>3263.1122309548764</v>
      </c>
      <c r="AG468" s="88">
        <f>SUM(AG$4:AG83)/$BB83</f>
        <v>3945.7404946657093</v>
      </c>
      <c r="AH468" s="88">
        <f>SUM(AH$4:AH83)/$BB83</f>
        <v>3701.8044038904636</v>
      </c>
      <c r="AI468" s="88">
        <f>SUM(AI$4:AI83)/$BB83</f>
        <v>3252.8850551854594</v>
      </c>
      <c r="AJ468" s="88">
        <f>SUM(AJ$4:AJ83)/$BB83</f>
        <v>9712.5864329230935</v>
      </c>
      <c r="AK468" s="88">
        <f>SUM(AK$4:AK83)/$BB83</f>
        <v>33659.977215528837</v>
      </c>
      <c r="AL468" s="88">
        <f>SUM(AL$4:AL83)/$BB83</f>
        <v>17036.605347061653</v>
      </c>
      <c r="AM468" s="88">
        <f>SUM(AM$4:AM83)/$BB83</f>
        <v>3355.6949926030529</v>
      </c>
      <c r="AN468" s="88">
        <f>SUM(AN$4:AN83)/$BB83</f>
        <v>1788.2075880315042</v>
      </c>
      <c r="AO468" s="88">
        <f>SUM(AO$4:AO83)/$BB83</f>
        <v>2397.9938575903643</v>
      </c>
      <c r="AP468" s="90">
        <f>SUM(AP$4:AP83)/$BB83</f>
        <v>7309.9531945890358</v>
      </c>
      <c r="AQ468" s="90">
        <f>SUM(AQ$4:AQ83)/$BB83</f>
        <v>7612.9758193391444</v>
      </c>
      <c r="AR468" s="90">
        <f>SUM(AR$4:AR83)/$BB83</f>
        <v>4597.7136520726335</v>
      </c>
      <c r="AS468" s="90">
        <f>SUM(AS$4:AS83)/$BB83</f>
        <v>4940.5386068734624</v>
      </c>
      <c r="AT468" s="90">
        <f>SUM(AT$4:AT83)/$BB83</f>
        <v>7110.33443248189</v>
      </c>
      <c r="AU468" s="36"/>
      <c r="AV468" s="63"/>
      <c r="AW468" s="65"/>
      <c r="AX468" s="63"/>
      <c r="AY468" s="63"/>
    </row>
    <row r="469" spans="1:51" x14ac:dyDescent="0.25">
      <c r="A469" s="60">
        <v>19600</v>
      </c>
      <c r="B469" s="88">
        <f>SUM(B$4:B84)/$BB84</f>
        <v>12437.105717115061</v>
      </c>
      <c r="C469" s="88">
        <f>SUM(C$4:C84)/$BB84</f>
        <v>7613.9401130987462</v>
      </c>
      <c r="D469" s="88">
        <f>SUM(D$4:D84)/$BB84</f>
        <v>2946.6008032890236</v>
      </c>
      <c r="E469" s="90">
        <f>SUM(E$4:E84)/$BB84</f>
        <v>1313.8265362519544</v>
      </c>
      <c r="F469" s="88">
        <f>SUM(F$4:F84)/$BB84</f>
        <v>2292.4357185783615</v>
      </c>
      <c r="G469" s="88">
        <f>SUM(G$4:G84)/$BB84</f>
        <v>4956.4894237976578</v>
      </c>
      <c r="H469" s="90">
        <f>SUM(H$4:H84)/$BB84</f>
        <v>2033.9368782011923</v>
      </c>
      <c r="I469" s="90">
        <f>SUM(I$4:I84)/$BB84</f>
        <v>3128.9176625185864</v>
      </c>
      <c r="J469" s="90">
        <f>SUM(J$4:J84)/$BB84</f>
        <v>2732.5487470384992</v>
      </c>
      <c r="K469" s="88">
        <f>SUM(K$4:K84)/$BB84</f>
        <v>1396.8491820773215</v>
      </c>
      <c r="L469" s="90">
        <f>SUM(L$4:L84)/$BB84</f>
        <v>313.52796355428745</v>
      </c>
      <c r="M469" s="88">
        <f>SUM(M$4:M84)/$BB84</f>
        <v>1094.557377241061</v>
      </c>
      <c r="N469" s="88">
        <f>SUM(N$4:N84)/$BB84</f>
        <v>6091.7929276297227</v>
      </c>
      <c r="O469" s="88">
        <f>SUM(O$4:O84)/$BB84</f>
        <v>7583.3957508523745</v>
      </c>
      <c r="P469" s="88">
        <f>SUM(P$4:P84)/$BB84</f>
        <v>2075.7808288632932</v>
      </c>
      <c r="Q469" s="88">
        <f>SUM(Q$4:Q84)/$BB84</f>
        <v>2360.8113400669263</v>
      </c>
      <c r="R469" s="88">
        <f>SUM(R$4:R84)/$BB84</f>
        <v>6243.136058792913</v>
      </c>
      <c r="S469" s="90">
        <f>SUM(S$4:S84)/$BB84</f>
        <v>2836.1059926287712</v>
      </c>
      <c r="T469" s="90">
        <f>SUM(T$4:T84)/$BB84</f>
        <v>2905.7802272857361</v>
      </c>
      <c r="U469" s="88">
        <f>SUM(U$4:U84)/$BB84</f>
        <v>1539.7034665945898</v>
      </c>
      <c r="V469" s="88">
        <f>SUM(V$4:V84)/$BB84</f>
        <v>4815.2053789397241</v>
      </c>
      <c r="W469" s="88">
        <f>SUM(W$4:W84)/$BB84</f>
        <v>3593.2274266578283</v>
      </c>
      <c r="X469" s="88">
        <f>SUM(X$4:X84)/$BB84</f>
        <v>10474.535160698355</v>
      </c>
      <c r="Y469" s="88">
        <f>SUM(Y$4:Y84)/$BB84</f>
        <v>2242.4869632657537</v>
      </c>
      <c r="Z469" s="88">
        <f>SUM(Z$4:Z84)/$BB84</f>
        <v>2273.2804036475268</v>
      </c>
      <c r="AA469" s="88">
        <f>SUM(AA$4:AA84)/$BB84</f>
        <v>4609.945966401734</v>
      </c>
      <c r="AB469" s="88">
        <f>SUM(AB$4:AB84)/$BB84</f>
        <v>8418.1229915122003</v>
      </c>
      <c r="AC469" s="88">
        <f>SUM(AC$4:AC84)/$BB84</f>
        <v>3435.7030712996484</v>
      </c>
      <c r="AD469" s="88">
        <f>SUM(AD$4:AD84)/$BB84</f>
        <v>10838.794554845521</v>
      </c>
      <c r="AE469" s="88">
        <f>SUM(AE$4:AE84)/$BB84</f>
        <v>5292.5397583879076</v>
      </c>
      <c r="AF469" s="88">
        <f>SUM(AF$4:AF84)/$BB84</f>
        <v>3165.3450469173758</v>
      </c>
      <c r="AG469" s="88">
        <f>SUM(AG$4:AG84)/$BB84</f>
        <v>3717.7479934271532</v>
      </c>
      <c r="AH469" s="88">
        <f>SUM(AH$4:AH84)/$BB84</f>
        <v>3614.4121648440391</v>
      </c>
      <c r="AI469" s="88">
        <f>SUM(AI$4:AI84)/$BB84</f>
        <v>3149.1504433598602</v>
      </c>
      <c r="AJ469" s="88">
        <f>SUM(AJ$4:AJ84)/$BB84</f>
        <v>9624.2707167011031</v>
      </c>
      <c r="AK469" s="88">
        <f>SUM(AK$4:AK84)/$BB84</f>
        <v>35036.94944189542</v>
      </c>
      <c r="AL469" s="88">
        <f>SUM(AL$4:AL84)/$BB84</f>
        <v>15877.151685180503</v>
      </c>
      <c r="AM469" s="88">
        <f>SUM(AM$4:AM84)/$BB84</f>
        <v>3277.3780035343507</v>
      </c>
      <c r="AN469" s="88">
        <f>SUM(AN$4:AN84)/$BB84</f>
        <v>1785.7946950364626</v>
      </c>
      <c r="AO469" s="88">
        <f>SUM(AO$4:AO84)/$BB84</f>
        <v>2240.796025381002</v>
      </c>
      <c r="AP469" s="90">
        <f>SUM(AP$4:AP84)/$BB84</f>
        <v>7488.7061061969662</v>
      </c>
      <c r="AQ469" s="90">
        <f>SUM(AQ$4:AQ84)/$BB84</f>
        <v>7748.7068663938462</v>
      </c>
      <c r="AR469" s="90">
        <f>SUM(AR$4:AR84)/$BB84</f>
        <v>5548.9635926228775</v>
      </c>
      <c r="AS469" s="90">
        <f>SUM(AS$4:AS84)/$BB84</f>
        <v>4637.7274076175445</v>
      </c>
      <c r="AT469" s="90">
        <f>SUM(AT$4:AT84)/$BB84</f>
        <v>7244.5809679563081</v>
      </c>
      <c r="AU469" s="36"/>
      <c r="AV469" s="63"/>
      <c r="AW469" s="65"/>
      <c r="AX469" s="63"/>
      <c r="AY469" s="63"/>
    </row>
    <row r="470" spans="1:51" x14ac:dyDescent="0.25">
      <c r="A470" s="60">
        <v>19601</v>
      </c>
      <c r="B470" s="88">
        <f>SUM(B$4:B85)/$BB85</f>
        <v>13080.898483089271</v>
      </c>
      <c r="C470" s="88">
        <f>SUM(C$4:C85)/$BB85</f>
        <v>7600.9575921645383</v>
      </c>
      <c r="D470" s="88">
        <f>SUM(D$4:D85)/$BB85</f>
        <v>2923.4491897968678</v>
      </c>
      <c r="E470" s="90">
        <f>SUM(E$4:E85)/$BB85</f>
        <v>1327.6124871359684</v>
      </c>
      <c r="F470" s="88">
        <f>SUM(F$4:F85)/$BB85</f>
        <v>2199.9428250058113</v>
      </c>
      <c r="G470" s="88">
        <f>SUM(G$4:G85)/$BB85</f>
        <v>5105.9741405652212</v>
      </c>
      <c r="H470" s="90">
        <f>SUM(H$4:H85)/$BB85</f>
        <v>2069.3904846765954</v>
      </c>
      <c r="I470" s="90">
        <f>SUM(I$4:I85)/$BB85</f>
        <v>3193.1815819519688</v>
      </c>
      <c r="J470" s="90">
        <f>SUM(J$4:J85)/$BB85</f>
        <v>2790.713530329695</v>
      </c>
      <c r="K470" s="88">
        <f>SUM(K$4:K85)/$BB85</f>
        <v>1309.5338359426282</v>
      </c>
      <c r="L470" s="90">
        <f>SUM(L$4:L85)/$BB85</f>
        <v>314.35710222121304</v>
      </c>
      <c r="M470" s="88">
        <f>SUM(M$4:M85)/$BB85</f>
        <v>1059.1541959045776</v>
      </c>
      <c r="N470" s="88">
        <f>SUM(N$4:N85)/$BB85</f>
        <v>5650.7670516190419</v>
      </c>
      <c r="O470" s="88">
        <f>SUM(O$4:O85)/$BB85</f>
        <v>8386.3243729461101</v>
      </c>
      <c r="P470" s="88">
        <f>SUM(P$4:P85)/$BB85</f>
        <v>2002.6297105594481</v>
      </c>
      <c r="Q470" s="88">
        <f>SUM(Q$4:Q85)/$BB85</f>
        <v>2573.7791101736098</v>
      </c>
      <c r="R470" s="88">
        <f>SUM(R$4:R85)/$BB85</f>
        <v>6710.8310995105085</v>
      </c>
      <c r="S470" s="90">
        <f>SUM(S$4:S85)/$BB85</f>
        <v>2872.4334167435977</v>
      </c>
      <c r="T470" s="90">
        <f>SUM(T$4:T85)/$BB85</f>
        <v>2948.7550512444536</v>
      </c>
      <c r="U470" s="88">
        <f>SUM(U$4:U85)/$BB85</f>
        <v>1592.3016493107802</v>
      </c>
      <c r="V470" s="88">
        <f>SUM(V$4:V85)/$BB85</f>
        <v>4909.8077767769109</v>
      </c>
      <c r="W470" s="88">
        <f>SUM(W$4:W85)/$BB85</f>
        <v>3559.0832203415175</v>
      </c>
      <c r="X470" s="88">
        <f>SUM(X$4:X85)/$BB85</f>
        <v>10483.46693864521</v>
      </c>
      <c r="Y470" s="88">
        <f>SUM(Y$4:Y85)/$BB85</f>
        <v>2428.6303086871048</v>
      </c>
      <c r="Z470" s="88">
        <f>SUM(Z$4:Z85)/$BB85</f>
        <v>2294.6609456542324</v>
      </c>
      <c r="AA470" s="88">
        <f>SUM(AA$4:AA85)/$BB85</f>
        <v>4242.0140371249327</v>
      </c>
      <c r="AB470" s="88">
        <f>SUM(AB$4:AB85)/$BB85</f>
        <v>8567.0210298707752</v>
      </c>
      <c r="AC470" s="88">
        <f>SUM(AC$4:AC85)/$BB85</f>
        <v>3446.7782732515311</v>
      </c>
      <c r="AD470" s="88">
        <f>SUM(AD$4:AD85)/$BB85</f>
        <v>10223.233975840645</v>
      </c>
      <c r="AE470" s="88">
        <f>SUM(AE$4:AE85)/$BB85</f>
        <v>4851.2069571641123</v>
      </c>
      <c r="AF470" s="88">
        <f>SUM(AF$4:AF85)/$BB85</f>
        <v>3122.6651319539419</v>
      </c>
      <c r="AG470" s="88">
        <f>SUM(AG$4:AG85)/$BB85</f>
        <v>3529.1674255602929</v>
      </c>
      <c r="AH470" s="88">
        <f>SUM(AH$4:AH85)/$BB85</f>
        <v>3431.9412114536244</v>
      </c>
      <c r="AI470" s="88">
        <f>SUM(AI$4:AI85)/$BB85</f>
        <v>2917.8617248837386</v>
      </c>
      <c r="AJ470" s="88">
        <f>SUM(AJ$4:AJ85)/$BB85</f>
        <v>10148.415964759793</v>
      </c>
      <c r="AK470" s="88">
        <f>SUM(AK$4:AK85)/$BB85</f>
        <v>35198.665172321402</v>
      </c>
      <c r="AL470" s="88">
        <f>SUM(AL$4:AL85)/$BB85</f>
        <v>14752.596541494158</v>
      </c>
      <c r="AM470" s="88">
        <f>SUM(AM$4:AM85)/$BB85</f>
        <v>3221.5807442249125</v>
      </c>
      <c r="AN470" s="88">
        <f>SUM(AN$4:AN85)/$BB85</f>
        <v>1772.8041039303434</v>
      </c>
      <c r="AO470" s="88">
        <f>SUM(AO$4:AO85)/$BB85</f>
        <v>2059.4437833004517</v>
      </c>
      <c r="AP470" s="90">
        <f>SUM(AP$4:AP85)/$BB85</f>
        <v>7994.7545354749764</v>
      </c>
      <c r="AQ470" s="90">
        <f>SUM(AQ$4:AQ85)/$BB85</f>
        <v>8000.985832852587</v>
      </c>
      <c r="AR470" s="90">
        <f>SUM(AR$4:AR85)/$BB85</f>
        <v>5287.2558249029753</v>
      </c>
      <c r="AS470" s="90">
        <f>SUM(AS$4:AS85)/$BB85</f>
        <v>4395.056897959199</v>
      </c>
      <c r="AT470" s="90">
        <f>SUM(AT$4:AT85)/$BB85</f>
        <v>7236.8684511519896</v>
      </c>
      <c r="AU470" s="36"/>
      <c r="AV470" s="63"/>
      <c r="AW470" s="65"/>
      <c r="AX470" s="63"/>
      <c r="AY470" s="63"/>
    </row>
    <row r="471" spans="1:51" x14ac:dyDescent="0.25">
      <c r="A471" s="60">
        <v>19602</v>
      </c>
      <c r="B471" s="88">
        <f>SUM(B$4:B86)/$BB86</f>
        <v>13058.358656973485</v>
      </c>
      <c r="C471" s="88">
        <f>SUM(C$4:C86)/$BB86</f>
        <v>7585.3887934426393</v>
      </c>
      <c r="D471" s="88">
        <f>SUM(D$4:D86)/$BB86</f>
        <v>2853.7216101881299</v>
      </c>
      <c r="E471" s="90">
        <f>SUM(E$4:E86)/$BB86</f>
        <v>1321.4492400566676</v>
      </c>
      <c r="F471" s="88">
        <f>SUM(F$4:F86)/$BB86</f>
        <v>2262.4638335567856</v>
      </c>
      <c r="G471" s="88">
        <f>SUM(G$4:G86)/$BB86</f>
        <v>5484.3567030662025</v>
      </c>
      <c r="H471" s="90">
        <f>SUM(H$4:H86)/$BB86</f>
        <v>2069.4592570586387</v>
      </c>
      <c r="I471" s="90">
        <f>SUM(I$4:I86)/$BB86</f>
        <v>3199.9092942761799</v>
      </c>
      <c r="J471" s="90">
        <f>SUM(J$4:J86)/$BB86</f>
        <v>2797.9794451160806</v>
      </c>
      <c r="K471" s="88">
        <f>SUM(K$4:K86)/$BB86</f>
        <v>1256.702601270415</v>
      </c>
      <c r="L471" s="90">
        <f>SUM(L$4:L86)/$BB86</f>
        <v>311.21055948760289</v>
      </c>
      <c r="M471" s="88">
        <f>SUM(M$4:M86)/$BB86</f>
        <v>991.88569825838192</v>
      </c>
      <c r="N471" s="88">
        <f>SUM(N$4:N86)/$BB86</f>
        <v>5515.485438017382</v>
      </c>
      <c r="O471" s="88">
        <f>SUM(O$4:O86)/$BB86</f>
        <v>9592.6091854962397</v>
      </c>
      <c r="P471" s="88">
        <f>SUM(P$4:P86)/$BB86</f>
        <v>1948.9976231433482</v>
      </c>
      <c r="Q471" s="88">
        <f>SUM(Q$4:Q86)/$BB86</f>
        <v>2494.6658849330374</v>
      </c>
      <c r="R471" s="88">
        <f>SUM(R$4:R86)/$BB86</f>
        <v>6402.1233513893922</v>
      </c>
      <c r="S471" s="90">
        <f>SUM(S$4:S86)/$BB86</f>
        <v>2863.6020845554267</v>
      </c>
      <c r="T471" s="90">
        <f>SUM(T$4:T86)/$BB86</f>
        <v>2943.625936516838</v>
      </c>
      <c r="U471" s="88">
        <f>SUM(U$4:U86)/$BB86</f>
        <v>1631.6051960807768</v>
      </c>
      <c r="V471" s="88">
        <f>SUM(V$4:V86)/$BB86</f>
        <v>4917.2358928307258</v>
      </c>
      <c r="W471" s="88">
        <f>SUM(W$4:W86)/$BB86</f>
        <v>3335.4435564235587</v>
      </c>
      <c r="X471" s="88">
        <f>SUM(X$4:X86)/$BB86</f>
        <v>10063.110297633826</v>
      </c>
      <c r="Y471" s="88">
        <f>SUM(Y$4:Y86)/$BB86</f>
        <v>2418.4365222601004</v>
      </c>
      <c r="Z471" s="88">
        <f>SUM(Z$4:Z86)/$BB86</f>
        <v>2246.409923490035</v>
      </c>
      <c r="AA471" s="88">
        <f>SUM(AA$4:AA86)/$BB86</f>
        <v>4032.7200422419087</v>
      </c>
      <c r="AB471" s="88">
        <f>SUM(AB$4:AB86)/$BB86</f>
        <v>8596.2936125004799</v>
      </c>
      <c r="AC471" s="88">
        <f>SUM(AC$4:AC86)/$BB86</f>
        <v>3642.0998166731865</v>
      </c>
      <c r="AD471" s="88">
        <f>SUM(AD$4:AD86)/$BB86</f>
        <v>9826.499044641394</v>
      </c>
      <c r="AE471" s="88">
        <f>SUM(AE$4:AE86)/$BB86</f>
        <v>4685.0768155925862</v>
      </c>
      <c r="AF471" s="88">
        <f>SUM(AF$4:AF86)/$BB86</f>
        <v>2985.4403864353044</v>
      </c>
      <c r="AG471" s="88">
        <f>SUM(AG$4:AG86)/$BB86</f>
        <v>3465.6076845589359</v>
      </c>
      <c r="AH471" s="88">
        <f>SUM(AH$4:AH86)/$BB86</f>
        <v>3465.017710291379</v>
      </c>
      <c r="AI471" s="88">
        <f>SUM(AI$4:AI86)/$BB86</f>
        <v>2851.4469304917602</v>
      </c>
      <c r="AJ471" s="88">
        <f>SUM(AJ$4:AJ86)/$BB86</f>
        <v>9749.0465555425708</v>
      </c>
      <c r="AK471" s="88">
        <f>SUM(AK$4:AK86)/$BB86</f>
        <v>34969.116989874077</v>
      </c>
      <c r="AL471" s="88">
        <f>SUM(AL$4:AL86)/$BB86</f>
        <v>14158.056472170379</v>
      </c>
      <c r="AM471" s="88">
        <f>SUM(AM$4:AM86)/$BB86</f>
        <v>3583.9551620520401</v>
      </c>
      <c r="AN471" s="88">
        <f>SUM(AN$4:AN86)/$BB86</f>
        <v>1728.8999701739042</v>
      </c>
      <c r="AO471" s="88">
        <f>SUM(AO$4:AO86)/$BB86</f>
        <v>1906.6641462116854</v>
      </c>
      <c r="AP471" s="90">
        <f>SUM(AP$4:AP86)/$BB86</f>
        <v>9656.608788633017</v>
      </c>
      <c r="AQ471" s="90">
        <f>SUM(AQ$4:AQ86)/$BB86</f>
        <v>7850.2953869587891</v>
      </c>
      <c r="AR471" s="90">
        <f>SUM(AR$4:AR86)/$BB86</f>
        <v>5651.1804995236571</v>
      </c>
      <c r="AS471" s="90">
        <f>SUM(AS$4:AS86)/$BB86</f>
        <v>4738.3884998313806</v>
      </c>
      <c r="AT471" s="90">
        <f>SUM(AT$4:AT86)/$BB86</f>
        <v>7253.8955330800518</v>
      </c>
      <c r="AU471" s="36"/>
      <c r="AV471" s="63"/>
      <c r="AW471" s="65"/>
      <c r="AX471" s="63"/>
      <c r="AY471" s="63"/>
    </row>
    <row r="472" spans="1:51" x14ac:dyDescent="0.25">
      <c r="A472" s="60">
        <v>19603</v>
      </c>
      <c r="B472" s="88">
        <f>SUM(B$4:B87)/$BB87</f>
        <v>12450.43904055665</v>
      </c>
      <c r="C472" s="88">
        <f>SUM(C$4:C87)/$BB87</f>
        <v>7336.6320200637902</v>
      </c>
      <c r="D472" s="88">
        <f>SUM(D$4:D87)/$BB87</f>
        <v>3203.8938358631663</v>
      </c>
      <c r="E472" s="90">
        <f>SUM(E$4:E87)/$BB87</f>
        <v>1331.6865714281087</v>
      </c>
      <c r="F472" s="88">
        <f>SUM(F$4:F87)/$BB87</f>
        <v>2501.3103426684693</v>
      </c>
      <c r="G472" s="88">
        <f>SUM(G$4:G87)/$BB87</f>
        <v>5442.0447282880586</v>
      </c>
      <c r="H472" s="90">
        <f>SUM(H$4:H87)/$BB87</f>
        <v>2094.5939089187932</v>
      </c>
      <c r="I472" s="90">
        <f>SUM(I$4:I87)/$BB87</f>
        <v>3244.9740633904462</v>
      </c>
      <c r="J472" s="90">
        <f>SUM(J$4:J87)/$BB87</f>
        <v>2838.6790458066203</v>
      </c>
      <c r="K472" s="88">
        <f>SUM(K$4:K87)/$BB87</f>
        <v>1348.778978482077</v>
      </c>
      <c r="L472" s="90">
        <f>SUM(L$4:L87)/$BB87</f>
        <v>312.03428264086716</v>
      </c>
      <c r="M472" s="88">
        <f>SUM(M$4:M87)/$BB87</f>
        <v>939.4223926870593</v>
      </c>
      <c r="N472" s="88">
        <f>SUM(N$4:N87)/$BB87</f>
        <v>5495.0473387130223</v>
      </c>
      <c r="O472" s="88">
        <f>SUM(O$4:O87)/$BB87</f>
        <v>10275.632908840422</v>
      </c>
      <c r="P472" s="88">
        <f>SUM(P$4:P87)/$BB87</f>
        <v>2017.30173660624</v>
      </c>
      <c r="Q472" s="88">
        <f>SUM(Q$4:Q87)/$BB87</f>
        <v>2706.8045647612353</v>
      </c>
      <c r="R472" s="90">
        <f>SUM(R$4:R87)/$BB87</f>
        <v>6489.4072785317594</v>
      </c>
      <c r="S472" s="90">
        <f>SUM(S$4:S87)/$BB87</f>
        <v>2890.0232893661532</v>
      </c>
      <c r="T472" s="90">
        <f>SUM(T$4:T87)/$BB87</f>
        <v>2974.4833184753279</v>
      </c>
      <c r="U472" s="88">
        <f>SUM(U$4:U87)/$BB87</f>
        <v>2098.181517018279</v>
      </c>
      <c r="V472" s="88">
        <f>SUM(V$4:V87)/$BB87</f>
        <v>4983.7608946801374</v>
      </c>
      <c r="W472" s="88">
        <f>SUM(W$4:W87)/$BB87</f>
        <v>3238.6293997070179</v>
      </c>
      <c r="X472" s="88">
        <f>SUM(X$4:X87)/$BB87</f>
        <v>9851.4936027162967</v>
      </c>
      <c r="Y472" s="88">
        <f>SUM(Y$4:Y87)/$BB87</f>
        <v>2291.5087999492962</v>
      </c>
      <c r="Z472" s="88">
        <f>SUM(Z$4:Z87)/$BB87</f>
        <v>2489.0339940895501</v>
      </c>
      <c r="AA472" s="88">
        <f>SUM(AA$4:AA87)/$BB87</f>
        <v>3978.520170040335</v>
      </c>
      <c r="AB472" s="88">
        <f>SUM(AB$4:AB87)/$BB87</f>
        <v>8727.8432252926777</v>
      </c>
      <c r="AC472" s="88">
        <f>SUM(AC$4:AC87)/$BB87</f>
        <v>3718.9674250241274</v>
      </c>
      <c r="AD472" s="88">
        <f>SUM(AD$4:AD87)/$BB87</f>
        <v>9252.188683209899</v>
      </c>
      <c r="AE472" s="88">
        <f>SUM(AE$4:AE87)/$BB87</f>
        <v>4850.091634664198</v>
      </c>
      <c r="AF472" s="88">
        <f>SUM(AF$4:AF87)/$BB87</f>
        <v>2990.1973716872558</v>
      </c>
      <c r="AG472" s="88">
        <f>SUM(AG$4:AG87)/$BB87</f>
        <v>3346.4610577066765</v>
      </c>
      <c r="AH472" s="88">
        <f>SUM(AH$4:AH87)/$BB87</f>
        <v>3257.8276038694407</v>
      </c>
      <c r="AI472" s="88">
        <f>SUM(AI$4:AI87)/$BB87</f>
        <v>2926.8466912535273</v>
      </c>
      <c r="AJ472" s="88">
        <f>SUM(AJ$4:AJ87)/$BB87</f>
        <v>9802.0643071844097</v>
      </c>
      <c r="AK472" s="88">
        <f>SUM(AK$4:AK87)/$BB87</f>
        <v>35159.287808641115</v>
      </c>
      <c r="AL472" s="88">
        <f>SUM(AL$4:AL87)/$BB87</f>
        <v>13284.700504061009</v>
      </c>
      <c r="AM472" s="88">
        <f>SUM(AM$4:AM87)/$BB87</f>
        <v>3819.6516819994581</v>
      </c>
      <c r="AN472" s="88">
        <f>SUM(AN$4:AN87)/$BB87</f>
        <v>1636.2309441409279</v>
      </c>
      <c r="AO472" s="88">
        <f>SUM(AO$4:AO87)/$BB87</f>
        <v>1788.3763989794809</v>
      </c>
      <c r="AP472" s="90">
        <f>SUM(AP$4:AP87)/$BB87</f>
        <v>9483.7333516031267</v>
      </c>
      <c r="AQ472" s="90">
        <f>SUM(AQ$4:AQ87)/$BB87</f>
        <v>7906.2252145928687</v>
      </c>
      <c r="AR472" s="90">
        <f>SUM(AR$4:AR87)/$BB87</f>
        <v>5501.2593407413578</v>
      </c>
      <c r="AS472" s="90">
        <f>SUM(AS$4:AS87)/$BB87</f>
        <v>4739.5696328592521</v>
      </c>
      <c r="AT472" s="90">
        <f>SUM(AT$4:AT87)/$BB87</f>
        <v>7251.0561725021498</v>
      </c>
      <c r="AU472" s="36"/>
      <c r="AV472" s="63"/>
      <c r="AW472" s="65"/>
      <c r="AX472" s="63"/>
      <c r="AY472" s="63"/>
    </row>
    <row r="473" spans="1:51" x14ac:dyDescent="0.25">
      <c r="A473" s="60">
        <v>19604</v>
      </c>
      <c r="B473" s="88">
        <f>SUM(B$4:B88)/$BB88</f>
        <v>11820.976990278017</v>
      </c>
      <c r="C473" s="88">
        <f>SUM(C$4:C88)/$BB88</f>
        <v>7257.7931173465186</v>
      </c>
      <c r="D473" s="88">
        <f>SUM(D$4:D88)/$BB88</f>
        <v>3567.2135651596432</v>
      </c>
      <c r="E473" s="90">
        <f>SUM(E$4:E88)/$BB88</f>
        <v>1333.1682816837449</v>
      </c>
      <c r="F473" s="88">
        <f>SUM(F$4:F88)/$BB88</f>
        <v>2539.9370199530522</v>
      </c>
      <c r="G473" s="88">
        <f>SUM(G$4:G88)/$BB88</f>
        <v>5481.2569632293007</v>
      </c>
      <c r="H473" s="90">
        <f>SUM(H$4:H88)/$BB88</f>
        <v>2105.3613913015897</v>
      </c>
      <c r="I473" s="90">
        <f>SUM(I$4:I88)/$BB88</f>
        <v>3267.377106835947</v>
      </c>
      <c r="J473" s="90">
        <f>SUM(J$4:J88)/$BB88</f>
        <v>2859.4701208646225</v>
      </c>
      <c r="K473" s="88">
        <f>SUM(K$4:K88)/$BB88</f>
        <v>1316.2736700678588</v>
      </c>
      <c r="L473" s="90">
        <f>SUM(L$4:L88)/$BB88</f>
        <v>310.91028185952808</v>
      </c>
      <c r="M473" s="88">
        <f>SUM(M$4:M88)/$BB88</f>
        <v>888.39420324201922</v>
      </c>
      <c r="N473" s="88">
        <f>SUM(N$4:N88)/$BB88</f>
        <v>5184.7286349708938</v>
      </c>
      <c r="O473" s="88">
        <f>SUM(O$4:O88)/$BB88</f>
        <v>10207.382671105344</v>
      </c>
      <c r="P473" s="90">
        <f>SUM(P$4:P88)/$BB88</f>
        <v>2025.1096515771287</v>
      </c>
      <c r="Q473" s="90">
        <f>SUM(Q$4:Q88)/$BB88</f>
        <v>2719.2068445083933</v>
      </c>
      <c r="R473" s="90">
        <f>SUM(R$4:R88)/$BB88</f>
        <v>6531.5586619528012</v>
      </c>
      <c r="S473" s="90">
        <f>SUM(S$4:S88)/$BB88</f>
        <v>2897.1658617615722</v>
      </c>
      <c r="T473" s="90">
        <f>SUM(T$4:T88)/$BB88</f>
        <v>2985.2570679476248</v>
      </c>
      <c r="U473" s="88">
        <f>SUM(U$4:U88)/$BB88</f>
        <v>2169.6468154653321</v>
      </c>
      <c r="V473" s="88">
        <f>SUM(V$4:V88)/$BB88</f>
        <v>5015.6582979449522</v>
      </c>
      <c r="W473" s="88">
        <f>SUM(W$4:W88)/$BB88</f>
        <v>4524.880161470378</v>
      </c>
      <c r="X473" s="88">
        <f>SUM(X$4:X88)/$BB88</f>
        <v>9711.5353585630346</v>
      </c>
      <c r="Y473" s="88">
        <f>SUM(Y$4:Y88)/$BB88</f>
        <v>2489.0926932303432</v>
      </c>
      <c r="Z473" s="88">
        <f>SUM(Z$4:Z88)/$BB88</f>
        <v>2387.9022525919481</v>
      </c>
      <c r="AA473" s="88">
        <f>SUM(AA$4:AA88)/$BB88</f>
        <v>3735.5575602679787</v>
      </c>
      <c r="AB473" s="88">
        <f>SUM(AB$4:AB88)/$BB88</f>
        <v>8797.7588900449064</v>
      </c>
      <c r="AC473" s="88">
        <f>SUM(AC$4:AC88)/$BB88</f>
        <v>3986.7161465254276</v>
      </c>
      <c r="AD473" s="88">
        <f>SUM(AD$4:AD88)/$BB88</f>
        <v>8732.8622678913271</v>
      </c>
      <c r="AE473" s="88">
        <f>SUM(AE$4:AE88)/$BB88</f>
        <v>4879.6009958177428</v>
      </c>
      <c r="AF473" s="88">
        <f>SUM(AF$4:AF88)/$BB88</f>
        <v>3497.9589819979024</v>
      </c>
      <c r="AG473" s="88">
        <f>SUM(AG$4:AG88)/$BB88</f>
        <v>3151.1158493464295</v>
      </c>
      <c r="AH473" s="88">
        <f>SUM(AH$4:AH88)/$BB88</f>
        <v>3044.4784915508703</v>
      </c>
      <c r="AI473" s="88">
        <f>SUM(AI$4:AI88)/$BB88</f>
        <v>2763.1139465628808</v>
      </c>
      <c r="AJ473" s="88">
        <f>SUM(AJ$4:AJ88)/$BB88</f>
        <v>9821.9333870623868</v>
      </c>
      <c r="AK473" s="88">
        <f>SUM(AK$4:AK88)/$BB88</f>
        <v>35230.556764635927</v>
      </c>
      <c r="AL473" s="88">
        <f>SUM(AL$4:AL88)/$BB88</f>
        <v>12491.194507868291</v>
      </c>
      <c r="AM473" s="88">
        <f>SUM(AM$4:AM88)/$BB88</f>
        <v>4558.6319415200032</v>
      </c>
      <c r="AN473" s="88">
        <f>SUM(AN$4:AN88)/$BB88</f>
        <v>1638.8390124062209</v>
      </c>
      <c r="AO473" s="88">
        <f>SUM(AO$4:AO88)/$BB88</f>
        <v>1670.9224820839427</v>
      </c>
      <c r="AP473" s="90">
        <f>SUM(AP$4:AP88)/$BB88</f>
        <v>9270.2878031126857</v>
      </c>
      <c r="AQ473" s="90">
        <f>SUM(AQ$4:AQ88)/$BB88</f>
        <v>7589.4928100563129</v>
      </c>
      <c r="AR473" s="90">
        <f>SUM(AR$4:AR88)/$BB88</f>
        <v>5350.9009470575884</v>
      </c>
      <c r="AS473" s="90">
        <f>SUM(AS$4:AS88)/$BB88</f>
        <v>4737.9153398896642</v>
      </c>
      <c r="AT473" s="90">
        <f>SUM(AT$4:AT88)/$BB88</f>
        <v>7236.7157875195999</v>
      </c>
      <c r="AU473" s="36"/>
      <c r="AV473" s="63"/>
      <c r="AW473" s="65"/>
      <c r="AX473" s="63"/>
      <c r="AY473" s="63"/>
    </row>
    <row r="474" spans="1:51" x14ac:dyDescent="0.25">
      <c r="A474" s="60">
        <v>19605</v>
      </c>
      <c r="B474" s="88">
        <f>SUM(B$4:B89)/$BB89</f>
        <v>11519.033072754246</v>
      </c>
      <c r="C474" s="90">
        <f>SUM(C$4:C89)/$BB89</f>
        <v>7269.8362170175596</v>
      </c>
      <c r="D474" s="88">
        <f>SUM(D$4:D89)/$BB89</f>
        <v>3595.2118576509874</v>
      </c>
      <c r="E474" s="90">
        <f>SUM(E$4:E89)/$BB89</f>
        <v>1327.9113518851648</v>
      </c>
      <c r="F474" s="88">
        <f>SUM(F$4:F89)/$BB89</f>
        <v>2428.6830733587476</v>
      </c>
      <c r="G474" s="88">
        <f>SUM(G$4:G89)/$BB89</f>
        <v>5499.2029658814554</v>
      </c>
      <c r="H474" s="90">
        <f>SUM(H$4:H89)/$BB89</f>
        <v>2103.8012629456275</v>
      </c>
      <c r="I474" s="90">
        <f>SUM(I$4:I89)/$BB89</f>
        <v>3269.5097876229715</v>
      </c>
      <c r="J474" s="90">
        <f>SUM(J$4:J89)/$BB89</f>
        <v>2862.2844101951478</v>
      </c>
      <c r="K474" s="88">
        <f>SUM(K$4:K89)/$BB89</f>
        <v>1375.6147360433995</v>
      </c>
      <c r="L474" s="90">
        <f>SUM(L$4:L89)/$BB89</f>
        <v>308.50872041086922</v>
      </c>
      <c r="M474" s="88">
        <f>SUM(M$4:M89)/$BB89</f>
        <v>846.85655321010051</v>
      </c>
      <c r="N474" s="90">
        <f>SUM(N$4:N89)/$BB89</f>
        <v>5169.4066520437273</v>
      </c>
      <c r="O474" s="88">
        <f>SUM(O$4:O89)/$BB89</f>
        <v>9545.5657498358869</v>
      </c>
      <c r="P474" s="90">
        <f>SUM(P$4:P89)/$BB89</f>
        <v>2021.5697841654048</v>
      </c>
      <c r="Q474" s="90">
        <f>SUM(Q$4:Q89)/$BB89</f>
        <v>2715.9882179640149</v>
      </c>
      <c r="R474" s="90">
        <f>SUM(R$4:R89)/$BB89</f>
        <v>6533.7158067369392</v>
      </c>
      <c r="S474" s="90">
        <f>SUM(S$4:S89)/$BB89</f>
        <v>2888.8797283015115</v>
      </c>
      <c r="T474" s="90">
        <f>SUM(T$4:T89)/$BB89</f>
        <v>2979.4500524372365</v>
      </c>
      <c r="U474" s="88">
        <f>SUM(U$4:U89)/$BB89</f>
        <v>2183.0160150558654</v>
      </c>
      <c r="V474" s="88">
        <f>SUM(V$4:V89)/$BB89</f>
        <v>5016.9379131179294</v>
      </c>
      <c r="W474" s="88">
        <f>SUM(W$4:W89)/$BB89</f>
        <v>5130.8225920527811</v>
      </c>
      <c r="X474" s="88">
        <f>SUM(X$4:X89)/$BB89</f>
        <v>9688.1057193531924</v>
      </c>
      <c r="Y474" s="88">
        <f>SUM(Y$4:Y89)/$BB89</f>
        <v>2587.9785831759309</v>
      </c>
      <c r="Z474" s="88">
        <f>SUM(Z$4:Z89)/$BB89</f>
        <v>2649.9552655225834</v>
      </c>
      <c r="AA474" s="88">
        <f>SUM(AA$4:AA89)/$BB89</f>
        <v>3712.7495235820843</v>
      </c>
      <c r="AB474" s="88">
        <f>SUM(AB$4:AB89)/$BB89</f>
        <v>8811.1754608779374</v>
      </c>
      <c r="AC474" s="88">
        <f>SUM(AC$4:AC89)/$BB89</f>
        <v>4102.4075951508248</v>
      </c>
      <c r="AD474" s="88">
        <f>SUM(AD$4:AD89)/$BB89</f>
        <v>8571.3683782581193</v>
      </c>
      <c r="AE474" s="88">
        <f>SUM(AE$4:AE89)/$BB89</f>
        <v>4636.6839926890598</v>
      </c>
      <c r="AF474" s="88">
        <f>SUM(AF$4:AF89)/$BB89</f>
        <v>3565.235770590667</v>
      </c>
      <c r="AG474" s="88">
        <f>SUM(AG$4:AG89)/$BB89</f>
        <v>3215.1307767786343</v>
      </c>
      <c r="AH474" s="88">
        <f>SUM(AH$4:AH89)/$BB89</f>
        <v>3043.8868148328752</v>
      </c>
      <c r="AI474" s="88">
        <f>SUM(AI$4:AI89)/$BB89</f>
        <v>2763.8669765763557</v>
      </c>
      <c r="AJ474" s="88">
        <f>SUM(AJ$4:AJ89)/$BB89</f>
        <v>9805.1712085506369</v>
      </c>
      <c r="AK474" s="88">
        <f>SUM(AK$4:AK89)/$BB89</f>
        <v>35170.432071443378</v>
      </c>
      <c r="AL474" s="88">
        <f>SUM(AL$4:AL89)/$BB89</f>
        <v>11841.640205022097</v>
      </c>
      <c r="AM474" s="88">
        <f>SUM(AM$4:AM89)/$BB89</f>
        <v>4792.6622888323582</v>
      </c>
      <c r="AN474" s="88">
        <f>SUM(AN$4:AN89)/$BB89</f>
        <v>1632.9722281354859</v>
      </c>
      <c r="AO474" s="88">
        <f>SUM(AO$4:AO89)/$BB89</f>
        <v>2166.7975098935567</v>
      </c>
      <c r="AP474" s="90">
        <f>SUM(AP$4:AP89)/$BB89</f>
        <v>9518.7598236531558</v>
      </c>
      <c r="AQ474" s="90">
        <f>SUM(AQ$4:AQ89)/$BB89</f>
        <v>7381.8016862475406</v>
      </c>
      <c r="AR474" s="90">
        <f>SUM(AR$4:AR89)/$BB89</f>
        <v>6039.0299242901992</v>
      </c>
      <c r="AS474" s="90">
        <f>SUM(AS$4:AS89)/$BB89</f>
        <v>4803.3113466595469</v>
      </c>
      <c r="AT474" s="90">
        <f>SUM(AT$4:AT89)/$BB89</f>
        <v>7253.4145479009421</v>
      </c>
      <c r="AU474" s="36"/>
      <c r="AV474" s="63"/>
      <c r="AW474" s="65"/>
      <c r="AX474" s="63"/>
      <c r="AY474" s="63"/>
    </row>
    <row r="475" spans="1:51" x14ac:dyDescent="0.25">
      <c r="A475" s="60">
        <v>19606</v>
      </c>
      <c r="B475" s="88">
        <f>SUM(B$4:B90)/$BB90</f>
        <v>10942.718087280589</v>
      </c>
      <c r="C475" s="90">
        <f>SUM(C$4:C90)/$BB90</f>
        <v>7354.5980631816083</v>
      </c>
      <c r="D475" s="90">
        <f>SUM(D$4:D90)/$BB90</f>
        <v>3632.0617648890425</v>
      </c>
      <c r="E475" s="90">
        <f>SUM(E$4:E90)/$BB90</f>
        <v>1336.0412728858435</v>
      </c>
      <c r="F475" s="88">
        <f>SUM(F$4:F90)/$BB90</f>
        <v>2311.4168993287049</v>
      </c>
      <c r="G475" s="88">
        <f>SUM(G$4:G90)/$BB90</f>
        <v>5423.2235703103188</v>
      </c>
      <c r="H475" s="90">
        <f>SUM(H$4:H90)/$BB90</f>
        <v>2123.3554224187592</v>
      </c>
      <c r="I475" s="90">
        <f>SUM(I$4:I90)/$BB90</f>
        <v>3304.3925359413765</v>
      </c>
      <c r="J475" s="90">
        <f>SUM(J$4:J90)/$BB90</f>
        <v>2893.7564536519149</v>
      </c>
      <c r="K475" s="88">
        <f>SUM(K$4:K90)/$BB90</f>
        <v>1426.9135797184024</v>
      </c>
      <c r="L475" s="90">
        <f>SUM(L$4:L90)/$BB90</f>
        <v>309.23373951286703</v>
      </c>
      <c r="M475" s="88">
        <f>SUM(M$4:M90)/$BB90</f>
        <v>1095.3490177114327</v>
      </c>
      <c r="N475" s="90">
        <f>SUM(N$4:N90)/$BB90</f>
        <v>5206.1264098133743</v>
      </c>
      <c r="O475" s="90">
        <f>SUM(O$4:O90)/$BB90</f>
        <v>9653.8941924548744</v>
      </c>
      <c r="P475" s="90">
        <f>SUM(P$4:P90)/$BB90</f>
        <v>2038.3473744190205</v>
      </c>
      <c r="Q475" s="90">
        <f>SUM(Q$4:Q90)/$BB90</f>
        <v>2740.0447459683151</v>
      </c>
      <c r="R475" s="90">
        <f>SUM(R$4:R90)/$BB90</f>
        <v>6601.3493189942174</v>
      </c>
      <c r="S475" s="90">
        <f>SUM(S$4:S90)/$BB90</f>
        <v>2909.6728310385261</v>
      </c>
      <c r="T475" s="90">
        <f>SUM(T$4:T90)/$BB90</f>
        <v>3003.59574198465</v>
      </c>
      <c r="U475" s="88">
        <f>SUM(U$4:U90)/$BB90</f>
        <v>2072.9306179102582</v>
      </c>
      <c r="V475" s="88">
        <f>SUM(V$4:V90)/$BB90</f>
        <v>5068.4990552581048</v>
      </c>
      <c r="W475" s="88">
        <f>SUM(W$4:W90)/$BB90</f>
        <v>5188.0408227352245</v>
      </c>
      <c r="X475" s="88">
        <f>SUM(X$4:X90)/$BB90</f>
        <v>9652.4921173304992</v>
      </c>
      <c r="Y475" s="88">
        <f>SUM(Y$4:Y90)/$BB90</f>
        <v>2851.415288868689</v>
      </c>
      <c r="Z475" s="88">
        <f>SUM(Z$4:Z90)/$BB90</f>
        <v>3414.1853528954548</v>
      </c>
      <c r="AA475" s="88">
        <f>SUM(AA$4:AA90)/$BB90</f>
        <v>3631.1802196908889</v>
      </c>
      <c r="AB475" s="88">
        <f>SUM(AB$4:AB90)/$BB90</f>
        <v>8912.7449511095529</v>
      </c>
      <c r="AC475" s="88">
        <f>SUM(AC$4:AC90)/$BB90</f>
        <v>4135.4388596434064</v>
      </c>
      <c r="AD475" s="88">
        <f>SUM(AD$4:AD90)/$BB90</f>
        <v>8446.3554550086737</v>
      </c>
      <c r="AE475" s="88">
        <f>SUM(AE$4:AE90)/$BB90</f>
        <v>4386.2486263266765</v>
      </c>
      <c r="AF475" s="88">
        <f>SUM(AF$4:AF90)/$BB90</f>
        <v>3456.6218874871706</v>
      </c>
      <c r="AG475" s="88">
        <f>SUM(AG$4:AG90)/$BB90</f>
        <v>3202.0257223288131</v>
      </c>
      <c r="AH475" s="88">
        <f>SUM(AH$4:AH90)/$BB90</f>
        <v>3061.429618135222</v>
      </c>
      <c r="AI475" s="88">
        <f>SUM(AI$4:AI90)/$BB90</f>
        <v>2780.9982660553674</v>
      </c>
      <c r="AJ475" s="88">
        <f>SUM(AJ$4:AJ90)/$BB90</f>
        <v>9847.8377287179228</v>
      </c>
      <c r="AK475" s="88">
        <f>SUM(AK$4:AK90)/$BB90</f>
        <v>35323.473772623402</v>
      </c>
      <c r="AL475" s="88">
        <f>SUM(AL$4:AL90)/$BB90</f>
        <v>11416.450203922126</v>
      </c>
      <c r="AM475" s="88">
        <f>SUM(AM$4:AM90)/$BB90</f>
        <v>4875.8874812611903</v>
      </c>
      <c r="AN475" s="88">
        <f>SUM(AN$4:AN90)/$BB90</f>
        <v>1636.7862462138055</v>
      </c>
      <c r="AO475" s="88">
        <f>SUM(AO$4:AO90)/$BB90</f>
        <v>2047.0135549083325</v>
      </c>
      <c r="AP475" s="90">
        <f>SUM(AP$4:AP90)/$BB90</f>
        <v>9154.6398436718919</v>
      </c>
      <c r="AQ475" s="90">
        <f>SUM(AQ$4:AQ90)/$BB90</f>
        <v>7381.8016774275047</v>
      </c>
      <c r="AR475" s="90">
        <f>SUM(AR$4:AR90)/$BB90</f>
        <v>6039.0299168391321</v>
      </c>
      <c r="AS475" s="90">
        <f>SUM(AS$4:AS90)/$BB90</f>
        <v>4803.311342496082</v>
      </c>
      <c r="AT475" s="90">
        <f>SUM(AT$4:AT90)/$BB90</f>
        <v>7253.4145431140305</v>
      </c>
      <c r="AU475" s="36"/>
      <c r="AV475" s="63"/>
      <c r="AW475" s="65"/>
      <c r="AX475" s="63"/>
      <c r="AY475" s="63"/>
    </row>
    <row r="476" spans="1:51" x14ac:dyDescent="0.25">
      <c r="A476" s="60">
        <v>19607</v>
      </c>
      <c r="B476" s="88">
        <f>SUM(B$4:B91)/$BB91</f>
        <v>10753.664424245666</v>
      </c>
      <c r="C476" s="90">
        <f>SUM(C$4:C91)/$BB91</f>
        <v>7362.3606006553819</v>
      </c>
      <c r="D476" s="90">
        <f>SUM(D$4:D91)/$BB91</f>
        <v>3632.8105211731931</v>
      </c>
      <c r="E476" s="90">
        <f>SUM(E$4:E91)/$BB91</f>
        <v>1332.9760637714214</v>
      </c>
      <c r="F476" s="88">
        <f>SUM(F$4:F91)/$BB91</f>
        <v>2242.7330769505816</v>
      </c>
      <c r="G476" s="88">
        <f>SUM(G$4:G91)/$BB91</f>
        <v>5467.985679719066</v>
      </c>
      <c r="H476" s="90">
        <f>SUM(H$4:H91)/$BB91</f>
        <v>2122.5685090817383</v>
      </c>
      <c r="I476" s="90">
        <f>SUM(I$4:I91)/$BB91</f>
        <v>3305.909509103501</v>
      </c>
      <c r="J476" s="90">
        <f>SUM(J$4:J91)/$BB91</f>
        <v>2895.6539811747907</v>
      </c>
      <c r="K476" s="88">
        <f>SUM(K$4:K91)/$BB91</f>
        <v>1388.6749088765816</v>
      </c>
      <c r="L476" s="90">
        <f>SUM(L$4:L91)/$BB91</f>
        <v>307.81203045487939</v>
      </c>
      <c r="M476" s="88">
        <f>SUM(M$4:M91)/$BB91</f>
        <v>1044.5013728744239</v>
      </c>
      <c r="N476" s="90">
        <f>SUM(N$4:N91)/$BB91</f>
        <v>5197.2857502437082</v>
      </c>
      <c r="O476" s="90">
        <f>SUM(O$4:O91)/$BB91</f>
        <v>9662.2776341972385</v>
      </c>
      <c r="P476" s="90">
        <f>SUM(P$4:P91)/$BB91</f>
        <v>2036.3643020306781</v>
      </c>
      <c r="Q476" s="90">
        <f>SUM(Q$4:Q91)/$BB91</f>
        <v>2738.3046720969915</v>
      </c>
      <c r="R476" s="90">
        <f>SUM(R$4:R91)/$BB91</f>
        <v>6603.115386970152</v>
      </c>
      <c r="S476" s="90">
        <f>SUM(S$4:S91)/$BB91</f>
        <v>2904.89849616019</v>
      </c>
      <c r="T476" s="90">
        <f>SUM(T$4:T91)/$BB91</f>
        <v>3000.3184004252203</v>
      </c>
      <c r="U476" s="88">
        <f>SUM(U$4:U91)/$BB91</f>
        <v>2144.5503501024214</v>
      </c>
      <c r="V476" s="88">
        <f>SUM(V$4:V91)/$BB91</f>
        <v>5069.6286244109751</v>
      </c>
      <c r="W476" s="88">
        <f>SUM(W$4:W91)/$BB91</f>
        <v>5213.4956537312355</v>
      </c>
      <c r="X476" s="88">
        <f>SUM(X$4:X91)/$BB91</f>
        <v>9685.1918208149345</v>
      </c>
      <c r="Y476" s="88">
        <f>SUM(Y$4:Y91)/$BB91</f>
        <v>2903.8420097721828</v>
      </c>
      <c r="Z476" s="88">
        <f>SUM(Z$4:Z91)/$BB91</f>
        <v>3598.8885107432352</v>
      </c>
      <c r="AA476" s="88">
        <f>SUM(AA$4:AA91)/$BB91</f>
        <v>3515.1220335907797</v>
      </c>
      <c r="AB476" s="88">
        <f>SUM(AB$4:AB91)/$BB91</f>
        <v>8921.4439202991416</v>
      </c>
      <c r="AC476" s="88">
        <f>SUM(AC$4:AC91)/$BB91</f>
        <v>4344.5975199194936</v>
      </c>
      <c r="AD476" s="88">
        <f>SUM(AD$4:AD91)/$BB91</f>
        <v>8179.553402010637</v>
      </c>
      <c r="AE476" s="88">
        <f>SUM(AE$4:AE91)/$BB91</f>
        <v>4376.8272503337375</v>
      </c>
      <c r="AF476" s="88">
        <f>SUM(AF$4:AF91)/$BB91</f>
        <v>3318.3290089673592</v>
      </c>
      <c r="AG476" s="88">
        <f>SUM(AG$4:AG91)/$BB91</f>
        <v>3106.690422858353</v>
      </c>
      <c r="AH476" s="88">
        <f>SUM(AH$4:AH91)/$BB91</f>
        <v>3056.6150091950467</v>
      </c>
      <c r="AI476" s="88">
        <f>SUM(AI$4:AI91)/$BB91</f>
        <v>2777.3759035008411</v>
      </c>
      <c r="AJ476" s="88">
        <f>SUM(AJ$4:AJ91)/$BB91</f>
        <v>9823.7008014178937</v>
      </c>
      <c r="AK476" s="88">
        <f>SUM(AK$4:AK91)/$BB91</f>
        <v>35236.896387649904</v>
      </c>
      <c r="AL476" s="88">
        <f>SUM(AL$4:AL91)/$BB91</f>
        <v>11388.468628576347</v>
      </c>
      <c r="AM476" s="88">
        <f>SUM(AM$4:AM91)/$BB91</f>
        <v>5355.9287156514065</v>
      </c>
      <c r="AN476" s="88">
        <f>SUM(AN$4:AN91)/$BB91</f>
        <v>1636.6830786095295</v>
      </c>
      <c r="AO476" s="88">
        <f>SUM(AO$4:AO91)/$BB91</f>
        <v>1952.2564593309517</v>
      </c>
      <c r="AP476" s="90">
        <f>SUM(AP$4:AP91)/$BB91</f>
        <v>9262.485881914703</v>
      </c>
      <c r="AQ476" s="90">
        <f>SUM(AQ$4:AQ91)/$BB91</f>
        <v>7381.8016715145804</v>
      </c>
      <c r="AR476" s="90">
        <f>SUM(AR$4:AR91)/$BB91</f>
        <v>6039.0299118439598</v>
      </c>
      <c r="AS476" s="90">
        <f>SUM(AS$4:AS91)/$BB91</f>
        <v>4803.3113397012457</v>
      </c>
      <c r="AT476" s="90">
        <f>SUM(AT$4:AT91)/$BB91</f>
        <v>7253.4145398662831</v>
      </c>
      <c r="AU476" s="36"/>
      <c r="AV476" s="63"/>
      <c r="AW476" s="65"/>
      <c r="AX476" s="63"/>
      <c r="AY476" s="63"/>
    </row>
    <row r="477" spans="1:51" x14ac:dyDescent="0.25">
      <c r="A477" s="60">
        <v>19608</v>
      </c>
      <c r="B477" s="88">
        <f>SUM(B$4:B92)/$BB92</f>
        <v>10591.0900560062</v>
      </c>
      <c r="C477" s="90">
        <f>SUM(C$4:C92)/$BB92</f>
        <v>7356.7173723923224</v>
      </c>
      <c r="D477" s="90">
        <f>SUM(D$4:D92)/$BB92</f>
        <v>3627.6953175218473</v>
      </c>
      <c r="E477" s="90">
        <f>SUM(E$4:E92)/$BB92</f>
        <v>1328.57302923008</v>
      </c>
      <c r="F477" s="88">
        <f>SUM(F$4:F92)/$BB92</f>
        <v>2233.6277458652157</v>
      </c>
      <c r="G477" s="88">
        <f>SUM(G$4:G92)/$BB92</f>
        <v>5557.7295877071101</v>
      </c>
      <c r="H477" s="90">
        <f>SUM(H$4:H92)/$BB92</f>
        <v>2118.6537562393623</v>
      </c>
      <c r="I477" s="90">
        <f>SUM(I$4:I92)/$BB92</f>
        <v>3301.8865920619105</v>
      </c>
      <c r="J477" s="90">
        <f>SUM(J$4:J92)/$BB92</f>
        <v>2892.5605088634316</v>
      </c>
      <c r="K477" s="88">
        <f>SUM(K$4:K92)/$BB92</f>
        <v>1505.9219609294933</v>
      </c>
      <c r="L477" s="90">
        <f>SUM(L$4:L92)/$BB92</f>
        <v>306.25533720662884</v>
      </c>
      <c r="M477" s="88">
        <f>SUM(M$4:M92)/$BB92</f>
        <v>1084.1608474712268</v>
      </c>
      <c r="N477" s="90">
        <f>SUM(N$4:N92)/$BB92</f>
        <v>5182.4709566779957</v>
      </c>
      <c r="O477" s="90">
        <f>SUM(O$4:O92)/$BB92</f>
        <v>9653.5070752342399</v>
      </c>
      <c r="P477" s="90">
        <f>SUM(P$4:P92)/$BB92</f>
        <v>2031.6796676747033</v>
      </c>
      <c r="Q477" s="90">
        <f>SUM(Q$4:Q92)/$BB92</f>
        <v>2732.7060304677766</v>
      </c>
      <c r="R477" s="90">
        <f>SUM(R$4:R92)/$BB92</f>
        <v>6594.1242207194528</v>
      </c>
      <c r="S477" s="90">
        <f>SUM(S$4:S92)/$BB92</f>
        <v>2896.7443850062532</v>
      </c>
      <c r="T477" s="90">
        <f>SUM(T$4:T92)/$BB92</f>
        <v>2993.1472902316859</v>
      </c>
      <c r="U477" s="88">
        <f>SUM(U$4:U92)/$BB92</f>
        <v>2245.3468709077324</v>
      </c>
      <c r="V477" s="88">
        <f>SUM(V$4:V92)/$BB92</f>
        <v>5062.5543392376685</v>
      </c>
      <c r="W477" s="88">
        <f>SUM(W$4:W92)/$BB92</f>
        <v>5154.4327568204762</v>
      </c>
      <c r="X477" s="88">
        <f>SUM(X$4:X92)/$BB92</f>
        <v>9671.2715087342276</v>
      </c>
      <c r="Y477" s="88">
        <f>SUM(Y$4:Y92)/$BB92</f>
        <v>2823.1929224496644</v>
      </c>
      <c r="Z477" s="88">
        <f>SUM(Z$4:Z92)/$BB92</f>
        <v>3643.5631270146423</v>
      </c>
      <c r="AA477" s="88">
        <f>SUM(AA$4:AA92)/$BB92</f>
        <v>3415.9469698305638</v>
      </c>
      <c r="AB477" s="88">
        <f>SUM(AB$4:AB92)/$BB92</f>
        <v>8914.070629987682</v>
      </c>
      <c r="AC477" s="88">
        <f>SUM(AC$4:AC92)/$BB92</f>
        <v>4465.4699726900699</v>
      </c>
      <c r="AD477" s="88">
        <f>SUM(AD$4:AD92)/$BB92</f>
        <v>7954.9272777974056</v>
      </c>
      <c r="AE477" s="88">
        <f>SUM(AE$4:AE92)/$BB92</f>
        <v>4433.6091962682349</v>
      </c>
      <c r="AF477" s="88">
        <f>SUM(AF$4:AF92)/$BB92</f>
        <v>3625.4219939692207</v>
      </c>
      <c r="AG477" s="88">
        <f>SUM(AG$4:AG92)/$BB92</f>
        <v>3110.60240951778</v>
      </c>
      <c r="AH477" s="88">
        <f>SUM(AH$4:AH92)/$BB92</f>
        <v>3060.0782090776329</v>
      </c>
      <c r="AI477" s="88">
        <f>SUM(AI$4:AI92)/$BB92</f>
        <v>2781.151300606783</v>
      </c>
      <c r="AJ477" s="88">
        <f>SUM(AJ$4:AJ92)/$BB92</f>
        <v>9833.1370411900498</v>
      </c>
      <c r="AK477" s="88">
        <f>SUM(AK$4:AK92)/$BB92</f>
        <v>35270.743496314237</v>
      </c>
      <c r="AL477" s="88">
        <f>SUM(AL$4:AL92)/$BB92</f>
        <v>11399.407920738595</v>
      </c>
      <c r="AM477" s="88">
        <f>SUM(AM$4:AM92)/$BB92</f>
        <v>5163.6080309124927</v>
      </c>
      <c r="AN477" s="88">
        <f>SUM(AN$4:AN92)/$BB92</f>
        <v>1636.6864635950376</v>
      </c>
      <c r="AO477" s="88">
        <f>SUM(AO$4:AO92)/$BB92</f>
        <v>1976.341044138685</v>
      </c>
      <c r="AP477" s="90">
        <f>SUM(AP$4:AP92)/$BB92</f>
        <v>9237.9714943006857</v>
      </c>
      <c r="AQ477" s="90">
        <f>SUM(AQ$4:AQ92)/$BB92</f>
        <v>7381.8016670621028</v>
      </c>
      <c r="AR477" s="90">
        <f>SUM(AR$4:AR92)/$BB92</f>
        <v>6039.0299080825571</v>
      </c>
      <c r="AS477" s="90">
        <f>SUM(AS$4:AS92)/$BB92</f>
        <v>4803.3113375942849</v>
      </c>
      <c r="AT477" s="90">
        <f>SUM(AT$4:AT92)/$BB92</f>
        <v>7253.4145373947276</v>
      </c>
      <c r="AU477" s="36"/>
      <c r="AV477" s="63"/>
      <c r="AW477" s="65"/>
      <c r="AX477" s="63"/>
      <c r="AY477" s="63"/>
    </row>
    <row r="478" spans="1:51" x14ac:dyDescent="0.25">
      <c r="A478" s="60">
        <v>19609</v>
      </c>
      <c r="B478" s="88">
        <f>SUM(B$4:B93)/$BB93</f>
        <v>10312.42519725258</v>
      </c>
      <c r="C478" s="90">
        <f>SUM(C$4:C93)/$BB93</f>
        <v>7370.1565260523903</v>
      </c>
      <c r="D478" s="90">
        <f>SUM(D$4:D93)/$BB93</f>
        <v>3631.7528754575337</v>
      </c>
      <c r="E478" s="90">
        <f>SUM(E$4:E93)/$BB93</f>
        <v>1327.2722830041739</v>
      </c>
      <c r="F478" s="88">
        <f>SUM(F$4:F93)/$BB93</f>
        <v>2169.1583759952359</v>
      </c>
      <c r="G478" s="88">
        <f>SUM(G$4:G93)/$BB93</f>
        <v>5528.2072950909069</v>
      </c>
      <c r="H478" s="90">
        <f>SUM(H$4:H93)/$BB93</f>
        <v>2120.0018626631754</v>
      </c>
      <c r="I478" s="90">
        <f>SUM(I$4:I93)/$BB93</f>
        <v>3306.2769283637153</v>
      </c>
      <c r="J478" s="90">
        <f>SUM(J$4:J93)/$BB93</f>
        <v>2896.8810909150175</v>
      </c>
      <c r="K478" s="88">
        <f>SUM(K$4:K93)/$BB93</f>
        <v>1502.9037262004156</v>
      </c>
      <c r="L478" s="90">
        <f>SUM(L$4:L93)/$BB93</f>
        <v>305.35871780597211</v>
      </c>
      <c r="M478" s="88">
        <f>SUM(M$4:M93)/$BB93</f>
        <v>1039.2510365869393</v>
      </c>
      <c r="N478" s="90">
        <f>SUM(N$4:N93)/$BB93</f>
        <v>5179.9973696075167</v>
      </c>
      <c r="O478" s="90">
        <f>SUM(O$4:O93)/$BB93</f>
        <v>9669.637719553979</v>
      </c>
      <c r="P478" s="90">
        <f>SUM(P$4:P93)/$BB93</f>
        <v>2031.9472809909857</v>
      </c>
      <c r="Q478" s="90">
        <f>SUM(Q$4:Q93)/$BB93</f>
        <v>2733.8397748718826</v>
      </c>
      <c r="R478" s="90">
        <f>SUM(R$4:R93)/$BB93</f>
        <v>6601.8377197498476</v>
      </c>
      <c r="S478" s="90">
        <f>SUM(S$4:S93)/$BB93</f>
        <v>2895.5012636349256</v>
      </c>
      <c r="T478" s="90">
        <f>SUM(T$4:T93)/$BB93</f>
        <v>2993.2446299154208</v>
      </c>
      <c r="U478" s="90">
        <f>SUM(U$4:U93)/$BB93</f>
        <v>2243.9610773416875</v>
      </c>
      <c r="V478" s="90">
        <f>SUM(V$4:V93)/$BB93</f>
        <v>5068.2874263630138</v>
      </c>
      <c r="W478" s="90">
        <f>SUM(W$4:W93)/$BB93</f>
        <v>5018.3732677561356</v>
      </c>
      <c r="X478" s="90">
        <f>SUM(X$4:X93)/$BB93</f>
        <v>10076.423589037227</v>
      </c>
      <c r="Y478" s="90">
        <f>SUM(Y$4:Y93)/$BB93</f>
        <v>2718.2572142364829</v>
      </c>
      <c r="Z478" s="90">
        <f>SUM(Z$4:Z93)/$BB93</f>
        <v>3773.6421393979645</v>
      </c>
      <c r="AA478" s="90">
        <f>SUM(AA$4:AA93)/$BB93</f>
        <v>3542.7035786232605</v>
      </c>
      <c r="AB478" s="90">
        <f>SUM(AB$4:AB93)/$BB93</f>
        <v>8929.7648871008969</v>
      </c>
      <c r="AC478" s="90">
        <f>SUM(AC$4:AC93)/$BB93</f>
        <v>4607.0266562229817</v>
      </c>
      <c r="AD478" s="90">
        <f>SUM(AD$4:AD93)/$BB93</f>
        <v>7634.1617165191028</v>
      </c>
      <c r="AE478" s="90">
        <f>SUM(AE$4:AE93)/$BB93</f>
        <v>4345.5584978286215</v>
      </c>
      <c r="AF478" s="90">
        <f>SUM(AF$4:AF93)/$BB93</f>
        <v>3622.9062210571287</v>
      </c>
      <c r="AG478" s="90">
        <f>SUM(AG$4:AG93)/$BB93</f>
        <v>3108.8691627236767</v>
      </c>
      <c r="AH478" s="90">
        <f>SUM(AH$4:AH93)/$BB93</f>
        <v>3057.9902004193318</v>
      </c>
      <c r="AI478" s="90">
        <f>SUM(AI$4:AI93)/$BB93</f>
        <v>2779.8776831175005</v>
      </c>
      <c r="AJ478" s="90">
        <f>SUM(AJ$4:AJ93)/$BB93</f>
        <v>9819.006548179892</v>
      </c>
      <c r="AK478" s="90">
        <f>SUM(AK$4:AK93)/$BB93</f>
        <v>35220.058457447536</v>
      </c>
      <c r="AL478" s="90">
        <f>SUM(AL$4:AL93)/$BB93</f>
        <v>11383.026653875258</v>
      </c>
      <c r="AM478" s="90">
        <f>SUM(AM$4:AM93)/$BB93</f>
        <v>5470.3382351002156</v>
      </c>
      <c r="AN478" s="90">
        <f>SUM(AN$4:AN93)/$BB93</f>
        <v>1636.8302320542175</v>
      </c>
      <c r="AO478" s="90">
        <f>SUM(AO$4:AO93)/$BB93</f>
        <v>2003.7249903370855</v>
      </c>
      <c r="AP478" s="90">
        <f>SUM(AP$4:AP93)/$BB93</f>
        <v>9192.3466051546711</v>
      </c>
      <c r="AQ478" s="90">
        <f>SUM(AQ$4:AQ93)/$BB93</f>
        <v>7381.8016626789113</v>
      </c>
      <c r="AR478" s="90">
        <f>SUM(AR$4:AR93)/$BB93</f>
        <v>6039.0299043796867</v>
      </c>
      <c r="AS478" s="90">
        <f>SUM(AS$4:AS93)/$BB93</f>
        <v>4803.3113355174191</v>
      </c>
      <c r="AT478" s="90">
        <f>SUM(AT$4:AT93)/$BB93</f>
        <v>7253.4145349323599</v>
      </c>
      <c r="AU478" s="36"/>
      <c r="AV478" s="63"/>
      <c r="AW478" s="65"/>
      <c r="AX478" s="63"/>
      <c r="AY478" s="63"/>
    </row>
    <row r="479" spans="1:51" x14ac:dyDescent="0.25">
      <c r="A479" s="60">
        <v>19610</v>
      </c>
      <c r="B479" s="88">
        <f>SUM(B$4:B94)/$BB94</f>
        <v>9903.2606859588523</v>
      </c>
      <c r="C479" s="90">
        <f>SUM(C$4:C94)/$BB94</f>
        <v>7356.2802749875391</v>
      </c>
      <c r="D479" s="90">
        <f>SUM(D$4:D94)/$BB94</f>
        <v>3621.9476485541563</v>
      </c>
      <c r="E479" s="90">
        <f>SUM(E$4:E94)/$BB94</f>
        <v>1320.4681163050745</v>
      </c>
      <c r="F479" s="88">
        <f>SUM(F$4:F94)/$BB94</f>
        <v>2323.7987879590282</v>
      </c>
      <c r="G479" s="88">
        <f>SUM(G$4:G94)/$BB94</f>
        <v>5336.4034906762026</v>
      </c>
      <c r="H479" s="90">
        <f>SUM(H$4:H94)/$BB94</f>
        <v>2113.0974675403122</v>
      </c>
      <c r="I479" s="90">
        <f>SUM(I$4:I94)/$BB94</f>
        <v>3298.1562058574432</v>
      </c>
      <c r="J479" s="90">
        <f>SUM(J$4:J94)/$BB94</f>
        <v>2890.3141881710062</v>
      </c>
      <c r="K479" s="88">
        <f>SUM(K$4:K94)/$BB94</f>
        <v>1632.9376032091564</v>
      </c>
      <c r="L479" s="90">
        <f>SUM(L$4:L94)/$BB94</f>
        <v>303.10215769006385</v>
      </c>
      <c r="M479" s="88">
        <f>SUM(M$4:M94)/$BB94</f>
        <v>991.50401474371256</v>
      </c>
      <c r="N479" s="90">
        <f>SUM(N$4:N94)/$BB94</f>
        <v>5156.4540694795587</v>
      </c>
      <c r="O479" s="90">
        <f>SUM(O$4:O94)/$BB94</f>
        <v>9649.6948163295456</v>
      </c>
      <c r="P479" s="90">
        <f>SUM(P$4:P94)/$BB94</f>
        <v>2024.1442963773129</v>
      </c>
      <c r="Q479" s="90">
        <f>SUM(Q$4:Q94)/$BB94</f>
        <v>2724.2365903593563</v>
      </c>
      <c r="R479" s="90">
        <f>SUM(R$4:R94)/$BB94</f>
        <v>6584.4043198421778</v>
      </c>
      <c r="S479" s="90">
        <f>SUM(S$4:S94)/$BB94</f>
        <v>2882.5025627872528</v>
      </c>
      <c r="T479" s="90">
        <f>SUM(T$4:T94)/$BB94</f>
        <v>2981.4066234521893</v>
      </c>
      <c r="U479" s="90">
        <f>SUM(U$4:U94)/$BB94</f>
        <v>2233.3985983386592</v>
      </c>
      <c r="V479" s="90">
        <f>SUM(V$4:V94)/$BB94</f>
        <v>5054.6854048225423</v>
      </c>
      <c r="W479" s="90">
        <f>SUM(W$4:W94)/$BB94</f>
        <v>5330.2163519317501</v>
      </c>
      <c r="X479" s="90">
        <f>SUM(X$4:X94)/$BB94</f>
        <v>10044.273991539359</v>
      </c>
      <c r="Y479" s="90">
        <f>SUM(Y$4:Y94)/$BB94</f>
        <v>2686.0789899850733</v>
      </c>
      <c r="Z479" s="90">
        <f>SUM(Z$4:Z94)/$BB94</f>
        <v>3767.2518173638068</v>
      </c>
      <c r="AA479" s="90">
        <f>SUM(AA$4:AA94)/$BB94</f>
        <v>3483.7073637212811</v>
      </c>
      <c r="AB479" s="90">
        <f>SUM(AB$4:AB94)/$BB94</f>
        <v>8912.2710433291268</v>
      </c>
      <c r="AC479" s="90">
        <f>SUM(AC$4:AC94)/$BB94</f>
        <v>5030.5983134596045</v>
      </c>
      <c r="AD479" s="90">
        <f>SUM(AD$4:AD94)/$BB94</f>
        <v>7630.8367510835551</v>
      </c>
      <c r="AE479" s="90">
        <f>SUM(AE$4:AE94)/$BB94</f>
        <v>4337.1818882052185</v>
      </c>
      <c r="AF479" s="90">
        <f>SUM(AF$4:AF94)/$BB94</f>
        <v>3627.6197948313193</v>
      </c>
      <c r="AG479" s="90">
        <f>SUM(AG$4:AG94)/$BB94</f>
        <v>3113.4647776678712</v>
      </c>
      <c r="AH479" s="90">
        <f>SUM(AH$4:AH94)/$BB94</f>
        <v>3062.014716928586</v>
      </c>
      <c r="AI479" s="90">
        <f>SUM(AI$4:AI94)/$BB94</f>
        <v>2784.3444781312191</v>
      </c>
      <c r="AJ479" s="90">
        <f>SUM(AJ$4:AJ94)/$BB94</f>
        <v>9822.3173803375321</v>
      </c>
      <c r="AK479" s="90">
        <f>SUM(AK$4:AK94)/$BB94</f>
        <v>35231.934177849151</v>
      </c>
      <c r="AL479" s="90">
        <f>SUM(AL$4:AL94)/$BB94</f>
        <v>11386.864853321153</v>
      </c>
      <c r="AM479" s="90">
        <f>SUM(AM$4:AM94)/$BB94</f>
        <v>5472.1827566129505</v>
      </c>
      <c r="AN479" s="90">
        <f>SUM(AN$4:AN94)/$BB94</f>
        <v>1637.3821457677984</v>
      </c>
      <c r="AO479" s="90">
        <f>SUM(AO$4:AO94)/$BB94</f>
        <v>1933.7005958073291</v>
      </c>
      <c r="AP479" s="90">
        <f>SUM(AP$4:AP94)/$BB94</f>
        <v>9192.3466022916909</v>
      </c>
      <c r="AQ479" s="90">
        <f>SUM(AQ$4:AQ94)/$BB94</f>
        <v>7381.8016576178816</v>
      </c>
      <c r="AR479" s="90">
        <f>SUM(AR$4:AR94)/$BB94</f>
        <v>6039.0299001041849</v>
      </c>
      <c r="AS479" s="90">
        <f>SUM(AS$4:AS94)/$BB94</f>
        <v>4803.3113331152126</v>
      </c>
      <c r="AT479" s="90">
        <f>SUM(AT$4:AT94)/$BB94</f>
        <v>7253.4145320428643</v>
      </c>
      <c r="AU479" s="36"/>
      <c r="AV479" s="63"/>
      <c r="AW479" s="65"/>
      <c r="AX479" s="63"/>
      <c r="AY479" s="63"/>
    </row>
    <row r="480" spans="1:51" x14ac:dyDescent="0.25">
      <c r="A480" s="60">
        <v>19611</v>
      </c>
      <c r="B480" s="88">
        <f>SUM(B$4:B95)/$BB95</f>
        <v>9650.4075777923845</v>
      </c>
      <c r="C480" s="90">
        <f>SUM(C$4:C95)/$BB95</f>
        <v>7349.8227335610245</v>
      </c>
      <c r="D480" s="90">
        <f>SUM(D$4:D95)/$BB95</f>
        <v>3616.6559770408476</v>
      </c>
      <c r="E480" s="90">
        <f>SUM(E$4:E95)/$BB95</f>
        <v>1316.2445680147621</v>
      </c>
      <c r="F480" s="88">
        <f>SUM(F$4:F95)/$BB95</f>
        <v>2430.4030800801975</v>
      </c>
      <c r="G480" s="88">
        <f>SUM(G$4:G95)/$BB95</f>
        <v>5240.587111508743</v>
      </c>
      <c r="H480" s="90">
        <f>SUM(H$4:H95)/$BB95</f>
        <v>2109.1691436325577</v>
      </c>
      <c r="I480" s="90">
        <f>SUM(I$4:I95)/$BB95</f>
        <v>3293.9115968702145</v>
      </c>
      <c r="J480" s="90">
        <f>SUM(J$4:J95)/$BB95</f>
        <v>2886.9849407730371</v>
      </c>
      <c r="K480" s="88">
        <f>SUM(K$4:K95)/$BB95</f>
        <v>1753.1516497620207</v>
      </c>
      <c r="L480" s="90">
        <f>SUM(L$4:L95)/$BB95</f>
        <v>301.63911536498864</v>
      </c>
      <c r="M480" s="88">
        <f>SUM(M$4:M95)/$BB95</f>
        <v>1004.3807958852267</v>
      </c>
      <c r="N480" s="90">
        <f>SUM(N$4:N95)/$BB95</f>
        <v>5142.1116273078933</v>
      </c>
      <c r="O480" s="90">
        <f>SUM(O$4:O95)/$BB95</f>
        <v>9639.9874831448378</v>
      </c>
      <c r="P480" s="90">
        <f>SUM(P$4:P95)/$BB95</f>
        <v>2019.5364494925677</v>
      </c>
      <c r="Q480" s="90">
        <f>SUM(Q$4:Q95)/$BB95</f>
        <v>2718.6734487605372</v>
      </c>
      <c r="R480" s="90">
        <f>SUM(R$4:R95)/$BB95</f>
        <v>6575.0627761916248</v>
      </c>
      <c r="S480" s="90">
        <f>SUM(S$4:S95)/$BB95</f>
        <v>2874.6002534715553</v>
      </c>
      <c r="T480" s="90">
        <f>SUM(T$4:T95)/$BB95</f>
        <v>2974.3746489871537</v>
      </c>
      <c r="U480" s="90">
        <f>SUM(U$4:U95)/$BB95</f>
        <v>2226.9270153433663</v>
      </c>
      <c r="V480" s="90">
        <f>SUM(V$4:V95)/$BB95</f>
        <v>5047.3586650714551</v>
      </c>
      <c r="W480" s="90">
        <f>SUM(W$4:W95)/$BB95</f>
        <v>5491.0994097115781</v>
      </c>
      <c r="X480" s="90">
        <f>SUM(X$4:X95)/$BB95</f>
        <v>10026.076864388237</v>
      </c>
      <c r="Y480" s="90">
        <f>SUM(Y$4:Y95)/$BB95</f>
        <v>2594.1169041628968</v>
      </c>
      <c r="Z480" s="90">
        <f>SUM(Z$4:Z95)/$BB95</f>
        <v>3761.1018322860491</v>
      </c>
      <c r="AA480" s="90">
        <f>SUM(AA$4:AA95)/$BB95</f>
        <v>3439.9031562786886</v>
      </c>
      <c r="AB480" s="90">
        <f>SUM(AB$4:AB95)/$BB95</f>
        <v>8903.9627269026641</v>
      </c>
      <c r="AC480" s="90">
        <f>SUM(AC$4:AC95)/$BB95</f>
        <v>5249.8661038672126</v>
      </c>
      <c r="AD480" s="90">
        <f>SUM(AD$4:AD95)/$BB95</f>
        <v>7626.7163050744475</v>
      </c>
      <c r="AE480" s="90">
        <f>SUM(AE$4:AE95)/$BB95</f>
        <v>4330.3074660444754</v>
      </c>
      <c r="AF480" s="90">
        <f>SUM(AF$4:AF95)/$BB95</f>
        <v>3630.0588981165347</v>
      </c>
      <c r="AG480" s="90">
        <f>SUM(AG$4:AG95)/$BB95</f>
        <v>3115.9425542870727</v>
      </c>
      <c r="AH480" s="90">
        <f>SUM(AH$4:AH95)/$BB95</f>
        <v>3064.1055717063518</v>
      </c>
      <c r="AI480" s="90">
        <f>SUM(AI$4:AI95)/$BB95</f>
        <v>2786.8097599355701</v>
      </c>
      <c r="AJ480" s="90">
        <f>SUM(AJ$4:AJ95)/$BB95</f>
        <v>9822.3173788867116</v>
      </c>
      <c r="AK480" s="90">
        <f>SUM(AK$4:AK95)/$BB95</f>
        <v>35231.93417763841</v>
      </c>
      <c r="AL480" s="90">
        <f>SUM(AL$4:AL95)/$BB95</f>
        <v>11386.864852650348</v>
      </c>
      <c r="AM480" s="90">
        <f>SUM(AM$4:AM95)/$BB95</f>
        <v>5472.1827556362023</v>
      </c>
      <c r="AN480" s="90">
        <f>SUM(AN$4:AN95)/$BB95</f>
        <v>1637.3821437948523</v>
      </c>
      <c r="AO480" s="90">
        <f>SUM(AO$4:AO95)/$BB95</f>
        <v>1933.7005937486147</v>
      </c>
      <c r="AP480" s="90">
        <f>SUM(AP$4:AP95)/$BB95</f>
        <v>9192.3466004326201</v>
      </c>
      <c r="AQ480" s="90">
        <f>SUM(AQ$4:AQ95)/$BB95</f>
        <v>7381.8016542814139</v>
      </c>
      <c r="AR480" s="90">
        <f>SUM(AR$4:AR95)/$BB95</f>
        <v>6039.0298972855753</v>
      </c>
      <c r="AS480" s="90">
        <f>SUM(AS$4:AS95)/$BB95</f>
        <v>4803.3113315293613</v>
      </c>
      <c r="AT480" s="90">
        <f>SUM(AT$4:AT95)/$BB95</f>
        <v>7253.414530112992</v>
      </c>
      <c r="AU480" s="36"/>
      <c r="AV480" s="63"/>
      <c r="AW480" s="65"/>
      <c r="AX480" s="63"/>
      <c r="AY480" s="63"/>
    </row>
    <row r="481" spans="1:51" x14ac:dyDescent="0.25">
      <c r="A481" s="60">
        <v>19612</v>
      </c>
      <c r="B481" s="88">
        <f>SUM(B$4:B96)/$BB96</f>
        <v>9576.4092836997788</v>
      </c>
      <c r="C481" s="90">
        <f>SUM(C$4:C96)/$BB96</f>
        <v>7353.6992779984403</v>
      </c>
      <c r="D481" s="90">
        <f>SUM(D$4:D96)/$BB96</f>
        <v>3617.4523198390739</v>
      </c>
      <c r="E481" s="90">
        <f>SUM(E$4:E96)/$BB96</f>
        <v>1315.3266734446549</v>
      </c>
      <c r="F481" s="88">
        <f>SUM(F$4:F96)/$BB96</f>
        <v>2475.0459238966032</v>
      </c>
      <c r="G481" s="88">
        <f>SUM(G$4:G96)/$BB96</f>
        <v>5261.73926921371</v>
      </c>
      <c r="H481" s="90">
        <f>SUM(H$4:H96)/$BB96</f>
        <v>2109.1908190622812</v>
      </c>
      <c r="I481" s="90">
        <f>SUM(I$4:I96)/$BB96</f>
        <v>3294.9390237645571</v>
      </c>
      <c r="J481" s="90">
        <f>SUM(J$4:J96)/$BB96</f>
        <v>2888.0909505462646</v>
      </c>
      <c r="K481" s="88">
        <f>SUM(K$4:K96)/$BB96</f>
        <v>1749.5446353647328</v>
      </c>
      <c r="L481" s="90">
        <f>SUM(L$4:L96)/$BB96</f>
        <v>301.16850598977356</v>
      </c>
      <c r="M481" s="88">
        <f>SUM(M$4:M96)/$BB96</f>
        <v>993.95801197354047</v>
      </c>
      <c r="N481" s="90">
        <f>SUM(N$4:N96)/$BB96</f>
        <v>5139.6597540723151</v>
      </c>
      <c r="O481" s="90">
        <f>SUM(O$4:O96)/$BB96</f>
        <v>9644.4214011558706</v>
      </c>
      <c r="P481" s="90">
        <f>SUM(P$4:P96)/$BB96</f>
        <v>2019.1122860137159</v>
      </c>
      <c r="Q481" s="90">
        <f>SUM(Q$4:Q96)/$BB96</f>
        <v>2718.4387795349398</v>
      </c>
      <c r="R481" s="90">
        <f>SUM(R$4:R96)/$BB96</f>
        <v>6576.6570079036992</v>
      </c>
      <c r="S481" s="90">
        <f>SUM(S$4:S96)/$BB96</f>
        <v>2873.2903215986817</v>
      </c>
      <c r="T481" s="90">
        <f>SUM(T$4:T96)/$BB96</f>
        <v>2973.6208830481464</v>
      </c>
      <c r="U481" s="90">
        <f>SUM(U$4:U96)/$BB96</f>
        <v>2225.7283954226486</v>
      </c>
      <c r="V481" s="90">
        <f>SUM(V$4:V96)/$BB96</f>
        <v>5048.5006477186889</v>
      </c>
      <c r="W481" s="90">
        <f>SUM(W$4:W96)/$BB96</f>
        <v>5480.175933286072</v>
      </c>
      <c r="X481" s="90">
        <f>SUM(X$4:X96)/$BB96</f>
        <v>10026.430317595465</v>
      </c>
      <c r="Y481" s="90">
        <f>SUM(Y$4:Y96)/$BB96</f>
        <v>2620.2166472072204</v>
      </c>
      <c r="Z481" s="90">
        <f>SUM(Z$4:Z96)/$BB96</f>
        <v>3761.5899207122302</v>
      </c>
      <c r="AA481" s="90">
        <f>SUM(AA$4:AA96)/$BB96</f>
        <v>3434.146849915197</v>
      </c>
      <c r="AB481" s="90">
        <f>SUM(AB$4:AB96)/$BB96</f>
        <v>8908.4038887002243</v>
      </c>
      <c r="AC481" s="90">
        <f>SUM(AC$4:AC96)/$BB96</f>
        <v>5251.9253555690766</v>
      </c>
      <c r="AD481" s="90">
        <f>SUM(AD$4:AD96)/$BB96</f>
        <v>7624.6439022881996</v>
      </c>
      <c r="AE481" s="90">
        <f>SUM(AE$4:AE96)/$BB96</f>
        <v>4326.8499345749824</v>
      </c>
      <c r="AF481" s="90">
        <f>SUM(AF$4:AF96)/$BB96</f>
        <v>3631.2856596613319</v>
      </c>
      <c r="AG481" s="90">
        <f>SUM(AG$4:AG96)/$BB96</f>
        <v>3117.1887667884325</v>
      </c>
      <c r="AH481" s="90">
        <f>SUM(AH$4:AH96)/$BB96</f>
        <v>3065.157179594557</v>
      </c>
      <c r="AI481" s="90">
        <f>SUM(AI$4:AI96)/$BB96</f>
        <v>2788.0496881190156</v>
      </c>
      <c r="AJ481" s="90">
        <f>SUM(AJ$4:AJ96)/$BB96</f>
        <v>9822.3173781775877</v>
      </c>
      <c r="AK481" s="90">
        <f>SUM(AK$4:AK96)/$BB96</f>
        <v>35231.934177526251</v>
      </c>
      <c r="AL481" s="90">
        <f>SUM(AL$4:AL96)/$BB96</f>
        <v>11386.86485232503</v>
      </c>
      <c r="AM481" s="90">
        <f>SUM(AM$4:AM96)/$BB96</f>
        <v>5472.1827551668293</v>
      </c>
      <c r="AN481" s="90">
        <f>SUM(AN$4:AN96)/$BB96</f>
        <v>1637.3821428347796</v>
      </c>
      <c r="AO481" s="90">
        <f>SUM(AO$4:AO96)/$BB96</f>
        <v>1933.70059276304</v>
      </c>
      <c r="AP481" s="90">
        <f>SUM(AP$4:AP96)/$BB96</f>
        <v>9192.3465995388924</v>
      </c>
      <c r="AQ481" s="90">
        <f>SUM(AQ$4:AQ96)/$BB96</f>
        <v>7381.8016526636711</v>
      </c>
      <c r="AR481" s="90">
        <f>SUM(AR$4:AR96)/$BB96</f>
        <v>6039.0298959189249</v>
      </c>
      <c r="AS481" s="90">
        <f>SUM(AS$4:AS96)/$BB96</f>
        <v>4803.3113307598296</v>
      </c>
      <c r="AT481" s="90">
        <f>SUM(AT$4:AT96)/$BB96</f>
        <v>7253.4145291703471</v>
      </c>
      <c r="AU481" s="36"/>
      <c r="AV481" s="63"/>
      <c r="AW481" s="65"/>
      <c r="AX481" s="63"/>
      <c r="AY481" s="63"/>
    </row>
    <row r="482" spans="1:51" x14ac:dyDescent="0.25">
      <c r="A482" s="60">
        <v>19613</v>
      </c>
      <c r="B482" s="88">
        <f>SUM(B$4:B97)/$BB97</f>
        <v>9300.8906742418585</v>
      </c>
      <c r="C482" s="90">
        <f>SUM(C$4:C97)/$BB97</f>
        <v>7360.2815520640988</v>
      </c>
      <c r="D482" s="90">
        <f>SUM(D$4:D97)/$BB97</f>
        <v>3618.8044896738556</v>
      </c>
      <c r="E482" s="90">
        <f>SUM(E$4:E97)/$BB97</f>
        <v>1313.7681117261911</v>
      </c>
      <c r="F482" s="88">
        <f>SUM(F$4:F97)/$BB97</f>
        <v>2478.172800228584</v>
      </c>
      <c r="G482" s="88">
        <f>SUM(G$4:G97)/$BB97</f>
        <v>5161.8512047594895</v>
      </c>
      <c r="H482" s="90">
        <f>SUM(H$4:H97)/$BB97</f>
        <v>2109.2276233677653</v>
      </c>
      <c r="I482" s="90">
        <f>SUM(I$4:I97)/$BB97</f>
        <v>3296.6835685389065</v>
      </c>
      <c r="J482" s="90">
        <f>SUM(J$4:J97)/$BB97</f>
        <v>2889.96892706376</v>
      </c>
      <c r="K482" s="88">
        <f>SUM(K$4:K97)/$BB97</f>
        <v>2048.7352221463052</v>
      </c>
      <c r="L482" s="90">
        <f>SUM(L$4:L97)/$BB97</f>
        <v>300.36942320161421</v>
      </c>
      <c r="M482" s="88">
        <f>SUM(M$4:M97)/$BB97</f>
        <v>997.6149179351778</v>
      </c>
      <c r="N482" s="90">
        <f>SUM(N$4:N97)/$BB97</f>
        <v>5135.4965354324131</v>
      </c>
      <c r="O482" s="90">
        <f>SUM(O$4:O97)/$BB97</f>
        <v>9651.9500813862269</v>
      </c>
      <c r="P482" s="90">
        <f>SUM(P$4:P97)/$BB97</f>
        <v>2018.3920671585386</v>
      </c>
      <c r="Q482" s="90">
        <f>SUM(Q$4:Q97)/$BB97</f>
        <v>2718.0403171081234</v>
      </c>
      <c r="R482" s="90">
        <f>SUM(R$4:R97)/$BB97</f>
        <v>6579.3639728448188</v>
      </c>
      <c r="S482" s="90">
        <f>SUM(S$4:S97)/$BB97</f>
        <v>2871.066090461858</v>
      </c>
      <c r="T482" s="90">
        <f>SUM(T$4:T97)/$BB97</f>
        <v>2972.3410075623278</v>
      </c>
      <c r="U482" s="90">
        <f>SUM(U$4:U97)/$BB97</f>
        <v>2223.6931691652844</v>
      </c>
      <c r="V482" s="90">
        <f>SUM(V$4:V97)/$BB97</f>
        <v>5050.4397052342538</v>
      </c>
      <c r="W482" s="90">
        <f>SUM(W$4:W97)/$BB97</f>
        <v>5352.7901932273953</v>
      </c>
      <c r="X482" s="90">
        <f>SUM(X$4:X97)/$BB97</f>
        <v>10027.030472056047</v>
      </c>
      <c r="Y482" s="90">
        <f>SUM(Y$4:Y97)/$BB97</f>
        <v>2865.4529662490477</v>
      </c>
      <c r="Z482" s="90">
        <f>SUM(Z$4:Z97)/$BB97</f>
        <v>3762.4186824367921</v>
      </c>
      <c r="AA482" s="90">
        <f>SUM(AA$4:AA97)/$BB97</f>
        <v>3363.9722044893783</v>
      </c>
      <c r="AB482" s="90">
        <f>SUM(AB$4:AB97)/$BB97</f>
        <v>8915.9448688035664</v>
      </c>
      <c r="AC482" s="90">
        <f>SUM(AC$4:AC97)/$BB97</f>
        <v>5255.421912887402</v>
      </c>
      <c r="AD482" s="90">
        <f>SUM(AD$4:AD97)/$BB97</f>
        <v>7621.1250149784137</v>
      </c>
      <c r="AE482" s="90">
        <f>SUM(AE$4:AE97)/$BB97</f>
        <v>4320.9791338583991</v>
      </c>
      <c r="AF482" s="90">
        <f>SUM(AF$4:AF97)/$BB97</f>
        <v>3633.3686698043539</v>
      </c>
      <c r="AG482" s="90">
        <f>SUM(AG$4:AG97)/$BB97</f>
        <v>3119.3048040862864</v>
      </c>
      <c r="AH482" s="90">
        <f>SUM(AH$4:AH97)/$BB97</f>
        <v>3066.9427832747251</v>
      </c>
      <c r="AI482" s="90">
        <f>SUM(AI$4:AI97)/$BB97</f>
        <v>2790.155054875383</v>
      </c>
      <c r="AJ482" s="90">
        <f>SUM(AJ$4:AJ97)/$BB97</f>
        <v>9822.3173770371013</v>
      </c>
      <c r="AK482" s="90">
        <f>SUM(AK$4:AK97)/$BB97</f>
        <v>35231.934177320967</v>
      </c>
      <c r="AL482" s="90">
        <f>SUM(AL$4:AL97)/$BB97</f>
        <v>11386.864851808872</v>
      </c>
      <c r="AM482" s="90">
        <f>SUM(AM$4:AM97)/$BB97</f>
        <v>5472.182754433612</v>
      </c>
      <c r="AN482" s="90">
        <f>SUM(AN$4:AN97)/$BB97</f>
        <v>1637.3821413022781</v>
      </c>
      <c r="AO482" s="90">
        <f>SUM(AO$4:AO97)/$BB97</f>
        <v>1933.7005912332654</v>
      </c>
      <c r="AP482" s="90">
        <f>SUM(AP$4:AP97)/$BB97</f>
        <v>9192.3465981417885</v>
      </c>
      <c r="AQ482" s="90">
        <f>SUM(AQ$4:AQ97)/$BB97</f>
        <v>7381.8016500974209</v>
      </c>
      <c r="AR482" s="90">
        <f>SUM(AR$4:AR97)/$BB97</f>
        <v>6039.0298937509851</v>
      </c>
      <c r="AS482" s="90">
        <f>SUM(AS$4:AS97)/$BB97</f>
        <v>4803.3113295374524</v>
      </c>
      <c r="AT482" s="90">
        <f>SUM(AT$4:AT97)/$BB97</f>
        <v>7253.4145276557192</v>
      </c>
      <c r="AU482" s="36"/>
      <c r="AV482" s="63"/>
      <c r="AW482" s="65"/>
      <c r="AX482" s="63"/>
      <c r="AY482" s="63"/>
    </row>
    <row r="483" spans="1:51" x14ac:dyDescent="0.25">
      <c r="A483" s="60">
        <v>19614</v>
      </c>
      <c r="B483" s="88">
        <f>SUM(B$4:B98)/$BB98</f>
        <v>9011.1864991476432</v>
      </c>
      <c r="C483" s="90">
        <f>SUM(C$4:C98)/$BB98</f>
        <v>7367.3681601063481</v>
      </c>
      <c r="D483" s="90">
        <f>SUM(D$4:D98)/$BB98</f>
        <v>3620.2602627509955</v>
      </c>
      <c r="E483" s="90">
        <f>SUM(E$4:E98)/$BB98</f>
        <v>1312.0901329208953</v>
      </c>
      <c r="F483" s="88">
        <f>SUM(F$4:F98)/$BB98</f>
        <v>2485.6407589306614</v>
      </c>
      <c r="G483" s="88">
        <f>SUM(G$4:G98)/$BB98</f>
        <v>5073.1891157006867</v>
      </c>
      <c r="H483" s="90">
        <f>SUM(H$4:H98)/$BB98</f>
        <v>2109.2672475826039</v>
      </c>
      <c r="I483" s="90">
        <f>SUM(I$4:I98)/$BB98</f>
        <v>3298.5617803474465</v>
      </c>
      <c r="J483" s="90">
        <f>SUM(J$4:J98)/$BB98</f>
        <v>2891.9907941725328</v>
      </c>
      <c r="K483" s="88">
        <f>SUM(K$4:K98)/$BB98</f>
        <v>2163.2358777433551</v>
      </c>
      <c r="L483" s="90">
        <f>SUM(L$4:L98)/$BB98</f>
        <v>299.50911465238619</v>
      </c>
      <c r="M483" s="88">
        <f>SUM(M$4:M98)/$BB98</f>
        <v>1216.6077839413329</v>
      </c>
      <c r="N483" s="90">
        <f>SUM(N$4:N98)/$BB98</f>
        <v>5131.0143307150747</v>
      </c>
      <c r="O483" s="90">
        <f>SUM(O$4:O98)/$BB98</f>
        <v>9660.0556092406605</v>
      </c>
      <c r="P483" s="90">
        <f>SUM(P$4:P98)/$BB98</f>
        <v>2017.6166650695725</v>
      </c>
      <c r="Q483" s="90">
        <f>SUM(Q$4:Q98)/$BB98</f>
        <v>2717.6113244265912</v>
      </c>
      <c r="R483" s="90">
        <f>SUM(R$4:R98)/$BB98</f>
        <v>6582.2783454407136</v>
      </c>
      <c r="S483" s="90">
        <f>SUM(S$4:S98)/$BB98</f>
        <v>2868.6714385943005</v>
      </c>
      <c r="T483" s="90">
        <f>SUM(T$4:T98)/$BB98</f>
        <v>2970.9630679137354</v>
      </c>
      <c r="U483" s="90">
        <f>SUM(U$4:U98)/$BB98</f>
        <v>2221.5020037498484</v>
      </c>
      <c r="V483" s="90">
        <f>SUM(V$4:V98)/$BB98</f>
        <v>5052.5273333345249</v>
      </c>
      <c r="W483" s="90">
        <f>SUM(W$4:W98)/$BB98</f>
        <v>5352.3938267417661</v>
      </c>
      <c r="X483" s="90">
        <f>SUM(X$4:X98)/$BB98</f>
        <v>10027.676610220769</v>
      </c>
      <c r="Y483" s="90">
        <f>SUM(Y$4:Y98)/$BB98</f>
        <v>2877.8132362337601</v>
      </c>
      <c r="Z483" s="90">
        <f>SUM(Z$4:Z98)/$BB98</f>
        <v>3763.3109438613424</v>
      </c>
      <c r="AA483" s="90">
        <f>SUM(AA$4:AA98)/$BB98</f>
        <v>3365.9897391811141</v>
      </c>
      <c r="AB483" s="90">
        <f>SUM(AB$4:AB98)/$BB98</f>
        <v>8924.0636391113312</v>
      </c>
      <c r="AC483" s="90">
        <f>SUM(AC$4:AC98)/$BB98</f>
        <v>5259.1863767441728</v>
      </c>
      <c r="AD483" s="90">
        <f>SUM(AD$4:AD98)/$BB98</f>
        <v>7617.3365104569411</v>
      </c>
      <c r="AE483" s="90">
        <f>SUM(AE$4:AE98)/$BB98</f>
        <v>4314.6585121947555</v>
      </c>
      <c r="AF483" s="90">
        <f>SUM(AF$4:AF98)/$BB98</f>
        <v>3635.611280451416</v>
      </c>
      <c r="AG483" s="90">
        <f>SUM(AG$4:AG98)/$BB98</f>
        <v>3121.5829723406409</v>
      </c>
      <c r="AH483" s="90">
        <f>SUM(AH$4:AH98)/$BB98</f>
        <v>3068.8652001749533</v>
      </c>
      <c r="AI483" s="90">
        <f>SUM(AI$4:AI98)/$BB98</f>
        <v>2792.421735099987</v>
      </c>
      <c r="AJ483" s="90">
        <f>SUM(AJ$4:AJ98)/$BB98</f>
        <v>9822.3173758910252</v>
      </c>
      <c r="AK483" s="90">
        <f>SUM(AK$4:AK98)/$BB98</f>
        <v>35231.934177086783</v>
      </c>
      <c r="AL483" s="90">
        <f>SUM(AL$4:AL98)/$BB98</f>
        <v>11386.864851298207</v>
      </c>
      <c r="AM483" s="90">
        <f>SUM(AM$4:AM98)/$BB98</f>
        <v>5472.1827537208792</v>
      </c>
      <c r="AN483" s="90">
        <f>SUM(AN$4:AN98)/$BB98</f>
        <v>1637.3821397752838</v>
      </c>
      <c r="AO483" s="90">
        <f>SUM(AO$4:AO98)/$BB98</f>
        <v>1933.7005897569074</v>
      </c>
      <c r="AP483" s="90">
        <f>SUM(AP$4:AP98)/$BB98</f>
        <v>9192.3465967825578</v>
      </c>
      <c r="AQ483" s="90">
        <f>SUM(AQ$4:AQ98)/$BB98</f>
        <v>7381.8016475586201</v>
      </c>
      <c r="AR483" s="90">
        <f>SUM(AR$4:AR98)/$BB98</f>
        <v>6039.0298916062347</v>
      </c>
      <c r="AS483" s="90">
        <f>SUM(AS$4:AS98)/$BB98</f>
        <v>4803.3113283262646</v>
      </c>
      <c r="AT483" s="90">
        <f>SUM(AT$4:AT98)/$BB98</f>
        <v>7253.4145261349004</v>
      </c>
      <c r="AU483" s="36"/>
      <c r="AV483" s="63"/>
      <c r="AW483" s="65"/>
      <c r="AX483" s="63"/>
      <c r="AY483" s="63"/>
    </row>
    <row r="484" spans="1:51" x14ac:dyDescent="0.25">
      <c r="A484" s="60">
        <v>19615</v>
      </c>
      <c r="B484" s="88">
        <f>SUM(B$4:B99)/$BB99</f>
        <v>8549.1211112542132</v>
      </c>
      <c r="C484" s="90">
        <f>SUM(C$4:C99)/$BB99</f>
        <v>7377.8675977433677</v>
      </c>
      <c r="D484" s="90">
        <f>SUM(D$4:D99)/$BB99</f>
        <v>3622.4171194658584</v>
      </c>
      <c r="E484" s="90">
        <f>SUM(E$4:E99)/$BB99</f>
        <v>1309.6040585660262</v>
      </c>
      <c r="F484" s="88">
        <f>SUM(F$4:F99)/$BB99</f>
        <v>2364.394727295713</v>
      </c>
      <c r="G484" s="88">
        <f>SUM(G$4:G99)/$BB99</f>
        <v>4866.8257525579811</v>
      </c>
      <c r="H484" s="90">
        <f>SUM(H$4:H99)/$BB99</f>
        <v>2109.3259543000968</v>
      </c>
      <c r="I484" s="90">
        <f>SUM(I$4:I99)/$BB99</f>
        <v>3301.3445174944964</v>
      </c>
      <c r="J484" s="90">
        <f>SUM(J$4:J99)/$BB99</f>
        <v>2894.9863694011501</v>
      </c>
      <c r="K484" s="88">
        <f>SUM(K$4:K99)/$BB99</f>
        <v>2227.5590019809356</v>
      </c>
      <c r="L484" s="90">
        <f>SUM(L$4:L99)/$BB99</f>
        <v>298.23449128239088</v>
      </c>
      <c r="M484" s="88">
        <f>SUM(M$4:M99)/$BB99</f>
        <v>2074.8480329581648</v>
      </c>
      <c r="N484" s="90">
        <f>SUM(N$4:N99)/$BB99</f>
        <v>5124.3735470101792</v>
      </c>
      <c r="O484" s="90">
        <f>SUM(O$4:O99)/$BB99</f>
        <v>9672.0646667996425</v>
      </c>
      <c r="P484" s="90">
        <f>SUM(P$4:P99)/$BB99</f>
        <v>2016.4678380853102</v>
      </c>
      <c r="Q484" s="90">
        <f>SUM(Q$4:Q99)/$BB99</f>
        <v>2716.9757336569578</v>
      </c>
      <c r="R484" s="90">
        <f>SUM(R$4:R99)/$BB99</f>
        <v>6586.5962465111479</v>
      </c>
      <c r="S484" s="90">
        <f>SUM(S$4:S99)/$BB99</f>
        <v>2865.1235495251904</v>
      </c>
      <c r="T484" s="90">
        <f>SUM(T$4:T99)/$BB99</f>
        <v>2968.9215281014885</v>
      </c>
      <c r="U484" s="90">
        <f>SUM(U$4:U99)/$BB99</f>
        <v>2218.2555979145031</v>
      </c>
      <c r="V484" s="90">
        <f>SUM(V$4:V99)/$BB99</f>
        <v>5055.620339214146</v>
      </c>
      <c r="W484" s="90">
        <f>SUM(W$4:W99)/$BB99</f>
        <v>5351.806574479755</v>
      </c>
      <c r="X484" s="90">
        <f>SUM(X$4:X99)/$BB99</f>
        <v>10028.633920830849</v>
      </c>
      <c r="Y484" s="90">
        <f>SUM(Y$4:Y99)/$BB99</f>
        <v>2707.8189779032405</v>
      </c>
      <c r="Z484" s="90">
        <f>SUM(Z$4:Z99)/$BB99</f>
        <v>3764.6329081099402</v>
      </c>
      <c r="AA484" s="90">
        <f>SUM(AA$4:AA99)/$BB99</f>
        <v>3368.9788955179843</v>
      </c>
      <c r="AB484" s="90">
        <f>SUM(AB$4:AB99)/$BB99</f>
        <v>8936.0923168677091</v>
      </c>
      <c r="AC484" s="90">
        <f>SUM(AC$4:AC99)/$BB99</f>
        <v>5264.7637639390732</v>
      </c>
      <c r="AD484" s="90">
        <f>SUM(AD$4:AD99)/$BB99</f>
        <v>7611.7235054195053</v>
      </c>
      <c r="AE484" s="90">
        <f>SUM(AE$4:AE99)/$BB99</f>
        <v>4305.2939511286377</v>
      </c>
      <c r="AF484" s="90">
        <f>SUM(AF$4:AF99)/$BB99</f>
        <v>3638.9339072877146</v>
      </c>
      <c r="AG484" s="90">
        <f>SUM(AG$4:AG99)/$BB99</f>
        <v>3124.9582807312736</v>
      </c>
      <c r="AH484" s="90">
        <f>SUM(AH$4:AH99)/$BB99</f>
        <v>3071.7134316474212</v>
      </c>
      <c r="AI484" s="90">
        <f>SUM(AI$4:AI99)/$BB99</f>
        <v>2795.7800231697056</v>
      </c>
      <c r="AJ484" s="90">
        <f>SUM(AJ$4:AJ99)/$BB99</f>
        <v>9822.3173743963707</v>
      </c>
      <c r="AK484" s="90">
        <f>SUM(AK$4:AK99)/$BB99</f>
        <v>35231.934176728559</v>
      </c>
      <c r="AL484" s="90">
        <f>SUM(AL$4:AL99)/$BB99</f>
        <v>11386.86485064776</v>
      </c>
      <c r="AM484" s="90">
        <f>SUM(AM$4:AM99)/$BB99</f>
        <v>5472.1827528363256</v>
      </c>
      <c r="AN484" s="90">
        <f>SUM(AN$4:AN99)/$BB99</f>
        <v>1637.3821378085916</v>
      </c>
      <c r="AO484" s="90">
        <f>SUM(AO$4:AO99)/$BB99</f>
        <v>1933.7005879437791</v>
      </c>
      <c r="AP484" s="90">
        <f>SUM(AP$4:AP99)/$BB99</f>
        <v>9192.3465950933678</v>
      </c>
      <c r="AQ484" s="90">
        <f>SUM(AQ$4:AQ99)/$BB99</f>
        <v>7381.8016443238639</v>
      </c>
      <c r="AR484" s="90">
        <f>SUM(AR$4:AR99)/$BB99</f>
        <v>6039.0298888735488</v>
      </c>
      <c r="AS484" s="90">
        <f>SUM(AS$4:AS99)/$BB99</f>
        <v>4803.3113267794279</v>
      </c>
      <c r="AT484" s="90">
        <f>SUM(AT$4:AT99)/$BB99</f>
        <v>7253.414524152774</v>
      </c>
      <c r="AU484" s="36"/>
      <c r="AV484" s="63"/>
      <c r="AW484" s="65"/>
      <c r="AX484" s="63"/>
      <c r="AY484" s="63"/>
    </row>
    <row r="485" spans="1:51" x14ac:dyDescent="0.25">
      <c r="A485" s="60">
        <v>19616</v>
      </c>
      <c r="B485" s="88">
        <f>SUM(B$4:B100)/$BB100</f>
        <v>8509.697656608836</v>
      </c>
      <c r="C485" s="90">
        <f>SUM(C$4:C100)/$BB100</f>
        <v>7380.9585946076204</v>
      </c>
      <c r="D485" s="90">
        <f>SUM(D$4:D100)/$BB100</f>
        <v>3623.052090354397</v>
      </c>
      <c r="E485" s="90">
        <f>SUM(E$4:E100)/$BB100</f>
        <v>1308.8721671600754</v>
      </c>
      <c r="F485" s="88">
        <f>SUM(F$4:F100)/$BB100</f>
        <v>2385.1329983313872</v>
      </c>
      <c r="G485" s="88">
        <f>SUM(G$4:G100)/$BB100</f>
        <v>4853.6731451371415</v>
      </c>
      <c r="H485" s="90">
        <f>SUM(H$4:H100)/$BB100</f>
        <v>2109.3432373387695</v>
      </c>
      <c r="I485" s="90">
        <f>SUM(I$4:I100)/$BB100</f>
        <v>3302.1637453462299</v>
      </c>
      <c r="J485" s="90">
        <f>SUM(J$4:J100)/$BB100</f>
        <v>2895.8682560259126</v>
      </c>
      <c r="K485" s="88">
        <f>SUM(K$4:K100)/$BB100</f>
        <v>2295.907301855937</v>
      </c>
      <c r="L485" s="90">
        <f>SUM(L$4:L100)/$BB100</f>
        <v>297.85924671895407</v>
      </c>
      <c r="M485" s="90">
        <f>SUM(M$4:M100)/$BB100</f>
        <v>2072.5728902718661</v>
      </c>
      <c r="N485" s="90">
        <f>SUM(N$4:N100)/$BB100</f>
        <v>5122.4185240126044</v>
      </c>
      <c r="O485" s="90">
        <f>SUM(O$4:O100)/$BB100</f>
        <v>9675.6000903659824</v>
      </c>
      <c r="P485" s="90">
        <f>SUM(P$4:P100)/$BB100</f>
        <v>2016.1296275212455</v>
      </c>
      <c r="Q485" s="90">
        <f>SUM(Q$4:Q100)/$BB100</f>
        <v>2716.7886179966567</v>
      </c>
      <c r="R485" s="90">
        <f>SUM(R$4:R100)/$BB100</f>
        <v>6587.8674211218686</v>
      </c>
      <c r="S485" s="90">
        <f>SUM(S$4:S100)/$BB100</f>
        <v>2864.0790636589531</v>
      </c>
      <c r="T485" s="90">
        <f>SUM(T$4:T100)/$BB100</f>
        <v>2968.3205060698756</v>
      </c>
      <c r="U485" s="90">
        <f>SUM(U$4:U100)/$BB100</f>
        <v>2217.2998676366801</v>
      </c>
      <c r="V485" s="90">
        <f>SUM(V$4:V100)/$BB100</f>
        <v>5056.5309090672063</v>
      </c>
      <c r="W485" s="90">
        <f>SUM(W$4:W100)/$BB100</f>
        <v>5351.6336894944689</v>
      </c>
      <c r="X485" s="90">
        <f>SUM(X$4:X100)/$BB100</f>
        <v>10028.915749616584</v>
      </c>
      <c r="Y485" s="90">
        <f>SUM(Y$4:Y100)/$BB100</f>
        <v>2662.6598358033098</v>
      </c>
      <c r="Z485" s="90">
        <f>SUM(Z$4:Z100)/$BB100</f>
        <v>3765.0220896448104</v>
      </c>
      <c r="AA485" s="90">
        <f>SUM(AA$4:AA100)/$BB100</f>
        <v>3369.8588924436644</v>
      </c>
      <c r="AB485" s="90">
        <f>SUM(AB$4:AB100)/$BB100</f>
        <v>8939.6335165887449</v>
      </c>
      <c r="AC485" s="90">
        <f>SUM(AC$4:AC100)/$BB100</f>
        <v>5266.4057268198821</v>
      </c>
      <c r="AD485" s="90">
        <f>SUM(AD$4:AD100)/$BB100</f>
        <v>7610.0710568238219</v>
      </c>
      <c r="AE485" s="90">
        <f>SUM(AE$4:AE100)/$BB100</f>
        <v>4302.5370578461198</v>
      </c>
      <c r="AF485" s="90">
        <f>SUM(AF$4:AF100)/$BB100</f>
        <v>3639.9120767870672</v>
      </c>
      <c r="AG485" s="90">
        <f>SUM(AG$4:AG100)/$BB100</f>
        <v>3125.9519594735029</v>
      </c>
      <c r="AH485" s="90">
        <f>SUM(AH$4:AH100)/$BB100</f>
        <v>3072.5519408536488</v>
      </c>
      <c r="AI485" s="90">
        <f>SUM(AI$4:AI100)/$BB100</f>
        <v>2796.76869121148</v>
      </c>
      <c r="AJ485" s="90">
        <f>SUM(AJ$4:AJ100)/$BB100</f>
        <v>9822.3173739767699</v>
      </c>
      <c r="AK485" s="90">
        <f>SUM(AK$4:AK100)/$BB100</f>
        <v>35231.93417662265</v>
      </c>
      <c r="AL485" s="90">
        <f>SUM(AL$4:AL100)/$BB100</f>
        <v>11386.86485046674</v>
      </c>
      <c r="AM485" s="90">
        <f>SUM(AM$4:AM100)/$BB100</f>
        <v>5472.1827525925246</v>
      </c>
      <c r="AN485" s="90">
        <f>SUM(AN$4:AN100)/$BB100</f>
        <v>1637.3821372589809</v>
      </c>
      <c r="AO485" s="90">
        <f>SUM(AO$4:AO100)/$BB100</f>
        <v>1933.7005874460103</v>
      </c>
      <c r="AP485" s="90">
        <f>SUM(AP$4:AP100)/$BB100</f>
        <v>9192.3465946275501</v>
      </c>
      <c r="AQ485" s="90">
        <f>SUM(AQ$4:AQ100)/$BB100</f>
        <v>7381.8016434234851</v>
      </c>
      <c r="AR485" s="90">
        <f>SUM(AR$4:AR100)/$BB100</f>
        <v>6039.0298881129183</v>
      </c>
      <c r="AS485" s="90">
        <f>SUM(AS$4:AS100)/$BB100</f>
        <v>4803.3113263484993</v>
      </c>
      <c r="AT485" s="90">
        <f>SUM(AT$4:AT100)/$BB100</f>
        <v>7253.4145235964088</v>
      </c>
      <c r="AU485" s="36"/>
      <c r="AV485" s="63"/>
      <c r="AW485" s="65"/>
      <c r="AX485" s="63"/>
      <c r="AY485" s="63"/>
    </row>
    <row r="486" spans="1:51" x14ac:dyDescent="0.25">
      <c r="A486" s="60">
        <v>19617</v>
      </c>
      <c r="B486" s="88">
        <f>SUM(B$4:B101)/$BB101</f>
        <v>8461.9634776739513</v>
      </c>
      <c r="C486" s="90">
        <f>SUM(C$4:C101)/$BB101</f>
        <v>7383.2568437600057</v>
      </c>
      <c r="D486" s="90">
        <f>SUM(D$4:D101)/$BB101</f>
        <v>3623.5242103072919</v>
      </c>
      <c r="E486" s="90">
        <f>SUM(E$4:E101)/$BB101</f>
        <v>1308.3279838772517</v>
      </c>
      <c r="F486" s="88">
        <f>SUM(F$4:F101)/$BB101</f>
        <v>2383.2386334655148</v>
      </c>
      <c r="G486" s="88">
        <f>SUM(G$4:G101)/$BB101</f>
        <v>4865.0871217721724</v>
      </c>
      <c r="H486" s="90">
        <f>SUM(H$4:H101)/$BB101</f>
        <v>2109.3560877940781</v>
      </c>
      <c r="I486" s="90">
        <f>SUM(I$4:I101)/$BB101</f>
        <v>3302.7728658956667</v>
      </c>
      <c r="J486" s="90">
        <f>SUM(J$4:J101)/$BB101</f>
        <v>2896.5239652596192</v>
      </c>
      <c r="K486" s="88">
        <f>SUM(K$4:K101)/$BB101</f>
        <v>2342.2314537743373</v>
      </c>
      <c r="L486" s="90">
        <f>SUM(L$4:L101)/$BB101</f>
        <v>297.58024109574421</v>
      </c>
      <c r="M486" s="90">
        <f>SUM(M$4:M101)/$BB101</f>
        <v>2070.8812532291095</v>
      </c>
      <c r="N486" s="90">
        <f>SUM(N$4:N101)/$BB101</f>
        <v>5120.9649055840018</v>
      </c>
      <c r="O486" s="90">
        <f>SUM(O$4:O101)/$BB101</f>
        <v>9678.2287841381622</v>
      </c>
      <c r="P486" s="90">
        <f>SUM(P$4:P101)/$BB101</f>
        <v>2015.8781577873858</v>
      </c>
      <c r="Q486" s="90">
        <f>SUM(Q$4:Q101)/$BB101</f>
        <v>2716.6494918683479</v>
      </c>
      <c r="R486" s="90">
        <f>SUM(R$4:R101)/$BB101</f>
        <v>6588.812577677777</v>
      </c>
      <c r="S486" s="90">
        <f>SUM(S$4:S101)/$BB101</f>
        <v>2863.302456986863</v>
      </c>
      <c r="T486" s="90">
        <f>SUM(T$4:T101)/$BB101</f>
        <v>2967.8736281009765</v>
      </c>
      <c r="U486" s="90">
        <f>SUM(U$4:U101)/$BB101</f>
        <v>2216.5892534161007</v>
      </c>
      <c r="V486" s="90">
        <f>SUM(V$4:V101)/$BB101</f>
        <v>5057.2079451393492</v>
      </c>
      <c r="W486" s="90">
        <f>SUM(W$4:W101)/$BB101</f>
        <v>5351.5051442959939</v>
      </c>
      <c r="X486" s="90">
        <f>SUM(X$4:X101)/$BB101</f>
        <v>10029.125297778668</v>
      </c>
      <c r="Y486" s="90">
        <f>SUM(Y$4:Y101)/$BB101</f>
        <v>2648.1197319758066</v>
      </c>
      <c r="Z486" s="90">
        <f>SUM(Z$4:Z101)/$BB101</f>
        <v>3765.3114578178656</v>
      </c>
      <c r="AA486" s="90">
        <f>SUM(AA$4:AA101)/$BB101</f>
        <v>3370.5131966275376</v>
      </c>
      <c r="AB486" s="90">
        <f>SUM(AB$4:AB101)/$BB101</f>
        <v>8942.2665051250078</v>
      </c>
      <c r="AC486" s="90">
        <f>SUM(AC$4:AC101)/$BB101</f>
        <v>5267.6265756417488</v>
      </c>
      <c r="AD486" s="90">
        <f>SUM(AD$4:AD101)/$BB101</f>
        <v>7608.8424115856169</v>
      </c>
      <c r="AE486" s="90">
        <f>SUM(AE$4:AE101)/$BB101</f>
        <v>4300.4872247505346</v>
      </c>
      <c r="AF486" s="90">
        <f>SUM(AF$4:AF101)/$BB101</f>
        <v>3640.6393752621316</v>
      </c>
      <c r="AG486" s="90">
        <f>SUM(AG$4:AG101)/$BB101</f>
        <v>3126.6907895270256</v>
      </c>
      <c r="AH486" s="90">
        <f>SUM(AH$4:AH101)/$BB101</f>
        <v>3073.1753977024473</v>
      </c>
      <c r="AI486" s="90">
        <f>SUM(AI$4:AI101)/$BB101</f>
        <v>2797.5037956706424</v>
      </c>
      <c r="AJ486" s="90">
        <f>SUM(AJ$4:AJ101)/$BB101</f>
        <v>9822.3173736766512</v>
      </c>
      <c r="AK486" s="90">
        <f>SUM(AK$4:AK101)/$BB101</f>
        <v>35231.934176543931</v>
      </c>
      <c r="AL486" s="90">
        <f>SUM(AL$4:AL101)/$BB101</f>
        <v>11386.864850338146</v>
      </c>
      <c r="AM486" s="90">
        <f>SUM(AM$4:AM101)/$BB101</f>
        <v>5472.1827524206383</v>
      </c>
      <c r="AN486" s="90">
        <f>SUM(AN$4:AN101)/$BB101</f>
        <v>1637.3821368672602</v>
      </c>
      <c r="AO486" s="90">
        <f>SUM(AO$4:AO101)/$BB101</f>
        <v>1933.7005870961491</v>
      </c>
      <c r="AP486" s="90">
        <f>SUM(AP$4:AP101)/$BB101</f>
        <v>9192.3465942989969</v>
      </c>
      <c r="AQ486" s="90">
        <f>SUM(AQ$4:AQ101)/$BB101</f>
        <v>7381.8016427837711</v>
      </c>
      <c r="AR486" s="90">
        <f>SUM(AR$4:AR101)/$BB101</f>
        <v>6039.0298875724948</v>
      </c>
      <c r="AS486" s="90">
        <f>SUM(AS$4:AS101)/$BB101</f>
        <v>4803.311326042116</v>
      </c>
      <c r="AT486" s="90">
        <f>SUM(AT$4:AT101)/$BB101</f>
        <v>7253.4145231984976</v>
      </c>
      <c r="AU486" s="36"/>
      <c r="AV486" s="63"/>
      <c r="AW486" s="65"/>
      <c r="AX486" s="63"/>
      <c r="AY486" s="63"/>
    </row>
    <row r="487" spans="1:51" x14ac:dyDescent="0.25">
      <c r="A487" s="60">
        <v>19618</v>
      </c>
      <c r="B487" s="88">
        <f>SUM(B$4:B102)/$BB102</f>
        <v>8260.9149231301672</v>
      </c>
      <c r="C487" s="90">
        <f>SUM(C$4:C102)/$BB102</f>
        <v>7387.5613824734846</v>
      </c>
      <c r="D487" s="90">
        <f>SUM(D$4:D102)/$BB102</f>
        <v>3624.4084741275929</v>
      </c>
      <c r="E487" s="90">
        <f>SUM(E$4:E102)/$BB102</f>
        <v>1307.3087479683409</v>
      </c>
      <c r="F487" s="88">
        <f>SUM(F$4:F102)/$BB102</f>
        <v>2383.6792392770199</v>
      </c>
      <c r="G487" s="88">
        <f>SUM(G$4:G102)/$BB102</f>
        <v>4957.8110007906507</v>
      </c>
      <c r="H487" s="90">
        <f>SUM(H$4:H102)/$BB102</f>
        <v>2109.3801562222857</v>
      </c>
      <c r="I487" s="90">
        <f>SUM(I$4:I102)/$BB102</f>
        <v>3303.9137269551638</v>
      </c>
      <c r="J487" s="90">
        <f>SUM(J$4:J102)/$BB102</f>
        <v>2897.7520852701559</v>
      </c>
      <c r="K487" s="88">
        <f>SUM(K$4:K102)/$BB102</f>
        <v>2437.3778567933559</v>
      </c>
      <c r="L487" s="90">
        <f>SUM(L$4:L102)/$BB102</f>
        <v>297.05767350282673</v>
      </c>
      <c r="M487" s="90">
        <f>SUM(M$4:M102)/$BB102</f>
        <v>2067.7128773059108</v>
      </c>
      <c r="N487" s="90">
        <f>SUM(N$4:N102)/$BB102</f>
        <v>5118.2423300205892</v>
      </c>
      <c r="O487" s="90">
        <f>SUM(O$4:O102)/$BB102</f>
        <v>9683.1522338353298</v>
      </c>
      <c r="P487" s="90">
        <f>SUM(P$4:P102)/$BB102</f>
        <v>2015.4071639203999</v>
      </c>
      <c r="Q487" s="90">
        <f>SUM(Q$4:Q102)/$BB102</f>
        <v>2716.3889135663348</v>
      </c>
      <c r="R487" s="90">
        <f>SUM(R$4:R102)/$BB102</f>
        <v>6590.5828221801785</v>
      </c>
      <c r="S487" s="90">
        <f>SUM(S$4:S102)/$BB102</f>
        <v>2861.8479003397629</v>
      </c>
      <c r="T487" s="90">
        <f>SUM(T$4:T102)/$BB102</f>
        <v>2967.0366415657263</v>
      </c>
      <c r="U487" s="90">
        <f>SUM(U$4:U102)/$BB102</f>
        <v>2215.2582982840877</v>
      </c>
      <c r="V487" s="90">
        <f>SUM(V$4:V102)/$BB102</f>
        <v>5058.4760095417523</v>
      </c>
      <c r="W487" s="90">
        <f>SUM(W$4:W102)/$BB102</f>
        <v>5351.2643836796915</v>
      </c>
      <c r="X487" s="90">
        <f>SUM(X$4:X102)/$BB102</f>
        <v>10029.517773947124</v>
      </c>
      <c r="Y487" s="90">
        <f>SUM(Y$4:Y102)/$BB102</f>
        <v>2648.8132654958576</v>
      </c>
      <c r="Z487" s="90">
        <f>SUM(Z$4:Z102)/$BB102</f>
        <v>3765.8534340694573</v>
      </c>
      <c r="AA487" s="90">
        <f>SUM(AA$4:AA102)/$BB102</f>
        <v>3371.7386850272442</v>
      </c>
      <c r="AB487" s="90">
        <f>SUM(AB$4:AB102)/$BB102</f>
        <v>8947.1979988421808</v>
      </c>
      <c r="AC487" s="90">
        <f>SUM(AC$4:AC102)/$BB102</f>
        <v>5269.9131820483135</v>
      </c>
      <c r="AD487" s="90">
        <f>SUM(AD$4:AD102)/$BB102</f>
        <v>7606.5412028641531</v>
      </c>
      <c r="AE487" s="90">
        <f>SUM(AE$4:AE102)/$BB102</f>
        <v>4296.6479604194164</v>
      </c>
      <c r="AF487" s="90">
        <f>SUM(AF$4:AF102)/$BB102</f>
        <v>3642.0015794702399</v>
      </c>
      <c r="AG487" s="90">
        <f>SUM(AG$4:AG102)/$BB102</f>
        <v>3128.0745919359038</v>
      </c>
      <c r="AH487" s="90">
        <f>SUM(AH$4:AH102)/$BB102</f>
        <v>3074.3431102596242</v>
      </c>
      <c r="AI487" s="90">
        <f>SUM(AI$4:AI102)/$BB102</f>
        <v>2798.8806202180008</v>
      </c>
      <c r="AJ487" s="90">
        <f>SUM(AJ$4:AJ102)/$BB102</f>
        <v>9822.3173731581246</v>
      </c>
      <c r="AK487" s="90">
        <f>SUM(AK$4:AK102)/$BB102</f>
        <v>35231.934176398674</v>
      </c>
      <c r="AL487" s="90">
        <f>SUM(AL$4:AL102)/$BB102</f>
        <v>11386.864850118767</v>
      </c>
      <c r="AM487" s="90">
        <f>SUM(AM$4:AM102)/$BB102</f>
        <v>5472.1827521314044</v>
      </c>
      <c r="AN487" s="90">
        <f>SUM(AN$4:AN102)/$BB102</f>
        <v>1637.3821361948237</v>
      </c>
      <c r="AO487" s="90">
        <f>SUM(AO$4:AO102)/$BB102</f>
        <v>1933.7005865107044</v>
      </c>
      <c r="AP487" s="90">
        <f>SUM(AP$4:AP102)/$BB102</f>
        <v>9192.3465937457022</v>
      </c>
      <c r="AQ487" s="90">
        <f>SUM(AQ$4:AQ102)/$BB102</f>
        <v>7381.8016416919618</v>
      </c>
      <c r="AR487" s="90">
        <f>SUM(AR$4:AR102)/$BB102</f>
        <v>6039.0298866501462</v>
      </c>
      <c r="AS487" s="90">
        <f>SUM(AS$4:AS102)/$BB102</f>
        <v>4803.3113255185472</v>
      </c>
      <c r="AT487" s="90">
        <f>SUM(AT$4:AT102)/$BB102</f>
        <v>7253.4145225109878</v>
      </c>
      <c r="AU487" s="36"/>
      <c r="AV487" s="63"/>
      <c r="AW487" s="65"/>
      <c r="AX487" s="63"/>
      <c r="AY487" s="63"/>
    </row>
    <row r="488" spans="1:51" x14ac:dyDescent="0.25">
      <c r="A488" s="60">
        <v>19619</v>
      </c>
      <c r="B488" s="88">
        <f>SUM(B$4:B103)/$BB103</f>
        <v>8100.405040431051</v>
      </c>
      <c r="C488" s="90">
        <f>SUM(C$4:C103)/$BB103</f>
        <v>7391.5451769092806</v>
      </c>
      <c r="D488" s="90">
        <f>SUM(D$4:D103)/$BB103</f>
        <v>3625.2268487474412</v>
      </c>
      <c r="E488" s="90">
        <f>SUM(E$4:E103)/$BB103</f>
        <v>1306.3654584109586</v>
      </c>
      <c r="F488" s="88">
        <f>SUM(F$4:F103)/$BB103</f>
        <v>2338.6296322833232</v>
      </c>
      <c r="G488" s="88">
        <f>SUM(G$4:G103)/$BB103</f>
        <v>5059.3924036247217</v>
      </c>
      <c r="H488" s="90">
        <f>SUM(H$4:H103)/$BB103</f>
        <v>2109.402431226702</v>
      </c>
      <c r="I488" s="90">
        <f>SUM(I$4:I103)/$BB103</f>
        <v>3304.9695789779757</v>
      </c>
      <c r="J488" s="90">
        <f>SUM(J$4:J103)/$BB103</f>
        <v>2898.8886943192429</v>
      </c>
      <c r="K488" s="88">
        <f>SUM(K$4:K103)/$BB103</f>
        <v>2529.5673990162713</v>
      </c>
      <c r="L488" s="90">
        <f>SUM(L$4:L103)/$BB103</f>
        <v>296.5740440047806</v>
      </c>
      <c r="M488" s="90">
        <f>SUM(M$4:M103)/$BB103</f>
        <v>2064.7805866691438</v>
      </c>
      <c r="N488" s="90">
        <f>SUM(N$4:N103)/$BB103</f>
        <v>5115.7226217888283</v>
      </c>
      <c r="O488" s="90">
        <f>SUM(O$4:O103)/$BB103</f>
        <v>9687.7088223057817</v>
      </c>
      <c r="P488" s="90">
        <f>SUM(P$4:P103)/$BB103</f>
        <v>2014.9712652228043</v>
      </c>
      <c r="Q488" s="90">
        <f>SUM(Q$4:Q103)/$BB103</f>
        <v>2716.1477517276116</v>
      </c>
      <c r="R488" s="90">
        <f>SUM(R$4:R103)/$BB103</f>
        <v>6592.2211603564456</v>
      </c>
      <c r="S488" s="90">
        <f>SUM(S$4:S103)/$BB103</f>
        <v>2860.5017271027054</v>
      </c>
      <c r="T488" s="90">
        <f>SUM(T$4:T103)/$BB103</f>
        <v>2966.2620214178764</v>
      </c>
      <c r="U488" s="90">
        <f>SUM(U$4:U103)/$BB103</f>
        <v>2214.0265166419913</v>
      </c>
      <c r="V488" s="90">
        <f>SUM(V$4:V103)/$BB103</f>
        <v>5059.6495865894713</v>
      </c>
      <c r="W488" s="90">
        <f>SUM(W$4:W103)/$BB103</f>
        <v>5351.0415628343098</v>
      </c>
      <c r="X488" s="90">
        <f>SUM(X$4:X103)/$BB103</f>
        <v>10029.881005464642</v>
      </c>
      <c r="Y488" s="90">
        <f>SUM(Y$4:Y103)/$BB103</f>
        <v>2649.4551217136463</v>
      </c>
      <c r="Z488" s="90">
        <f>SUM(Z$4:Z103)/$BB103</f>
        <v>3766.355026003755</v>
      </c>
      <c r="AA488" s="90">
        <f>SUM(AA$4:AA103)/$BB103</f>
        <v>3372.872858548913</v>
      </c>
      <c r="AB488" s="90">
        <f>SUM(AB$4:AB103)/$BB103</f>
        <v>8951.7620320119568</v>
      </c>
      <c r="AC488" s="90">
        <f>SUM(AC$4:AC103)/$BB103</f>
        <v>5272.0294065300632</v>
      </c>
      <c r="AD488" s="90">
        <f>SUM(AD$4:AD103)/$BB103</f>
        <v>7604.4114642109689</v>
      </c>
      <c r="AE488" s="90">
        <f>SUM(AE$4:AE103)/$BB103</f>
        <v>4293.0947713340083</v>
      </c>
      <c r="AF488" s="90">
        <f>SUM(AF$4:AF103)/$BB103</f>
        <v>3643.2622817807596</v>
      </c>
      <c r="AG488" s="90">
        <f>SUM(AG$4:AG103)/$BB103</f>
        <v>3129.3552830700714</v>
      </c>
      <c r="AH488" s="90">
        <f>SUM(AH$4:AH103)/$BB103</f>
        <v>3075.4238130975227</v>
      </c>
      <c r="AI488" s="90">
        <f>SUM(AI$4:AI103)/$BB103</f>
        <v>2800.1548534721387</v>
      </c>
      <c r="AJ488" s="90">
        <f>SUM(AJ$4:AJ103)/$BB103</f>
        <v>9822.3173727184112</v>
      </c>
      <c r="AK488" s="90">
        <f>SUM(AK$4:AK103)/$BB103</f>
        <v>35231.934176267969</v>
      </c>
      <c r="AL488" s="90">
        <f>SUM(AL$4:AL103)/$BB103</f>
        <v>11386.864849935018</v>
      </c>
      <c r="AM488" s="90">
        <f>SUM(AM$4:AM103)/$BB103</f>
        <v>5472.1827518923583</v>
      </c>
      <c r="AN488" s="90">
        <f>SUM(AN$4:AN103)/$BB103</f>
        <v>1637.3821356281314</v>
      </c>
      <c r="AO488" s="90">
        <f>SUM(AO$4:AO103)/$BB103</f>
        <v>1933.7005860294353</v>
      </c>
      <c r="AP488" s="90">
        <f>SUM(AP$4:AP103)/$BB103</f>
        <v>9192.3465932880499</v>
      </c>
      <c r="AQ488" s="90">
        <f>SUM(AQ$4:AQ103)/$BB103</f>
        <v>7381.8016407770347</v>
      </c>
      <c r="AR488" s="90">
        <f>SUM(AR$4:AR103)/$BB103</f>
        <v>6039.0298858772258</v>
      </c>
      <c r="AS488" s="90">
        <f>SUM(AS$4:AS103)/$BB103</f>
        <v>4803.3113250792594</v>
      </c>
      <c r="AT488" s="90">
        <f>SUM(AT$4:AT103)/$BB103</f>
        <v>7253.414521927868</v>
      </c>
      <c r="AU488" s="36"/>
      <c r="AV488" s="63"/>
      <c r="AW488" s="65"/>
      <c r="AX488" s="63"/>
      <c r="AY488" s="63"/>
    </row>
    <row r="489" spans="1:51" x14ac:dyDescent="0.25">
      <c r="A489" s="60">
        <v>19620</v>
      </c>
      <c r="B489" s="88">
        <f>SUM(B$4:B104)/$BB104</f>
        <v>7937.2448860792529</v>
      </c>
      <c r="C489" s="90">
        <f>SUM(C$4:C104)/$BB104</f>
        <v>7395.456575476187</v>
      </c>
      <c r="D489" s="90">
        <f>SUM(D$4:D104)/$BB104</f>
        <v>3626.0303513671947</v>
      </c>
      <c r="E489" s="90">
        <f>SUM(E$4:E104)/$BB104</f>
        <v>1305.4393108520569</v>
      </c>
      <c r="F489" s="88">
        <f>SUM(F$4:F104)/$BB104</f>
        <v>2283.393560332695</v>
      </c>
      <c r="G489" s="88">
        <f>SUM(G$4:G104)/$BB104</f>
        <v>5072.5915595115239</v>
      </c>
      <c r="H489" s="90">
        <f>SUM(H$4:H104)/$BB104</f>
        <v>2109.4243014246731</v>
      </c>
      <c r="I489" s="90">
        <f>SUM(I$4:I104)/$BB104</f>
        <v>3306.0062434256915</v>
      </c>
      <c r="J489" s="90">
        <f>SUM(J$4:J104)/$BB104</f>
        <v>2900.0046482340508</v>
      </c>
      <c r="K489" s="88">
        <f>SUM(K$4:K104)/$BB104</f>
        <v>2723.1901529561082</v>
      </c>
      <c r="L489" s="90">
        <f>SUM(L$4:L104)/$BB104</f>
        <v>296.09920330152084</v>
      </c>
      <c r="M489" s="90">
        <f>SUM(M$4:M104)/$BB104</f>
        <v>2061.9015833079529</v>
      </c>
      <c r="N489" s="90">
        <f>SUM(N$4:N104)/$BB104</f>
        <v>5113.2487031277269</v>
      </c>
      <c r="O489" s="90">
        <f>SUM(O$4:O104)/$BB104</f>
        <v>9692.1826057468406</v>
      </c>
      <c r="P489" s="90">
        <f>SUM(P$4:P104)/$BB104</f>
        <v>2014.5432879174311</v>
      </c>
      <c r="Q489" s="90">
        <f>SUM(Q$4:Q104)/$BB104</f>
        <v>2715.9109724056343</v>
      </c>
      <c r="R489" s="90">
        <f>SUM(R$4:R104)/$BB104</f>
        <v>6593.8297256606538</v>
      </c>
      <c r="S489" s="90">
        <f>SUM(S$4:S104)/$BB104</f>
        <v>2859.1800172903518</v>
      </c>
      <c r="T489" s="90">
        <f>SUM(T$4:T104)/$BB104</f>
        <v>2965.5014780994543</v>
      </c>
      <c r="U489" s="90">
        <f>SUM(U$4:U104)/$BB104</f>
        <v>2212.8171196377048</v>
      </c>
      <c r="V489" s="90">
        <f>SUM(V$4:V104)/$BB104</f>
        <v>5060.801836683383</v>
      </c>
      <c r="W489" s="90">
        <f>SUM(W$4:W104)/$BB104</f>
        <v>5350.8227911859622</v>
      </c>
      <c r="X489" s="90">
        <f>SUM(X$4:X104)/$BB104</f>
        <v>10030.237636066804</v>
      </c>
      <c r="Y489" s="90">
        <f>SUM(Y$4:Y104)/$BB104</f>
        <v>2650.0853137311897</v>
      </c>
      <c r="Z489" s="90">
        <f>SUM(Z$4:Z104)/$BB104</f>
        <v>3766.8475026950741</v>
      </c>
      <c r="AA489" s="90">
        <f>SUM(AA$4:AA104)/$BB104</f>
        <v>3373.9864211900267</v>
      </c>
      <c r="AB489" s="90">
        <f>SUM(AB$4:AB104)/$BB104</f>
        <v>8956.2431249280689</v>
      </c>
      <c r="AC489" s="90">
        <f>SUM(AC$4:AC104)/$BB104</f>
        <v>5274.1071738019718</v>
      </c>
      <c r="AD489" s="90">
        <f>SUM(AD$4:AD104)/$BB104</f>
        <v>7602.3204284314579</v>
      </c>
      <c r="AE489" s="90">
        <f>SUM(AE$4:AE104)/$BB104</f>
        <v>4289.6061528799391</v>
      </c>
      <c r="AF489" s="90">
        <f>SUM(AF$4:AF104)/$BB104</f>
        <v>3644.5000739451029</v>
      </c>
      <c r="AG489" s="90">
        <f>SUM(AG$4:AG104)/$BB104</f>
        <v>3130.6127007813043</v>
      </c>
      <c r="AH489" s="90">
        <f>SUM(AH$4:AH104)/$BB104</f>
        <v>3076.4848768618936</v>
      </c>
      <c r="AI489" s="90">
        <f>SUM(AI$4:AI104)/$BB104</f>
        <v>2801.405930700208</v>
      </c>
      <c r="AJ489" s="90">
        <f>SUM(AJ$4:AJ104)/$BB104</f>
        <v>9822.3173723282125</v>
      </c>
      <c r="AK489" s="90">
        <f>SUM(AK$4:AK104)/$BB104</f>
        <v>35231.934176145289</v>
      </c>
      <c r="AL489" s="90">
        <f>SUM(AL$4:AL104)/$BB104</f>
        <v>11386.864849774021</v>
      </c>
      <c r="AM489" s="90">
        <f>SUM(AM$4:AM104)/$BB104</f>
        <v>5472.1827516857256</v>
      </c>
      <c r="AN489" s="90">
        <f>SUM(AN$4:AN104)/$BB104</f>
        <v>1637.3821351284114</v>
      </c>
      <c r="AO489" s="90">
        <f>SUM(AO$4:AO104)/$BB104</f>
        <v>1933.7005856156754</v>
      </c>
      <c r="AP489" s="90">
        <f>SUM(AP$4:AP104)/$BB104</f>
        <v>9192.3465928921196</v>
      </c>
      <c r="AQ489" s="90">
        <f>SUM(AQ$4:AQ104)/$BB104</f>
        <v>7381.8016399748985</v>
      </c>
      <c r="AR489" s="90">
        <f>SUM(AR$4:AR104)/$BB104</f>
        <v>6039.0298851995904</v>
      </c>
      <c r="AS489" s="90">
        <f>SUM(AS$4:AS104)/$BB104</f>
        <v>4803.3113246936382</v>
      </c>
      <c r="AT489" s="90">
        <f>SUM(AT$4:AT104)/$BB104</f>
        <v>7253.4145214102373</v>
      </c>
      <c r="AU489" s="36"/>
      <c r="AV489" s="63"/>
      <c r="AW489" s="65"/>
      <c r="AX489" s="63"/>
      <c r="AY489" s="63"/>
    </row>
    <row r="490" spans="1:51" x14ac:dyDescent="0.25">
      <c r="A490" s="60">
        <v>19621</v>
      </c>
      <c r="B490" s="88">
        <f>SUM(B$4:B105)/$BB105</f>
        <v>7878.8763695469679</v>
      </c>
      <c r="C490" s="90">
        <f>SUM(C$4:C105)/$BB105</f>
        <v>7397.5642888217153</v>
      </c>
      <c r="D490" s="90">
        <f>SUM(D$4:D105)/$BB105</f>
        <v>3626.4633303004994</v>
      </c>
      <c r="E490" s="90">
        <f>SUM(E$4:E105)/$BB105</f>
        <v>1304.9402429206698</v>
      </c>
      <c r="F490" s="88">
        <f>SUM(F$4:F105)/$BB105</f>
        <v>2288.7697302143083</v>
      </c>
      <c r="G490" s="88">
        <f>SUM(G$4:G105)/$BB105</f>
        <v>5092.5500531736898</v>
      </c>
      <c r="H490" s="90">
        <f>SUM(H$4:H105)/$BB105</f>
        <v>2109.4360864914365</v>
      </c>
      <c r="I490" s="90">
        <f>SUM(I$4:I105)/$BB105</f>
        <v>3306.564864963374</v>
      </c>
      <c r="J490" s="90">
        <f>SUM(J$4:J105)/$BB105</f>
        <v>2900.605996042591</v>
      </c>
      <c r="K490" s="88">
        <f>SUM(K$4:K105)/$BB105</f>
        <v>2749.9870190537135</v>
      </c>
      <c r="L490" s="90">
        <f>SUM(L$4:L105)/$BB105</f>
        <v>295.84332856046882</v>
      </c>
      <c r="M490" s="90">
        <f>SUM(M$4:M105)/$BB105</f>
        <v>2060.3501909458637</v>
      </c>
      <c r="N490" s="90">
        <f>SUM(N$4:N105)/$BB105</f>
        <v>5111.9155964753327</v>
      </c>
      <c r="O490" s="90">
        <f>SUM(O$4:O105)/$BB105</f>
        <v>9694.5933682640789</v>
      </c>
      <c r="P490" s="90">
        <f>SUM(P$4:P105)/$BB105</f>
        <v>2014.312666188822</v>
      </c>
      <c r="Q490" s="90">
        <f>SUM(Q$4:Q105)/$BB105</f>
        <v>2715.7833804582938</v>
      </c>
      <c r="R490" s="90">
        <f>SUM(R$4:R105)/$BB105</f>
        <v>6594.696524192007</v>
      </c>
      <c r="S490" s="90">
        <f>SUM(S$4:S105)/$BB105</f>
        <v>2858.4677949479301</v>
      </c>
      <c r="T490" s="90">
        <f>SUM(T$4:T105)/$BB105</f>
        <v>2965.091648391061</v>
      </c>
      <c r="U490" s="90">
        <f>SUM(U$4:U105)/$BB105</f>
        <v>2212.1654186679739</v>
      </c>
      <c r="V490" s="90">
        <f>SUM(V$4:V105)/$BB105</f>
        <v>5061.4227432052812</v>
      </c>
      <c r="W490" s="90">
        <f>SUM(W$4:W105)/$BB105</f>
        <v>5350.7049029274913</v>
      </c>
      <c r="X490" s="90">
        <f>SUM(X$4:X105)/$BB105</f>
        <v>10030.42981157601</v>
      </c>
      <c r="Y490" s="90">
        <f>SUM(Y$4:Y105)/$BB105</f>
        <v>2650.4249017563297</v>
      </c>
      <c r="Z490" s="90">
        <f>SUM(Z$4:Z105)/$BB105</f>
        <v>3767.1128808344379</v>
      </c>
      <c r="AA490" s="90">
        <f>SUM(AA$4:AA105)/$BB105</f>
        <v>3374.5864804247053</v>
      </c>
      <c r="AB490" s="90">
        <f>SUM(AB$4:AB105)/$BB105</f>
        <v>8958.657826281682</v>
      </c>
      <c r="AC490" s="90">
        <f>SUM(AC$4:AC105)/$BB105</f>
        <v>5275.2268085872374</v>
      </c>
      <c r="AD490" s="90">
        <f>SUM(AD$4:AD105)/$BB105</f>
        <v>7601.193643742602</v>
      </c>
      <c r="AE490" s="90">
        <f>SUM(AE$4:AE105)/$BB105</f>
        <v>4287.726260668177</v>
      </c>
      <c r="AF490" s="90">
        <f>SUM(AF$4:AF105)/$BB105</f>
        <v>3645.1670760715524</v>
      </c>
      <c r="AG490" s="90">
        <f>SUM(AG$4:AG105)/$BB105</f>
        <v>3131.2902784075513</v>
      </c>
      <c r="AH490" s="90">
        <f>SUM(AH$4:AH105)/$BB105</f>
        <v>3077.0566463546215</v>
      </c>
      <c r="AI490" s="90">
        <f>SUM(AI$4:AI105)/$BB105</f>
        <v>2802.0800916783692</v>
      </c>
      <c r="AJ490" s="90">
        <f>SUM(AJ$4:AJ105)/$BB105</f>
        <v>9822.317372130814</v>
      </c>
      <c r="AK490" s="90">
        <f>SUM(AK$4:AK105)/$BB105</f>
        <v>35231.934176081231</v>
      </c>
      <c r="AL490" s="90">
        <f>SUM(AL$4:AL105)/$BB105</f>
        <v>11386.864849693189</v>
      </c>
      <c r="AM490" s="90">
        <f>SUM(AM$4:AM105)/$BB105</f>
        <v>5472.1827515828154</v>
      </c>
      <c r="AN490" s="90">
        <f>SUM(AN$4:AN105)/$BB105</f>
        <v>1637.3821348765446</v>
      </c>
      <c r="AO490" s="90">
        <f>SUM(AO$4:AO105)/$BB105</f>
        <v>1933.7005854102733</v>
      </c>
      <c r="AP490" s="90">
        <f>SUM(AP$4:AP105)/$BB105</f>
        <v>9192.3465926948284</v>
      </c>
      <c r="AQ490" s="90">
        <f>SUM(AQ$4:AQ105)/$BB105</f>
        <v>7381.801639572006</v>
      </c>
      <c r="AR490" s="90">
        <f>SUM(AR$4:AR105)/$BB105</f>
        <v>6039.0298848592311</v>
      </c>
      <c r="AS490" s="90">
        <f>SUM(AS$4:AS105)/$BB105</f>
        <v>4803.311324499804</v>
      </c>
      <c r="AT490" s="90">
        <f>SUM(AT$4:AT105)/$BB105</f>
        <v>7253.4145211483046</v>
      </c>
      <c r="AU490" s="36"/>
      <c r="AV490" s="63"/>
      <c r="AW490" s="65"/>
      <c r="AX490" s="63"/>
      <c r="AY490" s="63"/>
    </row>
    <row r="491" spans="1:51" x14ac:dyDescent="0.25">
      <c r="A491" s="60">
        <v>19622</v>
      </c>
      <c r="B491" s="88">
        <f>SUM(B$4:B106)/$BB106</f>
        <v>7756.021047108572</v>
      </c>
      <c r="C491" s="90">
        <f>SUM(C$4:C106)/$BB106</f>
        <v>7400.3464188035996</v>
      </c>
      <c r="D491" s="90">
        <f>SUM(D$4:D106)/$BB106</f>
        <v>3627.0348518788928</v>
      </c>
      <c r="E491" s="90">
        <f>SUM(E$4:E106)/$BB106</f>
        <v>1304.2814854681837</v>
      </c>
      <c r="F491" s="88">
        <f>SUM(F$4:F106)/$BB106</f>
        <v>2286.6278450228397</v>
      </c>
      <c r="G491" s="88">
        <f>SUM(G$4:G106)/$BB106</f>
        <v>5100.1799435991707</v>
      </c>
      <c r="H491" s="90">
        <f>SUM(H$4:H106)/$BB106</f>
        <v>2109.4516424845924</v>
      </c>
      <c r="I491" s="90">
        <f>SUM(I$4:I106)/$BB106</f>
        <v>3307.3022317041264</v>
      </c>
      <c r="J491" s="90">
        <f>SUM(J$4:J106)/$BB106</f>
        <v>2901.3997604170331</v>
      </c>
      <c r="K491" s="88">
        <f>SUM(K$4:K106)/$BB106</f>
        <v>2859.1216662208521</v>
      </c>
      <c r="L491" s="90">
        <f>SUM(L$4:L106)/$BB106</f>
        <v>295.50558016721931</v>
      </c>
      <c r="M491" s="90">
        <f>SUM(M$4:M106)/$BB106</f>
        <v>2058.3023910101274</v>
      </c>
      <c r="N491" s="90">
        <f>SUM(N$4:N106)/$BB106</f>
        <v>5110.1559283217548</v>
      </c>
      <c r="O491" s="90">
        <f>SUM(O$4:O106)/$BB106</f>
        <v>9697.7755157237916</v>
      </c>
      <c r="P491" s="90">
        <f>SUM(P$4:P106)/$BB106</f>
        <v>2014.0082511478859</v>
      </c>
      <c r="Q491" s="90">
        <f>SUM(Q$4:Q106)/$BB106</f>
        <v>2715.6149622035036</v>
      </c>
      <c r="R491" s="90">
        <f>SUM(R$4:R106)/$BB106</f>
        <v>6595.8406770071151</v>
      </c>
      <c r="S491" s="90">
        <f>SUM(S$4:S106)/$BB106</f>
        <v>2857.5276788870065</v>
      </c>
      <c r="T491" s="90">
        <f>SUM(T$4:T106)/$BB106</f>
        <v>2964.5506832020178</v>
      </c>
      <c r="U491" s="90">
        <f>SUM(U$4:U106)/$BB106</f>
        <v>2211.3051893389174</v>
      </c>
      <c r="V491" s="90">
        <f>SUM(V$4:V106)/$BB106</f>
        <v>5062.2423245938944</v>
      </c>
      <c r="W491" s="90">
        <f>SUM(W$4:W106)/$BB106</f>
        <v>5350.5492932954703</v>
      </c>
      <c r="X491" s="90">
        <f>SUM(X$4:X106)/$BB106</f>
        <v>10030.683478509438</v>
      </c>
      <c r="Y491" s="90">
        <f>SUM(Y$4:Y106)/$BB106</f>
        <v>2650.8731496252431</v>
      </c>
      <c r="Z491" s="90">
        <f>SUM(Z$4:Z106)/$BB106</f>
        <v>3767.4631734676759</v>
      </c>
      <c r="AA491" s="90">
        <f>SUM(AA$4:AA106)/$BB106</f>
        <v>3375.3785439096878</v>
      </c>
      <c r="AB491" s="90">
        <f>SUM(AB$4:AB106)/$BB106</f>
        <v>8961.8451729448861</v>
      </c>
      <c r="AC491" s="90">
        <f>SUM(AC$4:AC106)/$BB106</f>
        <v>5276.7046991121979</v>
      </c>
      <c r="AD491" s="90">
        <f>SUM(AD$4:AD106)/$BB106</f>
        <v>7599.706315558079</v>
      </c>
      <c r="AE491" s="90">
        <f>SUM(AE$4:AE106)/$BB106</f>
        <v>4285.2448489896424</v>
      </c>
      <c r="AF491" s="90">
        <f>SUM(AF$4:AF106)/$BB106</f>
        <v>3646.0475025815967</v>
      </c>
      <c r="AG491" s="90">
        <f>SUM(AG$4:AG106)/$BB106</f>
        <v>3132.1846643042268</v>
      </c>
      <c r="AH491" s="90">
        <f>SUM(AH$4:AH106)/$BB106</f>
        <v>3077.811368131222</v>
      </c>
      <c r="AI491" s="90">
        <f>SUM(AI$4:AI106)/$BB106</f>
        <v>2802.9699677055019</v>
      </c>
      <c r="AJ491" s="90">
        <f>SUM(AJ$4:AJ106)/$BB106</f>
        <v>9822.3173718935814</v>
      </c>
      <c r="AK491" s="90">
        <f>SUM(AK$4:AK106)/$BB106</f>
        <v>35231.934176001138</v>
      </c>
      <c r="AL491" s="90">
        <f>SUM(AL$4:AL106)/$BB106</f>
        <v>11386.864849597014</v>
      </c>
      <c r="AM491" s="90">
        <f>SUM(AM$4:AM106)/$BB106</f>
        <v>5472.1827514616589</v>
      </c>
      <c r="AN491" s="90">
        <f>SUM(AN$4:AN106)/$BB106</f>
        <v>1637.382134575322</v>
      </c>
      <c r="AO491" s="90">
        <f>SUM(AO$4:AO106)/$BB106</f>
        <v>1933.7005851694698</v>
      </c>
      <c r="AP491" s="90">
        <f>SUM(AP$4:AP106)/$BB106</f>
        <v>9192.3465924623979</v>
      </c>
      <c r="AQ491" s="90">
        <f>SUM(AQ$4:AQ106)/$BB106</f>
        <v>7381.8016390923603</v>
      </c>
      <c r="AR491" s="90">
        <f>SUM(AR$4:AR106)/$BB106</f>
        <v>6039.0298844540321</v>
      </c>
      <c r="AS491" s="90">
        <f>SUM(AS$4:AS106)/$BB106</f>
        <v>4803.3113242688132</v>
      </c>
      <c r="AT491" s="90">
        <f>SUM(AT$4:AT106)/$BB106</f>
        <v>7253.4145208333766</v>
      </c>
      <c r="AU491" s="36"/>
      <c r="AV491" s="63"/>
      <c r="AW491" s="65"/>
      <c r="AX491" s="63"/>
      <c r="AY491" s="63"/>
    </row>
    <row r="492" spans="1:51" x14ac:dyDescent="0.25">
      <c r="A492" s="60">
        <v>19623</v>
      </c>
      <c r="B492" s="88">
        <f>SUM(B$4:B107)/$BB107</f>
        <v>7674.4670768973292</v>
      </c>
      <c r="C492" s="90">
        <f>SUM(C$4:C107)/$BB107</f>
        <v>7402.4854046677356</v>
      </c>
      <c r="D492" s="90">
        <f>SUM(D$4:D107)/$BB107</f>
        <v>3627.4742549886187</v>
      </c>
      <c r="E492" s="90">
        <f>SUM(E$4:E107)/$BB107</f>
        <v>1303.7750127641953</v>
      </c>
      <c r="F492" s="88">
        <f>SUM(F$4:F107)/$BB107</f>
        <v>2301.4573922371492</v>
      </c>
      <c r="G492" s="88">
        <f>SUM(G$4:G107)/$BB107</f>
        <v>5068.4591343135025</v>
      </c>
      <c r="H492" s="90">
        <f>SUM(H$4:H107)/$BB107</f>
        <v>2109.4636023997259</v>
      </c>
      <c r="I492" s="90">
        <f>SUM(I$4:I107)/$BB107</f>
        <v>3307.8691416035399</v>
      </c>
      <c r="J492" s="90">
        <f>SUM(J$4:J107)/$BB107</f>
        <v>2902.0100305286155</v>
      </c>
      <c r="K492" s="88">
        <f>SUM(K$4:K107)/$BB107</f>
        <v>2951.2373721439294</v>
      </c>
      <c r="L492" s="90">
        <f>SUM(L$4:L107)/$BB107</f>
        <v>295.24590896224169</v>
      </c>
      <c r="M492" s="90">
        <f>SUM(M$4:M107)/$BB107</f>
        <v>2056.7279803302786</v>
      </c>
      <c r="N492" s="90">
        <f>SUM(N$4:N107)/$BB107</f>
        <v>5108.8030420856821</v>
      </c>
      <c r="O492" s="90">
        <f>SUM(O$4:O107)/$BB107</f>
        <v>9700.2220471478613</v>
      </c>
      <c r="P492" s="90">
        <f>SUM(P$4:P107)/$BB107</f>
        <v>2013.7742076312052</v>
      </c>
      <c r="Q492" s="90">
        <f>SUM(Q$4:Q107)/$BB107</f>
        <v>2715.4854771377713</v>
      </c>
      <c r="R492" s="90">
        <f>SUM(R$4:R107)/$BB107</f>
        <v>6596.7203363667477</v>
      </c>
      <c r="S492" s="90">
        <f>SUM(S$4:S107)/$BB107</f>
        <v>2856.8048891513745</v>
      </c>
      <c r="T492" s="90">
        <f>SUM(T$4:T107)/$BB107</f>
        <v>2964.1347727579096</v>
      </c>
      <c r="U492" s="90">
        <f>SUM(U$4:U107)/$BB107</f>
        <v>2210.6438189459268</v>
      </c>
      <c r="V492" s="90">
        <f>SUM(V$4:V107)/$BB107</f>
        <v>5062.8724436035518</v>
      </c>
      <c r="W492" s="90">
        <f>SUM(W$4:W107)/$BB107</f>
        <v>5350.4296558818405</v>
      </c>
      <c r="X492" s="90">
        <f>SUM(X$4:X107)/$BB107</f>
        <v>10030.878505318406</v>
      </c>
      <c r="Y492" s="90">
        <f>SUM(Y$4:Y107)/$BB107</f>
        <v>2651.2177761714506</v>
      </c>
      <c r="Z492" s="90">
        <f>SUM(Z$4:Z107)/$BB107</f>
        <v>3767.7324890566929</v>
      </c>
      <c r="AA492" s="90">
        <f>SUM(AA$4:AA107)/$BB107</f>
        <v>3375.9875063238819</v>
      </c>
      <c r="AB492" s="90">
        <f>SUM(AB$4:AB107)/$BB107</f>
        <v>8964.2957016968412</v>
      </c>
      <c r="AC492" s="90">
        <f>SUM(AC$4:AC107)/$BB107</f>
        <v>5277.8409461689362</v>
      </c>
      <c r="AD492" s="90">
        <f>SUM(AD$4:AD107)/$BB107</f>
        <v>7598.5628125648918</v>
      </c>
      <c r="AE492" s="90">
        <f>SUM(AE$4:AE107)/$BB107</f>
        <v>4283.337064464692</v>
      </c>
      <c r="AF492" s="90">
        <f>SUM(AF$4:AF107)/$BB107</f>
        <v>3646.724401196941</v>
      </c>
      <c r="AG492" s="90">
        <f>SUM(AG$4:AG107)/$BB107</f>
        <v>3132.8722953109236</v>
      </c>
      <c r="AH492" s="90">
        <f>SUM(AH$4:AH107)/$BB107</f>
        <v>3078.3916211435962</v>
      </c>
      <c r="AI492" s="90">
        <f>SUM(AI$4:AI107)/$BB107</f>
        <v>2803.6541314014539</v>
      </c>
      <c r="AJ492" s="90">
        <f>SUM(AJ$4:AJ107)/$BB107</f>
        <v>9822.3173717256723</v>
      </c>
      <c r="AK492" s="90">
        <f>SUM(AK$4:AK107)/$BB107</f>
        <v>35231.934175942675</v>
      </c>
      <c r="AL492" s="90">
        <f>SUM(AL$4:AL107)/$BB107</f>
        <v>11386.864849529498</v>
      </c>
      <c r="AM492" s="90">
        <f>SUM(AM$4:AM107)/$BB107</f>
        <v>5472.1827513773305</v>
      </c>
      <c r="AN492" s="90">
        <f>SUM(AN$4:AN107)/$BB107</f>
        <v>1637.3821343629584</v>
      </c>
      <c r="AO492" s="90">
        <f>SUM(AO$4:AO107)/$BB107</f>
        <v>1933.700585002435</v>
      </c>
      <c r="AP492" s="90">
        <f>SUM(AP$4:AP107)/$BB107</f>
        <v>9192.3465923005242</v>
      </c>
      <c r="AQ492" s="90">
        <f>SUM(AQ$4:AQ107)/$BB107</f>
        <v>7381.8016387554653</v>
      </c>
      <c r="AR492" s="90">
        <f>SUM(AR$4:AR107)/$BB107</f>
        <v>6039.0298841694266</v>
      </c>
      <c r="AS492" s="90">
        <f>SUM(AS$4:AS107)/$BB107</f>
        <v>4803.3113241064366</v>
      </c>
      <c r="AT492" s="90">
        <f>SUM(AT$4:AT107)/$BB107</f>
        <v>7253.414520610384</v>
      </c>
      <c r="AU492" s="36"/>
      <c r="AV492" s="63"/>
      <c r="AW492" s="65"/>
      <c r="AX492" s="63"/>
      <c r="AY492" s="63"/>
    </row>
    <row r="493" spans="1:51" x14ac:dyDescent="0.25">
      <c r="A493" s="60">
        <v>19624</v>
      </c>
      <c r="B493" s="88">
        <f>SUM(B$4:B108)/$BB108</f>
        <v>7530.7368853265962</v>
      </c>
      <c r="C493" s="90">
        <f>SUM(C$4:C108)/$BB108</f>
        <v>7405.6686057724037</v>
      </c>
      <c r="D493" s="90">
        <f>SUM(D$4:D108)/$BB108</f>
        <v>3628.1281669516488</v>
      </c>
      <c r="E493" s="90">
        <f>SUM(E$4:E108)/$BB108</f>
        <v>1303.0212889907023</v>
      </c>
      <c r="F493" s="88">
        <f>SUM(F$4:F108)/$BB108</f>
        <v>2295.7508122368622</v>
      </c>
      <c r="G493" s="88">
        <f>SUM(G$4:G108)/$BB108</f>
        <v>4987.0282222668493</v>
      </c>
      <c r="H493" s="90">
        <f>SUM(H$4:H108)/$BB108</f>
        <v>2109.4814009264246</v>
      </c>
      <c r="I493" s="90">
        <f>SUM(I$4:I108)/$BB108</f>
        <v>3308.7128069295745</v>
      </c>
      <c r="J493" s="90">
        <f>SUM(J$4:J108)/$BB108</f>
        <v>2902.9182237629993</v>
      </c>
      <c r="K493" s="88">
        <f>SUM(K$4:K108)/$BB108</f>
        <v>3172.6855658862864</v>
      </c>
      <c r="L493" s="90">
        <f>SUM(L$4:L108)/$BB108</f>
        <v>294.85947084211392</v>
      </c>
      <c r="M493" s="90">
        <f>SUM(M$4:M108)/$BB108</f>
        <v>2054.384970043543</v>
      </c>
      <c r="N493" s="90">
        <f>SUM(N$4:N108)/$BB108</f>
        <v>5106.7897005664136</v>
      </c>
      <c r="O493" s="90">
        <f>SUM(O$4:O108)/$BB108</f>
        <v>9703.8629321335156</v>
      </c>
      <c r="P493" s="90">
        <f>SUM(P$4:P108)/$BB108</f>
        <v>2013.4259081781479</v>
      </c>
      <c r="Q493" s="90">
        <f>SUM(Q$4:Q108)/$BB108</f>
        <v>2715.2927797290417</v>
      </c>
      <c r="R493" s="90">
        <f>SUM(R$4:R108)/$BB108</f>
        <v>6598.0294299227789</v>
      </c>
      <c r="S493" s="90">
        <f>SUM(S$4:S108)/$BB108</f>
        <v>2855.7292461693314</v>
      </c>
      <c r="T493" s="90">
        <f>SUM(T$4:T108)/$BB108</f>
        <v>2963.5158221385868</v>
      </c>
      <c r="U493" s="90">
        <f>SUM(U$4:U108)/$BB108</f>
        <v>2209.6595791517107</v>
      </c>
      <c r="V493" s="90">
        <f>SUM(V$4:V108)/$BB108</f>
        <v>5063.810175607051</v>
      </c>
      <c r="W493" s="90">
        <f>SUM(W$4:W108)/$BB108</f>
        <v>5350.2516135635133</v>
      </c>
      <c r="X493" s="90">
        <f>SUM(X$4:X108)/$BB108</f>
        <v>10031.168740739789</v>
      </c>
      <c r="Y493" s="90">
        <f>SUM(Y$4:Y108)/$BB108</f>
        <v>2651.7306433230501</v>
      </c>
      <c r="Z493" s="90">
        <f>SUM(Z$4:Z108)/$BB108</f>
        <v>3768.1332797616783</v>
      </c>
      <c r="AA493" s="90">
        <f>SUM(AA$4:AA108)/$BB108</f>
        <v>3376.8937534609418</v>
      </c>
      <c r="AB493" s="90">
        <f>SUM(AB$4:AB108)/$BB108</f>
        <v>8967.9425354863288</v>
      </c>
      <c r="AC493" s="90">
        <f>SUM(AC$4:AC108)/$BB108</f>
        <v>5279.531889081255</v>
      </c>
      <c r="AD493" s="90">
        <f>SUM(AD$4:AD108)/$BB108</f>
        <v>7596.8610715429058</v>
      </c>
      <c r="AE493" s="90">
        <f>SUM(AE$4:AE108)/$BB108</f>
        <v>4280.4979331055265</v>
      </c>
      <c r="AF493" s="90">
        <f>SUM(AF$4:AF108)/$BB108</f>
        <v>3647.7317498566417</v>
      </c>
      <c r="AG493" s="90">
        <f>SUM(AG$4:AG108)/$BB108</f>
        <v>3133.8956157090333</v>
      </c>
      <c r="AH493" s="90">
        <f>SUM(AH$4:AH108)/$BB108</f>
        <v>3079.2551435347814</v>
      </c>
      <c r="AI493" s="90">
        <f>SUM(AI$4:AI108)/$BB108</f>
        <v>2804.6722918398491</v>
      </c>
      <c r="AJ493" s="90">
        <f>SUM(AJ$4:AJ108)/$BB108</f>
        <v>9822.3173715092325</v>
      </c>
      <c r="AK493" s="90">
        <f>SUM(AK$4:AK108)/$BB108</f>
        <v>35231.93417586408</v>
      </c>
      <c r="AL493" s="90">
        <f>SUM(AL$4:AL108)/$BB108</f>
        <v>11386.864849443491</v>
      </c>
      <c r="AM493" s="90">
        <f>SUM(AM$4:AM108)/$BB108</f>
        <v>5472.1827512712125</v>
      </c>
      <c r="AN493" s="90">
        <f>SUM(AN$4:AN108)/$BB108</f>
        <v>1637.3821340907502</v>
      </c>
      <c r="AO493" s="90">
        <f>SUM(AO$4:AO108)/$BB108</f>
        <v>1933.7005847932469</v>
      </c>
      <c r="AP493" s="90">
        <f>SUM(AP$4:AP108)/$BB108</f>
        <v>9192.3465920966501</v>
      </c>
      <c r="AQ493" s="90">
        <f>SUM(AQ$4:AQ108)/$BB108</f>
        <v>7381.8016383259464</v>
      </c>
      <c r="AR493" s="90">
        <f>SUM(AR$4:AR108)/$BB108</f>
        <v>6039.0298838065746</v>
      </c>
      <c r="AS493" s="90">
        <f>SUM(AS$4:AS108)/$BB108</f>
        <v>4803.3113238991746</v>
      </c>
      <c r="AT493" s="90">
        <f>SUM(AT$4:AT108)/$BB108</f>
        <v>7253.4145203227345</v>
      </c>
      <c r="AU493" s="36"/>
      <c r="AV493" s="63"/>
      <c r="AW493" s="65"/>
      <c r="AX493" s="63"/>
      <c r="AY493" s="63"/>
    </row>
    <row r="494" spans="1:51" x14ac:dyDescent="0.25">
      <c r="A494" s="60">
        <v>19625</v>
      </c>
      <c r="B494" s="88">
        <f>SUM(B$4:B109)/$BB109</f>
        <v>7436.5828969174245</v>
      </c>
      <c r="C494" s="90">
        <f>SUM(C$4:C109)/$BB109</f>
        <v>7407.5628881040702</v>
      </c>
      <c r="D494" s="90">
        <f>SUM(D$4:D109)/$BB109</f>
        <v>3628.5173016076551</v>
      </c>
      <c r="E494" s="90">
        <f>SUM(E$4:E109)/$BB109</f>
        <v>1302.5727575923893</v>
      </c>
      <c r="F494" s="88">
        <f>SUM(F$4:F109)/$BB109</f>
        <v>2275.7322259058328</v>
      </c>
      <c r="G494" s="88">
        <f>SUM(G$4:G109)/$BB109</f>
        <v>4939.6423455798686</v>
      </c>
      <c r="H494" s="90">
        <f>SUM(H$4:H109)/$BB109</f>
        <v>2109.4919925990603</v>
      </c>
      <c r="I494" s="90">
        <f>SUM(I$4:I109)/$BB109</f>
        <v>3309.2148613903946</v>
      </c>
      <c r="J494" s="90">
        <f>SUM(J$4:J109)/$BB109</f>
        <v>2903.4586779597162</v>
      </c>
      <c r="K494" s="88">
        <f>SUM(K$4:K109)/$BB109</f>
        <v>3328.6385990993608</v>
      </c>
      <c r="L494" s="90">
        <f>SUM(L$4:L109)/$BB109</f>
        <v>294.62950644936342</v>
      </c>
      <c r="M494" s="90">
        <f>SUM(M$4:M109)/$BB109</f>
        <v>2052.9906745268731</v>
      </c>
      <c r="N494" s="90">
        <f>SUM(N$4:N109)/$BB109</f>
        <v>5105.5915867200938</v>
      </c>
      <c r="O494" s="90">
        <f>SUM(O$4:O109)/$BB109</f>
        <v>9706.0295762966416</v>
      </c>
      <c r="P494" s="90">
        <f>SUM(P$4:P109)/$BB109</f>
        <v>2013.2186396163479</v>
      </c>
      <c r="Q494" s="90">
        <f>SUM(Q$4:Q109)/$BB109</f>
        <v>2715.1781079564107</v>
      </c>
      <c r="R494" s="90">
        <f>SUM(R$4:R109)/$BB109</f>
        <v>6598.8084547765984</v>
      </c>
      <c r="S494" s="90">
        <f>SUM(S$4:S109)/$BB109</f>
        <v>2855.0891447566109</v>
      </c>
      <c r="T494" s="90">
        <f>SUM(T$4:T109)/$BB109</f>
        <v>2963.1474925210805</v>
      </c>
      <c r="U494" s="90">
        <f>SUM(U$4:U109)/$BB109</f>
        <v>2209.0738706102902</v>
      </c>
      <c r="V494" s="90">
        <f>SUM(V$4:V109)/$BB109</f>
        <v>5064.3682079439677</v>
      </c>
      <c r="W494" s="90">
        <f>SUM(W$4:W109)/$BB109</f>
        <v>5350.145662843649</v>
      </c>
      <c r="X494" s="90">
        <f>SUM(X$4:X109)/$BB109</f>
        <v>10031.341456117569</v>
      </c>
      <c r="Y494" s="90">
        <f>SUM(Y$4:Y109)/$BB109</f>
        <v>2652.0358440137879</v>
      </c>
      <c r="Z494" s="90">
        <f>SUM(Z$4:Z109)/$BB109</f>
        <v>3768.3717851878773</v>
      </c>
      <c r="AA494" s="90">
        <f>SUM(AA$4:AA109)/$BB109</f>
        <v>3377.4330495583695</v>
      </c>
      <c r="AB494" s="90">
        <f>SUM(AB$4:AB109)/$BB109</f>
        <v>8970.1127197263013</v>
      </c>
      <c r="AC494" s="90">
        <f>SUM(AC$4:AC109)/$BB109</f>
        <v>5280.5381476343455</v>
      </c>
      <c r="AD494" s="90">
        <f>SUM(AD$4:AD109)/$BB109</f>
        <v>7595.8483871893459</v>
      </c>
      <c r="AE494" s="90">
        <f>SUM(AE$4:AE109)/$BB109</f>
        <v>4278.8084022788089</v>
      </c>
      <c r="AF494" s="90">
        <f>SUM(AF$4:AF109)/$BB109</f>
        <v>3648.3312102027057</v>
      </c>
      <c r="AG494" s="90">
        <f>SUM(AG$4:AG109)/$BB109</f>
        <v>3134.5045806265089</v>
      </c>
      <c r="AH494" s="90">
        <f>SUM(AH$4:AH109)/$BB109</f>
        <v>3079.7690147112548</v>
      </c>
      <c r="AI494" s="90">
        <f>SUM(AI$4:AI109)/$BB109</f>
        <v>2805.2781861427247</v>
      </c>
      <c r="AJ494" s="90">
        <f>SUM(AJ$4:AJ109)/$BB109</f>
        <v>9822.3173713929609</v>
      </c>
      <c r="AK494" s="90">
        <f>SUM(AK$4:AK109)/$BB109</f>
        <v>35231.93417582073</v>
      </c>
      <c r="AL494" s="90">
        <f>SUM(AL$4:AL109)/$BB109</f>
        <v>11386.864849397643</v>
      </c>
      <c r="AM494" s="90">
        <f>SUM(AM$4:AM109)/$BB109</f>
        <v>5472.1827512150967</v>
      </c>
      <c r="AN494" s="90">
        <f>SUM(AN$4:AN109)/$BB109</f>
        <v>1637.3821339450506</v>
      </c>
      <c r="AO494" s="90">
        <f>SUM(AO$4:AO109)/$BB109</f>
        <v>1933.7005846829754</v>
      </c>
      <c r="AP494" s="90">
        <f>SUM(AP$4:AP109)/$BB109</f>
        <v>9192.3465919887785</v>
      </c>
      <c r="AQ494" s="90">
        <f>SUM(AQ$4:AQ109)/$BB109</f>
        <v>7381.8016380968556</v>
      </c>
      <c r="AR494" s="90">
        <f>SUM(AR$4:AR109)/$BB109</f>
        <v>6039.0298836130414</v>
      </c>
      <c r="AS494" s="90">
        <f>SUM(AS$4:AS109)/$BB109</f>
        <v>4803.3113237885427</v>
      </c>
      <c r="AT494" s="90">
        <f>SUM(AT$4:AT109)/$BB109</f>
        <v>7253.4145201681258</v>
      </c>
      <c r="AU494" s="36"/>
      <c r="AV494" s="63"/>
      <c r="AW494" s="65"/>
      <c r="AX494" s="63"/>
      <c r="AY494" s="63"/>
    </row>
    <row r="495" spans="1:51" x14ac:dyDescent="0.25">
      <c r="A495" s="60">
        <v>19626</v>
      </c>
      <c r="B495" s="88">
        <f>SUM(B$4:B110)/$BB110</f>
        <v>7378.8758763581554</v>
      </c>
      <c r="C495" s="90">
        <f>SUM(C$4:C110)/$BB110</f>
        <v>7406.7857088160072</v>
      </c>
      <c r="D495" s="90">
        <f>SUM(D$4:D110)/$BB110</f>
        <v>3627.7254418320904</v>
      </c>
      <c r="E495" s="90">
        <f>SUM(E$4:E110)/$BB110</f>
        <v>1301.8395779115517</v>
      </c>
      <c r="F495" s="88">
        <f>SUM(F$4:F110)/$BB110</f>
        <v>2295.8996923660679</v>
      </c>
      <c r="G495" s="88">
        <f>SUM(G$4:G110)/$BB110</f>
        <v>5008.9998942257971</v>
      </c>
      <c r="H495" s="90">
        <f>SUM(H$4:H110)/$BB110</f>
        <v>2108.8670646518308</v>
      </c>
      <c r="I495" s="90">
        <f>SUM(I$4:I110)/$BB110</f>
        <v>3308.6049944011575</v>
      </c>
      <c r="J495" s="90">
        <f>SUM(J$4:J110)/$BB110</f>
        <v>2902.9998749200354</v>
      </c>
      <c r="K495" s="88">
        <f>SUM(K$4:K110)/$BB110</f>
        <v>3330.4159317397125</v>
      </c>
      <c r="L495" s="90">
        <f>SUM(L$4:L110)/$BB110</f>
        <v>294.365592248621</v>
      </c>
      <c r="M495" s="90">
        <f>SUM(M$4:M110)/$BB110</f>
        <v>2051.3105301167252</v>
      </c>
      <c r="N495" s="90">
        <f>SUM(N$4:N110)/$BB110</f>
        <v>5103.1451457135172</v>
      </c>
      <c r="O495" s="90">
        <f>SUM(O$4:O110)/$BB110</f>
        <v>9704.7705377760576</v>
      </c>
      <c r="P495" s="90">
        <f>SUM(P$4:P110)/$BB110</f>
        <v>2012.4563362069193</v>
      </c>
      <c r="Q495" s="90">
        <f>SUM(Q$4:Q110)/$BB110</f>
        <v>2714.2758295802978</v>
      </c>
      <c r="R495" s="90">
        <f>SUM(R$4:R110)/$BB110</f>
        <v>6597.4228307339445</v>
      </c>
      <c r="S495" s="90">
        <f>SUM(S$4:S110)/$BB110</f>
        <v>2853.7438887756607</v>
      </c>
      <c r="T495" s="90">
        <f>SUM(T$4:T110)/$BB110</f>
        <v>2961.977219409278</v>
      </c>
      <c r="U495" s="90">
        <f>SUM(U$4:U110)/$BB110</f>
        <v>2207.9639804621588</v>
      </c>
      <c r="V495" s="90">
        <f>SUM(V$4:V110)/$BB110</f>
        <v>5063.2743795868846</v>
      </c>
      <c r="W495" s="90">
        <f>SUM(W$4:W110)/$BB110</f>
        <v>5348.4593454873584</v>
      </c>
      <c r="X495" s="90">
        <f>SUM(X$4:X110)/$BB110</f>
        <v>10028.463087223525</v>
      </c>
      <c r="Y495" s="90">
        <f>SUM(Y$4:Y110)/$BB110</f>
        <v>2651.4729483236661</v>
      </c>
      <c r="Z495" s="90">
        <f>SUM(Z$4:Z110)/$BB110</f>
        <v>3767.4230021364297</v>
      </c>
      <c r="AA495" s="90">
        <f>SUM(AA$4:AA110)/$BB110</f>
        <v>3376.8311336133411</v>
      </c>
      <c r="AB495" s="90">
        <f>SUM(AB$4:AB110)/$BB110</f>
        <v>8969.0772150442026</v>
      </c>
      <c r="AC495" s="90">
        <f>SUM(AC$4:AC110)/$BB110</f>
        <v>5279.7215254525618</v>
      </c>
      <c r="AD495" s="90">
        <f>SUM(AD$4:AD110)/$BB110</f>
        <v>7592.7961906827331</v>
      </c>
      <c r="AE495" s="90">
        <f>SUM(AE$4:AE110)/$BB110</f>
        <v>4276.2350244474519</v>
      </c>
      <c r="AF495" s="90">
        <f>SUM(AF$4:AF110)/$BB110</f>
        <v>3647.6939195100445</v>
      </c>
      <c r="AG495" s="90">
        <f>SUM(AG$4:AG110)/$BB110</f>
        <v>3134.0287314008897</v>
      </c>
      <c r="AH495" s="90">
        <f>SUM(AH$4:AH110)/$BB110</f>
        <v>3079.2370174825851</v>
      </c>
      <c r="AI495" s="90">
        <f>SUM(AI$4:AI110)/$BB110</f>
        <v>2804.8987869699158</v>
      </c>
      <c r="AJ495" s="90">
        <f>SUM(AJ$4:AJ110)/$BB110</f>
        <v>9822.3173713099677</v>
      </c>
      <c r="AK495" s="90">
        <f>SUM(AK$4:AK110)/$BB110</f>
        <v>35231.934175789131</v>
      </c>
      <c r="AL495" s="90">
        <f>SUM(AL$4:AL110)/$BB110</f>
        <v>11386.864849365127</v>
      </c>
      <c r="AM495" s="90">
        <f>SUM(AM$4:AM110)/$BB110</f>
        <v>5472.1827511755555</v>
      </c>
      <c r="AN495" s="90">
        <f>SUM(AN$4:AN110)/$BB110</f>
        <v>1637.3821338413611</v>
      </c>
      <c r="AO495" s="90">
        <f>SUM(AO$4:AO110)/$BB110</f>
        <v>1933.7005846054747</v>
      </c>
      <c r="AP495" s="90">
        <f>SUM(AP$4:AP110)/$BB110</f>
        <v>9192.346591912732</v>
      </c>
      <c r="AQ495" s="90">
        <f>SUM(AQ$4:AQ110)/$BB110</f>
        <v>7381.8016379342907</v>
      </c>
      <c r="AR495" s="90">
        <f>SUM(AR$4:AR110)/$BB110</f>
        <v>6039.0298834757086</v>
      </c>
      <c r="AS495" s="90">
        <f>SUM(AS$4:AS110)/$BB110</f>
        <v>4803.3113237099878</v>
      </c>
      <c r="AT495" s="90">
        <f>SUM(AT$4:AT110)/$BB110</f>
        <v>7253.4145200577159</v>
      </c>
      <c r="AU495" s="36"/>
      <c r="AV495" s="63"/>
      <c r="AW495" s="65"/>
      <c r="AX495" s="63"/>
      <c r="AY495" s="63"/>
    </row>
    <row r="496" spans="1:51" x14ac:dyDescent="0.25">
      <c r="A496" s="60">
        <v>19627</v>
      </c>
      <c r="B496" s="88">
        <f>SUM(B$4:B111)/$BB111</f>
        <v>7310.5624727618942</v>
      </c>
      <c r="C496" s="90">
        <f>SUM(C$4:C111)/$BB111</f>
        <v>7408.2905801395864</v>
      </c>
      <c r="D496" s="90">
        <f>SUM(D$4:D111)/$BB111</f>
        <v>3628.0425350828291</v>
      </c>
      <c r="E496" s="90">
        <f>SUM(E$4:E111)/$BB111</f>
        <v>1301.4947910910228</v>
      </c>
      <c r="F496" s="88">
        <f>SUM(F$4:F111)/$BB111</f>
        <v>2274.8168635095526</v>
      </c>
      <c r="G496" s="88">
        <f>SUM(G$4:G111)/$BB111</f>
        <v>4987.2191867181564</v>
      </c>
      <c r="H496" s="90">
        <f>SUM(H$4:H111)/$BB111</f>
        <v>2108.8832864305218</v>
      </c>
      <c r="I496" s="90">
        <f>SUM(I$4:I111)/$BB111</f>
        <v>3309.0089218566791</v>
      </c>
      <c r="J496" s="90">
        <f>SUM(J$4:J111)/$BB111</f>
        <v>2903.4322094917843</v>
      </c>
      <c r="K496" s="88">
        <f>SUM(K$4:K111)/$BB111</f>
        <v>3436.7460443186042</v>
      </c>
      <c r="L496" s="90">
        <f>SUM(L$4:L111)/$BB111</f>
        <v>294.18740930308934</v>
      </c>
      <c r="M496" s="90">
        <f>SUM(M$4:M111)/$BB111</f>
        <v>2050.2311969019743</v>
      </c>
      <c r="N496" s="90">
        <f>SUM(N$4:N111)/$BB111</f>
        <v>5102.2302927989722</v>
      </c>
      <c r="O496" s="90">
        <f>SUM(O$4:O111)/$BB111</f>
        <v>9706.4964373909661</v>
      </c>
      <c r="P496" s="90">
        <f>SUM(P$4:P111)/$BB111</f>
        <v>2012.3023364824246</v>
      </c>
      <c r="Q496" s="90">
        <f>SUM(Q$4:Q111)/$BB111</f>
        <v>2714.1966744115193</v>
      </c>
      <c r="R496" s="90">
        <f>SUM(R$4:R111)/$BB111</f>
        <v>6598.0551213491071</v>
      </c>
      <c r="S496" s="90">
        <f>SUM(S$4:S111)/$BB111</f>
        <v>2853.2556025844315</v>
      </c>
      <c r="T496" s="90">
        <f>SUM(T$4:T111)/$BB111</f>
        <v>2961.7012321813468</v>
      </c>
      <c r="U496" s="90">
        <f>SUM(U$4:U111)/$BB111</f>
        <v>2207.5156636441775</v>
      </c>
      <c r="V496" s="90">
        <f>SUM(V$4:V111)/$BB111</f>
        <v>5063.7285771550041</v>
      </c>
      <c r="W496" s="90">
        <f>SUM(W$4:W111)/$BB111</f>
        <v>5348.3969374312173</v>
      </c>
      <c r="X496" s="90">
        <f>SUM(X$4:X111)/$BB111</f>
        <v>10028.635618028871</v>
      </c>
      <c r="Y496" s="90">
        <f>SUM(Y$4:Y111)/$BB111</f>
        <v>2651.7209147370122</v>
      </c>
      <c r="Z496" s="90">
        <f>SUM(Z$4:Z111)/$BB111</f>
        <v>3767.6231829973931</v>
      </c>
      <c r="AA496" s="90">
        <f>SUM(AA$4:AA111)/$BB111</f>
        <v>3377.2643546168397</v>
      </c>
      <c r="AB496" s="90">
        <f>SUM(AB$4:AB111)/$BB111</f>
        <v>8970.8030965005219</v>
      </c>
      <c r="AC496" s="90">
        <f>SUM(AC$4:AC111)/$BB111</f>
        <v>5280.5260055294066</v>
      </c>
      <c r="AD496" s="90">
        <f>SUM(AD$4:AD111)/$BB111</f>
        <v>7592.0353120125419</v>
      </c>
      <c r="AE496" s="90">
        <f>SUM(AE$4:AE111)/$BB111</f>
        <v>4274.9339095172872</v>
      </c>
      <c r="AF496" s="90">
        <f>SUM(AF$4:AF111)/$BB111</f>
        <v>3648.1750712179942</v>
      </c>
      <c r="AG496" s="90">
        <f>SUM(AG$4:AG111)/$BB111</f>
        <v>3134.5153536700268</v>
      </c>
      <c r="AH496" s="90">
        <f>SUM(AH$4:AH111)/$BB111</f>
        <v>3079.6492918455228</v>
      </c>
      <c r="AI496" s="90">
        <f>SUM(AI$4:AI111)/$BB111</f>
        <v>2805.3817722957037</v>
      </c>
      <c r="AJ496" s="90">
        <f>SUM(AJ$4:AJ111)/$BB111</f>
        <v>9822.3173712353491</v>
      </c>
      <c r="AK496" s="90">
        <f>SUM(AK$4:AK111)/$BB111</f>
        <v>35231.934175760136</v>
      </c>
      <c r="AL496" s="90">
        <f>SUM(AL$4:AL111)/$BB111</f>
        <v>11386.86484933608</v>
      </c>
      <c r="AM496" s="90">
        <f>SUM(AM$4:AM111)/$BB111</f>
        <v>5472.1827511404681</v>
      </c>
      <c r="AN496" s="90">
        <f>SUM(AN$4:AN111)/$BB111</f>
        <v>1637.3821337484148</v>
      </c>
      <c r="AO496" s="90">
        <f>SUM(AO$4:AO111)/$BB111</f>
        <v>1933.700584536879</v>
      </c>
      <c r="AP496" s="90">
        <f>SUM(AP$4:AP111)/$BB111</f>
        <v>9192.3465918452166</v>
      </c>
      <c r="AQ496" s="90">
        <f>SUM(AQ$4:AQ111)/$BB111</f>
        <v>7381.8016377889971</v>
      </c>
      <c r="AR496" s="90">
        <f>SUM(AR$4:AR111)/$BB111</f>
        <v>6039.029883352966</v>
      </c>
      <c r="AS496" s="90">
        <f>SUM(AS$4:AS111)/$BB111</f>
        <v>4803.3113236397321</v>
      </c>
      <c r="AT496" s="90">
        <f>SUM(AT$4:AT111)/$BB111</f>
        <v>7253.4145199583963</v>
      </c>
      <c r="AU496" s="36"/>
      <c r="AV496" s="63"/>
      <c r="AW496" s="65"/>
      <c r="AX496" s="63"/>
      <c r="AY496" s="63"/>
    </row>
    <row r="497" spans="1:51" x14ac:dyDescent="0.25">
      <c r="A497" s="60">
        <v>19628</v>
      </c>
      <c r="B497" s="88">
        <f>SUM(B$4:B112)/$BB112</f>
        <v>7242.7690482514163</v>
      </c>
      <c r="C497" s="90">
        <f>SUM(C$4:C112)/$BB112</f>
        <v>7409.6705996539931</v>
      </c>
      <c r="D497" s="90">
        <f>SUM(D$4:D112)/$BB112</f>
        <v>3628.333320656579</v>
      </c>
      <c r="E497" s="90">
        <f>SUM(E$4:E112)/$BB112</f>
        <v>1301.1786095432433</v>
      </c>
      <c r="F497" s="88">
        <f>SUM(F$4:F112)/$BB112</f>
        <v>2331.9506753779142</v>
      </c>
      <c r="G497" s="88">
        <f>SUM(G$4:G112)/$BB112</f>
        <v>4970.8045915566518</v>
      </c>
      <c r="H497" s="90">
        <f>SUM(H$4:H112)/$BB112</f>
        <v>2108.8981623659452</v>
      </c>
      <c r="I497" s="90">
        <f>SUM(I$4:I112)/$BB112</f>
        <v>3309.3793374268948</v>
      </c>
      <c r="J497" s="90">
        <f>SUM(J$4:J112)/$BB112</f>
        <v>2903.8286753796447</v>
      </c>
      <c r="K497" s="88">
        <f>SUM(K$4:K112)/$BB112</f>
        <v>3459.3755422518611</v>
      </c>
      <c r="L497" s="90">
        <f>SUM(L$4:L112)/$BB112</f>
        <v>294.02400932365146</v>
      </c>
      <c r="M497" s="90">
        <f>SUM(M$4:M112)/$BB112</f>
        <v>2049.2414106757064</v>
      </c>
      <c r="N497" s="90">
        <f>SUM(N$4:N112)/$BB112</f>
        <v>5101.3913407454438</v>
      </c>
      <c r="O497" s="90">
        <f>SUM(O$4:O112)/$BB112</f>
        <v>9708.079147559818</v>
      </c>
      <c r="P497" s="90">
        <f>SUM(P$4:P112)/$BB112</f>
        <v>2012.1611133590504</v>
      </c>
      <c r="Q497" s="90">
        <f>SUM(Q$4:Q112)/$BB112</f>
        <v>2714.1240863570511</v>
      </c>
      <c r="R497" s="90">
        <f>SUM(R$4:R112)/$BB112</f>
        <v>6598.6349539031626</v>
      </c>
      <c r="S497" s="90">
        <f>SUM(S$4:S112)/$BB112</f>
        <v>2852.8078271044296</v>
      </c>
      <c r="T497" s="90">
        <f>SUM(T$4:T112)/$BB112</f>
        <v>2961.4481422593926</v>
      </c>
      <c r="U497" s="90">
        <f>SUM(U$4:U112)/$BB112</f>
        <v>2207.1045414748032</v>
      </c>
      <c r="V497" s="90">
        <f>SUM(V$4:V112)/$BB112</f>
        <v>5064.1450921711667</v>
      </c>
      <c r="W497" s="90">
        <f>SUM(W$4:W112)/$BB112</f>
        <v>5348.3397070610681</v>
      </c>
      <c r="X497" s="90">
        <f>SUM(X$4:X112)/$BB112</f>
        <v>10028.793834789456</v>
      </c>
      <c r="Y497" s="90">
        <f>SUM(Y$4:Y112)/$BB112</f>
        <v>2651.9483085891934</v>
      </c>
      <c r="Z497" s="90">
        <f>SUM(Z$4:Z112)/$BB112</f>
        <v>3767.8067558294483</v>
      </c>
      <c r="AA497" s="90">
        <f>SUM(AA$4:AA112)/$BB112</f>
        <v>3377.6616333925613</v>
      </c>
      <c r="AB497" s="90">
        <f>SUM(AB$4:AB112)/$BB112</f>
        <v>8972.3857900279891</v>
      </c>
      <c r="AC497" s="90">
        <f>SUM(AC$4:AC112)/$BB112</f>
        <v>5281.2637418398208</v>
      </c>
      <c r="AD497" s="90">
        <f>SUM(AD$4:AD112)/$BB112</f>
        <v>7591.3375597218101</v>
      </c>
      <c r="AE497" s="90">
        <f>SUM(AE$4:AE112)/$BB112</f>
        <v>4273.7407417219092</v>
      </c>
      <c r="AF497" s="90">
        <f>SUM(AF$4:AF112)/$BB112</f>
        <v>3648.6163041345312</v>
      </c>
      <c r="AG497" s="90">
        <f>SUM(AG$4:AG112)/$BB112</f>
        <v>3134.9616032790477</v>
      </c>
      <c r="AH497" s="90">
        <f>SUM(AH$4:AH112)/$BB112</f>
        <v>3080.0273618371393</v>
      </c>
      <c r="AI497" s="90">
        <f>SUM(AI$4:AI112)/$BB112</f>
        <v>2805.8246867070802</v>
      </c>
      <c r="AJ497" s="90">
        <f>SUM(AJ$4:AJ112)/$BB112</f>
        <v>9822.3173711739255</v>
      </c>
      <c r="AK497" s="90">
        <f>SUM(AK$4:AK112)/$BB112</f>
        <v>35231.934175735812</v>
      </c>
      <c r="AL497" s="90">
        <f>SUM(AL$4:AL112)/$BB112</f>
        <v>11386.864849312316</v>
      </c>
      <c r="AM497" s="90">
        <f>SUM(AM$4:AM112)/$BB112</f>
        <v>5472.1827511119391</v>
      </c>
      <c r="AN497" s="90">
        <f>SUM(AN$4:AN112)/$BB112</f>
        <v>1637.382133672121</v>
      </c>
      <c r="AO497" s="90">
        <f>SUM(AO$4:AO112)/$BB112</f>
        <v>1933.7005844812415</v>
      </c>
      <c r="AP497" s="90">
        <f>SUM(AP$4:AP112)/$BB112</f>
        <v>9192.3465917902959</v>
      </c>
      <c r="AQ497" s="90">
        <f>SUM(AQ$4:AQ112)/$BB112</f>
        <v>7381.8016376700652</v>
      </c>
      <c r="AR497" s="90">
        <f>SUM(AR$4:AR112)/$BB112</f>
        <v>6039.0298832524932</v>
      </c>
      <c r="AS497" s="90">
        <f>SUM(AS$4:AS112)/$BB112</f>
        <v>4803.3113235821893</v>
      </c>
      <c r="AT497" s="90">
        <f>SUM(AT$4:AT112)/$BB112</f>
        <v>7253.4145198765991</v>
      </c>
      <c r="AU497" s="36"/>
      <c r="AV497" s="63"/>
      <c r="AW497" s="65"/>
      <c r="AX497" s="63"/>
      <c r="AY497" s="63"/>
    </row>
    <row r="498" spans="1:51" x14ac:dyDescent="0.25">
      <c r="A498" s="60">
        <v>19629</v>
      </c>
      <c r="B498" s="88">
        <f>SUM(B$4:B113)/$BB113</f>
        <v>7205.0680234278825</v>
      </c>
      <c r="C498" s="90">
        <f>SUM(C$4:C113)/$BB113</f>
        <v>7410.5249405169325</v>
      </c>
      <c r="D498" s="90">
        <f>SUM(D$4:D113)/$BB113</f>
        <v>3628.5133398479184</v>
      </c>
      <c r="E498" s="90">
        <f>SUM(E$4:E113)/$BB113</f>
        <v>1300.9828682403668</v>
      </c>
      <c r="F498" s="88">
        <f>SUM(F$4:F113)/$BB113</f>
        <v>2323.6308013361308</v>
      </c>
      <c r="G498" s="88">
        <f>SUM(G$4:G113)/$BB113</f>
        <v>4958.4792027129406</v>
      </c>
      <c r="H498" s="90">
        <f>SUM(H$4:H113)/$BB113</f>
        <v>2108.9073717419242</v>
      </c>
      <c r="I498" s="90">
        <f>SUM(I$4:I113)/$BB113</f>
        <v>3309.6086538633749</v>
      </c>
      <c r="J498" s="90">
        <f>SUM(J$4:J113)/$BB113</f>
        <v>2904.0741190165672</v>
      </c>
      <c r="K498" s="88">
        <f>SUM(K$4:K113)/$BB113</f>
        <v>3514.9702041713813</v>
      </c>
      <c r="L498" s="90">
        <f>SUM(L$4:L113)/$BB113</f>
        <v>293.92285185559439</v>
      </c>
      <c r="M498" s="90">
        <f>SUM(M$4:M113)/$BB113</f>
        <v>2048.6286549766878</v>
      </c>
      <c r="N498" s="90">
        <f>SUM(N$4:N113)/$BB113</f>
        <v>5100.8719632884813</v>
      </c>
      <c r="O498" s="90">
        <f>SUM(O$4:O113)/$BB113</f>
        <v>9709.0589699150423</v>
      </c>
      <c r="P498" s="90">
        <f>SUM(P$4:P113)/$BB113</f>
        <v>2012.0736851124591</v>
      </c>
      <c r="Q498" s="90">
        <f>SUM(Q$4:Q113)/$BB113</f>
        <v>2714.079148628331</v>
      </c>
      <c r="R498" s="90">
        <f>SUM(R$4:R113)/$BB113</f>
        <v>6598.9939159596997</v>
      </c>
      <c r="S498" s="90">
        <f>SUM(S$4:S113)/$BB113</f>
        <v>2852.5306187834763</v>
      </c>
      <c r="T498" s="90">
        <f>SUM(T$4:T113)/$BB113</f>
        <v>2961.2914596457745</v>
      </c>
      <c r="U498" s="90">
        <f>SUM(U$4:U113)/$BB113</f>
        <v>2206.8500244426891</v>
      </c>
      <c r="V498" s="90">
        <f>SUM(V$4:V113)/$BB113</f>
        <v>5064.4029477980703</v>
      </c>
      <c r="W498" s="90">
        <f>SUM(W$4:W113)/$BB113</f>
        <v>5348.3042769486437</v>
      </c>
      <c r="X498" s="90">
        <f>SUM(X$4:X113)/$BB113</f>
        <v>10028.891783432908</v>
      </c>
      <c r="Y498" s="90">
        <f>SUM(Y$4:Y113)/$BB113</f>
        <v>2652.0890833080784</v>
      </c>
      <c r="Z498" s="90">
        <f>SUM(Z$4:Z113)/$BB113</f>
        <v>3767.9204018821142</v>
      </c>
      <c r="AA498" s="90">
        <f>SUM(AA$4:AA113)/$BB113</f>
        <v>3377.9075802707953</v>
      </c>
      <c r="AB498" s="90">
        <f>SUM(AB$4:AB113)/$BB113</f>
        <v>8973.3656020851522</v>
      </c>
      <c r="AC498" s="90">
        <f>SUM(AC$4:AC113)/$BB113</f>
        <v>5281.7204587732549</v>
      </c>
      <c r="AD498" s="90">
        <f>SUM(AD$4:AD113)/$BB113</f>
        <v>7590.9055960515961</v>
      </c>
      <c r="AE498" s="90">
        <f>SUM(AE$4:AE113)/$BB113</f>
        <v>4273.0020768006025</v>
      </c>
      <c r="AF498" s="90">
        <f>SUM(AF$4:AF113)/$BB113</f>
        <v>3648.8894620955234</v>
      </c>
      <c r="AG498" s="90">
        <f>SUM(AG$4:AG113)/$BB113</f>
        <v>3135.2378669669915</v>
      </c>
      <c r="AH498" s="90">
        <f>SUM(AH$4:AH113)/$BB113</f>
        <v>3080.2614169701592</v>
      </c>
      <c r="AI498" s="90">
        <f>SUM(AI$4:AI113)/$BB113</f>
        <v>2806.0988856472468</v>
      </c>
      <c r="AJ498" s="90">
        <f>SUM(AJ$4:AJ113)/$BB113</f>
        <v>9822.3173711386535</v>
      </c>
      <c r="AK498" s="90">
        <f>SUM(AK$4:AK113)/$BB113</f>
        <v>35231.934175721668</v>
      </c>
      <c r="AL498" s="90">
        <f>SUM(AL$4:AL113)/$BB113</f>
        <v>11386.864849298725</v>
      </c>
      <c r="AM498" s="90">
        <f>SUM(AM$4:AM113)/$BB113</f>
        <v>5472.1827510956891</v>
      </c>
      <c r="AN498" s="90">
        <f>SUM(AN$4:AN113)/$BB113</f>
        <v>1637.3821336283895</v>
      </c>
      <c r="AO498" s="90">
        <f>SUM(AO$4:AO113)/$BB113</f>
        <v>1933.7005844496014</v>
      </c>
      <c r="AP498" s="90">
        <f>SUM(AP$4:AP113)/$BB113</f>
        <v>9192.3465917590038</v>
      </c>
      <c r="AQ498" s="90">
        <f>SUM(AQ$4:AQ113)/$BB113</f>
        <v>7381.8016376020187</v>
      </c>
      <c r="AR498" s="90">
        <f>SUM(AR$4:AR113)/$BB113</f>
        <v>6039.0298831950086</v>
      </c>
      <c r="AS498" s="90">
        <f>SUM(AS$4:AS113)/$BB113</f>
        <v>4803.3113235492528</v>
      </c>
      <c r="AT498" s="90">
        <f>SUM(AT$4:AT113)/$BB113</f>
        <v>7253.4145198296092</v>
      </c>
      <c r="AU498" s="36"/>
      <c r="AV498" s="63"/>
      <c r="AW498" s="65"/>
      <c r="AX498" s="63"/>
      <c r="AY498" s="63"/>
    </row>
    <row r="499" spans="1:51" x14ac:dyDescent="0.25">
      <c r="A499" s="60">
        <v>19630</v>
      </c>
      <c r="B499" s="88">
        <f>SUM(B$4:B114)/$BB114</f>
        <v>7152.2654338590037</v>
      </c>
      <c r="C499" s="90">
        <f>SUM(C$4:C114)/$BB114</f>
        <v>7411.6353970884193</v>
      </c>
      <c r="D499" s="90">
        <f>SUM(D$4:D114)/$BB114</f>
        <v>3628.7473254872762</v>
      </c>
      <c r="E499" s="90">
        <f>SUM(E$4:E114)/$BB114</f>
        <v>1300.7284472863314</v>
      </c>
      <c r="F499" s="88">
        <f>SUM(F$4:F114)/$BB114</f>
        <v>2324.1051196772514</v>
      </c>
      <c r="G499" s="88">
        <f>SUM(G$4:G114)/$BB114</f>
        <v>4931.5376509540183</v>
      </c>
      <c r="H499" s="90">
        <f>SUM(H$4:H114)/$BB114</f>
        <v>2108.9193419186986</v>
      </c>
      <c r="I499" s="90">
        <f>SUM(I$4:I114)/$BB114</f>
        <v>3309.9067151575223</v>
      </c>
      <c r="J499" s="90">
        <f>SUM(J$4:J114)/$BB114</f>
        <v>2904.3931421503671</v>
      </c>
      <c r="K499" s="88">
        <f>SUM(K$4:K114)/$BB114</f>
        <v>3590.6635144403936</v>
      </c>
      <c r="L499" s="90">
        <f>SUM(L$4:L114)/$BB114</f>
        <v>293.79136923486817</v>
      </c>
      <c r="M499" s="90">
        <f>SUM(M$4:M114)/$BB114</f>
        <v>2047.8322063627081</v>
      </c>
      <c r="N499" s="90">
        <f>SUM(N$4:N114)/$BB114</f>
        <v>5100.1968859982526</v>
      </c>
      <c r="O499" s="90">
        <f>SUM(O$4:O114)/$BB114</f>
        <v>9710.3325250260114</v>
      </c>
      <c r="P499" s="90">
        <f>SUM(P$4:P114)/$BB114</f>
        <v>2011.960047480818</v>
      </c>
      <c r="Q499" s="90">
        <f>SUM(Q$4:Q114)/$BB114</f>
        <v>2714.0207393916703</v>
      </c>
      <c r="R499" s="90">
        <f>SUM(R$4:R114)/$BB114</f>
        <v>6599.4604882496851</v>
      </c>
      <c r="S499" s="90">
        <f>SUM(S$4:S114)/$BB114</f>
        <v>2852.1703084933911</v>
      </c>
      <c r="T499" s="90">
        <f>SUM(T$4:T114)/$BB114</f>
        <v>2961.0878064582312</v>
      </c>
      <c r="U499" s="90">
        <f>SUM(U$4:U114)/$BB114</f>
        <v>2206.5192078737559</v>
      </c>
      <c r="V499" s="90">
        <f>SUM(V$4:V114)/$BB114</f>
        <v>5064.7381038070971</v>
      </c>
      <c r="W499" s="90">
        <f>SUM(W$4:W114)/$BB114</f>
        <v>5348.2582255355674</v>
      </c>
      <c r="X499" s="90">
        <f>SUM(X$4:X114)/$BB114</f>
        <v>10029.019095276326</v>
      </c>
      <c r="Y499" s="90">
        <f>SUM(Y$4:Y114)/$BB114</f>
        <v>2652.2720597027323</v>
      </c>
      <c r="Z499" s="90">
        <f>SUM(Z$4:Z114)/$BB114</f>
        <v>3768.0681169336144</v>
      </c>
      <c r="AA499" s="90">
        <f>SUM(AA$4:AA114)/$BB114</f>
        <v>3378.2272575077145</v>
      </c>
      <c r="AB499" s="90">
        <f>SUM(AB$4:AB114)/$BB114</f>
        <v>8974.6391438179835</v>
      </c>
      <c r="AC499" s="90">
        <f>SUM(AC$4:AC114)/$BB114</f>
        <v>5282.3140910653347</v>
      </c>
      <c r="AD499" s="90">
        <f>SUM(AD$4:AD114)/$BB114</f>
        <v>7590.3441376019609</v>
      </c>
      <c r="AE499" s="90">
        <f>SUM(AE$4:AE114)/$BB114</f>
        <v>4272.0419736924223</v>
      </c>
      <c r="AF499" s="90">
        <f>SUM(AF$4:AF114)/$BB114</f>
        <v>3649.2445078064266</v>
      </c>
      <c r="AG499" s="90">
        <f>SUM(AG$4:AG114)/$BB114</f>
        <v>3135.5969494428805</v>
      </c>
      <c r="AH499" s="90">
        <f>SUM(AH$4:AH114)/$BB114</f>
        <v>3080.5656375457247</v>
      </c>
      <c r="AI499" s="90">
        <f>SUM(AI$4:AI114)/$BB114</f>
        <v>2806.4552844060941</v>
      </c>
      <c r="AJ499" s="90">
        <f>SUM(AJ$4:AJ114)/$BB114</f>
        <v>9822.3173710975352</v>
      </c>
      <c r="AK499" s="90">
        <f>SUM(AK$4:AK114)/$BB114</f>
        <v>35231.934175704933</v>
      </c>
      <c r="AL499" s="90">
        <f>SUM(AL$4:AL114)/$BB114</f>
        <v>11386.864849282963</v>
      </c>
      <c r="AM499" s="90">
        <f>SUM(AM$4:AM114)/$BB114</f>
        <v>5472.1827510769435</v>
      </c>
      <c r="AN499" s="90">
        <f>SUM(AN$4:AN114)/$BB114</f>
        <v>1637.382133577531</v>
      </c>
      <c r="AO499" s="90">
        <f>SUM(AO$4:AO114)/$BB114</f>
        <v>1933.7005844131766</v>
      </c>
      <c r="AP499" s="90">
        <f>SUM(AP$4:AP114)/$BB114</f>
        <v>9192.3465917228914</v>
      </c>
      <c r="AQ499" s="90">
        <f>SUM(AQ$4:AQ114)/$BB114</f>
        <v>7381.8016375230691</v>
      </c>
      <c r="AR499" s="90">
        <f>SUM(AR$4:AR114)/$BB114</f>
        <v>6039.0298831283135</v>
      </c>
      <c r="AS499" s="90">
        <f>SUM(AS$4:AS114)/$BB114</f>
        <v>4803.3113235110204</v>
      </c>
      <c r="AT499" s="90">
        <f>SUM(AT$4:AT114)/$BB114</f>
        <v>7253.4145197748057</v>
      </c>
      <c r="AU499" s="36"/>
      <c r="AV499" s="63"/>
      <c r="AW499" s="65"/>
      <c r="AX499" s="63"/>
      <c r="AY499" s="63"/>
    </row>
    <row r="500" spans="1:51" x14ac:dyDescent="0.25">
      <c r="A500" s="60">
        <v>19631</v>
      </c>
      <c r="B500" s="90">
        <f>SUM(B$4:B115)/$BB115</f>
        <v>7151.8434303645827</v>
      </c>
      <c r="C500" s="90">
        <f>SUM(C$4:C115)/$BB115</f>
        <v>7412.9906424264718</v>
      </c>
      <c r="D500" s="90">
        <f>SUM(D$4:D115)/$BB115</f>
        <v>3629.0328908523011</v>
      </c>
      <c r="E500" s="90">
        <f>SUM(E$4:E115)/$BB115</f>
        <v>1300.4179418267656</v>
      </c>
      <c r="F500" s="88">
        <f>SUM(F$4:F115)/$BB115</f>
        <v>2316.9933617145302</v>
      </c>
      <c r="G500" s="88">
        <f>SUM(G$4:G115)/$BB115</f>
        <v>4887.2144442395902</v>
      </c>
      <c r="H500" s="90">
        <f>SUM(H$4:H115)/$BB115</f>
        <v>2108.9339507888917</v>
      </c>
      <c r="I500" s="90">
        <f>SUM(I$4:I115)/$BB115</f>
        <v>3310.2704810034838</v>
      </c>
      <c r="J500" s="90">
        <f>SUM(J$4:J115)/$BB115</f>
        <v>2904.7824906619858</v>
      </c>
      <c r="K500" s="88">
        <f>SUM(K$4:K115)/$BB115</f>
        <v>3638.1555643799275</v>
      </c>
      <c r="L500" s="90">
        <f>SUM(L$4:L115)/$BB115</f>
        <v>293.63090261281019</v>
      </c>
      <c r="M500" s="90">
        <f>SUM(M$4:M115)/$BB115</f>
        <v>2046.8601887817697</v>
      </c>
      <c r="N500" s="90">
        <f>SUM(N$4:N115)/$BB115</f>
        <v>5099.3729947977308</v>
      </c>
      <c r="O500" s="90">
        <f>SUM(O$4:O115)/$BB115</f>
        <v>9711.886822314149</v>
      </c>
      <c r="P500" s="90">
        <f>SUM(P$4:P115)/$BB115</f>
        <v>2011.8213595878474</v>
      </c>
      <c r="Q500" s="90">
        <f>SUM(Q$4:Q115)/$BB115</f>
        <v>2713.949454427061</v>
      </c>
      <c r="R500" s="90">
        <f>SUM(R$4:R115)/$BB115</f>
        <v>6600.0299116147371</v>
      </c>
      <c r="S500" s="90">
        <f>SUM(S$4:S115)/$BB115</f>
        <v>2851.730571474086</v>
      </c>
      <c r="T500" s="90">
        <f>SUM(T$4:T115)/$BB115</f>
        <v>2960.8392599990757</v>
      </c>
      <c r="U500" s="90">
        <f>SUM(U$4:U115)/$BB115</f>
        <v>2206.1154661672977</v>
      </c>
      <c r="V500" s="90">
        <f>SUM(V$4:V115)/$BB115</f>
        <v>5065.1471415226988</v>
      </c>
      <c r="W500" s="90">
        <f>SUM(W$4:W115)/$BB115</f>
        <v>5348.2020225489259</v>
      </c>
      <c r="X500" s="90">
        <f>SUM(X$4:X115)/$BB115</f>
        <v>10029.174471700864</v>
      </c>
      <c r="Y500" s="90">
        <f>SUM(Y$4:Y115)/$BB115</f>
        <v>2652.4953713705404</v>
      </c>
      <c r="Z500" s="90">
        <f>SUM(Z$4:Z115)/$BB115</f>
        <v>3768.2483942548365</v>
      </c>
      <c r="AA500" s="90">
        <f>SUM(AA$4:AA115)/$BB115</f>
        <v>3378.6174043219521</v>
      </c>
      <c r="AB500" s="90">
        <f>SUM(AB$4:AB115)/$BB115</f>
        <v>8976.1934248149355</v>
      </c>
      <c r="AC500" s="90">
        <f>SUM(AC$4:AC115)/$BB115</f>
        <v>5283.0385835350453</v>
      </c>
      <c r="AD500" s="90">
        <f>SUM(AD$4:AD115)/$BB115</f>
        <v>7589.6589113769842</v>
      </c>
      <c r="AE500" s="90">
        <f>SUM(AE$4:AE115)/$BB115</f>
        <v>4270.8702256663855</v>
      </c>
      <c r="AF500" s="90">
        <f>SUM(AF$4:AF115)/$BB115</f>
        <v>3649.6778197252165</v>
      </c>
      <c r="AG500" s="90">
        <f>SUM(AG$4:AG115)/$BB115</f>
        <v>3136.035187987482</v>
      </c>
      <c r="AH500" s="90">
        <f>SUM(AH$4:AH115)/$BB115</f>
        <v>3080.9369204519103</v>
      </c>
      <c r="AI500" s="90">
        <f>SUM(AI$4:AI115)/$BB115</f>
        <v>2806.8902476420453</v>
      </c>
      <c r="AJ500" s="90">
        <f>SUM(AJ$4:AJ115)/$BB115</f>
        <v>9822.3173710545434</v>
      </c>
      <c r="AK500" s="90">
        <f>SUM(AK$4:AK115)/$BB115</f>
        <v>35231.934175687107</v>
      </c>
      <c r="AL500" s="90">
        <f>SUM(AL$4:AL115)/$BB115</f>
        <v>11386.864849266585</v>
      </c>
      <c r="AM500" s="90">
        <f>SUM(AM$4:AM115)/$BB115</f>
        <v>5472.1827510575913</v>
      </c>
      <c r="AN500" s="90">
        <f>SUM(AN$4:AN115)/$BB115</f>
        <v>1637.3821335245104</v>
      </c>
      <c r="AO500" s="90">
        <f>SUM(AO$4:AO115)/$BB115</f>
        <v>1933.7005843756649</v>
      </c>
      <c r="AP500" s="90">
        <f>SUM(AP$4:AP115)/$BB115</f>
        <v>9192.3465916855912</v>
      </c>
      <c r="AQ500" s="90">
        <f>SUM(AQ$4:AQ115)/$BB115</f>
        <v>7381.801637440999</v>
      </c>
      <c r="AR500" s="90">
        <f>SUM(AR$4:AR115)/$BB115</f>
        <v>6039.0298830589809</v>
      </c>
      <c r="AS500" s="90">
        <f>SUM(AS$4:AS115)/$BB115</f>
        <v>4803.3113234712509</v>
      </c>
      <c r="AT500" s="90">
        <f>SUM(AT$4:AT115)/$BB115</f>
        <v>7253.4145197174721</v>
      </c>
      <c r="AU500" s="36"/>
      <c r="AV500" s="63"/>
      <c r="AW500" s="65"/>
      <c r="AX500" s="63"/>
      <c r="AY500" s="63"/>
    </row>
    <row r="501" spans="1:51" x14ac:dyDescent="0.25">
      <c r="A501" s="60">
        <v>19632</v>
      </c>
      <c r="B501" s="90">
        <f>SUM(B$4:B116)/$BB116</f>
        <v>7150.5552156519743</v>
      </c>
      <c r="C501" s="90">
        <f>SUM(C$4:C116)/$BB116</f>
        <v>7412.3544919260212</v>
      </c>
      <c r="D501" s="90">
        <f>SUM(D$4:D116)/$BB116</f>
        <v>3628.5740909170895</v>
      </c>
      <c r="E501" s="90">
        <f>SUM(E$4:E116)/$BB116</f>
        <v>1300.0925391189874</v>
      </c>
      <c r="F501" s="88">
        <f>SUM(F$4:F116)/$BB116</f>
        <v>2322.8716809203706</v>
      </c>
      <c r="G501" s="88">
        <f>SUM(G$4:G116)/$BB116</f>
        <v>4886.3254344893639</v>
      </c>
      <c r="H501" s="90">
        <f>SUM(H$4:H116)/$BB116</f>
        <v>2108.608308887467</v>
      </c>
      <c r="I501" s="90">
        <f>SUM(I$4:I116)/$BB116</f>
        <v>3309.8922592227532</v>
      </c>
      <c r="J501" s="90">
        <f>SUM(J$4:J116)/$BB116</f>
        <v>2904.4779527177502</v>
      </c>
      <c r="K501" s="88">
        <f>SUM(K$4:K116)/$BB116</f>
        <v>3652.5794457363545</v>
      </c>
      <c r="L501" s="90">
        <f>SUM(L$4:L116)/$BB116</f>
        <v>293.52219067563578</v>
      </c>
      <c r="M501" s="90">
        <f>SUM(M$4:M116)/$BB116</f>
        <v>2046.159533668892</v>
      </c>
      <c r="N501" s="90">
        <f>SUM(N$4:N116)/$BB116</f>
        <v>5098.2505194249952</v>
      </c>
      <c r="O501" s="90">
        <f>SUM(O$4:O116)/$BB116</f>
        <v>9710.9671138744179</v>
      </c>
      <c r="P501" s="90">
        <f>SUM(P$4:P116)/$BB116</f>
        <v>2011.4511923983698</v>
      </c>
      <c r="Q501" s="90">
        <f>SUM(Q$4:Q116)/$BB116</f>
        <v>2713.4952602772696</v>
      </c>
      <c r="R501" s="90">
        <f>SUM(R$4:R116)/$BB116</f>
        <v>6599.2150313154252</v>
      </c>
      <c r="S501" s="90">
        <f>SUM(S$4:S116)/$BB116</f>
        <v>2851.1110408721479</v>
      </c>
      <c r="T501" s="90">
        <f>SUM(T$4:T116)/$BB116</f>
        <v>2960.277147820746</v>
      </c>
      <c r="U501" s="90">
        <f>SUM(U$4:U116)/$BB116</f>
        <v>2205.6114070185836</v>
      </c>
      <c r="V501" s="90">
        <f>SUM(V$4:V116)/$BB116</f>
        <v>5064.510862525286</v>
      </c>
      <c r="W501" s="90">
        <f>SUM(W$4:W116)/$BB116</f>
        <v>5347.3398370787745</v>
      </c>
      <c r="X501" s="90">
        <f>SUM(X$4:X116)/$BB116</f>
        <v>10027.659360710655</v>
      </c>
      <c r="Y501" s="90">
        <f>SUM(Y$4:Y116)/$BB116</f>
        <v>2652.1657195457046</v>
      </c>
      <c r="Z501" s="90">
        <f>SUM(Z$4:Z116)/$BB116</f>
        <v>3767.7266615207245</v>
      </c>
      <c r="AA501" s="90">
        <f>SUM(AA$4:AA116)/$BB116</f>
        <v>3378.2387324924739</v>
      </c>
      <c r="AB501" s="90">
        <f>SUM(AB$4:AB116)/$BB116</f>
        <v>8975.3892963737962</v>
      </c>
      <c r="AC501" s="90">
        <f>SUM(AC$4:AC116)/$BB116</f>
        <v>5282.4910925711283</v>
      </c>
      <c r="AD501" s="90">
        <f>SUM(AD$4:AD116)/$BB116</f>
        <v>7588.1992586351807</v>
      </c>
      <c r="AE501" s="90">
        <f>SUM(AE$4:AE116)/$BB116</f>
        <v>4269.7422605050806</v>
      </c>
      <c r="AF501" s="90">
        <f>SUM(AF$4:AF116)/$BB116</f>
        <v>3649.2733945994478</v>
      </c>
      <c r="AG501" s="90">
        <f>SUM(AG$4:AG116)/$BB116</f>
        <v>3135.7133836358507</v>
      </c>
      <c r="AH501" s="90">
        <f>SUM(AH$4:AH116)/$BB116</f>
        <v>3080.5976612679037</v>
      </c>
      <c r="AI501" s="90">
        <f>SUM(AI$4:AI116)/$BB116</f>
        <v>2806.6188786422799</v>
      </c>
      <c r="AJ501" s="90">
        <f>SUM(AJ$4:AJ116)/$BB116</f>
        <v>9822.317371038409</v>
      </c>
      <c r="AK501" s="90">
        <f>SUM(AK$4:AK116)/$BB116</f>
        <v>35231.934175680362</v>
      </c>
      <c r="AL501" s="90">
        <f>SUM(AL$4:AL116)/$BB116</f>
        <v>11386.864849260457</v>
      </c>
      <c r="AM501" s="90">
        <f>SUM(AM$4:AM116)/$BB116</f>
        <v>5472.1827510503708</v>
      </c>
      <c r="AN501" s="90">
        <f>SUM(AN$4:AN116)/$BB116</f>
        <v>1637.3821335046396</v>
      </c>
      <c r="AO501" s="90">
        <f>SUM(AO$4:AO116)/$BB116</f>
        <v>1933.7005843616851</v>
      </c>
      <c r="AP501" s="90">
        <f>SUM(AP$4:AP116)/$BB116</f>
        <v>9192.3465916716705</v>
      </c>
      <c r="AQ501" s="90">
        <f>SUM(AQ$4:AQ116)/$BB116</f>
        <v>7381.8016374102808</v>
      </c>
      <c r="AR501" s="90">
        <f>SUM(AR$4:AR116)/$BB116</f>
        <v>6039.0298830330303</v>
      </c>
      <c r="AS501" s="90">
        <f>SUM(AS$4:AS116)/$BB116</f>
        <v>4803.3113234563607</v>
      </c>
      <c r="AT501" s="90">
        <f>SUM(AT$4:AT116)/$BB116</f>
        <v>7253.4145196959498</v>
      </c>
      <c r="AU501" s="36"/>
      <c r="AV501" s="63"/>
      <c r="AW501" s="65"/>
      <c r="AX501" s="63"/>
      <c r="AY501" s="63"/>
    </row>
    <row r="502" spans="1:51" x14ac:dyDescent="0.25">
      <c r="A502" s="60">
        <v>19633</v>
      </c>
      <c r="B502" s="90">
        <f>SUM(B$4:B117)/$BB117</f>
        <v>7150.1700936933312</v>
      </c>
      <c r="C502" s="90">
        <f>SUM(C$4:C117)/$BB117</f>
        <v>7413.6453185488517</v>
      </c>
      <c r="D502" s="90">
        <f>SUM(D$4:D117)/$BB117</f>
        <v>3628.8497582387781</v>
      </c>
      <c r="E502" s="90">
        <f>SUM(E$4:E117)/$BB117</f>
        <v>1299.8021255601141</v>
      </c>
      <c r="F502" s="88">
        <f>SUM(F$4:F117)/$BB117</f>
        <v>2307.1100754281174</v>
      </c>
      <c r="G502" s="88">
        <f>SUM(G$4:G117)/$BB117</f>
        <v>4916.3090955379457</v>
      </c>
      <c r="H502" s="90">
        <f>SUM(H$4:H117)/$BB117</f>
        <v>2108.6258314709448</v>
      </c>
      <c r="I502" s="90">
        <f>SUM(I$4:I117)/$BB117</f>
        <v>3310.2410824544513</v>
      </c>
      <c r="J502" s="90">
        <f>SUM(J$4:J117)/$BB117</f>
        <v>2904.8501727022222</v>
      </c>
      <c r="K502" s="88">
        <f>SUM(K$4:K117)/$BB117</f>
        <v>3634.4031160792133</v>
      </c>
      <c r="L502" s="90">
        <f>SUM(L$4:L117)/$BB117</f>
        <v>293.37143446461266</v>
      </c>
      <c r="M502" s="90">
        <f>SUM(M$4:M117)/$BB117</f>
        <v>2045.2468132983224</v>
      </c>
      <c r="N502" s="90">
        <f>SUM(N$4:N117)/$BB117</f>
        <v>5097.4828719020443</v>
      </c>
      <c r="O502" s="90">
        <f>SUM(O$4:O117)/$BB117</f>
        <v>9712.4496828153551</v>
      </c>
      <c r="P502" s="90">
        <f>SUM(P$4:P117)/$BB117</f>
        <v>2011.3240232462674</v>
      </c>
      <c r="Q502" s="90">
        <f>SUM(Q$4:Q117)/$BB117</f>
        <v>2713.432883145113</v>
      </c>
      <c r="R502" s="90">
        <f>SUM(R$4:R117)/$BB117</f>
        <v>6599.7635862043899</v>
      </c>
      <c r="S502" s="90">
        <f>SUM(S$4:S117)/$BB117</f>
        <v>2850.7015541282776</v>
      </c>
      <c r="T502" s="90">
        <f>SUM(T$4:T117)/$BB117</f>
        <v>2960.0480981560249</v>
      </c>
      <c r="U502" s="90">
        <f>SUM(U$4:U117)/$BB117</f>
        <v>2205.2347064435876</v>
      </c>
      <c r="V502" s="90">
        <f>SUM(V$4:V117)/$BB117</f>
        <v>5064.9054859847347</v>
      </c>
      <c r="W502" s="90">
        <f>SUM(W$4:W117)/$BB117</f>
        <v>5347.2963626953906</v>
      </c>
      <c r="X502" s="90">
        <f>SUM(X$4:X117)/$BB117</f>
        <v>10027.823674715803</v>
      </c>
      <c r="Y502" s="90">
        <f>SUM(Y$4:Y117)/$BB117</f>
        <v>2652.3809612666228</v>
      </c>
      <c r="Z502" s="90">
        <f>SUM(Z$4:Z117)/$BB117</f>
        <v>3767.9033171142732</v>
      </c>
      <c r="AA502" s="90">
        <f>SUM(AA$4:AA117)/$BB117</f>
        <v>3378.6125476651373</v>
      </c>
      <c r="AB502" s="90">
        <f>SUM(AB$4:AB117)/$BB117</f>
        <v>8976.8705417227357</v>
      </c>
      <c r="AC502" s="90">
        <f>SUM(AC$4:AC117)/$BB117</f>
        <v>5283.1834954346386</v>
      </c>
      <c r="AD502" s="90">
        <f>SUM(AD$4:AD117)/$BB117</f>
        <v>7587.5667645431304</v>
      </c>
      <c r="AE502" s="90">
        <f>SUM(AE$4:AE117)/$BB117</f>
        <v>4268.6452010364364</v>
      </c>
      <c r="AF502" s="90">
        <f>SUM(AF$4:AF117)/$BB117</f>
        <v>3649.688385286699</v>
      </c>
      <c r="AG502" s="90">
        <f>SUM(AG$4:AG117)/$BB117</f>
        <v>3136.1321054630912</v>
      </c>
      <c r="AH502" s="90">
        <f>SUM(AH$4:AH117)/$BB117</f>
        <v>3080.953163343554</v>
      </c>
      <c r="AI502" s="90">
        <f>SUM(AI$4:AI117)/$BB117</f>
        <v>2807.0339274097523</v>
      </c>
      <c r="AJ502" s="90">
        <f>SUM(AJ$4:AJ117)/$BB117</f>
        <v>9822.3173710073133</v>
      </c>
      <c r="AK502" s="90">
        <f>SUM(AK$4:AK117)/$BB117</f>
        <v>35231.934175667135</v>
      </c>
      <c r="AL502" s="90">
        <f>SUM(AL$4:AL117)/$BB117</f>
        <v>11386.864849248721</v>
      </c>
      <c r="AM502" s="90">
        <f>SUM(AM$4:AM117)/$BB117</f>
        <v>5472.1827510366238</v>
      </c>
      <c r="AN502" s="90">
        <f>SUM(AN$4:AN117)/$BB117</f>
        <v>1637.3821334664437</v>
      </c>
      <c r="AO502" s="90">
        <f>SUM(AO$4:AO117)/$BB117</f>
        <v>1933.7005843351321</v>
      </c>
      <c r="AP502" s="90">
        <f>SUM(AP$4:AP117)/$BB117</f>
        <v>9192.3465916451551</v>
      </c>
      <c r="AQ502" s="90">
        <f>SUM(AQ$4:AQ117)/$BB117</f>
        <v>7381.8016373514001</v>
      </c>
      <c r="AR502" s="90">
        <f>SUM(AR$4:AR117)/$BB117</f>
        <v>6039.0298829832891</v>
      </c>
      <c r="AS502" s="90">
        <f>SUM(AS$4:AS117)/$BB117</f>
        <v>4803.3113234278035</v>
      </c>
      <c r="AT502" s="90">
        <f>SUM(AT$4:AT117)/$BB117</f>
        <v>7253.4145196544396</v>
      </c>
      <c r="AU502" s="36"/>
      <c r="AV502" s="63"/>
      <c r="AW502" s="65"/>
      <c r="AX502" s="63"/>
      <c r="AY502" s="63"/>
    </row>
    <row r="503" spans="1:51" x14ac:dyDescent="0.25">
      <c r="A503" s="60">
        <v>19634</v>
      </c>
      <c r="B503" s="90">
        <f>SUM(B$4:B118)/$BB118</f>
        <v>7149.8001825299843</v>
      </c>
      <c r="C503" s="90">
        <f>SUM(C$4:C118)/$BB118</f>
        <v>7414.8851625990519</v>
      </c>
      <c r="D503" s="90">
        <f>SUM(D$4:D118)/$BB118</f>
        <v>3629.1145377844859</v>
      </c>
      <c r="E503" s="90">
        <f>SUM(E$4:E118)/$BB118</f>
        <v>1299.5231821921834</v>
      </c>
      <c r="F503" s="88">
        <f>SUM(F$4:F118)/$BB118</f>
        <v>2339.0169829560596</v>
      </c>
      <c r="G503" s="88">
        <f>SUM(G$4:G118)/$BB118</f>
        <v>4899.739780189715</v>
      </c>
      <c r="H503" s="90">
        <f>SUM(H$4:H118)/$BB118</f>
        <v>2108.6426619799681</v>
      </c>
      <c r="I503" s="90">
        <f>SUM(I$4:I118)/$BB118</f>
        <v>3310.5761285401404</v>
      </c>
      <c r="J503" s="90">
        <f>SUM(J$4:J118)/$BB118</f>
        <v>2905.207691461726</v>
      </c>
      <c r="K503" s="88">
        <f>SUM(K$4:K118)/$BB118</f>
        <v>3615.267428041373</v>
      </c>
      <c r="L503" s="90">
        <f>SUM(L$4:L118)/$BB118</f>
        <v>293.22663253002855</v>
      </c>
      <c r="M503" s="90">
        <f>SUM(M$4:M118)/$BB118</f>
        <v>2044.3701417860361</v>
      </c>
      <c r="N503" s="90">
        <f>SUM(N$4:N118)/$BB118</f>
        <v>5096.7455434291624</v>
      </c>
      <c r="O503" s="90">
        <f>SUM(O$4:O118)/$BB118</f>
        <v>9713.8736961154627</v>
      </c>
      <c r="P503" s="90">
        <f>SUM(P$4:P118)/$BB118</f>
        <v>2011.2018767733678</v>
      </c>
      <c r="Q503" s="90">
        <f>SUM(Q$4:Q118)/$BB118</f>
        <v>2713.3729696620576</v>
      </c>
      <c r="R503" s="90">
        <f>SUM(R$4:R118)/$BB118</f>
        <v>6600.290475331064</v>
      </c>
      <c r="S503" s="90">
        <f>SUM(S$4:S118)/$BB118</f>
        <v>2850.3082404959459</v>
      </c>
      <c r="T503" s="90">
        <f>SUM(T$4:T118)/$BB118</f>
        <v>2959.8280950488056</v>
      </c>
      <c r="U503" s="90">
        <f>SUM(U$4:U118)/$BB118</f>
        <v>2204.872884056007</v>
      </c>
      <c r="V503" s="90">
        <f>SUM(V$4:V118)/$BB118</f>
        <v>5065.2845233681746</v>
      </c>
      <c r="W503" s="90">
        <f>SUM(W$4:W118)/$BB118</f>
        <v>5347.2546053749493</v>
      </c>
      <c r="X503" s="90">
        <f>SUM(X$4:X118)/$BB118</f>
        <v>10027.981498957473</v>
      </c>
      <c r="Y503" s="90">
        <f>SUM(Y$4:Y118)/$BB118</f>
        <v>2652.5877017853236</v>
      </c>
      <c r="Z503" s="90">
        <f>SUM(Z$4:Z118)/$BB118</f>
        <v>3768.072995504845</v>
      </c>
      <c r="AA503" s="90">
        <f>SUM(AA$4:AA118)/$BB118</f>
        <v>3378.9715986082629</v>
      </c>
      <c r="AB503" s="90">
        <f>SUM(AB$4:AB118)/$BB118</f>
        <v>8978.293283716861</v>
      </c>
      <c r="AC503" s="90">
        <f>SUM(AC$4:AC118)/$BB118</f>
        <v>5283.8485511158278</v>
      </c>
      <c r="AD503" s="90">
        <f>SUM(AD$4:AD118)/$BB118</f>
        <v>7586.9592514786982</v>
      </c>
      <c r="AE503" s="90">
        <f>SUM(AE$4:AE118)/$BB118</f>
        <v>4267.5914710972511</v>
      </c>
      <c r="AF503" s="90">
        <f>SUM(AF$4:AF118)/$BB118</f>
        <v>3650.0869854836392</v>
      </c>
      <c r="AG503" s="90">
        <f>SUM(AG$4:AG118)/$BB118</f>
        <v>3136.5342894325559</v>
      </c>
      <c r="AH503" s="90">
        <f>SUM(AH$4:AH118)/$BB118</f>
        <v>3081.294624498817</v>
      </c>
      <c r="AI503" s="90">
        <f>SUM(AI$4:AI118)/$BB118</f>
        <v>2807.4325833963171</v>
      </c>
      <c r="AJ503" s="90">
        <f>SUM(AJ$4:AJ118)/$BB118</f>
        <v>9822.3173709837065</v>
      </c>
      <c r="AK503" s="90">
        <f>SUM(AK$4:AK118)/$BB118</f>
        <v>35231.934175656934</v>
      </c>
      <c r="AL503" s="90">
        <f>SUM(AL$4:AL118)/$BB118</f>
        <v>11386.864849239864</v>
      </c>
      <c r="AM503" s="90">
        <f>SUM(AM$4:AM118)/$BB118</f>
        <v>5472.1827510263147</v>
      </c>
      <c r="AN503" s="90">
        <f>SUM(AN$4:AN118)/$BB118</f>
        <v>1637.3821334375261</v>
      </c>
      <c r="AO503" s="90">
        <f>SUM(AO$4:AO118)/$BB118</f>
        <v>1933.7005843152651</v>
      </c>
      <c r="AP503" s="90">
        <f>SUM(AP$4:AP118)/$BB118</f>
        <v>9192.346591625259</v>
      </c>
      <c r="AQ503" s="90">
        <f>SUM(AQ$4:AQ118)/$BB118</f>
        <v>7381.8016373069468</v>
      </c>
      <c r="AR503" s="90">
        <f>SUM(AR$4:AR118)/$BB118</f>
        <v>6039.0298829457342</v>
      </c>
      <c r="AS503" s="90">
        <f>SUM(AS$4:AS118)/$BB118</f>
        <v>4803.3113234062303</v>
      </c>
      <c r="AT503" s="90">
        <f>SUM(AT$4:AT118)/$BB118</f>
        <v>7253.4145196229056</v>
      </c>
      <c r="AU503" s="36"/>
      <c r="AV503" s="63"/>
      <c r="AW503" s="65"/>
      <c r="AX503" s="63"/>
      <c r="AY503" s="63"/>
    </row>
    <row r="504" spans="1:51" x14ac:dyDescent="0.25">
      <c r="A504" s="60">
        <v>19635</v>
      </c>
      <c r="B504" s="90">
        <f>SUM(B$4:B119)/$BB119</f>
        <v>7149.7245494008512</v>
      </c>
      <c r="C504" s="90">
        <f>SUM(C$4:C119)/$BB119</f>
        <v>7415.1386647740246</v>
      </c>
      <c r="D504" s="90">
        <f>SUM(D$4:D119)/$BB119</f>
        <v>3629.1686753920148</v>
      </c>
      <c r="E504" s="90">
        <f>SUM(E$4:E119)/$BB119</f>
        <v>1299.4661486074729</v>
      </c>
      <c r="F504" s="88">
        <f>SUM(F$4:F119)/$BB119</f>
        <v>2335.7778760692477</v>
      </c>
      <c r="G504" s="88">
        <f>SUM(G$4:G119)/$BB119</f>
        <v>4907.3036260699673</v>
      </c>
      <c r="H504" s="90">
        <f>SUM(H$4:H119)/$BB119</f>
        <v>2108.6461031954263</v>
      </c>
      <c r="I504" s="90">
        <f>SUM(I$4:I119)/$BB119</f>
        <v>3310.6446330519393</v>
      </c>
      <c r="J504" s="90">
        <f>SUM(J$4:J119)/$BB119</f>
        <v>2905.2807908028099</v>
      </c>
      <c r="K504" s="88">
        <f>SUM(K$4:K119)/$BB119</f>
        <v>3610.1661191550634</v>
      </c>
      <c r="L504" s="90">
        <f>SUM(L$4:L119)/$BB119</f>
        <v>293.19702589891511</v>
      </c>
      <c r="M504" s="90">
        <f>SUM(M$4:M119)/$BB119</f>
        <v>2044.1908949399792</v>
      </c>
      <c r="N504" s="90">
        <f>SUM(N$4:N119)/$BB119</f>
        <v>5096.5947870722357</v>
      </c>
      <c r="O504" s="90">
        <f>SUM(O$4:O119)/$BB119</f>
        <v>9714.1648540790429</v>
      </c>
      <c r="P504" s="90">
        <f>SUM(P$4:P119)/$BB119</f>
        <v>2011.1769023447657</v>
      </c>
      <c r="Q504" s="90">
        <f>SUM(Q$4:Q119)/$BB119</f>
        <v>2713.3607195742852</v>
      </c>
      <c r="R504" s="90">
        <f>SUM(R$4:R119)/$BB119</f>
        <v>6600.3982046373712</v>
      </c>
      <c r="S504" s="90">
        <f>SUM(S$4:S119)/$BB119</f>
        <v>2850.2278224292245</v>
      </c>
      <c r="T504" s="90">
        <f>SUM(T$4:T119)/$BB119</f>
        <v>2959.7831125637813</v>
      </c>
      <c r="U504" s="90">
        <f>SUM(U$4:U119)/$BB119</f>
        <v>2204.7989047821998</v>
      </c>
      <c r="V504" s="90">
        <f>SUM(V$4:V119)/$BB119</f>
        <v>5065.3620224705855</v>
      </c>
      <c r="W504" s="90">
        <f>SUM(W$4:W119)/$BB119</f>
        <v>5347.2460675497159</v>
      </c>
      <c r="X504" s="90">
        <f>SUM(X$4:X119)/$BB119</f>
        <v>10028.01376816759</v>
      </c>
      <c r="Y504" s="90">
        <f>SUM(Y$4:Y119)/$BB119</f>
        <v>2652.6299725621298</v>
      </c>
      <c r="Z504" s="90">
        <f>SUM(Z$4:Z119)/$BB119</f>
        <v>3768.1076884494678</v>
      </c>
      <c r="AA504" s="90">
        <f>SUM(AA$4:AA119)/$BB119</f>
        <v>3379.045011224157</v>
      </c>
      <c r="AB504" s="90">
        <f>SUM(AB$4:AB119)/$BB119</f>
        <v>8978.5841817460187</v>
      </c>
      <c r="AC504" s="90">
        <f>SUM(AC$4:AC119)/$BB119</f>
        <v>5283.9845303642714</v>
      </c>
      <c r="AD504" s="90">
        <f>SUM(AD$4:AD119)/$BB119</f>
        <v>7586.8350375638302</v>
      </c>
      <c r="AE504" s="90">
        <f>SUM(AE$4:AE119)/$BB119</f>
        <v>4267.3760223625904</v>
      </c>
      <c r="AF504" s="90">
        <f>SUM(AF$4:AF119)/$BB119</f>
        <v>3650.1684844571664</v>
      </c>
      <c r="AG504" s="90">
        <f>SUM(AG$4:AG119)/$BB119</f>
        <v>3136.6165211547045</v>
      </c>
      <c r="AH504" s="90">
        <f>SUM(AH$4:AH119)/$BB119</f>
        <v>3081.3644406553426</v>
      </c>
      <c r="AI504" s="90">
        <f>SUM(AI$4:AI119)/$BB119</f>
        <v>2807.5140937768992</v>
      </c>
      <c r="AJ504" s="90">
        <f>SUM(AJ$4:AJ119)/$BB119</f>
        <v>9822.3173709791481</v>
      </c>
      <c r="AK504" s="90">
        <f>SUM(AK$4:AK119)/$BB119</f>
        <v>35231.934175654947</v>
      </c>
      <c r="AL504" s="90">
        <f>SUM(AL$4:AL119)/$BB119</f>
        <v>11386.864849238156</v>
      </c>
      <c r="AM504" s="90">
        <f>SUM(AM$4:AM119)/$BB119</f>
        <v>5472.1827510243293</v>
      </c>
      <c r="AN504" s="90">
        <f>SUM(AN$4:AN119)/$BB119</f>
        <v>1637.3821334319452</v>
      </c>
      <c r="AO504" s="90">
        <f>SUM(AO$4:AO119)/$BB119</f>
        <v>1933.7005843114425</v>
      </c>
      <c r="AP504" s="90">
        <f>SUM(AP$4:AP119)/$BB119</f>
        <v>9192.34659162143</v>
      </c>
      <c r="AQ504" s="90">
        <f>SUM(AQ$4:AQ119)/$BB119</f>
        <v>7381.801637298373</v>
      </c>
      <c r="AR504" s="90">
        <f>SUM(AR$4:AR119)/$BB119</f>
        <v>6039.0298829384919</v>
      </c>
      <c r="AS504" s="90">
        <f>SUM(AS$4:AS119)/$BB119</f>
        <v>4803.3113234020693</v>
      </c>
      <c r="AT504" s="90">
        <f>SUM(AT$4:AT119)/$BB119</f>
        <v>7253.4145196168138</v>
      </c>
      <c r="AU504" s="36"/>
      <c r="AV504" s="63"/>
      <c r="AW504" s="65"/>
      <c r="AX504" s="63"/>
      <c r="AY504" s="63"/>
    </row>
    <row r="505" spans="1:51" x14ac:dyDescent="0.25">
      <c r="A505" s="60">
        <v>19636</v>
      </c>
      <c r="B505" s="90">
        <f>SUM(B$4:B120)/$BB120</f>
        <v>7149.4775234988765</v>
      </c>
      <c r="C505" s="90">
        <f>SUM(C$4:C120)/$BB120</f>
        <v>7415.9666299155551</v>
      </c>
      <c r="D505" s="90">
        <f>SUM(D$4:D120)/$BB120</f>
        <v>3629.3454945856947</v>
      </c>
      <c r="E505" s="90">
        <f>SUM(E$4:E120)/$BB120</f>
        <v>1299.2798708265041</v>
      </c>
      <c r="F505" s="90">
        <f>SUM(F$4:F120)/$BB120</f>
        <v>2335.7793636411648</v>
      </c>
      <c r="G505" s="88">
        <f>SUM(G$4:G120)/$BB120</f>
        <v>4898.6301896881687</v>
      </c>
      <c r="H505" s="90">
        <f>SUM(H$4:H120)/$BB120</f>
        <v>2108.6573425661209</v>
      </c>
      <c r="I505" s="90">
        <f>SUM(I$4:I120)/$BB120</f>
        <v>3310.8683760915451</v>
      </c>
      <c r="J505" s="90">
        <f>SUM(J$4:J120)/$BB120</f>
        <v>2905.5195410470751</v>
      </c>
      <c r="K505" s="88">
        <f>SUM(K$4:K120)/$BB120</f>
        <v>3616.3017079422602</v>
      </c>
      <c r="L505" s="90">
        <f>SUM(L$4:L120)/$BB120</f>
        <v>293.10032748005784</v>
      </c>
      <c r="M505" s="90">
        <f>SUM(M$4:M120)/$BB120</f>
        <v>2043.6054555984406</v>
      </c>
      <c r="N505" s="90">
        <f>SUM(N$4:N120)/$BB120</f>
        <v>5096.1024007025926</v>
      </c>
      <c r="O505" s="90">
        <f>SUM(O$4:O120)/$BB120</f>
        <v>9715.1158070518286</v>
      </c>
      <c r="P505" s="90">
        <f>SUM(P$4:P120)/$BB120</f>
        <v>2011.0953331904445</v>
      </c>
      <c r="Q505" s="90">
        <f>SUM(Q$4:Q120)/$BB120</f>
        <v>2713.3207094744075</v>
      </c>
      <c r="R505" s="90">
        <f>SUM(R$4:R120)/$BB120</f>
        <v>6600.750060041797</v>
      </c>
      <c r="S505" s="90">
        <f>SUM(S$4:S120)/$BB120</f>
        <v>2849.9651684330579</v>
      </c>
      <c r="T505" s="90">
        <f>SUM(T$4:T120)/$BB120</f>
        <v>2959.6361949607672</v>
      </c>
      <c r="U505" s="90">
        <f>SUM(U$4:U120)/$BB120</f>
        <v>2204.5572805725528</v>
      </c>
      <c r="V505" s="90">
        <f>SUM(V$4:V120)/$BB120</f>
        <v>5065.6151428067506</v>
      </c>
      <c r="W505" s="90">
        <f>SUM(W$4:W120)/$BB120</f>
        <v>5347.2181820953056</v>
      </c>
      <c r="X505" s="90">
        <f>SUM(X$4:X120)/$BB120</f>
        <v>10028.119162846013</v>
      </c>
      <c r="Y505" s="90">
        <f>SUM(Y$4:Y120)/$BB120</f>
        <v>2652.7680334305323</v>
      </c>
      <c r="Z505" s="90">
        <f>SUM(Z$4:Z120)/$BB120</f>
        <v>3768.2209993087868</v>
      </c>
      <c r="AA505" s="90">
        <f>SUM(AA$4:AA120)/$BB120</f>
        <v>3379.2847846642694</v>
      </c>
      <c r="AB505" s="90">
        <f>SUM(AB$4:AB120)/$BB120</f>
        <v>8979.5342857675241</v>
      </c>
      <c r="AC505" s="90">
        <f>SUM(AC$4:AC120)/$BB120</f>
        <v>5284.4286531088492</v>
      </c>
      <c r="AD505" s="90">
        <f>SUM(AD$4:AD120)/$BB120</f>
        <v>7586.4293416573601</v>
      </c>
      <c r="AE505" s="90">
        <f>SUM(AE$4:AE120)/$BB120</f>
        <v>4266.6723437938335</v>
      </c>
      <c r="AF505" s="90">
        <f>SUM(AF$4:AF120)/$BB120</f>
        <v>3650.4346688090841</v>
      </c>
      <c r="AG505" s="90">
        <f>SUM(AG$4:AG120)/$BB120</f>
        <v>3136.8850987409201</v>
      </c>
      <c r="AH505" s="90">
        <f>SUM(AH$4:AH120)/$BB120</f>
        <v>3081.5924676815357</v>
      </c>
      <c r="AI505" s="90">
        <f>SUM(AI$4:AI120)/$BB120</f>
        <v>2807.7803153870404</v>
      </c>
      <c r="AJ505" s="90">
        <f>SUM(AJ$4:AJ120)/$BB120</f>
        <v>9822.3173709671282</v>
      </c>
      <c r="AK505" s="90">
        <f>SUM(AK$4:AK120)/$BB120</f>
        <v>35231.934175649665</v>
      </c>
      <c r="AL505" s="90">
        <f>SUM(AL$4:AL120)/$BB120</f>
        <v>11386.864849233676</v>
      </c>
      <c r="AM505" s="90">
        <f>SUM(AM$4:AM120)/$BB120</f>
        <v>5472.182751019147</v>
      </c>
      <c r="AN505" s="90">
        <f>SUM(AN$4:AN120)/$BB120</f>
        <v>1637.3821334172628</v>
      </c>
      <c r="AO505" s="90">
        <f>SUM(AO$4:AO120)/$BB120</f>
        <v>1933.7005843014772</v>
      </c>
      <c r="AP505" s="90">
        <f>SUM(AP$4:AP120)/$BB120</f>
        <v>9192.3465916114219</v>
      </c>
      <c r="AQ505" s="90">
        <f>SUM(AQ$4:AQ120)/$BB120</f>
        <v>7381.8016372758666</v>
      </c>
      <c r="AR505" s="90">
        <f>SUM(AR$4:AR120)/$BB120</f>
        <v>6039.029882919479</v>
      </c>
      <c r="AS505" s="90">
        <f>SUM(AS$4:AS120)/$BB120</f>
        <v>4803.3113233911399</v>
      </c>
      <c r="AT505" s="90">
        <f>SUM(AT$4:AT120)/$BB120</f>
        <v>7253.4145196007466</v>
      </c>
      <c r="AU505" s="36"/>
      <c r="AV505" s="63"/>
      <c r="AW505" s="65"/>
      <c r="AX505" s="63"/>
      <c r="AY505" s="63"/>
    </row>
    <row r="506" spans="1:51" x14ac:dyDescent="0.25">
      <c r="A506" s="60">
        <v>19637</v>
      </c>
      <c r="B506" s="90">
        <f>SUM(B$4:B121)/$BB121</f>
        <v>7149.3872667641917</v>
      </c>
      <c r="C506" s="90">
        <f>SUM(C$4:C121)/$BB121</f>
        <v>7416.2691447854359</v>
      </c>
      <c r="D506" s="90">
        <f>SUM(D$4:D121)/$BB121</f>
        <v>3629.4100991848131</v>
      </c>
      <c r="E506" s="90">
        <f>SUM(E$4:E121)/$BB121</f>
        <v>1299.2118100862933</v>
      </c>
      <c r="F506" s="90">
        <f>SUM(F$4:F121)/$BB121</f>
        <v>2335.7799070498922</v>
      </c>
      <c r="G506" s="88">
        <f>SUM(G$4:G121)/$BB121</f>
        <v>4898.5811524691017</v>
      </c>
      <c r="H506" s="90">
        <f>SUM(H$4:H121)/$BB121</f>
        <v>2108.6614490219595</v>
      </c>
      <c r="I506" s="90">
        <f>SUM(I$4:I121)/$BB121</f>
        <v>3310.9501253822614</v>
      </c>
      <c r="J506" s="90">
        <f>SUM(J$4:J121)/$BB121</f>
        <v>2905.6067735723168</v>
      </c>
      <c r="K506" s="90">
        <f>SUM(K$4:K121)/$BB121</f>
        <v>3615.4234894529177</v>
      </c>
      <c r="L506" s="90">
        <f>SUM(L$4:L121)/$BB121</f>
        <v>293.0649965776156</v>
      </c>
      <c r="M506" s="90">
        <f>SUM(M$4:M121)/$BB121</f>
        <v>2043.3915524002518</v>
      </c>
      <c r="N506" s="90">
        <f>SUM(N$4:N121)/$BB121</f>
        <v>5095.9224963512161</v>
      </c>
      <c r="O506" s="90">
        <f>SUM(O$4:O121)/$BB121</f>
        <v>9715.4632583258863</v>
      </c>
      <c r="P506" s="90">
        <f>SUM(P$4:P121)/$BB121</f>
        <v>2011.0655300526598</v>
      </c>
      <c r="Q506" s="90">
        <f>SUM(Q$4:Q121)/$BB121</f>
        <v>2713.3060908348502</v>
      </c>
      <c r="R506" s="90">
        <f>SUM(R$4:R121)/$BB121</f>
        <v>6600.8786179957187</v>
      </c>
      <c r="S506" s="90">
        <f>SUM(S$4:S121)/$BB121</f>
        <v>2849.8692019680407</v>
      </c>
      <c r="T506" s="90">
        <f>SUM(T$4:T121)/$BB121</f>
        <v>2959.582515331902</v>
      </c>
      <c r="U506" s="90">
        <f>SUM(U$4:U121)/$BB121</f>
        <v>2204.468997821697</v>
      </c>
      <c r="V506" s="90">
        <f>SUM(V$4:V121)/$BB121</f>
        <v>5065.7076258077641</v>
      </c>
      <c r="W506" s="90">
        <f>SUM(W$4:W121)/$BB121</f>
        <v>5347.2079934708154</v>
      </c>
      <c r="X506" s="90">
        <f>SUM(X$4:X121)/$BB121</f>
        <v>10028.157671049998</v>
      </c>
      <c r="Y506" s="90">
        <f>SUM(Y$4:Y121)/$BB121</f>
        <v>2652.8184769905397</v>
      </c>
      <c r="Z506" s="90">
        <f>SUM(Z$4:Z121)/$BB121</f>
        <v>3768.2623999128473</v>
      </c>
      <c r="AA506" s="90">
        <f>SUM(AA$4:AA121)/$BB121</f>
        <v>3379.3723911576144</v>
      </c>
      <c r="AB506" s="90">
        <f>SUM(AB$4:AB121)/$BB121</f>
        <v>8979.8814271430765</v>
      </c>
      <c r="AC506" s="90">
        <f>SUM(AC$4:AC121)/$BB121</f>
        <v>5284.5909231099367</v>
      </c>
      <c r="AD506" s="90">
        <f>SUM(AD$4:AD121)/$BB121</f>
        <v>7586.2811117460478</v>
      </c>
      <c r="AE506" s="90">
        <f>SUM(AE$4:AE121)/$BB121</f>
        <v>4266.4152393709583</v>
      </c>
      <c r="AF506" s="90">
        <f>SUM(AF$4:AF121)/$BB121</f>
        <v>3650.5319251098322</v>
      </c>
      <c r="AG506" s="90">
        <f>SUM(AG$4:AG121)/$BB121</f>
        <v>3136.9832294622665</v>
      </c>
      <c r="AH506" s="90">
        <f>SUM(AH$4:AH121)/$BB121</f>
        <v>3081.6757823653775</v>
      </c>
      <c r="AI506" s="90">
        <f>SUM(AI$4:AI121)/$BB121</f>
        <v>2807.877585301112</v>
      </c>
      <c r="AJ506" s="90">
        <f>SUM(AJ$4:AJ121)/$BB121</f>
        <v>9822.3173709631265</v>
      </c>
      <c r="AK506" s="90">
        <f>SUM(AK$4:AK121)/$BB121</f>
        <v>35231.934175647897</v>
      </c>
      <c r="AL506" s="90">
        <f>SUM(AL$4:AL121)/$BB121</f>
        <v>11386.864849232188</v>
      </c>
      <c r="AM506" s="90">
        <f>SUM(AM$4:AM121)/$BB121</f>
        <v>5472.182751017428</v>
      </c>
      <c r="AN506" s="90">
        <f>SUM(AN$4:AN121)/$BB121</f>
        <v>1637.3821334123782</v>
      </c>
      <c r="AO506" s="90">
        <f>SUM(AO$4:AO121)/$BB121</f>
        <v>1933.7005842981753</v>
      </c>
      <c r="AP506" s="90">
        <f>SUM(AP$4:AP121)/$BB121</f>
        <v>9192.3465916081022</v>
      </c>
      <c r="AQ506" s="90">
        <f>SUM(AQ$4:AQ121)/$BB121</f>
        <v>7381.801637268386</v>
      </c>
      <c r="AR506" s="90">
        <f>SUM(AR$4:AR121)/$BB121</f>
        <v>6039.0298829131598</v>
      </c>
      <c r="AS506" s="90">
        <f>SUM(AS$4:AS121)/$BB121</f>
        <v>4803.3113233875065</v>
      </c>
      <c r="AT506" s="90">
        <f>SUM(AT$4:AT121)/$BB121</f>
        <v>7253.4145195953952</v>
      </c>
      <c r="AU506" s="36"/>
      <c r="AV506" s="63"/>
      <c r="AW506" s="65"/>
      <c r="AX506" s="63"/>
      <c r="AY506" s="63"/>
    </row>
    <row r="507" spans="1:51" x14ac:dyDescent="0.25">
      <c r="A507" s="60">
        <v>19638</v>
      </c>
      <c r="B507" s="90">
        <f>SUM(B$4:B122)/$BB122</f>
        <v>7148.9096454987675</v>
      </c>
      <c r="C507" s="90">
        <f>SUM(C$4:C122)/$BB122</f>
        <v>7417.8699964792286</v>
      </c>
      <c r="D507" s="90">
        <f>SUM(D$4:D122)/$BB122</f>
        <v>3629.7519746201383</v>
      </c>
      <c r="E507" s="90">
        <f>SUM(E$4:E122)/$BB122</f>
        <v>1298.8516455791387</v>
      </c>
      <c r="F507" s="90">
        <f>SUM(F$4:F122)/$BB122</f>
        <v>2335.7827827439637</v>
      </c>
      <c r="G507" s="88">
        <f>SUM(G$4:G122)/$BB122</f>
        <v>4898.3216546940985</v>
      </c>
      <c r="H507" s="90">
        <f>SUM(H$4:H122)/$BB122</f>
        <v>2108.6831796774222</v>
      </c>
      <c r="I507" s="90">
        <f>SUM(I$4:I122)/$BB122</f>
        <v>3311.382727254776</v>
      </c>
      <c r="J507" s="90">
        <f>SUM(J$4:J122)/$BB122</f>
        <v>2906.0683916679773</v>
      </c>
      <c r="K507" s="90">
        <f>SUM(K$4:K122)/$BB122</f>
        <v>3610.7761235715543</v>
      </c>
      <c r="L507" s="90">
        <f>SUM(L$4:L122)/$BB122</f>
        <v>292.87803213902771</v>
      </c>
      <c r="M507" s="90">
        <f>SUM(M$4:M122)/$BB122</f>
        <v>2042.2596172265694</v>
      </c>
      <c r="N507" s="90">
        <f>SUM(N$4:N122)/$BB122</f>
        <v>5094.9704767095154</v>
      </c>
      <c r="O507" s="90">
        <f>SUM(O$4:O122)/$BB122</f>
        <v>9717.3019048863443</v>
      </c>
      <c r="P507" s="90">
        <f>SUM(P$4:P122)/$BB122</f>
        <v>2010.9078175290845</v>
      </c>
      <c r="Q507" s="90">
        <f>SUM(Q$4:Q122)/$BB122</f>
        <v>2713.2287318115609</v>
      </c>
      <c r="R507" s="90">
        <f>SUM(R$4:R122)/$BB122</f>
        <v>6601.5589224501673</v>
      </c>
      <c r="S507" s="90">
        <f>SUM(S$4:S122)/$BB122</f>
        <v>2849.3613656440893</v>
      </c>
      <c r="T507" s="90">
        <f>SUM(T$4:T122)/$BB122</f>
        <v>2959.2984529367091</v>
      </c>
      <c r="U507" s="90">
        <f>SUM(U$4:U122)/$BB122</f>
        <v>2204.0018222443136</v>
      </c>
      <c r="V507" s="90">
        <f>SUM(V$4:V122)/$BB122</f>
        <v>5066.1970283885412</v>
      </c>
      <c r="W507" s="90">
        <f>SUM(W$4:W122)/$BB122</f>
        <v>5347.1540772378285</v>
      </c>
      <c r="X507" s="90">
        <f>SUM(X$4:X122)/$BB122</f>
        <v>10028.361449204394</v>
      </c>
      <c r="Y507" s="90">
        <f>SUM(Y$4:Y122)/$BB122</f>
        <v>2653.0854147644582</v>
      </c>
      <c r="Z507" s="90">
        <f>SUM(Z$4:Z122)/$BB122</f>
        <v>3768.4814840719032</v>
      </c>
      <c r="AA507" s="90">
        <f>SUM(AA$4:AA122)/$BB122</f>
        <v>3379.8359881296237</v>
      </c>
      <c r="AB507" s="90">
        <f>SUM(AB$4:AB122)/$BB122</f>
        <v>8981.7184335830389</v>
      </c>
      <c r="AC507" s="90">
        <f>SUM(AC$4:AC122)/$BB122</f>
        <v>5285.4496252389217</v>
      </c>
      <c r="AD507" s="90">
        <f>SUM(AD$4:AD122)/$BB122</f>
        <v>7585.4967071229676</v>
      </c>
      <c r="AE507" s="90">
        <f>SUM(AE$4:AE122)/$BB122</f>
        <v>4265.0546914445849</v>
      </c>
      <c r="AF507" s="90">
        <f>SUM(AF$4:AF122)/$BB122</f>
        <v>3651.0465870521425</v>
      </c>
      <c r="AG507" s="90">
        <f>SUM(AG$4:AG122)/$BB122</f>
        <v>3137.5025186695648</v>
      </c>
      <c r="AH507" s="90">
        <f>SUM(AH$4:AH122)/$BB122</f>
        <v>3082.1166679179978</v>
      </c>
      <c r="AI507" s="90">
        <f>SUM(AI$4:AI122)/$BB122</f>
        <v>2808.3923192887287</v>
      </c>
      <c r="AJ507" s="90">
        <f>SUM(AJ$4:AJ122)/$BB122</f>
        <v>9822.3173709529165</v>
      </c>
      <c r="AK507" s="90">
        <f>SUM(AK$4:AK122)/$BB122</f>
        <v>35231.934175643299</v>
      </c>
      <c r="AL507" s="90">
        <f>SUM(AL$4:AL122)/$BB122</f>
        <v>11386.864849228419</v>
      </c>
      <c r="AM507" s="90">
        <f>SUM(AM$4:AM122)/$BB122</f>
        <v>5472.1827510131116</v>
      </c>
      <c r="AN507" s="90">
        <f>SUM(AN$4:AN122)/$BB122</f>
        <v>1637.382133399961</v>
      </c>
      <c r="AO507" s="90">
        <f>SUM(AO$4:AO122)/$BB122</f>
        <v>1933.7005842899059</v>
      </c>
      <c r="AP507" s="90">
        <f>SUM(AP$4:AP122)/$BB122</f>
        <v>9192.3465915997604</v>
      </c>
      <c r="AQ507" s="90">
        <f>SUM(AQ$4:AQ122)/$BB122</f>
        <v>7381.8016372494376</v>
      </c>
      <c r="AR507" s="90">
        <f>SUM(AR$4:AR122)/$BB122</f>
        <v>6039.0298828971518</v>
      </c>
      <c r="AS507" s="90">
        <f>SUM(AS$4:AS122)/$BB122</f>
        <v>4803.311323378296</v>
      </c>
      <c r="AT507" s="90">
        <f>SUM(AT$4:AT122)/$BB122</f>
        <v>7253.4145195817309</v>
      </c>
      <c r="AU507" s="36"/>
      <c r="AV507" s="63"/>
      <c r="AW507" s="65"/>
      <c r="AX507" s="63"/>
      <c r="AY507" s="63"/>
    </row>
    <row r="508" spans="1:51" x14ac:dyDescent="0.25">
      <c r="A508" s="60">
        <v>19639</v>
      </c>
      <c r="B508" s="90">
        <f>SUM(B$4:B123)/$BB123</f>
        <v>7148.4784073113378</v>
      </c>
      <c r="C508" s="90">
        <f>SUM(C$4:C123)/$BB123</f>
        <v>7419.315385182962</v>
      </c>
      <c r="D508" s="90">
        <f>SUM(D$4:D123)/$BB123</f>
        <v>3630.0606496171144</v>
      </c>
      <c r="E508" s="90">
        <f>SUM(E$4:E123)/$BB123</f>
        <v>1298.5264576104903</v>
      </c>
      <c r="F508" s="90">
        <f>SUM(F$4:F123)/$BB123</f>
        <v>2335.7853791711332</v>
      </c>
      <c r="G508" s="88">
        <f>SUM(G$4:G123)/$BB123</f>
        <v>4898.0873573858889</v>
      </c>
      <c r="H508" s="90">
        <f>SUM(H$4:H123)/$BB123</f>
        <v>2108.7028000104715</v>
      </c>
      <c r="I508" s="90">
        <f>SUM(I$4:I123)/$BB123</f>
        <v>3311.7733180017945</v>
      </c>
      <c r="J508" s="90">
        <f>SUM(J$4:J123)/$BB123</f>
        <v>2906.4851807956325</v>
      </c>
      <c r="K508" s="90">
        <f>SUM(K$4:K123)/$BB123</f>
        <v>3606.5800758189089</v>
      </c>
      <c r="L508" s="90">
        <f>SUM(L$4:L123)/$BB123</f>
        <v>292.70922431713967</v>
      </c>
      <c r="M508" s="90">
        <f>SUM(M$4:M123)/$BB123</f>
        <v>2041.2376073041978</v>
      </c>
      <c r="N508" s="90">
        <f>SUM(N$4:N123)/$BB123</f>
        <v>5094.1109102393966</v>
      </c>
      <c r="O508" s="90">
        <f>SUM(O$4:O123)/$BB123</f>
        <v>9718.9619955569542</v>
      </c>
      <c r="P508" s="90">
        <f>SUM(P$4:P123)/$BB123</f>
        <v>2010.7654208894285</v>
      </c>
      <c r="Q508" s="90">
        <f>SUM(Q$4:Q123)/$BB123</f>
        <v>2713.1588853284238</v>
      </c>
      <c r="R508" s="90">
        <f>SUM(R$4:R123)/$BB123</f>
        <v>6602.1731607154543</v>
      </c>
      <c r="S508" s="90">
        <f>SUM(S$4:S123)/$BB123</f>
        <v>2848.9028466619361</v>
      </c>
      <c r="T508" s="90">
        <f>SUM(T$4:T123)/$BB123</f>
        <v>2959.0419765984379</v>
      </c>
      <c r="U508" s="90">
        <f>SUM(U$4:U123)/$BB123</f>
        <v>2203.580015335117</v>
      </c>
      <c r="V508" s="90">
        <f>SUM(V$4:V123)/$BB123</f>
        <v>5066.6389037719509</v>
      </c>
      <c r="W508" s="90">
        <f>SUM(W$4:W123)/$BB123</f>
        <v>5347.1053969498944</v>
      </c>
      <c r="X508" s="90">
        <f>SUM(X$4:X123)/$BB123</f>
        <v>10028.545437907707</v>
      </c>
      <c r="Y508" s="90">
        <f>SUM(Y$4:Y123)/$BB123</f>
        <v>2653.3264294945907</v>
      </c>
      <c r="Z508" s="90">
        <f>SUM(Z$4:Z123)/$BB123</f>
        <v>3768.679292378491</v>
      </c>
      <c r="AA508" s="90">
        <f>SUM(AA$4:AA123)/$BB123</f>
        <v>3380.2545639562013</v>
      </c>
      <c r="AB508" s="90">
        <f>SUM(AB$4:AB123)/$BB123</f>
        <v>8983.3770434183789</v>
      </c>
      <c r="AC508" s="90">
        <f>SUM(AC$4:AC123)/$BB123</f>
        <v>5286.2249365119842</v>
      </c>
      <c r="AD508" s="90">
        <f>SUM(AD$4:AD123)/$BB123</f>
        <v>7584.7884781334087</v>
      </c>
      <c r="AE508" s="90">
        <f>SUM(AE$4:AE123)/$BB123</f>
        <v>4263.8262699678762</v>
      </c>
      <c r="AF508" s="90">
        <f>SUM(AF$4:AF123)/$BB123</f>
        <v>3651.5112688067347</v>
      </c>
      <c r="AG508" s="90">
        <f>SUM(AG$4:AG123)/$BB123</f>
        <v>3137.9713783205084</v>
      </c>
      <c r="AH508" s="90">
        <f>SUM(AH$4:AH123)/$BB123</f>
        <v>3082.5147379117752</v>
      </c>
      <c r="AI508" s="90">
        <f>SUM(AI$4:AI123)/$BB123</f>
        <v>2808.8570660974301</v>
      </c>
      <c r="AJ508" s="90">
        <f>SUM(AJ$4:AJ123)/$BB123</f>
        <v>9822.3173709529165</v>
      </c>
      <c r="AK508" s="90">
        <f>SUM(AK$4:AK123)/$BB123</f>
        <v>35231.934175643299</v>
      </c>
      <c r="AL508" s="90">
        <f>SUM(AL$4:AL123)/$BB123</f>
        <v>11386.864849228419</v>
      </c>
      <c r="AM508" s="90">
        <f>SUM(AM$4:AM123)/$BB123</f>
        <v>5472.1827510131116</v>
      </c>
      <c r="AN508" s="90">
        <f>SUM(AN$4:AN123)/$BB123</f>
        <v>1637.3821333999613</v>
      </c>
      <c r="AO508" s="90">
        <f>SUM(AO$4:AO123)/$BB123</f>
        <v>1933.7005842899061</v>
      </c>
      <c r="AP508" s="90">
        <f>SUM(AP$4:AP123)/$BB123</f>
        <v>9192.3465915997604</v>
      </c>
      <c r="AQ508" s="90">
        <f>SUM(AQ$4:AQ123)/$BB123</f>
        <v>7381.8016372494376</v>
      </c>
      <c r="AR508" s="90">
        <f>SUM(AR$4:AR123)/$BB123</f>
        <v>6039.0298828971527</v>
      </c>
      <c r="AS508" s="90">
        <f>SUM(AS$4:AS123)/$BB123</f>
        <v>4803.3113233782969</v>
      </c>
      <c r="AT508" s="90">
        <f>SUM(AT$4:AT123)/$BB123</f>
        <v>7253.4145195817309</v>
      </c>
      <c r="AU508" s="36"/>
      <c r="AV508" s="63"/>
      <c r="AW508" s="65"/>
      <c r="AX508" s="63"/>
      <c r="AY508" s="63"/>
    </row>
    <row r="509" spans="1:51" x14ac:dyDescent="0.2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  <c r="AX509" s="63"/>
      <c r="AY509" s="63"/>
    </row>
    <row r="510" spans="1:51" x14ac:dyDescent="0.2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  <c r="AW510" s="36"/>
      <c r="AX510" s="63"/>
      <c r="AY510" s="63"/>
    </row>
    <row r="511" spans="1:51" x14ac:dyDescent="0.2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63"/>
      <c r="AY511" s="63"/>
    </row>
    <row r="512" spans="1:51" x14ac:dyDescent="0.2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63"/>
      <c r="AY512" s="63"/>
    </row>
    <row r="513" spans="1:51" ht="17.399999999999999" x14ac:dyDescent="0.3">
      <c r="A513" s="2" t="str">
        <f>"Table 5.    Hindcasted inseason forecasts of total Redoubt Lake coho escapement, 1953-"&amp;MAX(B515:AT515)&amp;"."</f>
        <v>Table 5.    Hindcasted inseason forecasts of total Redoubt Lake coho escapement, 1953-2024.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36"/>
      <c r="AV513" s="36"/>
      <c r="AW513" s="36"/>
      <c r="AX513" s="63"/>
      <c r="AY513" s="63"/>
    </row>
    <row r="514" spans="1:51" x14ac:dyDescent="0.25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63"/>
      <c r="AY514" s="63"/>
    </row>
    <row r="515" spans="1:51" x14ac:dyDescent="0.25">
      <c r="A515" s="52" t="s">
        <v>24</v>
      </c>
      <c r="B515" s="53">
        <f t="shared" ref="B515:AI515" si="1299">B3</f>
        <v>1953</v>
      </c>
      <c r="C515" s="53">
        <f t="shared" si="1299"/>
        <v>1954</v>
      </c>
      <c r="D515" s="53">
        <f t="shared" si="1299"/>
        <v>1955</v>
      </c>
      <c r="E515" s="53">
        <f t="shared" si="1299"/>
        <v>1982</v>
      </c>
      <c r="F515" s="53">
        <f t="shared" si="1299"/>
        <v>1983</v>
      </c>
      <c r="G515" s="53">
        <f t="shared" si="1299"/>
        <v>1984</v>
      </c>
      <c r="H515" s="53">
        <f t="shared" si="1299"/>
        <v>1985</v>
      </c>
      <c r="I515" s="53">
        <f t="shared" si="1299"/>
        <v>1986</v>
      </c>
      <c r="J515" s="53">
        <f t="shared" si="1299"/>
        <v>1987</v>
      </c>
      <c r="K515" s="53">
        <f t="shared" si="1299"/>
        <v>1988</v>
      </c>
      <c r="L515" s="53">
        <f t="shared" si="1299"/>
        <v>1989</v>
      </c>
      <c r="M515" s="53">
        <f t="shared" si="1299"/>
        <v>1990</v>
      </c>
      <c r="N515" s="53">
        <f t="shared" si="1299"/>
        <v>1991</v>
      </c>
      <c r="O515" s="53">
        <f t="shared" si="1299"/>
        <v>1992</v>
      </c>
      <c r="P515" s="53">
        <f t="shared" si="1299"/>
        <v>1993</v>
      </c>
      <c r="Q515" s="53">
        <f t="shared" si="1299"/>
        <v>1994</v>
      </c>
      <c r="R515" s="53">
        <f t="shared" si="1299"/>
        <v>1995</v>
      </c>
      <c r="S515" s="53">
        <f t="shared" si="1299"/>
        <v>1996</v>
      </c>
      <c r="T515" s="53">
        <f t="shared" si="1299"/>
        <v>1997</v>
      </c>
      <c r="U515" s="53">
        <f t="shared" si="1299"/>
        <v>1999</v>
      </c>
      <c r="V515" s="53">
        <f t="shared" si="1299"/>
        <v>2000</v>
      </c>
      <c r="W515" s="53">
        <f t="shared" si="1299"/>
        <v>2001</v>
      </c>
      <c r="X515" s="53">
        <f t="shared" si="1299"/>
        <v>2002</v>
      </c>
      <c r="Y515" s="53">
        <f t="shared" si="1299"/>
        <v>2003</v>
      </c>
      <c r="Z515" s="53">
        <f t="shared" si="1299"/>
        <v>2004</v>
      </c>
      <c r="AA515" s="53">
        <f>AA3</f>
        <v>2005</v>
      </c>
      <c r="AB515" s="53">
        <f>AB3</f>
        <v>2006</v>
      </c>
      <c r="AC515" s="53">
        <f>AC3</f>
        <v>2007</v>
      </c>
      <c r="AD515" s="53">
        <f t="shared" si="1299"/>
        <v>2008</v>
      </c>
      <c r="AE515" s="53">
        <f t="shared" si="1299"/>
        <v>2009</v>
      </c>
      <c r="AF515" s="53">
        <f t="shared" si="1299"/>
        <v>2010</v>
      </c>
      <c r="AG515" s="53">
        <f t="shared" si="1299"/>
        <v>2011</v>
      </c>
      <c r="AH515" s="53">
        <f t="shared" si="1299"/>
        <v>2012</v>
      </c>
      <c r="AI515" s="53">
        <f t="shared" si="1299"/>
        <v>2013</v>
      </c>
      <c r="AJ515" s="53">
        <f t="shared" ref="AJ515" si="1300">AJ3</f>
        <v>2014</v>
      </c>
      <c r="AK515" s="53">
        <f t="shared" ref="AK515:AL515" si="1301">AK3</f>
        <v>2015</v>
      </c>
      <c r="AL515" s="53">
        <f t="shared" si="1301"/>
        <v>2016</v>
      </c>
      <c r="AM515" s="53">
        <f t="shared" ref="AM515:AP515" si="1302">AM3</f>
        <v>2017</v>
      </c>
      <c r="AN515" s="53">
        <f t="shared" si="1302"/>
        <v>2018</v>
      </c>
      <c r="AO515" s="53">
        <f t="shared" ref="AO515" si="1303">AO3</f>
        <v>2019</v>
      </c>
      <c r="AP515" s="53">
        <f t="shared" si="1302"/>
        <v>2020</v>
      </c>
      <c r="AQ515" s="53">
        <f t="shared" ref="AQ515:AT515" si="1304">AQ3</f>
        <v>2021</v>
      </c>
      <c r="AR515" s="53">
        <f t="shared" ref="AR515:AS515" si="1305">AR3</f>
        <v>2022</v>
      </c>
      <c r="AS515" s="53">
        <f t="shared" si="1305"/>
        <v>2023</v>
      </c>
      <c r="AT515" s="53">
        <f t="shared" si="1304"/>
        <v>2024</v>
      </c>
      <c r="AU515" s="36"/>
      <c r="AV515" s="36"/>
      <c r="AW515" s="36"/>
      <c r="AX515" s="63"/>
      <c r="AY515" s="63"/>
    </row>
    <row r="516" spans="1:51" x14ac:dyDescent="0.25">
      <c r="A516" s="60">
        <v>19520</v>
      </c>
      <c r="B516" s="91" t="e">
        <f>SUM(B$4:B131)/$BB131</f>
        <v>#DIV/0!</v>
      </c>
      <c r="C516" s="91" t="e">
        <f>SUM(C$4:C131)/$BB131</f>
        <v>#DIV/0!</v>
      </c>
      <c r="D516" s="91" t="e">
        <f>SUM(D$4:D131)/$BB131</f>
        <v>#DIV/0!</v>
      </c>
      <c r="E516" s="91" t="e">
        <f>SUM(E$4:E131)/$BB131</f>
        <v>#DIV/0!</v>
      </c>
      <c r="F516" s="91" t="e">
        <f>SUM(F$4:F131)/$BB131</f>
        <v>#DIV/0!</v>
      </c>
      <c r="G516" s="91" t="e">
        <f>SUM(G$4:G131)/$BB131</f>
        <v>#DIV/0!</v>
      </c>
      <c r="H516" s="91" t="e">
        <f>SUM(H$4:H131)/$BB131</f>
        <v>#DIV/0!</v>
      </c>
      <c r="I516" s="91" t="e">
        <f>SUM(I$4:I131)/$BB131</f>
        <v>#DIV/0!</v>
      </c>
      <c r="J516" s="91" t="e">
        <f>SUM(J$4:J131)/$BB131</f>
        <v>#DIV/0!</v>
      </c>
      <c r="K516" s="91" t="e">
        <f>SUM(K$4:K131)/$BB131</f>
        <v>#DIV/0!</v>
      </c>
      <c r="L516" s="91" t="e">
        <f>SUM(L$4:L131)/$BB131</f>
        <v>#DIV/0!</v>
      </c>
      <c r="M516" s="91" t="e">
        <f>SUM(M$4:M131)/$BB131</f>
        <v>#DIV/0!</v>
      </c>
      <c r="N516" s="91" t="e">
        <f>SUM(N$4:N131)/$BB131</f>
        <v>#DIV/0!</v>
      </c>
      <c r="O516" s="91" t="e">
        <f>SUM(O$4:O131)/$BB131</f>
        <v>#DIV/0!</v>
      </c>
      <c r="P516" s="91" t="e">
        <f>SUM(P$4:P131)/$BB131</f>
        <v>#DIV/0!</v>
      </c>
      <c r="Q516" s="91" t="e">
        <f>SUM(Q$4:Q131)/$BB131</f>
        <v>#DIV/0!</v>
      </c>
      <c r="R516" s="92" t="e">
        <f>SUM(R$4:R131)/$BB131</f>
        <v>#DIV/0!</v>
      </c>
      <c r="S516" s="91" t="e">
        <f>SUM(S$4:S131)/$BB131</f>
        <v>#DIV/0!</v>
      </c>
      <c r="T516" s="91" t="e">
        <f>SUM(T$4:T131)/$BB131</f>
        <v>#DIV/0!</v>
      </c>
      <c r="U516" s="91" t="e">
        <f>SUM(U$4:U131)/$BB131</f>
        <v>#DIV/0!</v>
      </c>
      <c r="V516" s="91" t="e">
        <f>SUM(V$4:V131)/$BB131</f>
        <v>#DIV/0!</v>
      </c>
      <c r="W516" s="91" t="e">
        <f>SUM(W$4:W131)/$BB131</f>
        <v>#DIV/0!</v>
      </c>
      <c r="X516" s="91" t="e">
        <f>SUM(X$4:X131)/$BB131</f>
        <v>#DIV/0!</v>
      </c>
      <c r="Y516" s="91" t="e">
        <f>SUM(Y$4:Y131)/$BB131</f>
        <v>#DIV/0!</v>
      </c>
      <c r="Z516" s="91" t="e">
        <f>SUM(Z$4:Z131)/$BB131</f>
        <v>#DIV/0!</v>
      </c>
      <c r="AA516" s="91" t="e">
        <f>SUM(AA$4:AA131)/$BB131</f>
        <v>#DIV/0!</v>
      </c>
      <c r="AB516" s="91" t="e">
        <f>SUM(AB$4:AB131)/$BB131</f>
        <v>#DIV/0!</v>
      </c>
      <c r="AC516" s="91" t="e">
        <f>SUM(AC$4:AC131)/$BB131</f>
        <v>#DIV/0!</v>
      </c>
      <c r="AD516" s="91" t="e">
        <f>SUM(AD$4:AD131)/$BB131</f>
        <v>#DIV/0!</v>
      </c>
      <c r="AE516" s="91" t="e">
        <f>SUM(AE$4:AE131)/$BB131</f>
        <v>#DIV/0!</v>
      </c>
      <c r="AF516" s="91" t="e">
        <f>SUM(AF$4:AF131)/$BB131</f>
        <v>#DIV/0!</v>
      </c>
      <c r="AG516" s="91" t="e">
        <f>SUM(AG$4:AG131)/$BB131</f>
        <v>#DIV/0!</v>
      </c>
      <c r="AH516" s="91" t="e">
        <f>SUM(AH$4:AH131)/$BB131</f>
        <v>#DIV/0!</v>
      </c>
      <c r="AI516" s="91" t="e">
        <f>SUM(AI$4:AI131)/$BB131</f>
        <v>#DIV/0!</v>
      </c>
      <c r="AJ516" s="91" t="e">
        <f>SUM(AJ$4:AJ131)/$BB131</f>
        <v>#DIV/0!</v>
      </c>
      <c r="AK516" s="91" t="e">
        <f>SUM(AK$4:AK131)/$BB131</f>
        <v>#DIV/0!</v>
      </c>
      <c r="AL516" s="91" t="e">
        <f>SUM(AL$4:AL131)/$BB131</f>
        <v>#DIV/0!</v>
      </c>
      <c r="AM516" s="91" t="e">
        <f>SUM(AM$4:AM131)/$BB131</f>
        <v>#DIV/0!</v>
      </c>
      <c r="AN516" s="91" t="e">
        <f>SUM(AN$4:AN131)/$BB131</f>
        <v>#DIV/0!</v>
      </c>
      <c r="AO516" s="91" t="e">
        <f>SUM(AO$4:AO131)/$BB131</f>
        <v>#DIV/0!</v>
      </c>
      <c r="AP516" s="91" t="e">
        <f>SUM(AP$4:AP131)/$BB131</f>
        <v>#DIV/0!</v>
      </c>
      <c r="AQ516" s="91" t="e">
        <f>SUM(AQ$4:AQ131)/$BB131</f>
        <v>#DIV/0!</v>
      </c>
      <c r="AR516" s="91" t="e">
        <f>SUM(AR$4:AR131)/$BB131</f>
        <v>#DIV/0!</v>
      </c>
      <c r="AS516" s="91" t="e">
        <f>SUM(AS$4:AS131)/$BB131</f>
        <v>#DIV/0!</v>
      </c>
      <c r="AT516" s="91" t="e">
        <f>SUM(AT$4:AT131)/$BB131</f>
        <v>#DIV/0!</v>
      </c>
      <c r="AU516" s="108"/>
      <c r="AV516" s="36"/>
      <c r="AW516" s="36"/>
      <c r="AX516" s="63"/>
      <c r="AY516" s="63"/>
    </row>
    <row r="517" spans="1:51" x14ac:dyDescent="0.25">
      <c r="A517" s="60">
        <v>19521</v>
      </c>
      <c r="B517" s="91" t="e">
        <f>SUM(B$4:B132)/$BB132</f>
        <v>#DIV/0!</v>
      </c>
      <c r="C517" s="91" t="e">
        <f>SUM(C$4:C132)/$BB132</f>
        <v>#DIV/0!</v>
      </c>
      <c r="D517" s="91" t="e">
        <f>SUM(D$4:D132)/$BB132</f>
        <v>#DIV/0!</v>
      </c>
      <c r="E517" s="91" t="e">
        <f>SUM(E$4:E132)/$BB132</f>
        <v>#DIV/0!</v>
      </c>
      <c r="F517" s="91" t="e">
        <f>SUM(F$4:F132)/$BB132</f>
        <v>#DIV/0!</v>
      </c>
      <c r="G517" s="91" t="e">
        <f>SUM(G$4:G132)/$BB132</f>
        <v>#DIV/0!</v>
      </c>
      <c r="H517" s="91" t="e">
        <f>SUM(H$4:H132)/$BB132</f>
        <v>#DIV/0!</v>
      </c>
      <c r="I517" s="91" t="e">
        <f>SUM(I$4:I132)/$BB132</f>
        <v>#DIV/0!</v>
      </c>
      <c r="J517" s="91" t="e">
        <f>SUM(J$4:J132)/$BB132</f>
        <v>#DIV/0!</v>
      </c>
      <c r="K517" s="91" t="e">
        <f>SUM(K$4:K132)/$BB132</f>
        <v>#DIV/0!</v>
      </c>
      <c r="L517" s="91" t="e">
        <f>SUM(L$4:L132)/$BB132</f>
        <v>#DIV/0!</v>
      </c>
      <c r="M517" s="91" t="e">
        <f>SUM(M$4:M132)/$BB132</f>
        <v>#DIV/0!</v>
      </c>
      <c r="N517" s="91" t="e">
        <f>SUM(N$4:N132)/$BB132</f>
        <v>#DIV/0!</v>
      </c>
      <c r="O517" s="91" t="e">
        <f>SUM(O$4:O132)/$BB132</f>
        <v>#DIV/0!</v>
      </c>
      <c r="P517" s="92" t="e">
        <f>SUM(P$4:P132)/$BB132</f>
        <v>#DIV/0!</v>
      </c>
      <c r="Q517" s="91" t="e">
        <f>SUM(Q$4:Q132)/$BB132</f>
        <v>#DIV/0!</v>
      </c>
      <c r="R517" s="91" t="e">
        <f>SUM(R$4:R132)/$BB132</f>
        <v>#DIV/0!</v>
      </c>
      <c r="S517" s="91" t="e">
        <f>SUM(S$4:S132)/$BB132</f>
        <v>#DIV/0!</v>
      </c>
      <c r="T517" s="91" t="e">
        <f>SUM(T$4:T132)/$BB132</f>
        <v>#DIV/0!</v>
      </c>
      <c r="U517" s="91" t="e">
        <f>SUM(U$4:U132)/$BB132</f>
        <v>#DIV/0!</v>
      </c>
      <c r="V517" s="91" t="e">
        <f>SUM(V$4:V132)/$BB132</f>
        <v>#DIV/0!</v>
      </c>
      <c r="W517" s="91" t="e">
        <f>SUM(W$4:W132)/$BB132</f>
        <v>#DIV/0!</v>
      </c>
      <c r="X517" s="91" t="e">
        <f>SUM(X$4:X132)/$BB132</f>
        <v>#DIV/0!</v>
      </c>
      <c r="Y517" s="91" t="e">
        <f>SUM(Y$4:Y132)/$BB132</f>
        <v>#DIV/0!</v>
      </c>
      <c r="Z517" s="91" t="e">
        <f>SUM(Z$4:Z132)/$BB132</f>
        <v>#DIV/0!</v>
      </c>
      <c r="AA517" s="91" t="e">
        <f>SUM(AA$4:AA132)/$BB132</f>
        <v>#DIV/0!</v>
      </c>
      <c r="AB517" s="91" t="e">
        <f>SUM(AB$4:AB132)/$BB132</f>
        <v>#DIV/0!</v>
      </c>
      <c r="AC517" s="91" t="e">
        <f>SUM(AC$4:AC132)/$BB132</f>
        <v>#DIV/0!</v>
      </c>
      <c r="AD517" s="91" t="e">
        <f>SUM(AD$4:AD132)/$BB132</f>
        <v>#DIV/0!</v>
      </c>
      <c r="AE517" s="91" t="e">
        <f>SUM(AE$4:AE132)/$BB132</f>
        <v>#DIV/0!</v>
      </c>
      <c r="AF517" s="91" t="e">
        <f>SUM(AF$4:AF132)/$BB132</f>
        <v>#DIV/0!</v>
      </c>
      <c r="AG517" s="91" t="e">
        <f>SUM(AG$4:AG132)/$BB132</f>
        <v>#DIV/0!</v>
      </c>
      <c r="AH517" s="91" t="e">
        <f>SUM(AH$4:AH132)/$BB132</f>
        <v>#DIV/0!</v>
      </c>
      <c r="AI517" s="91" t="e">
        <f>SUM(AI$4:AI132)/$BB132</f>
        <v>#DIV/0!</v>
      </c>
      <c r="AJ517" s="91" t="e">
        <f>SUM(AJ$4:AJ132)/$BB132</f>
        <v>#DIV/0!</v>
      </c>
      <c r="AK517" s="91" t="e">
        <f>SUM(AK$4:AK132)/$BB132</f>
        <v>#DIV/0!</v>
      </c>
      <c r="AL517" s="91" t="e">
        <f>SUM(AL$4:AL132)/$BB132</f>
        <v>#DIV/0!</v>
      </c>
      <c r="AM517" s="91" t="e">
        <f>SUM(AM$4:AM132)/$BB132</f>
        <v>#DIV/0!</v>
      </c>
      <c r="AN517" s="91" t="e">
        <f>SUM(AN$4:AN132)/$BB132</f>
        <v>#DIV/0!</v>
      </c>
      <c r="AO517" s="91" t="e">
        <f>SUM(AO$4:AO132)/$BB132</f>
        <v>#DIV/0!</v>
      </c>
      <c r="AP517" s="91" t="e">
        <f>SUM(AP$4:AP132)/$BB132</f>
        <v>#DIV/0!</v>
      </c>
      <c r="AQ517" s="91" t="e">
        <f>SUM(AQ$4:AQ132)/$BB132</f>
        <v>#DIV/0!</v>
      </c>
      <c r="AR517" s="91" t="e">
        <f>SUM(AR$4:AR132)/$BB132</f>
        <v>#DIV/0!</v>
      </c>
      <c r="AS517" s="91" t="e">
        <f>SUM(AS$4:AS132)/$BB132</f>
        <v>#DIV/0!</v>
      </c>
      <c r="AT517" s="91" t="e">
        <f>SUM(AT$4:AT132)/$BB132</f>
        <v>#DIV/0!</v>
      </c>
      <c r="AU517" s="108"/>
      <c r="AV517" s="36"/>
      <c r="AW517" s="36"/>
      <c r="AX517" s="63"/>
      <c r="AY517" s="63"/>
    </row>
    <row r="518" spans="1:51" x14ac:dyDescent="0.25">
      <c r="A518" s="60">
        <v>19522</v>
      </c>
      <c r="B518" s="91" t="e">
        <f>SUM(B$4:B133)/$BB133</f>
        <v>#DIV/0!</v>
      </c>
      <c r="C518" s="91" t="e">
        <f>SUM(C$4:C133)/$BB133</f>
        <v>#DIV/0!</v>
      </c>
      <c r="D518" s="91" t="e">
        <f>SUM(D$4:D133)/$BB133</f>
        <v>#DIV/0!</v>
      </c>
      <c r="E518" s="91" t="e">
        <f>SUM(E$4:E133)/$BB133</f>
        <v>#DIV/0!</v>
      </c>
      <c r="F518" s="91" t="e">
        <f>SUM(F$4:F133)/$BB133</f>
        <v>#DIV/0!</v>
      </c>
      <c r="G518" s="91" t="e">
        <f>SUM(G$4:G133)/$BB133</f>
        <v>#DIV/0!</v>
      </c>
      <c r="H518" s="91" t="e">
        <f>SUM(H$4:H133)/$BB133</f>
        <v>#DIV/0!</v>
      </c>
      <c r="I518" s="91" t="e">
        <f>SUM(I$4:I133)/$BB133</f>
        <v>#DIV/0!</v>
      </c>
      <c r="J518" s="91" t="e">
        <f>SUM(J$4:J133)/$BB133</f>
        <v>#DIV/0!</v>
      </c>
      <c r="K518" s="91" t="e">
        <f>SUM(K$4:K133)/$BB133</f>
        <v>#DIV/0!</v>
      </c>
      <c r="L518" s="91" t="e">
        <f>SUM(L$4:L133)/$BB133</f>
        <v>#DIV/0!</v>
      </c>
      <c r="M518" s="91" t="e">
        <f>SUM(M$4:M133)/$BB133</f>
        <v>#DIV/0!</v>
      </c>
      <c r="N518" s="91" t="e">
        <f>SUM(N$4:N133)/$BB133</f>
        <v>#DIV/0!</v>
      </c>
      <c r="O518" s="91" t="e">
        <f>SUM(O$4:O133)/$BB133</f>
        <v>#DIV/0!</v>
      </c>
      <c r="P518" s="92" t="e">
        <f>SUM(P$4:P133)/$BB133</f>
        <v>#DIV/0!</v>
      </c>
      <c r="Q518" s="91" t="e">
        <f>SUM(Q$4:Q133)/$BB133</f>
        <v>#DIV/0!</v>
      </c>
      <c r="R518" s="91" t="e">
        <f>SUM(R$4:R133)/$BB133</f>
        <v>#DIV/0!</v>
      </c>
      <c r="S518" s="92" t="e">
        <f>SUM(S$4:S133)/$BB133</f>
        <v>#DIV/0!</v>
      </c>
      <c r="T518" s="91" t="e">
        <f>SUM(T$4:T133)/$BB133</f>
        <v>#DIV/0!</v>
      </c>
      <c r="U518" s="91" t="e">
        <f>SUM(U$4:U133)/$BB133</f>
        <v>#DIV/0!</v>
      </c>
      <c r="V518" s="91" t="e">
        <f>SUM(V$4:V133)/$BB133</f>
        <v>#DIV/0!</v>
      </c>
      <c r="W518" s="91" t="e">
        <f>SUM(W$4:W133)/$BB133</f>
        <v>#DIV/0!</v>
      </c>
      <c r="X518" s="91" t="e">
        <f>SUM(X$4:X133)/$BB133</f>
        <v>#DIV/0!</v>
      </c>
      <c r="Y518" s="91" t="e">
        <f>SUM(Y$4:Y133)/$BB133</f>
        <v>#DIV/0!</v>
      </c>
      <c r="Z518" s="91" t="e">
        <f>SUM(Z$4:Z133)/$BB133</f>
        <v>#DIV/0!</v>
      </c>
      <c r="AA518" s="91" t="e">
        <f>SUM(AA$4:AA133)/$BB133</f>
        <v>#DIV/0!</v>
      </c>
      <c r="AB518" s="91" t="e">
        <f>SUM(AB$4:AB133)/$BB133</f>
        <v>#DIV/0!</v>
      </c>
      <c r="AC518" s="91" t="e">
        <f>SUM(AC$4:AC133)/$BB133</f>
        <v>#DIV/0!</v>
      </c>
      <c r="AD518" s="91" t="e">
        <f>SUM(AD$4:AD133)/$BB133</f>
        <v>#DIV/0!</v>
      </c>
      <c r="AE518" s="91" t="e">
        <f>SUM(AE$4:AE133)/$BB133</f>
        <v>#DIV/0!</v>
      </c>
      <c r="AF518" s="91" t="e">
        <f>SUM(AF$4:AF133)/$BB133</f>
        <v>#DIV/0!</v>
      </c>
      <c r="AG518" s="91" t="e">
        <f>SUM(AG$4:AG133)/$BB133</f>
        <v>#DIV/0!</v>
      </c>
      <c r="AH518" s="91" t="e">
        <f>SUM(AH$4:AH133)/$BB133</f>
        <v>#DIV/0!</v>
      </c>
      <c r="AI518" s="91" t="e">
        <f>SUM(AI$4:AI133)/$BB133</f>
        <v>#DIV/0!</v>
      </c>
      <c r="AJ518" s="91" t="e">
        <f>SUM(AJ$4:AJ133)/$BB133</f>
        <v>#DIV/0!</v>
      </c>
      <c r="AK518" s="91" t="e">
        <f>SUM(AK$4:AK133)/$BB133</f>
        <v>#DIV/0!</v>
      </c>
      <c r="AL518" s="91" t="e">
        <f>SUM(AL$4:AL133)/$BB133</f>
        <v>#DIV/0!</v>
      </c>
      <c r="AM518" s="91" t="e">
        <f>SUM(AM$4:AM133)/$BB133</f>
        <v>#DIV/0!</v>
      </c>
      <c r="AN518" s="91" t="e">
        <f>SUM(AN$4:AN133)/$BB133</f>
        <v>#DIV/0!</v>
      </c>
      <c r="AO518" s="91" t="e">
        <f>SUM(AO$4:AO133)/$BB133</f>
        <v>#DIV/0!</v>
      </c>
      <c r="AP518" s="91" t="e">
        <f>SUM(AP$4:AP133)/$BB133</f>
        <v>#DIV/0!</v>
      </c>
      <c r="AQ518" s="91" t="e">
        <f>SUM(AQ$4:AQ133)/$BB133</f>
        <v>#DIV/0!</v>
      </c>
      <c r="AR518" s="91" t="e">
        <f>SUM(AR$4:AR133)/$BB133</f>
        <v>#DIV/0!</v>
      </c>
      <c r="AS518" s="91" t="e">
        <f>SUM(AS$4:AS133)/$BB133</f>
        <v>#DIV/0!</v>
      </c>
      <c r="AT518" s="91" t="e">
        <f>SUM(AT$4:AT133)/$BB133</f>
        <v>#DIV/0!</v>
      </c>
      <c r="AU518" s="108"/>
      <c r="AV518" s="36"/>
      <c r="AW518" s="36"/>
      <c r="AX518" s="63"/>
      <c r="AY518" s="63"/>
    </row>
    <row r="519" spans="1:51" x14ac:dyDescent="0.25">
      <c r="A519" s="60">
        <v>19523</v>
      </c>
      <c r="B519" s="91" t="e">
        <f>SUM(B$4:B134)/$BB134</f>
        <v>#DIV/0!</v>
      </c>
      <c r="C519" s="91" t="e">
        <f>SUM(C$4:C134)/$BB134</f>
        <v>#DIV/0!</v>
      </c>
      <c r="D519" s="91" t="e">
        <f>SUM(D$4:D134)/$BB134</f>
        <v>#DIV/0!</v>
      </c>
      <c r="E519" s="91" t="e">
        <f>SUM(E$4:E134)/$BB134</f>
        <v>#DIV/0!</v>
      </c>
      <c r="F519" s="91" t="e">
        <f>SUM(F$4:F134)/$BB134</f>
        <v>#DIV/0!</v>
      </c>
      <c r="G519" s="91" t="e">
        <f>SUM(G$4:G134)/$BB134</f>
        <v>#DIV/0!</v>
      </c>
      <c r="H519" s="91" t="e">
        <f>SUM(H$4:H134)/$BB134</f>
        <v>#DIV/0!</v>
      </c>
      <c r="I519" s="91" t="e">
        <f>SUM(I$4:I134)/$BB134</f>
        <v>#DIV/0!</v>
      </c>
      <c r="J519" s="91" t="e">
        <f>SUM(J$4:J134)/$BB134</f>
        <v>#DIV/0!</v>
      </c>
      <c r="K519" s="91" t="e">
        <f>SUM(K$4:K134)/$BB134</f>
        <v>#DIV/0!</v>
      </c>
      <c r="L519" s="91" t="e">
        <f>SUM(L$4:L134)/$BB134</f>
        <v>#DIV/0!</v>
      </c>
      <c r="M519" s="91" t="e">
        <f>SUM(M$4:M134)/$BB134</f>
        <v>#DIV/0!</v>
      </c>
      <c r="N519" s="91" t="e">
        <f>SUM(N$4:N134)/$BB134</f>
        <v>#DIV/0!</v>
      </c>
      <c r="O519" s="91" t="e">
        <f>SUM(O$4:O134)/$BB134</f>
        <v>#DIV/0!</v>
      </c>
      <c r="P519" s="92" t="e">
        <f>SUM(P$4:P134)/$BB134</f>
        <v>#DIV/0!</v>
      </c>
      <c r="Q519" s="92" t="e">
        <f>SUM(Q$4:Q134)/$BB134</f>
        <v>#DIV/0!</v>
      </c>
      <c r="R519" s="91" t="e">
        <f>SUM(R$4:R134)/$BB134</f>
        <v>#DIV/0!</v>
      </c>
      <c r="S519" s="92" t="e">
        <f>SUM(S$4:S134)/$BB134</f>
        <v>#DIV/0!</v>
      </c>
      <c r="T519" s="91" t="e">
        <f>SUM(T$4:T134)/$BB134</f>
        <v>#DIV/0!</v>
      </c>
      <c r="U519" s="91" t="e">
        <f>SUM(U$4:U134)/$BB134</f>
        <v>#DIV/0!</v>
      </c>
      <c r="V519" s="91" t="e">
        <f>SUM(V$4:V134)/$BB134</f>
        <v>#DIV/0!</v>
      </c>
      <c r="W519" s="91" t="e">
        <f>SUM(W$4:W134)/$BB134</f>
        <v>#DIV/0!</v>
      </c>
      <c r="X519" s="91" t="e">
        <f>SUM(X$4:X134)/$BB134</f>
        <v>#DIV/0!</v>
      </c>
      <c r="Y519" s="91" t="e">
        <f>SUM(Y$4:Y134)/$BB134</f>
        <v>#DIV/0!</v>
      </c>
      <c r="Z519" s="91" t="e">
        <f>SUM(Z$4:Z134)/$BB134</f>
        <v>#DIV/0!</v>
      </c>
      <c r="AA519" s="91" t="e">
        <f>SUM(AA$4:AA134)/$BB134</f>
        <v>#DIV/0!</v>
      </c>
      <c r="AB519" s="91" t="e">
        <f>SUM(AB$4:AB134)/$BB134</f>
        <v>#DIV/0!</v>
      </c>
      <c r="AC519" s="91" t="e">
        <f>SUM(AC$4:AC134)/$BB134</f>
        <v>#DIV/0!</v>
      </c>
      <c r="AD519" s="91" t="e">
        <f>SUM(AD$4:AD134)/$BB134</f>
        <v>#DIV/0!</v>
      </c>
      <c r="AE519" s="91" t="e">
        <f>SUM(AE$4:AE134)/$BB134</f>
        <v>#DIV/0!</v>
      </c>
      <c r="AF519" s="91" t="e">
        <f>SUM(AF$4:AF134)/$BB134</f>
        <v>#DIV/0!</v>
      </c>
      <c r="AG519" s="91" t="e">
        <f>SUM(AG$4:AG134)/$BB134</f>
        <v>#DIV/0!</v>
      </c>
      <c r="AH519" s="91" t="e">
        <f>SUM(AH$4:AH134)/$BB134</f>
        <v>#DIV/0!</v>
      </c>
      <c r="AI519" s="91" t="e">
        <f>SUM(AI$4:AI134)/$BB134</f>
        <v>#DIV/0!</v>
      </c>
      <c r="AJ519" s="91" t="e">
        <f>SUM(AJ$4:AJ134)/$BB134</f>
        <v>#DIV/0!</v>
      </c>
      <c r="AK519" s="91" t="e">
        <f>SUM(AK$4:AK134)/$BB134</f>
        <v>#DIV/0!</v>
      </c>
      <c r="AL519" s="91" t="e">
        <f>SUM(AL$4:AL134)/$BB134</f>
        <v>#DIV/0!</v>
      </c>
      <c r="AM519" s="91" t="e">
        <f>SUM(AM$4:AM134)/$BB134</f>
        <v>#DIV/0!</v>
      </c>
      <c r="AN519" s="91" t="e">
        <f>SUM(AN$4:AN134)/$BB134</f>
        <v>#DIV/0!</v>
      </c>
      <c r="AO519" s="91" t="e">
        <f>SUM(AO$4:AO134)/$BB134</f>
        <v>#DIV/0!</v>
      </c>
      <c r="AP519" s="91" t="e">
        <f>SUM(AP$4:AP134)/$BB134</f>
        <v>#DIV/0!</v>
      </c>
      <c r="AQ519" s="91" t="e">
        <f>SUM(AQ$4:AQ134)/$BB134</f>
        <v>#DIV/0!</v>
      </c>
      <c r="AR519" s="91" t="e">
        <f>SUM(AR$4:AR134)/$BB134</f>
        <v>#DIV/0!</v>
      </c>
      <c r="AS519" s="91" t="e">
        <f>SUM(AS$4:AS134)/$BB134</f>
        <v>#DIV/0!</v>
      </c>
      <c r="AT519" s="91" t="e">
        <f>SUM(AT$4:AT134)/$BB134</f>
        <v>#DIV/0!</v>
      </c>
      <c r="AU519" s="108"/>
      <c r="AV519" s="36"/>
      <c r="AW519" s="36"/>
      <c r="AX519" s="63"/>
      <c r="AY519" s="63"/>
    </row>
    <row r="520" spans="1:51" x14ac:dyDescent="0.25">
      <c r="A520" s="60">
        <v>19524</v>
      </c>
      <c r="B520" s="91" t="e">
        <f>SUM(B$4:B135)/$BB135</f>
        <v>#VALUE!</v>
      </c>
      <c r="C520" s="91" t="e">
        <f>SUM(C$4:C135)/$BB135</f>
        <v>#VALUE!</v>
      </c>
      <c r="D520" s="91" t="e">
        <f>SUM(D$4:D135)/$BB135</f>
        <v>#VALUE!</v>
      </c>
      <c r="E520" s="91" t="e">
        <f>SUM(E$4:E135)/$BB135</f>
        <v>#VALUE!</v>
      </c>
      <c r="F520" s="91" t="e">
        <f>SUM(F$4:F135)/$BB135</f>
        <v>#VALUE!</v>
      </c>
      <c r="G520" s="91" t="e">
        <f>SUM(G$4:G135)/$BB135</f>
        <v>#VALUE!</v>
      </c>
      <c r="H520" s="91" t="e">
        <f>SUM(H$4:H135)/$BB135</f>
        <v>#VALUE!</v>
      </c>
      <c r="I520" s="91" t="e">
        <f>SUM(I$4:I135)/$BB135</f>
        <v>#VALUE!</v>
      </c>
      <c r="J520" s="91" t="e">
        <f>SUM(J$4:J135)/$BB135</f>
        <v>#VALUE!</v>
      </c>
      <c r="K520" s="91" t="e">
        <f>SUM(K$4:K135)/$BB135</f>
        <v>#VALUE!</v>
      </c>
      <c r="L520" s="91" t="e">
        <f>SUM(L$4:L135)/$BB135</f>
        <v>#VALUE!</v>
      </c>
      <c r="M520" s="91" t="e">
        <f>SUM(M$4:M135)/$BB135</f>
        <v>#VALUE!</v>
      </c>
      <c r="N520" s="91" t="e">
        <f>SUM(N$4:N135)/$BB135</f>
        <v>#VALUE!</v>
      </c>
      <c r="O520" s="91" t="e">
        <f>SUM(O$4:O135)/$BB135</f>
        <v>#VALUE!</v>
      </c>
      <c r="P520" s="92" t="e">
        <f>SUM(P$4:P135)/$BB135</f>
        <v>#VALUE!</v>
      </c>
      <c r="Q520" s="92" t="e">
        <f>SUM(Q$4:Q135)/$BB135</f>
        <v>#VALUE!</v>
      </c>
      <c r="R520" s="92" t="e">
        <f>SUM(R$4:R135)/$BB135</f>
        <v>#VALUE!</v>
      </c>
      <c r="S520" s="92" t="e">
        <f>SUM(S$4:S135)/$BB135</f>
        <v>#VALUE!</v>
      </c>
      <c r="T520" s="91" t="e">
        <f>SUM(T$4:T135)/$BB135</f>
        <v>#VALUE!</v>
      </c>
      <c r="U520" s="91" t="e">
        <f>SUM(U$4:U135)/$BB135</f>
        <v>#VALUE!</v>
      </c>
      <c r="V520" s="91" t="e">
        <f>SUM(V$4:V135)/$BB135</f>
        <v>#VALUE!</v>
      </c>
      <c r="W520" s="91" t="e">
        <f>SUM(W$4:W135)/$BB135</f>
        <v>#VALUE!</v>
      </c>
      <c r="X520" s="91" t="e">
        <f>SUM(X$4:X135)/$BB135</f>
        <v>#VALUE!</v>
      </c>
      <c r="Y520" s="91" t="e">
        <f>SUM(Y$4:Y135)/$BB135</f>
        <v>#VALUE!</v>
      </c>
      <c r="Z520" s="91" t="e">
        <f>SUM(Z$4:Z135)/$BB135</f>
        <v>#VALUE!</v>
      </c>
      <c r="AA520" s="91" t="e">
        <f>SUM(AA$4:AA135)/$BB135</f>
        <v>#VALUE!</v>
      </c>
      <c r="AB520" s="91" t="e">
        <f>SUM(AB$4:AB135)/$BB135</f>
        <v>#VALUE!</v>
      </c>
      <c r="AC520" s="91" t="e">
        <f>SUM(AC$4:AC135)/$BB135</f>
        <v>#VALUE!</v>
      </c>
      <c r="AD520" s="91" t="e">
        <f>SUM(AD$4:AD135)/$BB135</f>
        <v>#VALUE!</v>
      </c>
      <c r="AE520" s="91" t="e">
        <f>SUM(AE$4:AE135)/$BB135</f>
        <v>#VALUE!</v>
      </c>
      <c r="AF520" s="91" t="e">
        <f>SUM(AF$4:AF135)/$BB135</f>
        <v>#VALUE!</v>
      </c>
      <c r="AG520" s="91" t="e">
        <f>SUM(AG$4:AG135)/$BB135</f>
        <v>#VALUE!</v>
      </c>
      <c r="AH520" s="91" t="e">
        <f>SUM(AH$4:AH135)/$BB135</f>
        <v>#VALUE!</v>
      </c>
      <c r="AI520" s="91" t="e">
        <f>SUM(AI$4:AI135)/$BB135</f>
        <v>#VALUE!</v>
      </c>
      <c r="AJ520" s="91" t="e">
        <f>SUM(AJ$4:AJ135)/$BB135</f>
        <v>#VALUE!</v>
      </c>
      <c r="AK520" s="91" t="e">
        <f>SUM(AK$4:AK135)/$BB135</f>
        <v>#VALUE!</v>
      </c>
      <c r="AL520" s="91" t="e">
        <f>SUM(AL$4:AL135)/$BB135</f>
        <v>#VALUE!</v>
      </c>
      <c r="AM520" s="91" t="e">
        <f>SUM(AM$4:AM135)/$BB135</f>
        <v>#VALUE!</v>
      </c>
      <c r="AN520" s="91" t="e">
        <f>SUM(AN$4:AN135)/$BB135</f>
        <v>#VALUE!</v>
      </c>
      <c r="AO520" s="91" t="e">
        <f>SUM(AO$4:AO135)/$BB135</f>
        <v>#VALUE!</v>
      </c>
      <c r="AP520" s="91" t="e">
        <f>SUM(AP$4:AP135)/$BB135</f>
        <v>#VALUE!</v>
      </c>
      <c r="AQ520" s="91" t="e">
        <f>SUM(AQ$4:AQ135)/$BB135</f>
        <v>#VALUE!</v>
      </c>
      <c r="AR520" s="91" t="e">
        <f>SUM(AR$4:AR135)/$BB135</f>
        <v>#VALUE!</v>
      </c>
      <c r="AS520" s="91" t="e">
        <f>SUM(AS$4:AS135)/$BB135</f>
        <v>#VALUE!</v>
      </c>
      <c r="AT520" s="91" t="e">
        <f>SUM(AT$4:AT135)/$BB135</f>
        <v>#VALUE!</v>
      </c>
      <c r="AU520" s="108"/>
      <c r="AV520" s="36"/>
      <c r="AW520" s="36"/>
      <c r="AX520" s="63"/>
      <c r="AY520" s="63"/>
    </row>
    <row r="521" spans="1:51" x14ac:dyDescent="0.25">
      <c r="A521" s="60">
        <v>19525</v>
      </c>
      <c r="B521" s="91" t="e">
        <f>SUM(B$4:B136)/$BB136</f>
        <v>#DIV/0!</v>
      </c>
      <c r="C521" s="91" t="e">
        <f>SUM(C$4:C136)/$BB136</f>
        <v>#DIV/0!</v>
      </c>
      <c r="D521" s="91" t="e">
        <f>SUM(D$4:D136)/$BB136</f>
        <v>#DIV/0!</v>
      </c>
      <c r="E521" s="91" t="e">
        <f>SUM(E$4:E136)/$BB136</f>
        <v>#DIV/0!</v>
      </c>
      <c r="F521" s="91" t="e">
        <f>SUM(F$4:F136)/$BB136</f>
        <v>#DIV/0!</v>
      </c>
      <c r="G521" s="91" t="e">
        <f>SUM(G$4:G136)/$BB136</f>
        <v>#DIV/0!</v>
      </c>
      <c r="H521" s="91" t="e">
        <f>SUM(H$4:H136)/$BB136</f>
        <v>#DIV/0!</v>
      </c>
      <c r="I521" s="91" t="e">
        <f>SUM(I$4:I136)/$BB136</f>
        <v>#DIV/0!</v>
      </c>
      <c r="J521" s="91" t="e">
        <f>SUM(J$4:J136)/$BB136</f>
        <v>#DIV/0!</v>
      </c>
      <c r="K521" s="91" t="e">
        <f>SUM(K$4:K136)/$BB136</f>
        <v>#DIV/0!</v>
      </c>
      <c r="L521" s="91" t="e">
        <f>SUM(L$4:L136)/$BB136</f>
        <v>#DIV/0!</v>
      </c>
      <c r="M521" s="91" t="e">
        <f>SUM(M$4:M136)/$BB136</f>
        <v>#DIV/0!</v>
      </c>
      <c r="N521" s="91" t="e">
        <f>SUM(N$4:N136)/$BB136</f>
        <v>#DIV/0!</v>
      </c>
      <c r="O521" s="91" t="e">
        <f>SUM(O$4:O136)/$BB136</f>
        <v>#DIV/0!</v>
      </c>
      <c r="P521" s="92" t="e">
        <f>SUM(P$4:P136)/$BB136</f>
        <v>#DIV/0!</v>
      </c>
      <c r="Q521" s="92" t="e">
        <f>SUM(Q$4:Q136)/$BB136</f>
        <v>#DIV/0!</v>
      </c>
      <c r="R521" s="92" t="e">
        <f>SUM(R$4:R136)/$BB136</f>
        <v>#DIV/0!</v>
      </c>
      <c r="S521" s="92" t="e">
        <f>SUM(S$4:S136)/$BB136</f>
        <v>#DIV/0!</v>
      </c>
      <c r="T521" s="91" t="e">
        <f>SUM(T$4:T136)/$BB136</f>
        <v>#DIV/0!</v>
      </c>
      <c r="U521" s="91" t="e">
        <f>SUM(U$4:U136)/$BB136</f>
        <v>#DIV/0!</v>
      </c>
      <c r="V521" s="91" t="e">
        <f>SUM(V$4:V136)/$BB136</f>
        <v>#DIV/0!</v>
      </c>
      <c r="W521" s="91" t="e">
        <f>SUM(W$4:W136)/$BB136</f>
        <v>#DIV/0!</v>
      </c>
      <c r="X521" s="91" t="e">
        <f>SUM(X$4:X136)/$BB136</f>
        <v>#DIV/0!</v>
      </c>
      <c r="Y521" s="91" t="e">
        <f>SUM(Y$4:Y136)/$BB136</f>
        <v>#DIV/0!</v>
      </c>
      <c r="Z521" s="91" t="e">
        <f>SUM(Z$4:Z136)/$BB136</f>
        <v>#DIV/0!</v>
      </c>
      <c r="AA521" s="91" t="e">
        <f>SUM(AA$4:AA136)/$BB136</f>
        <v>#DIV/0!</v>
      </c>
      <c r="AB521" s="91" t="e">
        <f>SUM(AB$4:AB136)/$BB136</f>
        <v>#DIV/0!</v>
      </c>
      <c r="AC521" s="91" t="e">
        <f>SUM(AC$4:AC136)/$BB136</f>
        <v>#DIV/0!</v>
      </c>
      <c r="AD521" s="91" t="e">
        <f>SUM(AD$4:AD136)/$BB136</f>
        <v>#DIV/0!</v>
      </c>
      <c r="AE521" s="91" t="e">
        <f>SUM(AE$4:AE136)/$BB136</f>
        <v>#DIV/0!</v>
      </c>
      <c r="AF521" s="91" t="e">
        <f>SUM(AF$4:AF136)/$BB136</f>
        <v>#DIV/0!</v>
      </c>
      <c r="AG521" s="91" t="e">
        <f>SUM(AG$4:AG136)/$BB136</f>
        <v>#DIV/0!</v>
      </c>
      <c r="AH521" s="91" t="e">
        <f>SUM(AH$4:AH136)/$BB136</f>
        <v>#DIV/0!</v>
      </c>
      <c r="AI521" s="91" t="e">
        <f>SUM(AI$4:AI136)/$BB136</f>
        <v>#DIV/0!</v>
      </c>
      <c r="AJ521" s="91" t="e">
        <f>SUM(AJ$4:AJ136)/$BB136</f>
        <v>#DIV/0!</v>
      </c>
      <c r="AK521" s="91" t="e">
        <f>SUM(AK$4:AK136)/$BB136</f>
        <v>#DIV/0!</v>
      </c>
      <c r="AL521" s="91" t="e">
        <f>SUM(AL$4:AL136)/$BB136</f>
        <v>#DIV/0!</v>
      </c>
      <c r="AM521" s="91" t="e">
        <f>SUM(AM$4:AM136)/$BB136</f>
        <v>#DIV/0!</v>
      </c>
      <c r="AN521" s="91" t="e">
        <f>SUM(AN$4:AN136)/$BB136</f>
        <v>#DIV/0!</v>
      </c>
      <c r="AO521" s="91" t="e">
        <f>SUM(AO$4:AO136)/$BB136</f>
        <v>#DIV/0!</v>
      </c>
      <c r="AP521" s="91" t="e">
        <f>SUM(AP$4:AP136)/$BB136</f>
        <v>#DIV/0!</v>
      </c>
      <c r="AQ521" s="91" t="e">
        <f>SUM(AQ$4:AQ136)/$BB136</f>
        <v>#DIV/0!</v>
      </c>
      <c r="AR521" s="91" t="e">
        <f>SUM(AR$4:AR136)/$BB136</f>
        <v>#DIV/0!</v>
      </c>
      <c r="AS521" s="91" t="e">
        <f>SUM(AS$4:AS136)/$BB136</f>
        <v>#DIV/0!</v>
      </c>
      <c r="AT521" s="91" t="e">
        <f>SUM(AT$4:AT136)/$BB136</f>
        <v>#DIV/0!</v>
      </c>
      <c r="AU521" s="108"/>
      <c r="AV521" s="36"/>
      <c r="AW521" s="36"/>
      <c r="AX521" s="63"/>
      <c r="AY521" s="63"/>
    </row>
    <row r="522" spans="1:51" x14ac:dyDescent="0.25">
      <c r="A522" s="60">
        <v>19526</v>
      </c>
      <c r="B522" s="92" t="e">
        <f>SUM(B$4:B137)/$BB137</f>
        <v>#DIV/0!</v>
      </c>
      <c r="C522" s="91" t="e">
        <f>SUM(C$4:C137)/$BB137</f>
        <v>#DIV/0!</v>
      </c>
      <c r="D522" s="91" t="e">
        <f>SUM(D$4:D137)/$BB137</f>
        <v>#DIV/0!</v>
      </c>
      <c r="E522" s="91" t="e">
        <f>SUM(E$4:E137)/$BB137</f>
        <v>#DIV/0!</v>
      </c>
      <c r="F522" s="91" t="e">
        <f>SUM(F$4:F137)/$BB137</f>
        <v>#DIV/0!</v>
      </c>
      <c r="G522" s="91" t="e">
        <f>SUM(G$4:G137)/$BB137</f>
        <v>#DIV/0!</v>
      </c>
      <c r="H522" s="91" t="e">
        <f>SUM(H$4:H137)/$BB137</f>
        <v>#DIV/0!</v>
      </c>
      <c r="I522" s="91" t="e">
        <f>SUM(I$4:I137)/$BB137</f>
        <v>#DIV/0!</v>
      </c>
      <c r="J522" s="91" t="e">
        <f>SUM(J$4:J137)/$BB137</f>
        <v>#DIV/0!</v>
      </c>
      <c r="K522" s="91" t="e">
        <f>SUM(K$4:K137)/$BB137</f>
        <v>#DIV/0!</v>
      </c>
      <c r="L522" s="91" t="e">
        <f>SUM(L$4:L137)/$BB137</f>
        <v>#DIV/0!</v>
      </c>
      <c r="M522" s="91" t="e">
        <f>SUM(M$4:M137)/$BB137</f>
        <v>#DIV/0!</v>
      </c>
      <c r="N522" s="92" t="e">
        <f>SUM(N$4:N137)/$BB137</f>
        <v>#DIV/0!</v>
      </c>
      <c r="O522" s="91" t="e">
        <f>SUM(O$4:O137)/$BB137</f>
        <v>#DIV/0!</v>
      </c>
      <c r="P522" s="92" t="e">
        <f>SUM(P$4:P137)/$BB137</f>
        <v>#DIV/0!</v>
      </c>
      <c r="Q522" s="92" t="e">
        <f>SUM(Q$4:Q137)/$BB137</f>
        <v>#DIV/0!</v>
      </c>
      <c r="R522" s="92" t="e">
        <f>SUM(R$4:R137)/$BB137</f>
        <v>#DIV/0!</v>
      </c>
      <c r="S522" s="92" t="e">
        <f>SUM(S$4:S137)/$BB137</f>
        <v>#DIV/0!</v>
      </c>
      <c r="T522" s="91" t="e">
        <f>SUM(T$4:T137)/$BB137</f>
        <v>#DIV/0!</v>
      </c>
      <c r="U522" s="91" t="e">
        <f>SUM(U$4:U137)/$BB137</f>
        <v>#DIV/0!</v>
      </c>
      <c r="V522" s="91" t="e">
        <f>SUM(V$4:V137)/$BB137</f>
        <v>#DIV/0!</v>
      </c>
      <c r="W522" s="91" t="e">
        <f>SUM(W$4:W137)/$BB137</f>
        <v>#DIV/0!</v>
      </c>
      <c r="X522" s="91" t="e">
        <f>SUM(X$4:X137)/$BB137</f>
        <v>#DIV/0!</v>
      </c>
      <c r="Y522" s="91" t="e">
        <f>SUM(Y$4:Y137)/$BB137</f>
        <v>#DIV/0!</v>
      </c>
      <c r="Z522" s="91" t="e">
        <f>SUM(Z$4:Z137)/$BB137</f>
        <v>#DIV/0!</v>
      </c>
      <c r="AA522" s="91" t="e">
        <f>SUM(AA$4:AA137)/$BB137</f>
        <v>#DIV/0!</v>
      </c>
      <c r="AB522" s="91" t="e">
        <f>SUM(AB$4:AB137)/$BB137</f>
        <v>#DIV/0!</v>
      </c>
      <c r="AC522" s="91" t="e">
        <f>SUM(AC$4:AC137)/$BB137</f>
        <v>#DIV/0!</v>
      </c>
      <c r="AD522" s="91" t="e">
        <f>SUM(AD$4:AD137)/$BB137</f>
        <v>#DIV/0!</v>
      </c>
      <c r="AE522" s="91" t="e">
        <f>SUM(AE$4:AE137)/$BB137</f>
        <v>#DIV/0!</v>
      </c>
      <c r="AF522" s="91" t="e">
        <f>SUM(AF$4:AF137)/$BB137</f>
        <v>#DIV/0!</v>
      </c>
      <c r="AG522" s="91" t="e">
        <f>SUM(AG$4:AG137)/$BB137</f>
        <v>#DIV/0!</v>
      </c>
      <c r="AH522" s="91" t="e">
        <f>SUM(AH$4:AH137)/$BB137</f>
        <v>#DIV/0!</v>
      </c>
      <c r="AI522" s="91" t="e">
        <f>SUM(AI$4:AI137)/$BB137</f>
        <v>#DIV/0!</v>
      </c>
      <c r="AJ522" s="91" t="e">
        <f>SUM(AJ$4:AJ137)/$BB137</f>
        <v>#DIV/0!</v>
      </c>
      <c r="AK522" s="91" t="e">
        <f>SUM(AK$4:AK137)/$BB137</f>
        <v>#DIV/0!</v>
      </c>
      <c r="AL522" s="91" t="e">
        <f>SUM(AL$4:AL137)/$BB137</f>
        <v>#DIV/0!</v>
      </c>
      <c r="AM522" s="91" t="e">
        <f>SUM(AM$4:AM137)/$BB137</f>
        <v>#DIV/0!</v>
      </c>
      <c r="AN522" s="91" t="e">
        <f>SUM(AN$4:AN137)/$BB137</f>
        <v>#DIV/0!</v>
      </c>
      <c r="AO522" s="91" t="e">
        <f>SUM(AO$4:AO137)/$BB137</f>
        <v>#DIV/0!</v>
      </c>
      <c r="AP522" s="91" t="e">
        <f>SUM(AP$4:AP137)/$BB137</f>
        <v>#DIV/0!</v>
      </c>
      <c r="AQ522" s="91" t="e">
        <f>SUM(AQ$4:AQ137)/$BB137</f>
        <v>#DIV/0!</v>
      </c>
      <c r="AR522" s="91" t="e">
        <f>SUM(AR$4:AR137)/$BB137</f>
        <v>#DIV/0!</v>
      </c>
      <c r="AS522" s="91" t="e">
        <f>SUM(AS$4:AS137)/$BB137</f>
        <v>#DIV/0!</v>
      </c>
      <c r="AT522" s="91" t="e">
        <f>SUM(AT$4:AT137)/$BB137</f>
        <v>#DIV/0!</v>
      </c>
      <c r="AU522" s="108"/>
      <c r="AV522" s="36"/>
      <c r="AW522" s="36"/>
      <c r="AX522" s="63"/>
      <c r="AY522" s="63"/>
    </row>
    <row r="523" spans="1:51" x14ac:dyDescent="0.25">
      <c r="A523" s="60">
        <v>19527</v>
      </c>
      <c r="B523" s="92" t="e">
        <f>SUM(B$4:B138)/$BB138</f>
        <v>#DIV/0!</v>
      </c>
      <c r="C523" s="91" t="e">
        <f>SUM(C$4:C138)/$BB138</f>
        <v>#DIV/0!</v>
      </c>
      <c r="D523" s="91" t="e">
        <f>SUM(D$4:D138)/$BB138</f>
        <v>#DIV/0!</v>
      </c>
      <c r="E523" s="91" t="e">
        <f>SUM(E$4:E138)/$BB138</f>
        <v>#DIV/0!</v>
      </c>
      <c r="F523" s="91" t="e">
        <f>SUM(F$4:F138)/$BB138</f>
        <v>#DIV/0!</v>
      </c>
      <c r="G523" s="91" t="e">
        <f>SUM(G$4:G138)/$BB138</f>
        <v>#DIV/0!</v>
      </c>
      <c r="H523" s="91" t="e">
        <f>SUM(H$4:H138)/$BB138</f>
        <v>#DIV/0!</v>
      </c>
      <c r="I523" s="91" t="e">
        <f>SUM(I$4:I138)/$BB138</f>
        <v>#DIV/0!</v>
      </c>
      <c r="J523" s="91" t="e">
        <f>SUM(J$4:J138)/$BB138</f>
        <v>#DIV/0!</v>
      </c>
      <c r="K523" s="91" t="e">
        <f>SUM(K$4:K138)/$BB138</f>
        <v>#DIV/0!</v>
      </c>
      <c r="L523" s="92" t="e">
        <f>SUM(L$4:L138)/$BB138</f>
        <v>#DIV/0!</v>
      </c>
      <c r="M523" s="91" t="e">
        <f>SUM(M$4:M138)/$BB138</f>
        <v>#DIV/0!</v>
      </c>
      <c r="N523" s="92" t="e">
        <f>SUM(N$4:N138)/$BB138</f>
        <v>#DIV/0!</v>
      </c>
      <c r="O523" s="92" t="e">
        <f>SUM(O$4:O138)/$BB138</f>
        <v>#DIV/0!</v>
      </c>
      <c r="P523" s="92" t="e">
        <f>SUM(P$4:P138)/$BB138</f>
        <v>#DIV/0!</v>
      </c>
      <c r="Q523" s="92" t="e">
        <f>SUM(Q$4:Q138)/$BB138</f>
        <v>#DIV/0!</v>
      </c>
      <c r="R523" s="92" t="e">
        <f>SUM(R$4:R138)/$BB138</f>
        <v>#DIV/0!</v>
      </c>
      <c r="S523" s="92" t="e">
        <f>SUM(S$4:S138)/$BB138</f>
        <v>#DIV/0!</v>
      </c>
      <c r="T523" s="91" t="e">
        <f>SUM(T$4:T138)/$BB138</f>
        <v>#DIV/0!</v>
      </c>
      <c r="U523" s="91" t="e">
        <f>SUM(U$4:U138)/$BB138</f>
        <v>#DIV/0!</v>
      </c>
      <c r="V523" s="91" t="e">
        <f>SUM(V$4:V138)/$BB138</f>
        <v>#DIV/0!</v>
      </c>
      <c r="W523" s="91" t="e">
        <f>SUM(W$4:W138)/$BB138</f>
        <v>#DIV/0!</v>
      </c>
      <c r="X523" s="91" t="e">
        <f>SUM(X$4:X138)/$BB138</f>
        <v>#DIV/0!</v>
      </c>
      <c r="Y523" s="91" t="e">
        <f>SUM(Y$4:Y138)/$BB138</f>
        <v>#DIV/0!</v>
      </c>
      <c r="Z523" s="91" t="e">
        <f>SUM(Z$4:Z138)/$BB138</f>
        <v>#DIV/0!</v>
      </c>
      <c r="AA523" s="91" t="e">
        <f>SUM(AA$4:AA138)/$BB138</f>
        <v>#DIV/0!</v>
      </c>
      <c r="AB523" s="91" t="e">
        <f>SUM(AB$4:AB138)/$BB138</f>
        <v>#DIV/0!</v>
      </c>
      <c r="AC523" s="91" t="e">
        <f>SUM(AC$4:AC138)/$BB138</f>
        <v>#DIV/0!</v>
      </c>
      <c r="AD523" s="91" t="e">
        <f>SUM(AD$4:AD138)/$BB138</f>
        <v>#DIV/0!</v>
      </c>
      <c r="AE523" s="91" t="e">
        <f>SUM(AE$4:AE138)/$BB138</f>
        <v>#DIV/0!</v>
      </c>
      <c r="AF523" s="91" t="e">
        <f>SUM(AF$4:AF138)/$BB138</f>
        <v>#DIV/0!</v>
      </c>
      <c r="AG523" s="91" t="e">
        <f>SUM(AG$4:AG138)/$BB138</f>
        <v>#DIV/0!</v>
      </c>
      <c r="AH523" s="91" t="e">
        <f>SUM(AH$4:AH138)/$BB138</f>
        <v>#DIV/0!</v>
      </c>
      <c r="AI523" s="91" t="e">
        <f>SUM(AI$4:AI138)/$BB138</f>
        <v>#DIV/0!</v>
      </c>
      <c r="AJ523" s="91" t="e">
        <f>SUM(AJ$4:AJ138)/$BB138</f>
        <v>#DIV/0!</v>
      </c>
      <c r="AK523" s="91" t="e">
        <f>SUM(AK$4:AK138)/$BB138</f>
        <v>#DIV/0!</v>
      </c>
      <c r="AL523" s="91" t="e">
        <f>SUM(AL$4:AL138)/$BB138</f>
        <v>#DIV/0!</v>
      </c>
      <c r="AM523" s="91" t="e">
        <f>SUM(AM$4:AM138)/$BB138</f>
        <v>#DIV/0!</v>
      </c>
      <c r="AN523" s="91" t="e">
        <f>SUM(AN$4:AN138)/$BB138</f>
        <v>#DIV/0!</v>
      </c>
      <c r="AO523" s="91" t="e">
        <f>SUM(AO$4:AO138)/$BB138</f>
        <v>#DIV/0!</v>
      </c>
      <c r="AP523" s="91" t="e">
        <f>SUM(AP$4:AP138)/$BB138</f>
        <v>#DIV/0!</v>
      </c>
      <c r="AQ523" s="91" t="e">
        <f>SUM(AQ$4:AQ138)/$BB138</f>
        <v>#DIV/0!</v>
      </c>
      <c r="AR523" s="91" t="e">
        <f>SUM(AR$4:AR138)/$BB138</f>
        <v>#DIV/0!</v>
      </c>
      <c r="AS523" s="91" t="e">
        <f>SUM(AS$4:AS138)/$BB138</f>
        <v>#DIV/0!</v>
      </c>
      <c r="AT523" s="91" t="e">
        <f>SUM(AT$4:AT138)/$BB138</f>
        <v>#DIV/0!</v>
      </c>
      <c r="AU523" s="108"/>
      <c r="AV523" s="36"/>
      <c r="AW523" s="36"/>
      <c r="AX523" s="63"/>
      <c r="AY523" s="63"/>
    </row>
    <row r="524" spans="1:51" x14ac:dyDescent="0.25">
      <c r="A524" s="60">
        <v>19528</v>
      </c>
      <c r="B524" s="92" t="e">
        <f>SUM(B$4:B139)/$BB139</f>
        <v>#DIV/0!</v>
      </c>
      <c r="C524" s="91" t="e">
        <f>SUM(C$4:C139)/$BB139</f>
        <v>#DIV/0!</v>
      </c>
      <c r="D524" s="91" t="e">
        <f>SUM(D$4:D139)/$BB139</f>
        <v>#DIV/0!</v>
      </c>
      <c r="E524" s="91" t="e">
        <f>SUM(E$4:E139)/$BB139</f>
        <v>#DIV/0!</v>
      </c>
      <c r="F524" s="91" t="e">
        <f>SUM(F$4:F139)/$BB139</f>
        <v>#DIV/0!</v>
      </c>
      <c r="G524" s="91" t="e">
        <f>SUM(G$4:G139)/$BB139</f>
        <v>#DIV/0!</v>
      </c>
      <c r="H524" s="91" t="e">
        <f>SUM(H$4:H139)/$BB139</f>
        <v>#DIV/0!</v>
      </c>
      <c r="I524" s="91" t="e">
        <f>SUM(I$4:I139)/$BB139</f>
        <v>#DIV/0!</v>
      </c>
      <c r="J524" s="91" t="e">
        <f>SUM(J$4:J139)/$BB139</f>
        <v>#DIV/0!</v>
      </c>
      <c r="K524" s="91" t="e">
        <f>SUM(K$4:K139)/$BB139</f>
        <v>#DIV/0!</v>
      </c>
      <c r="L524" s="92" t="e">
        <f>SUM(L$4:L139)/$BB139</f>
        <v>#DIV/0!</v>
      </c>
      <c r="M524" s="91" t="e">
        <f>SUM(M$4:M139)/$BB139</f>
        <v>#DIV/0!</v>
      </c>
      <c r="N524" s="92" t="e">
        <f>SUM(N$4:N139)/$BB139</f>
        <v>#DIV/0!</v>
      </c>
      <c r="O524" s="92" t="e">
        <f>SUM(O$4:O139)/$BB139</f>
        <v>#DIV/0!</v>
      </c>
      <c r="P524" s="92" t="e">
        <f>SUM(P$4:P139)/$BB139</f>
        <v>#DIV/0!</v>
      </c>
      <c r="Q524" s="92" t="e">
        <f>SUM(Q$4:Q139)/$BB139</f>
        <v>#DIV/0!</v>
      </c>
      <c r="R524" s="92" t="e">
        <f>SUM(R$4:R139)/$BB139</f>
        <v>#DIV/0!</v>
      </c>
      <c r="S524" s="92" t="e">
        <f>SUM(S$4:S139)/$BB139</f>
        <v>#DIV/0!</v>
      </c>
      <c r="T524" s="91" t="e">
        <f>SUM(T$4:T139)/$BB139</f>
        <v>#DIV/0!</v>
      </c>
      <c r="U524" s="91" t="e">
        <f>SUM(U$4:U139)/$BB139</f>
        <v>#DIV/0!</v>
      </c>
      <c r="V524" s="91" t="e">
        <f>SUM(V$4:V139)/$BB139</f>
        <v>#DIV/0!</v>
      </c>
      <c r="W524" s="91" t="e">
        <f>SUM(W$4:W139)/$BB139</f>
        <v>#DIV/0!</v>
      </c>
      <c r="X524" s="91" t="e">
        <f>SUM(X$4:X139)/$BB139</f>
        <v>#DIV/0!</v>
      </c>
      <c r="Y524" s="91" t="e">
        <f>SUM(Y$4:Y139)/$BB139</f>
        <v>#DIV/0!</v>
      </c>
      <c r="Z524" s="91" t="e">
        <f>SUM(Z$4:Z139)/$BB139</f>
        <v>#DIV/0!</v>
      </c>
      <c r="AA524" s="91" t="e">
        <f>SUM(AA$4:AA139)/$BB139</f>
        <v>#DIV/0!</v>
      </c>
      <c r="AB524" s="91" t="e">
        <f>SUM(AB$4:AB139)/$BB139</f>
        <v>#DIV/0!</v>
      </c>
      <c r="AC524" s="91" t="e">
        <f>SUM(AC$4:AC139)/$BB139</f>
        <v>#DIV/0!</v>
      </c>
      <c r="AD524" s="91" t="e">
        <f>SUM(AD$4:AD139)/$BB139</f>
        <v>#DIV/0!</v>
      </c>
      <c r="AE524" s="91" t="e">
        <f>SUM(AE$4:AE139)/$BB139</f>
        <v>#DIV/0!</v>
      </c>
      <c r="AF524" s="91" t="e">
        <f>SUM(AF$4:AF139)/$BB139</f>
        <v>#DIV/0!</v>
      </c>
      <c r="AG524" s="91" t="e">
        <f>SUM(AG$4:AG139)/$BB139</f>
        <v>#DIV/0!</v>
      </c>
      <c r="AH524" s="91" t="e">
        <f>SUM(AH$4:AH139)/$BB139</f>
        <v>#DIV/0!</v>
      </c>
      <c r="AI524" s="91" t="e">
        <f>SUM(AI$4:AI139)/$BB139</f>
        <v>#DIV/0!</v>
      </c>
      <c r="AJ524" s="91" t="e">
        <f>SUM(AJ$4:AJ139)/$BB139</f>
        <v>#DIV/0!</v>
      </c>
      <c r="AK524" s="91" t="e">
        <f>SUM(AK$4:AK139)/$BB139</f>
        <v>#DIV/0!</v>
      </c>
      <c r="AL524" s="91" t="e">
        <f>SUM(AL$4:AL139)/$BB139</f>
        <v>#DIV/0!</v>
      </c>
      <c r="AM524" s="91" t="e">
        <f>SUM(AM$4:AM139)/$BB139</f>
        <v>#DIV/0!</v>
      </c>
      <c r="AN524" s="91" t="e">
        <f>SUM(AN$4:AN139)/$BB139</f>
        <v>#DIV/0!</v>
      </c>
      <c r="AO524" s="91" t="e">
        <f>SUM(AO$4:AO139)/$BB139</f>
        <v>#DIV/0!</v>
      </c>
      <c r="AP524" s="91" t="e">
        <f>SUM(AP$4:AP139)/$BB139</f>
        <v>#DIV/0!</v>
      </c>
      <c r="AQ524" s="91" t="e">
        <f>SUM(AQ$4:AQ139)/$BB139</f>
        <v>#DIV/0!</v>
      </c>
      <c r="AR524" s="91" t="e">
        <f>SUM(AR$4:AR139)/$BB139</f>
        <v>#DIV/0!</v>
      </c>
      <c r="AS524" s="91" t="e">
        <f>SUM(AS$4:AS139)/$BB139</f>
        <v>#DIV/0!</v>
      </c>
      <c r="AT524" s="91" t="e">
        <f>SUM(AT$4:AT139)/$BB139</f>
        <v>#DIV/0!</v>
      </c>
      <c r="AU524" s="108"/>
      <c r="AV524" s="36"/>
      <c r="AW524" s="36"/>
      <c r="AX524" s="63"/>
      <c r="AY524" s="63"/>
    </row>
    <row r="525" spans="1:51" x14ac:dyDescent="0.25">
      <c r="A525" s="60">
        <v>19529</v>
      </c>
      <c r="B525" s="92" t="e">
        <f>SUM(B$4:B140)/$BB140</f>
        <v>#DIV/0!</v>
      </c>
      <c r="C525" s="91" t="e">
        <f>SUM(C$4:C140)/$BB140</f>
        <v>#DIV/0!</v>
      </c>
      <c r="D525" s="91" t="e">
        <f>SUM(D$4:D140)/$BB140</f>
        <v>#DIV/0!</v>
      </c>
      <c r="E525" s="91" t="e">
        <f>SUM(E$4:E140)/$BB140</f>
        <v>#DIV/0!</v>
      </c>
      <c r="F525" s="91" t="e">
        <f>SUM(F$4:F140)/$BB140</f>
        <v>#DIV/0!</v>
      </c>
      <c r="G525" s="91" t="e">
        <f>SUM(G$4:G140)/$BB140</f>
        <v>#DIV/0!</v>
      </c>
      <c r="H525" s="91" t="e">
        <f>SUM(H$4:H140)/$BB140</f>
        <v>#DIV/0!</v>
      </c>
      <c r="I525" s="91" t="e">
        <f>SUM(I$4:I140)/$BB140</f>
        <v>#DIV/0!</v>
      </c>
      <c r="J525" s="91" t="e">
        <f>SUM(J$4:J140)/$BB140</f>
        <v>#DIV/0!</v>
      </c>
      <c r="K525" s="91" t="e">
        <f>SUM(K$4:K140)/$BB140</f>
        <v>#DIV/0!</v>
      </c>
      <c r="L525" s="92" t="e">
        <f>SUM(L$4:L140)/$BB140</f>
        <v>#DIV/0!</v>
      </c>
      <c r="M525" s="91" t="e">
        <f>SUM(M$4:M140)/$BB140</f>
        <v>#DIV/0!</v>
      </c>
      <c r="N525" s="92" t="e">
        <f>SUM(N$4:N140)/$BB140</f>
        <v>#DIV/0!</v>
      </c>
      <c r="O525" s="92" t="e">
        <f>SUM(O$4:O140)/$BB140</f>
        <v>#DIV/0!</v>
      </c>
      <c r="P525" s="92" t="e">
        <f>SUM(P$4:P140)/$BB140</f>
        <v>#DIV/0!</v>
      </c>
      <c r="Q525" s="92" t="e">
        <f>SUM(Q$4:Q140)/$BB140</f>
        <v>#DIV/0!</v>
      </c>
      <c r="R525" s="92" t="e">
        <f>SUM(R$4:R140)/$BB140</f>
        <v>#DIV/0!</v>
      </c>
      <c r="S525" s="92" t="e">
        <f>SUM(S$4:S140)/$BB140</f>
        <v>#DIV/0!</v>
      </c>
      <c r="T525" s="92" t="e">
        <f>SUM(T$4:T140)/$BB140</f>
        <v>#DIV/0!</v>
      </c>
      <c r="U525" s="91" t="e">
        <f>SUM(U$4:U140)/$BB140</f>
        <v>#DIV/0!</v>
      </c>
      <c r="V525" s="91" t="e">
        <f>SUM(V$4:V140)/$BB140</f>
        <v>#DIV/0!</v>
      </c>
      <c r="W525" s="91" t="e">
        <f>SUM(W$4:W140)/$BB140</f>
        <v>#DIV/0!</v>
      </c>
      <c r="X525" s="91" t="e">
        <f>SUM(X$4:X140)/$BB140</f>
        <v>#DIV/0!</v>
      </c>
      <c r="Y525" s="91" t="e">
        <f>SUM(Y$4:Y140)/$BB140</f>
        <v>#DIV/0!</v>
      </c>
      <c r="Z525" s="91" t="e">
        <f>SUM(Z$4:Z140)/$BB140</f>
        <v>#DIV/0!</v>
      </c>
      <c r="AA525" s="91" t="e">
        <f>SUM(AA$4:AA140)/$BB140</f>
        <v>#DIV/0!</v>
      </c>
      <c r="AB525" s="91" t="e">
        <f>SUM(AB$4:AB140)/$BB140</f>
        <v>#DIV/0!</v>
      </c>
      <c r="AC525" s="91" t="e">
        <f>SUM(AC$4:AC140)/$BB140</f>
        <v>#DIV/0!</v>
      </c>
      <c r="AD525" s="91" t="e">
        <f>SUM(AD$4:AD140)/$BB140</f>
        <v>#DIV/0!</v>
      </c>
      <c r="AE525" s="91" t="e">
        <f>SUM(AE$4:AE140)/$BB140</f>
        <v>#DIV/0!</v>
      </c>
      <c r="AF525" s="91" t="e">
        <f>SUM(AF$4:AF140)/$BB140</f>
        <v>#DIV/0!</v>
      </c>
      <c r="AG525" s="91" t="e">
        <f>SUM(AG$4:AG140)/$BB140</f>
        <v>#DIV/0!</v>
      </c>
      <c r="AH525" s="91" t="e">
        <f>SUM(AH$4:AH140)/$BB140</f>
        <v>#DIV/0!</v>
      </c>
      <c r="AI525" s="91" t="e">
        <f>SUM(AI$4:AI140)/$BB140</f>
        <v>#DIV/0!</v>
      </c>
      <c r="AJ525" s="91" t="e">
        <f>SUM(AJ$4:AJ140)/$BB140</f>
        <v>#DIV/0!</v>
      </c>
      <c r="AK525" s="91" t="e">
        <f>SUM(AK$4:AK140)/$BB140</f>
        <v>#DIV/0!</v>
      </c>
      <c r="AL525" s="91" t="e">
        <f>SUM(AL$4:AL140)/$BB140</f>
        <v>#DIV/0!</v>
      </c>
      <c r="AM525" s="91" t="e">
        <f>SUM(AM$4:AM140)/$BB140</f>
        <v>#DIV/0!</v>
      </c>
      <c r="AN525" s="91" t="e">
        <f>SUM(AN$4:AN140)/$BB140</f>
        <v>#DIV/0!</v>
      </c>
      <c r="AO525" s="91" t="e">
        <f>SUM(AO$4:AO140)/$BB140</f>
        <v>#DIV/0!</v>
      </c>
      <c r="AP525" s="91" t="e">
        <f>SUM(AP$4:AP140)/$BB140</f>
        <v>#DIV/0!</v>
      </c>
      <c r="AQ525" s="91" t="e">
        <f>SUM(AQ$4:AQ140)/$BB140</f>
        <v>#DIV/0!</v>
      </c>
      <c r="AR525" s="91" t="e">
        <f>SUM(AR$4:AR140)/$BB140</f>
        <v>#DIV/0!</v>
      </c>
      <c r="AS525" s="91" t="e">
        <f>SUM(AS$4:AS140)/$BB140</f>
        <v>#DIV/0!</v>
      </c>
      <c r="AT525" s="91" t="e">
        <f>SUM(AT$4:AT140)/$BB140</f>
        <v>#DIV/0!</v>
      </c>
      <c r="AU525" s="108"/>
      <c r="AV525" s="36"/>
      <c r="AW525" s="36"/>
      <c r="AX525" s="63"/>
      <c r="AY525" s="63"/>
    </row>
    <row r="526" spans="1:51" x14ac:dyDescent="0.25">
      <c r="A526" s="60">
        <v>19530</v>
      </c>
      <c r="B526" s="92" t="e">
        <f>SUM(B$4:B141)/$BB141</f>
        <v>#DIV/0!</v>
      </c>
      <c r="C526" s="92" t="e">
        <f>SUM(C$4:C141)/$BB141</f>
        <v>#DIV/0!</v>
      </c>
      <c r="D526" s="91" t="e">
        <f>SUM(D$4:D141)/$BB141</f>
        <v>#DIV/0!</v>
      </c>
      <c r="E526" s="91" t="e">
        <f>SUM(E$4:E141)/$BB141</f>
        <v>#DIV/0!</v>
      </c>
      <c r="F526" s="91" t="e">
        <f>SUM(F$4:F141)/$BB141</f>
        <v>#DIV/0!</v>
      </c>
      <c r="G526" s="91" t="e">
        <f>SUM(G$4:G141)/$BB141</f>
        <v>#DIV/0!</v>
      </c>
      <c r="H526" s="91" t="e">
        <f>SUM(H$4:H141)/$BB141</f>
        <v>#DIV/0!</v>
      </c>
      <c r="I526" s="91" t="e">
        <f>SUM(I$4:I141)/$BB141</f>
        <v>#DIV/0!</v>
      </c>
      <c r="J526" s="91" t="e">
        <f>SUM(J$4:J141)/$BB141</f>
        <v>#DIV/0!</v>
      </c>
      <c r="K526" s="91" t="e">
        <f>SUM(K$4:K141)/$BB141</f>
        <v>#DIV/0!</v>
      </c>
      <c r="L526" s="92" t="e">
        <f>SUM(L$4:L141)/$BB141</f>
        <v>#DIV/0!</v>
      </c>
      <c r="M526" s="91" t="e">
        <f>SUM(M$4:M141)/$BB141</f>
        <v>#DIV/0!</v>
      </c>
      <c r="N526" s="92" t="e">
        <f>SUM(N$4:N141)/$BB141</f>
        <v>#DIV/0!</v>
      </c>
      <c r="O526" s="92" t="e">
        <f>SUM(O$4:O141)/$BB141</f>
        <v>#DIV/0!</v>
      </c>
      <c r="P526" s="92" t="e">
        <f>SUM(P$4:P141)/$BB141</f>
        <v>#DIV/0!</v>
      </c>
      <c r="Q526" s="92" t="e">
        <f>SUM(Q$4:Q141)/$BB141</f>
        <v>#DIV/0!</v>
      </c>
      <c r="R526" s="92" t="e">
        <f>SUM(R$4:R141)/$BB141</f>
        <v>#DIV/0!</v>
      </c>
      <c r="S526" s="92" t="e">
        <f>SUM(S$4:S141)/$BB141</f>
        <v>#DIV/0!</v>
      </c>
      <c r="T526" s="92" t="e">
        <f>SUM(T$4:T141)/$BB141</f>
        <v>#DIV/0!</v>
      </c>
      <c r="U526" s="92" t="e">
        <f>SUM(U$4:U141)/$BB141</f>
        <v>#DIV/0!</v>
      </c>
      <c r="V526" s="92" t="e">
        <f>SUM(V$4:V141)/$BB141</f>
        <v>#DIV/0!</v>
      </c>
      <c r="W526" s="92" t="e">
        <f>SUM(W$4:W141)/$BB141</f>
        <v>#DIV/0!</v>
      </c>
      <c r="X526" s="92" t="e">
        <f>SUM(X$4:X141)/$BB141</f>
        <v>#DIV/0!</v>
      </c>
      <c r="Y526" s="92" t="e">
        <f>SUM(Y$4:Y141)/$BB141</f>
        <v>#DIV/0!</v>
      </c>
      <c r="Z526" s="92" t="e">
        <f>SUM(Z$4:Z141)/$BB141</f>
        <v>#DIV/0!</v>
      </c>
      <c r="AA526" s="92" t="e">
        <f>SUM(AA$4:AA141)/$BB141</f>
        <v>#DIV/0!</v>
      </c>
      <c r="AB526" s="92" t="e">
        <f>SUM(AB$4:AB141)/$BB141</f>
        <v>#DIV/0!</v>
      </c>
      <c r="AC526" s="92" t="e">
        <f>SUM(AC$4:AC141)/$BB141</f>
        <v>#DIV/0!</v>
      </c>
      <c r="AD526" s="92" t="e">
        <f>SUM(AD$4:AD141)/$BB141</f>
        <v>#DIV/0!</v>
      </c>
      <c r="AE526" s="92" t="e">
        <f>SUM(AE$4:AE141)/$BB141</f>
        <v>#DIV/0!</v>
      </c>
      <c r="AF526" s="92" t="e">
        <f>SUM(AF$4:AF141)/$BB141</f>
        <v>#DIV/0!</v>
      </c>
      <c r="AG526" s="92" t="e">
        <f>SUM(AG$4:AG141)/$BB141</f>
        <v>#DIV/0!</v>
      </c>
      <c r="AH526" s="92" t="e">
        <f>SUM(AH$4:AH141)/$BB141</f>
        <v>#DIV/0!</v>
      </c>
      <c r="AI526" s="92" t="e">
        <f>SUM(AI$4:AI141)/$BB141</f>
        <v>#DIV/0!</v>
      </c>
      <c r="AJ526" s="92" t="e">
        <f>SUM(AJ$4:AJ141)/$BB141</f>
        <v>#DIV/0!</v>
      </c>
      <c r="AK526" s="92" t="e">
        <f>SUM(AK$4:AK141)/$BB141</f>
        <v>#DIV/0!</v>
      </c>
      <c r="AL526" s="92" t="e">
        <f>SUM(AL$4:AL141)/$BB141</f>
        <v>#DIV/0!</v>
      </c>
      <c r="AM526" s="92" t="e">
        <f>SUM(AM$4:AM141)/$BB141</f>
        <v>#DIV/0!</v>
      </c>
      <c r="AN526" s="92" t="e">
        <f>SUM(AN$4:AN141)/$BB141</f>
        <v>#DIV/0!</v>
      </c>
      <c r="AO526" s="92" t="e">
        <f>SUM(AO$4:AO141)/$BB141</f>
        <v>#DIV/0!</v>
      </c>
      <c r="AP526" s="91" t="e">
        <f>SUM(AP$4:AP141)/$BB141</f>
        <v>#DIV/0!</v>
      </c>
      <c r="AQ526" s="91" t="e">
        <f>SUM(AQ$4:AQ141)/$BB141</f>
        <v>#DIV/0!</v>
      </c>
      <c r="AR526" s="91" t="e">
        <f>SUM(AR$4:AR141)/$BB141</f>
        <v>#DIV/0!</v>
      </c>
      <c r="AS526" s="91" t="e">
        <f>SUM(AS$4:AS141)/$BB141</f>
        <v>#DIV/0!</v>
      </c>
      <c r="AT526" s="91" t="e">
        <f>SUM(AT$4:AT141)/$BB141</f>
        <v>#DIV/0!</v>
      </c>
      <c r="AU526" s="108"/>
      <c r="AV526" s="36"/>
      <c r="AW526" s="36"/>
      <c r="AX526" s="63"/>
      <c r="AY526" s="63"/>
    </row>
    <row r="527" spans="1:51" x14ac:dyDescent="0.25">
      <c r="A527" s="60">
        <v>19531</v>
      </c>
      <c r="B527" s="92" t="e">
        <f>SUM(B$4:B142)/$BB142</f>
        <v>#DIV/0!</v>
      </c>
      <c r="C527" s="92" t="e">
        <f>SUM(C$4:C142)/$BB142</f>
        <v>#DIV/0!</v>
      </c>
      <c r="D527" s="92" t="e">
        <f>SUM(D$4:D142)/$BB142</f>
        <v>#DIV/0!</v>
      </c>
      <c r="E527" s="91" t="e">
        <f>SUM(E$4:E142)/$BB142</f>
        <v>#DIV/0!</v>
      </c>
      <c r="F527" s="91" t="e">
        <f>SUM(F$4:F142)/$BB142</f>
        <v>#DIV/0!</v>
      </c>
      <c r="G527" s="92" t="e">
        <f>SUM(G$4:G142)/$BB142</f>
        <v>#DIV/0!</v>
      </c>
      <c r="H527" s="91" t="e">
        <f>SUM(H$4:H142)/$BB142</f>
        <v>#DIV/0!</v>
      </c>
      <c r="I527" s="91" t="e">
        <f>SUM(I$4:I142)/$BB142</f>
        <v>#DIV/0!</v>
      </c>
      <c r="J527" s="91" t="e">
        <f>SUM(J$4:J142)/$BB142</f>
        <v>#DIV/0!</v>
      </c>
      <c r="K527" s="91" t="e">
        <f>SUM(K$4:K142)/$BB142</f>
        <v>#DIV/0!</v>
      </c>
      <c r="L527" s="92" t="e">
        <f>SUM(L$4:L142)/$BB142</f>
        <v>#DIV/0!</v>
      </c>
      <c r="M527" s="91" t="e">
        <f>SUM(M$4:M142)/$BB142</f>
        <v>#DIV/0!</v>
      </c>
      <c r="N527" s="92" t="e">
        <f>SUM(N$4:N142)/$BB142</f>
        <v>#DIV/0!</v>
      </c>
      <c r="O527" s="92" t="e">
        <f>SUM(O$4:O142)/$BB142</f>
        <v>#DIV/0!</v>
      </c>
      <c r="P527" s="92" t="e">
        <f>SUM(P$4:P142)/$BB142</f>
        <v>#DIV/0!</v>
      </c>
      <c r="Q527" s="92" t="e">
        <f>SUM(Q$4:Q142)/$BB142</f>
        <v>#DIV/0!</v>
      </c>
      <c r="R527" s="92" t="e">
        <f>SUM(R$4:R142)/$BB142</f>
        <v>#DIV/0!</v>
      </c>
      <c r="S527" s="92" t="e">
        <f>SUM(S$4:S142)/$BB142</f>
        <v>#DIV/0!</v>
      </c>
      <c r="T527" s="92" t="e">
        <f>SUM(T$4:T142)/$BB142</f>
        <v>#DIV/0!</v>
      </c>
      <c r="U527" s="92" t="e">
        <f>SUM(U$4:U142)/$BB142</f>
        <v>#DIV/0!</v>
      </c>
      <c r="V527" s="92" t="e">
        <f>SUM(V$4:V142)/$BB142</f>
        <v>#DIV/0!</v>
      </c>
      <c r="W527" s="92" t="e">
        <f>SUM(W$4:W142)/$BB142</f>
        <v>#DIV/0!</v>
      </c>
      <c r="X527" s="92" t="e">
        <f>SUM(X$4:X142)/$BB142</f>
        <v>#DIV/0!</v>
      </c>
      <c r="Y527" s="92" t="e">
        <f>SUM(Y$4:Y142)/$BB142</f>
        <v>#DIV/0!</v>
      </c>
      <c r="Z527" s="92" t="e">
        <f>SUM(Z$4:Z142)/$BB142</f>
        <v>#DIV/0!</v>
      </c>
      <c r="AA527" s="92" t="e">
        <f>SUM(AA$4:AA142)/$BB142</f>
        <v>#DIV/0!</v>
      </c>
      <c r="AB527" s="92" t="e">
        <f>SUM(AB$4:AB142)/$BB142</f>
        <v>#DIV/0!</v>
      </c>
      <c r="AC527" s="92" t="e">
        <f>SUM(AC$4:AC142)/$BB142</f>
        <v>#DIV/0!</v>
      </c>
      <c r="AD527" s="92" t="e">
        <f>SUM(AD$4:AD142)/$BB142</f>
        <v>#DIV/0!</v>
      </c>
      <c r="AE527" s="92" t="e">
        <f>SUM(AE$4:AE142)/$BB142</f>
        <v>#DIV/0!</v>
      </c>
      <c r="AF527" s="92" t="e">
        <f>SUM(AF$4:AF142)/$BB142</f>
        <v>#DIV/0!</v>
      </c>
      <c r="AG527" s="92" t="e">
        <f>SUM(AG$4:AG142)/$BB142</f>
        <v>#DIV/0!</v>
      </c>
      <c r="AH527" s="92" t="e">
        <f>SUM(AH$4:AH142)/$BB142</f>
        <v>#DIV/0!</v>
      </c>
      <c r="AI527" s="92" t="e">
        <f>SUM(AI$4:AI142)/$BB142</f>
        <v>#DIV/0!</v>
      </c>
      <c r="AJ527" s="92" t="e">
        <f>SUM(AJ$4:AJ142)/$BB142</f>
        <v>#DIV/0!</v>
      </c>
      <c r="AK527" s="92" t="e">
        <f>SUM(AK$4:AK142)/$BB142</f>
        <v>#DIV/0!</v>
      </c>
      <c r="AL527" s="92" t="e">
        <f>SUM(AL$4:AL142)/$BB142</f>
        <v>#DIV/0!</v>
      </c>
      <c r="AM527" s="92" t="e">
        <f>SUM(AM$4:AM142)/$BB142</f>
        <v>#DIV/0!</v>
      </c>
      <c r="AN527" s="92" t="e">
        <f>SUM(AN$4:AN142)/$BB142</f>
        <v>#DIV/0!</v>
      </c>
      <c r="AO527" s="92" t="e">
        <f>SUM(AO$4:AO142)/$BB142</f>
        <v>#DIV/0!</v>
      </c>
      <c r="AP527" s="91" t="e">
        <f>SUM(AP$4:AP142)/$BB142</f>
        <v>#DIV/0!</v>
      </c>
      <c r="AQ527" s="91" t="e">
        <f>SUM(AQ$4:AQ142)/$BB142</f>
        <v>#DIV/0!</v>
      </c>
      <c r="AR527" s="91" t="e">
        <f>SUM(AR$4:AR142)/$BB142</f>
        <v>#DIV/0!</v>
      </c>
      <c r="AS527" s="91" t="e">
        <f>SUM(AS$4:AS142)/$BB142</f>
        <v>#DIV/0!</v>
      </c>
      <c r="AT527" s="91" t="e">
        <f>SUM(AT$4:AT142)/$BB142</f>
        <v>#DIV/0!</v>
      </c>
      <c r="AU527" s="108"/>
      <c r="AV527" s="36"/>
      <c r="AW527" s="36"/>
      <c r="AX527" s="63"/>
      <c r="AY527" s="63"/>
    </row>
    <row r="528" spans="1:51" x14ac:dyDescent="0.25">
      <c r="A528" s="60">
        <v>19532</v>
      </c>
      <c r="B528" s="92" t="e">
        <f>SUM(B$4:B143)/$BB143</f>
        <v>#DIV/0!</v>
      </c>
      <c r="C528" s="92" t="e">
        <f>SUM(C$4:C143)/$BB143</f>
        <v>#DIV/0!</v>
      </c>
      <c r="D528" s="92" t="e">
        <f>SUM(D$4:D143)/$BB143</f>
        <v>#DIV/0!</v>
      </c>
      <c r="E528" s="91" t="e">
        <f>SUM(E$4:E143)/$BB143</f>
        <v>#DIV/0!</v>
      </c>
      <c r="F528" s="91" t="e">
        <f>SUM(F$4:F143)/$BB143</f>
        <v>#DIV/0!</v>
      </c>
      <c r="G528" s="92" t="e">
        <f>SUM(G$4:G143)/$BB143</f>
        <v>#DIV/0!</v>
      </c>
      <c r="H528" s="92" t="e">
        <f>SUM(H$4:H143)/$BB143</f>
        <v>#DIV/0!</v>
      </c>
      <c r="I528" s="91" t="e">
        <f>SUM(I$4:I143)/$BB143</f>
        <v>#DIV/0!</v>
      </c>
      <c r="J528" s="91" t="e">
        <f>SUM(J$4:J143)/$BB143</f>
        <v>#DIV/0!</v>
      </c>
      <c r="K528" s="91" t="e">
        <f>SUM(K$4:K143)/$BB143</f>
        <v>#DIV/0!</v>
      </c>
      <c r="L528" s="92" t="e">
        <f>SUM(L$4:L143)/$BB143</f>
        <v>#DIV/0!</v>
      </c>
      <c r="M528" s="91" t="e">
        <f>SUM(M$4:M143)/$BB143</f>
        <v>#DIV/0!</v>
      </c>
      <c r="N528" s="92" t="e">
        <f>SUM(N$4:N143)/$BB143</f>
        <v>#DIV/0!</v>
      </c>
      <c r="O528" s="92" t="e">
        <f>SUM(O$4:O143)/$BB143</f>
        <v>#DIV/0!</v>
      </c>
      <c r="P528" s="92" t="e">
        <f>SUM(P$4:P143)/$BB143</f>
        <v>#DIV/0!</v>
      </c>
      <c r="Q528" s="92" t="e">
        <f>SUM(Q$4:Q143)/$BB143</f>
        <v>#DIV/0!</v>
      </c>
      <c r="R528" s="92" t="e">
        <f>SUM(R$4:R143)/$BB143</f>
        <v>#DIV/0!</v>
      </c>
      <c r="S528" s="92" t="e">
        <f>SUM(S$4:S143)/$BB143</f>
        <v>#DIV/0!</v>
      </c>
      <c r="T528" s="92" t="e">
        <f>SUM(T$4:T143)/$BB143</f>
        <v>#DIV/0!</v>
      </c>
      <c r="U528" s="92" t="e">
        <f>SUM(U$4:U143)/$BB143</f>
        <v>#DIV/0!</v>
      </c>
      <c r="V528" s="92" t="e">
        <f>SUM(V$4:V143)/$BB143</f>
        <v>#DIV/0!</v>
      </c>
      <c r="W528" s="92" t="e">
        <f>SUM(W$4:W143)/$BB143</f>
        <v>#DIV/0!</v>
      </c>
      <c r="X528" s="92" t="e">
        <f>SUM(X$4:X143)/$BB143</f>
        <v>#DIV/0!</v>
      </c>
      <c r="Y528" s="92" t="e">
        <f>SUM(Y$4:Y143)/$BB143</f>
        <v>#DIV/0!</v>
      </c>
      <c r="Z528" s="92" t="e">
        <f>SUM(Z$4:Z143)/$BB143</f>
        <v>#DIV/0!</v>
      </c>
      <c r="AA528" s="92" t="e">
        <f>SUM(AA$4:AA143)/$BB143</f>
        <v>#DIV/0!</v>
      </c>
      <c r="AB528" s="92" t="e">
        <f>SUM(AB$4:AB143)/$BB143</f>
        <v>#DIV/0!</v>
      </c>
      <c r="AC528" s="92" t="e">
        <f>SUM(AC$4:AC143)/$BB143</f>
        <v>#DIV/0!</v>
      </c>
      <c r="AD528" s="92" t="e">
        <f>SUM(AD$4:AD143)/$BB143</f>
        <v>#DIV/0!</v>
      </c>
      <c r="AE528" s="92" t="e">
        <f>SUM(AE$4:AE143)/$BB143</f>
        <v>#DIV/0!</v>
      </c>
      <c r="AF528" s="92" t="e">
        <f>SUM(AF$4:AF143)/$BB143</f>
        <v>#DIV/0!</v>
      </c>
      <c r="AG528" s="92" t="e">
        <f>SUM(AG$4:AG143)/$BB143</f>
        <v>#DIV/0!</v>
      </c>
      <c r="AH528" s="92" t="e">
        <f>SUM(AH$4:AH143)/$BB143</f>
        <v>#DIV/0!</v>
      </c>
      <c r="AI528" s="92" t="e">
        <f>SUM(AI$4:AI143)/$BB143</f>
        <v>#DIV/0!</v>
      </c>
      <c r="AJ528" s="92" t="e">
        <f>SUM(AJ$4:AJ143)/$BB143</f>
        <v>#DIV/0!</v>
      </c>
      <c r="AK528" s="92" t="e">
        <f>SUM(AK$4:AK143)/$BB143</f>
        <v>#DIV/0!</v>
      </c>
      <c r="AL528" s="92" t="e">
        <f>SUM(AL$4:AL143)/$BB143</f>
        <v>#DIV/0!</v>
      </c>
      <c r="AM528" s="92" t="e">
        <f>SUM(AM$4:AM143)/$BB143</f>
        <v>#DIV/0!</v>
      </c>
      <c r="AN528" s="92" t="e">
        <f>SUM(AN$4:AN143)/$BB143</f>
        <v>#DIV/0!</v>
      </c>
      <c r="AO528" s="92" t="e">
        <f>SUM(AO$4:AO143)/$BB143</f>
        <v>#DIV/0!</v>
      </c>
      <c r="AP528" s="91" t="e">
        <f>SUM(AP$4:AP143)/$BB143</f>
        <v>#DIV/0!</v>
      </c>
      <c r="AQ528" s="91" t="e">
        <f>SUM(AQ$4:AQ143)/$BB143</f>
        <v>#DIV/0!</v>
      </c>
      <c r="AR528" s="91" t="e">
        <f>SUM(AR$4:AR143)/$BB143</f>
        <v>#DIV/0!</v>
      </c>
      <c r="AS528" s="91" t="e">
        <f>SUM(AS$4:AS143)/$BB143</f>
        <v>#DIV/0!</v>
      </c>
      <c r="AT528" s="91" t="e">
        <f>SUM(AT$4:AT143)/$BB143</f>
        <v>#DIV/0!</v>
      </c>
      <c r="AU528" s="108"/>
      <c r="AV528" s="36"/>
      <c r="AW528" s="36"/>
      <c r="AX528" s="63"/>
      <c r="AY528" s="63"/>
    </row>
    <row r="529" spans="1:51" x14ac:dyDescent="0.25">
      <c r="A529" s="60">
        <v>19533</v>
      </c>
      <c r="B529" s="92" t="e">
        <f>SUM(B$4:B144)/$BB144</f>
        <v>#DIV/0!</v>
      </c>
      <c r="C529" s="92" t="e">
        <f>SUM(C$4:C144)/$BB144</f>
        <v>#DIV/0!</v>
      </c>
      <c r="D529" s="92" t="e">
        <f>SUM(D$4:D144)/$BB144</f>
        <v>#DIV/0!</v>
      </c>
      <c r="E529" s="92" t="e">
        <f>SUM(E$4:E144)/$BB144</f>
        <v>#DIV/0!</v>
      </c>
      <c r="F529" s="92" t="e">
        <f>SUM(F$4:F144)/$BB144</f>
        <v>#DIV/0!</v>
      </c>
      <c r="G529" s="92" t="e">
        <f>SUM(G$4:G144)/$BB144</f>
        <v>#DIV/0!</v>
      </c>
      <c r="H529" s="92" t="e">
        <f>SUM(H$4:H144)/$BB144</f>
        <v>#DIV/0!</v>
      </c>
      <c r="I529" s="91" t="e">
        <f>SUM(I$4:I144)/$BB144</f>
        <v>#DIV/0!</v>
      </c>
      <c r="J529" s="91" t="e">
        <f>SUM(J$4:J144)/$BB144</f>
        <v>#DIV/0!</v>
      </c>
      <c r="K529" s="91" t="e">
        <f>SUM(K$4:K144)/$BB144</f>
        <v>#DIV/0!</v>
      </c>
      <c r="L529" s="92" t="e">
        <f>SUM(L$4:L144)/$BB144</f>
        <v>#DIV/0!</v>
      </c>
      <c r="M529" s="91" t="e">
        <f>SUM(M$4:M144)/$BB144</f>
        <v>#DIV/0!</v>
      </c>
      <c r="N529" s="92" t="e">
        <f>SUM(N$4:N144)/$BB144</f>
        <v>#DIV/0!</v>
      </c>
      <c r="O529" s="92" t="e">
        <f>SUM(O$4:O144)/$BB144</f>
        <v>#DIV/0!</v>
      </c>
      <c r="P529" s="92" t="e">
        <f>SUM(P$4:P144)/$BB144</f>
        <v>#DIV/0!</v>
      </c>
      <c r="Q529" s="92" t="e">
        <f>SUM(Q$4:Q144)/$BB144</f>
        <v>#DIV/0!</v>
      </c>
      <c r="R529" s="92" t="e">
        <f>SUM(R$4:R144)/$BB144</f>
        <v>#DIV/0!</v>
      </c>
      <c r="S529" s="92" t="e">
        <f>SUM(S$4:S144)/$BB144</f>
        <v>#DIV/0!</v>
      </c>
      <c r="T529" s="92" t="e">
        <f>SUM(T$4:T144)/$BB144</f>
        <v>#DIV/0!</v>
      </c>
      <c r="U529" s="92" t="e">
        <f>SUM(U$4:U144)/$BB144</f>
        <v>#DIV/0!</v>
      </c>
      <c r="V529" s="92" t="e">
        <f>SUM(V$4:V144)/$BB144</f>
        <v>#DIV/0!</v>
      </c>
      <c r="W529" s="92" t="e">
        <f>SUM(W$4:W144)/$BB144</f>
        <v>#DIV/0!</v>
      </c>
      <c r="X529" s="92" t="e">
        <f>SUM(X$4:X144)/$BB144</f>
        <v>#DIV/0!</v>
      </c>
      <c r="Y529" s="92" t="e">
        <f>SUM(Y$4:Y144)/$BB144</f>
        <v>#DIV/0!</v>
      </c>
      <c r="Z529" s="92" t="e">
        <f>SUM(Z$4:Z144)/$BB144</f>
        <v>#DIV/0!</v>
      </c>
      <c r="AA529" s="92" t="e">
        <f>SUM(AA$4:AA144)/$BB144</f>
        <v>#DIV/0!</v>
      </c>
      <c r="AB529" s="92" t="e">
        <f>SUM(AB$4:AB144)/$BB144</f>
        <v>#DIV/0!</v>
      </c>
      <c r="AC529" s="92" t="e">
        <f>SUM(AC$4:AC144)/$BB144</f>
        <v>#DIV/0!</v>
      </c>
      <c r="AD529" s="92" t="e">
        <f>SUM(AD$4:AD144)/$BB144</f>
        <v>#DIV/0!</v>
      </c>
      <c r="AE529" s="92" t="e">
        <f>SUM(AE$4:AE144)/$BB144</f>
        <v>#DIV/0!</v>
      </c>
      <c r="AF529" s="92" t="e">
        <f>SUM(AF$4:AF144)/$BB144</f>
        <v>#DIV/0!</v>
      </c>
      <c r="AG529" s="92" t="e">
        <f>SUM(AG$4:AG144)/$BB144</f>
        <v>#DIV/0!</v>
      </c>
      <c r="AH529" s="92" t="e">
        <f>SUM(AH$4:AH144)/$BB144</f>
        <v>#DIV/0!</v>
      </c>
      <c r="AI529" s="92" t="e">
        <f>SUM(AI$4:AI144)/$BB144</f>
        <v>#DIV/0!</v>
      </c>
      <c r="AJ529" s="92" t="e">
        <f>SUM(AJ$4:AJ144)/$BB144</f>
        <v>#DIV/0!</v>
      </c>
      <c r="AK529" s="92" t="e">
        <f>SUM(AK$4:AK144)/$BB144</f>
        <v>#DIV/0!</v>
      </c>
      <c r="AL529" s="92" t="e">
        <f>SUM(AL$4:AL144)/$BB144</f>
        <v>#DIV/0!</v>
      </c>
      <c r="AM529" s="92" t="e">
        <f>SUM(AM$4:AM144)/$BB144</f>
        <v>#DIV/0!</v>
      </c>
      <c r="AN529" s="92" t="e">
        <f>SUM(AN$4:AN144)/$BB144</f>
        <v>#DIV/0!</v>
      </c>
      <c r="AO529" s="92" t="e">
        <f>SUM(AO$4:AO144)/$BB144</f>
        <v>#DIV/0!</v>
      </c>
      <c r="AP529" s="91" t="e">
        <f>SUM(AP$4:AP144)/$BB144</f>
        <v>#DIV/0!</v>
      </c>
      <c r="AQ529" s="91" t="e">
        <f>SUM(AQ$4:AQ144)/$BB144</f>
        <v>#DIV/0!</v>
      </c>
      <c r="AR529" s="91" t="e">
        <f>SUM(AR$4:AR144)/$BB144</f>
        <v>#DIV/0!</v>
      </c>
      <c r="AS529" s="91" t="e">
        <f>SUM(AS$4:AS144)/$BB144</f>
        <v>#DIV/0!</v>
      </c>
      <c r="AT529" s="91" t="e">
        <f>SUM(AT$4:AT144)/$BB144</f>
        <v>#DIV/0!</v>
      </c>
      <c r="AU529" s="108"/>
      <c r="AV529" s="36"/>
      <c r="AW529" s="36"/>
      <c r="AX529" s="63"/>
      <c r="AY529" s="63"/>
    </row>
    <row r="530" spans="1:51" x14ac:dyDescent="0.25">
      <c r="A530" s="60">
        <v>19534</v>
      </c>
      <c r="B530" s="92" t="e">
        <f>SUM(B$4:B145)/$BB145</f>
        <v>#DIV/0!</v>
      </c>
      <c r="C530" s="92" t="e">
        <f>SUM(C$4:C145)/$BB145</f>
        <v>#DIV/0!</v>
      </c>
      <c r="D530" s="92" t="e">
        <f>SUM(D$4:D145)/$BB145</f>
        <v>#DIV/0!</v>
      </c>
      <c r="E530" s="92" t="e">
        <f>SUM(E$4:E145)/$BB145</f>
        <v>#DIV/0!</v>
      </c>
      <c r="F530" s="92" t="e">
        <f>SUM(F$4:F145)/$BB145</f>
        <v>#DIV/0!</v>
      </c>
      <c r="G530" s="92" t="e">
        <f>SUM(G$4:G145)/$BB145</f>
        <v>#DIV/0!</v>
      </c>
      <c r="H530" s="92" t="e">
        <f>SUM(H$4:H145)/$BB145</f>
        <v>#DIV/0!</v>
      </c>
      <c r="I530" s="91" t="e">
        <f>SUM(I$4:I145)/$BB145</f>
        <v>#DIV/0!</v>
      </c>
      <c r="J530" s="91" t="e">
        <f>SUM(J$4:J145)/$BB145</f>
        <v>#DIV/0!</v>
      </c>
      <c r="K530" s="91" t="e">
        <f>SUM(K$4:K145)/$BB145</f>
        <v>#DIV/0!</v>
      </c>
      <c r="L530" s="92" t="e">
        <f>SUM(L$4:L145)/$BB145</f>
        <v>#DIV/0!</v>
      </c>
      <c r="M530" s="92" t="e">
        <f>SUM(M$4:M145)/$BB145</f>
        <v>#DIV/0!</v>
      </c>
      <c r="N530" s="92" t="e">
        <f>SUM(N$4:N145)/$BB145</f>
        <v>#DIV/0!</v>
      </c>
      <c r="O530" s="92" t="e">
        <f>SUM(O$4:O145)/$BB145</f>
        <v>#DIV/0!</v>
      </c>
      <c r="P530" s="92" t="e">
        <f>SUM(P$4:P145)/$BB145</f>
        <v>#DIV/0!</v>
      </c>
      <c r="Q530" s="92" t="e">
        <f>SUM(Q$4:Q145)/$BB145</f>
        <v>#DIV/0!</v>
      </c>
      <c r="R530" s="92" t="e">
        <f>SUM(R$4:R145)/$BB145</f>
        <v>#DIV/0!</v>
      </c>
      <c r="S530" s="92" t="e">
        <f>SUM(S$4:S145)/$BB145</f>
        <v>#DIV/0!</v>
      </c>
      <c r="T530" s="92" t="e">
        <f>SUM(T$4:T145)/$BB145</f>
        <v>#DIV/0!</v>
      </c>
      <c r="U530" s="92" t="e">
        <f>SUM(U$4:U145)/$BB145</f>
        <v>#DIV/0!</v>
      </c>
      <c r="V530" s="92" t="e">
        <f>SUM(V$4:V145)/$BB145</f>
        <v>#DIV/0!</v>
      </c>
      <c r="W530" s="92" t="e">
        <f>SUM(W$4:W145)/$BB145</f>
        <v>#DIV/0!</v>
      </c>
      <c r="X530" s="92" t="e">
        <f>SUM(X$4:X145)/$BB145</f>
        <v>#DIV/0!</v>
      </c>
      <c r="Y530" s="92" t="e">
        <f>SUM(Y$4:Y145)/$BB145</f>
        <v>#DIV/0!</v>
      </c>
      <c r="Z530" s="92" t="e">
        <f>SUM(Z$4:Z145)/$BB145</f>
        <v>#DIV/0!</v>
      </c>
      <c r="AA530" s="92" t="e">
        <f>SUM(AA$4:AA145)/$BB145</f>
        <v>#DIV/0!</v>
      </c>
      <c r="AB530" s="92" t="e">
        <f>SUM(AB$4:AB145)/$BB145</f>
        <v>#DIV/0!</v>
      </c>
      <c r="AC530" s="92" t="e">
        <f>SUM(AC$4:AC145)/$BB145</f>
        <v>#DIV/0!</v>
      </c>
      <c r="AD530" s="92" t="e">
        <f>SUM(AD$4:AD145)/$BB145</f>
        <v>#DIV/0!</v>
      </c>
      <c r="AE530" s="92" t="e">
        <f>SUM(AE$4:AE145)/$BB145</f>
        <v>#DIV/0!</v>
      </c>
      <c r="AF530" s="92" t="e">
        <f>SUM(AF$4:AF145)/$BB145</f>
        <v>#DIV/0!</v>
      </c>
      <c r="AG530" s="92" t="e">
        <f>SUM(AG$4:AG145)/$BB145</f>
        <v>#DIV/0!</v>
      </c>
      <c r="AH530" s="92" t="e">
        <f>SUM(AH$4:AH145)/$BB145</f>
        <v>#DIV/0!</v>
      </c>
      <c r="AI530" s="92" t="e">
        <f>SUM(AI$4:AI145)/$BB145</f>
        <v>#DIV/0!</v>
      </c>
      <c r="AJ530" s="92" t="e">
        <f>SUM(AJ$4:AJ145)/$BB145</f>
        <v>#DIV/0!</v>
      </c>
      <c r="AK530" s="92" t="e">
        <f>SUM(AK$4:AK145)/$BB145</f>
        <v>#DIV/0!</v>
      </c>
      <c r="AL530" s="92" t="e">
        <f>SUM(AL$4:AL145)/$BB145</f>
        <v>#DIV/0!</v>
      </c>
      <c r="AM530" s="92" t="e">
        <f>SUM(AM$4:AM145)/$BB145</f>
        <v>#DIV/0!</v>
      </c>
      <c r="AN530" s="92" t="e">
        <f>SUM(AN$4:AN145)/$BB145</f>
        <v>#DIV/0!</v>
      </c>
      <c r="AO530" s="92" t="e">
        <f>SUM(AO$4:AO145)/$BB145</f>
        <v>#DIV/0!</v>
      </c>
      <c r="AP530" s="91" t="e">
        <f>SUM(AP$4:AP145)/$BB145</f>
        <v>#DIV/0!</v>
      </c>
      <c r="AQ530" s="91" t="e">
        <f>SUM(AQ$4:AQ145)/$BB145</f>
        <v>#DIV/0!</v>
      </c>
      <c r="AR530" s="91" t="e">
        <f>SUM(AR$4:AR145)/$BB145</f>
        <v>#DIV/0!</v>
      </c>
      <c r="AS530" s="91" t="e">
        <f>SUM(AS$4:AS145)/$BB145</f>
        <v>#DIV/0!</v>
      </c>
      <c r="AT530" s="91" t="e">
        <f>SUM(AT$4:AT145)/$BB145</f>
        <v>#DIV/0!</v>
      </c>
      <c r="AU530" s="108"/>
      <c r="AV530" s="36"/>
      <c r="AW530" s="36"/>
      <c r="AX530" s="63"/>
      <c r="AY530" s="63"/>
    </row>
    <row r="531" spans="1:51" x14ac:dyDescent="0.25">
      <c r="A531" s="60">
        <v>19535</v>
      </c>
      <c r="B531" s="92" t="e">
        <f>SUM(B$4:B146)/$BB146</f>
        <v>#DIV/0!</v>
      </c>
      <c r="C531" s="92" t="e">
        <f>SUM(C$4:C146)/$BB146</f>
        <v>#DIV/0!</v>
      </c>
      <c r="D531" s="92" t="e">
        <f>SUM(D$4:D146)/$BB146</f>
        <v>#DIV/0!</v>
      </c>
      <c r="E531" s="92" t="e">
        <f>SUM(E$4:E146)/$BB146</f>
        <v>#DIV/0!</v>
      </c>
      <c r="F531" s="92" t="e">
        <f>SUM(F$4:F146)/$BB146</f>
        <v>#DIV/0!</v>
      </c>
      <c r="G531" s="92" t="e">
        <f>SUM(G$4:G146)/$BB146</f>
        <v>#DIV/0!</v>
      </c>
      <c r="H531" s="92" t="e">
        <f>SUM(H$4:H146)/$BB146</f>
        <v>#DIV/0!</v>
      </c>
      <c r="I531" s="91" t="e">
        <f>SUM(I$4:I146)/$BB146</f>
        <v>#DIV/0!</v>
      </c>
      <c r="J531" s="91" t="e">
        <f>SUM(J$4:J146)/$BB146</f>
        <v>#DIV/0!</v>
      </c>
      <c r="K531" s="91" t="e">
        <f>SUM(K$4:K146)/$BB146</f>
        <v>#DIV/0!</v>
      </c>
      <c r="L531" s="92" t="e">
        <f>SUM(L$4:L146)/$BB146</f>
        <v>#DIV/0!</v>
      </c>
      <c r="M531" s="92" t="e">
        <f>SUM(M$4:M146)/$BB146</f>
        <v>#DIV/0!</v>
      </c>
      <c r="N531" s="92" t="e">
        <f>SUM(N$4:N146)/$BB146</f>
        <v>#DIV/0!</v>
      </c>
      <c r="O531" s="92" t="e">
        <f>SUM(O$4:O146)/$BB146</f>
        <v>#DIV/0!</v>
      </c>
      <c r="P531" s="92" t="e">
        <f>SUM(P$4:P146)/$BB146</f>
        <v>#DIV/0!</v>
      </c>
      <c r="Q531" s="92" t="e">
        <f>SUM(Q$4:Q146)/$BB146</f>
        <v>#DIV/0!</v>
      </c>
      <c r="R531" s="92" t="e">
        <f>SUM(R$4:R146)/$BB146</f>
        <v>#DIV/0!</v>
      </c>
      <c r="S531" s="92" t="e">
        <f>SUM(S$4:S146)/$BB146</f>
        <v>#DIV/0!</v>
      </c>
      <c r="T531" s="92" t="e">
        <f>SUM(T$4:T146)/$BB146</f>
        <v>#DIV/0!</v>
      </c>
      <c r="U531" s="92" t="e">
        <f>SUM(U$4:U146)/$BB146</f>
        <v>#DIV/0!</v>
      </c>
      <c r="V531" s="92" t="e">
        <f>SUM(V$4:V146)/$BB146</f>
        <v>#DIV/0!</v>
      </c>
      <c r="W531" s="92" t="e">
        <f>SUM(W$4:W146)/$BB146</f>
        <v>#DIV/0!</v>
      </c>
      <c r="X531" s="92" t="e">
        <f>SUM(X$4:X146)/$BB146</f>
        <v>#DIV/0!</v>
      </c>
      <c r="Y531" s="92" t="e">
        <f>SUM(Y$4:Y146)/$BB146</f>
        <v>#DIV/0!</v>
      </c>
      <c r="Z531" s="92" t="e">
        <f>SUM(Z$4:Z146)/$BB146</f>
        <v>#DIV/0!</v>
      </c>
      <c r="AA531" s="92" t="e">
        <f>SUM(AA$4:AA146)/$BB146</f>
        <v>#DIV/0!</v>
      </c>
      <c r="AB531" s="92" t="e">
        <f>SUM(AB$4:AB146)/$BB146</f>
        <v>#DIV/0!</v>
      </c>
      <c r="AC531" s="92" t="e">
        <f>SUM(AC$4:AC146)/$BB146</f>
        <v>#DIV/0!</v>
      </c>
      <c r="AD531" s="92" t="e">
        <f>SUM(AD$4:AD146)/$BB146</f>
        <v>#DIV/0!</v>
      </c>
      <c r="AE531" s="92" t="e">
        <f>SUM(AE$4:AE146)/$BB146</f>
        <v>#DIV/0!</v>
      </c>
      <c r="AF531" s="92" t="e">
        <f>SUM(AF$4:AF146)/$BB146</f>
        <v>#DIV/0!</v>
      </c>
      <c r="AG531" s="92" t="e">
        <f>SUM(AG$4:AG146)/$BB146</f>
        <v>#DIV/0!</v>
      </c>
      <c r="AH531" s="92" t="e">
        <f>SUM(AH$4:AH146)/$BB146</f>
        <v>#DIV/0!</v>
      </c>
      <c r="AI531" s="92" t="e">
        <f>SUM(AI$4:AI146)/$BB146</f>
        <v>#DIV/0!</v>
      </c>
      <c r="AJ531" s="92" t="e">
        <f>SUM(AJ$4:AJ146)/$BB146</f>
        <v>#DIV/0!</v>
      </c>
      <c r="AK531" s="92" t="e">
        <f>SUM(AK$4:AK146)/$BB146</f>
        <v>#DIV/0!</v>
      </c>
      <c r="AL531" s="92" t="e">
        <f>SUM(AL$4:AL146)/$BB146</f>
        <v>#DIV/0!</v>
      </c>
      <c r="AM531" s="92" t="e">
        <f>SUM(AM$4:AM146)/$BB146</f>
        <v>#DIV/0!</v>
      </c>
      <c r="AN531" s="92" t="e">
        <f>SUM(AN$4:AN146)/$BB146</f>
        <v>#DIV/0!</v>
      </c>
      <c r="AO531" s="92" t="e">
        <f>SUM(AO$4:AO146)/$BB146</f>
        <v>#DIV/0!</v>
      </c>
      <c r="AP531" s="91" t="e">
        <f>SUM(AP$4:AP146)/$BB146</f>
        <v>#DIV/0!</v>
      </c>
      <c r="AQ531" s="91" t="e">
        <f>SUM(AQ$4:AQ146)/$BB146</f>
        <v>#DIV/0!</v>
      </c>
      <c r="AR531" s="91" t="e">
        <f>SUM(AR$4:AR146)/$BB146</f>
        <v>#DIV/0!</v>
      </c>
      <c r="AS531" s="91" t="e">
        <f>SUM(AS$4:AS146)/$BB146</f>
        <v>#DIV/0!</v>
      </c>
      <c r="AT531" s="91" t="e">
        <f>SUM(AT$4:AT146)/$BB146</f>
        <v>#DIV/0!</v>
      </c>
      <c r="AU531" s="108"/>
      <c r="AV531" s="36"/>
      <c r="AW531" s="36"/>
      <c r="AX531" s="63"/>
      <c r="AY531" s="63"/>
    </row>
    <row r="532" spans="1:51" x14ac:dyDescent="0.25">
      <c r="A532" s="60">
        <v>19536</v>
      </c>
      <c r="B532" s="92" t="e">
        <f>SUM(B$4:B147)/$BB147</f>
        <v>#DIV/0!</v>
      </c>
      <c r="C532" s="92" t="e">
        <f>SUM(C$4:C147)/$BB147</f>
        <v>#DIV/0!</v>
      </c>
      <c r="D532" s="92" t="e">
        <f>SUM(D$4:D147)/$BB147</f>
        <v>#DIV/0!</v>
      </c>
      <c r="E532" s="92" t="e">
        <f>SUM(E$4:E147)/$BB147</f>
        <v>#DIV/0!</v>
      </c>
      <c r="F532" s="92" t="e">
        <f>SUM(F$4:F147)/$BB147</f>
        <v>#DIV/0!</v>
      </c>
      <c r="G532" s="92" t="e">
        <f>SUM(G$4:G147)/$BB147</f>
        <v>#DIV/0!</v>
      </c>
      <c r="H532" s="92" t="e">
        <f>SUM(H$4:H147)/$BB147</f>
        <v>#DIV/0!</v>
      </c>
      <c r="I532" s="92" t="e">
        <f>SUM(I$4:I147)/$BB147</f>
        <v>#DIV/0!</v>
      </c>
      <c r="J532" s="91" t="e">
        <f>SUM(J$4:J147)/$BB147</f>
        <v>#DIV/0!</v>
      </c>
      <c r="K532" s="91" t="e">
        <f>SUM(K$4:K147)/$BB147</f>
        <v>#DIV/0!</v>
      </c>
      <c r="L532" s="92" t="e">
        <f>SUM(L$4:L147)/$BB147</f>
        <v>#DIV/0!</v>
      </c>
      <c r="M532" s="92" t="e">
        <f>SUM(M$4:M147)/$BB147</f>
        <v>#DIV/0!</v>
      </c>
      <c r="N532" s="92" t="e">
        <f>SUM(N$4:N147)/$BB147</f>
        <v>#DIV/0!</v>
      </c>
      <c r="O532" s="92" t="e">
        <f>SUM(O$4:O147)/$BB147</f>
        <v>#DIV/0!</v>
      </c>
      <c r="P532" s="92" t="e">
        <f>SUM(P$4:P147)/$BB147</f>
        <v>#DIV/0!</v>
      </c>
      <c r="Q532" s="92" t="e">
        <f>SUM(Q$4:Q147)/$BB147</f>
        <v>#DIV/0!</v>
      </c>
      <c r="R532" s="92" t="e">
        <f>SUM(R$4:R147)/$BB147</f>
        <v>#DIV/0!</v>
      </c>
      <c r="S532" s="92" t="e">
        <f>SUM(S$4:S147)/$BB147</f>
        <v>#DIV/0!</v>
      </c>
      <c r="T532" s="92" t="e">
        <f>SUM(T$4:T147)/$BB147</f>
        <v>#DIV/0!</v>
      </c>
      <c r="U532" s="92" t="e">
        <f>SUM(U$4:U147)/$BB147</f>
        <v>#DIV/0!</v>
      </c>
      <c r="V532" s="92" t="e">
        <f>SUM(V$4:V147)/$BB147</f>
        <v>#DIV/0!</v>
      </c>
      <c r="W532" s="92" t="e">
        <f>SUM(W$4:W147)/$BB147</f>
        <v>#DIV/0!</v>
      </c>
      <c r="X532" s="92" t="e">
        <f>SUM(X$4:X147)/$BB147</f>
        <v>#DIV/0!</v>
      </c>
      <c r="Y532" s="92" t="e">
        <f>SUM(Y$4:Y147)/$BB147</f>
        <v>#DIV/0!</v>
      </c>
      <c r="Z532" s="92" t="e">
        <f>SUM(Z$4:Z147)/$BB147</f>
        <v>#DIV/0!</v>
      </c>
      <c r="AA532" s="92" t="e">
        <f>SUM(AA$4:AA147)/$BB147</f>
        <v>#DIV/0!</v>
      </c>
      <c r="AB532" s="92" t="e">
        <f>SUM(AB$4:AB147)/$BB147</f>
        <v>#DIV/0!</v>
      </c>
      <c r="AC532" s="92" t="e">
        <f>SUM(AC$4:AC147)/$BB147</f>
        <v>#DIV/0!</v>
      </c>
      <c r="AD532" s="92" t="e">
        <f>SUM(AD$4:AD147)/$BB147</f>
        <v>#DIV/0!</v>
      </c>
      <c r="AE532" s="92" t="e">
        <f>SUM(AE$4:AE147)/$BB147</f>
        <v>#DIV/0!</v>
      </c>
      <c r="AF532" s="92" t="e">
        <f>SUM(AF$4:AF147)/$BB147</f>
        <v>#DIV/0!</v>
      </c>
      <c r="AG532" s="92" t="e">
        <f>SUM(AG$4:AG147)/$BB147</f>
        <v>#DIV/0!</v>
      </c>
      <c r="AH532" s="92" t="e">
        <f>SUM(AH$4:AH147)/$BB147</f>
        <v>#DIV/0!</v>
      </c>
      <c r="AI532" s="92" t="e">
        <f>SUM(AI$4:AI147)/$BB147</f>
        <v>#DIV/0!</v>
      </c>
      <c r="AJ532" s="92" t="e">
        <f>SUM(AJ$4:AJ147)/$BB147</f>
        <v>#DIV/0!</v>
      </c>
      <c r="AK532" s="92" t="e">
        <f>SUM(AK$4:AK147)/$BB147</f>
        <v>#DIV/0!</v>
      </c>
      <c r="AL532" s="92" t="e">
        <f>SUM(AL$4:AL147)/$BB147</f>
        <v>#DIV/0!</v>
      </c>
      <c r="AM532" s="92" t="e">
        <f>SUM(AM$4:AM147)/$BB147</f>
        <v>#DIV/0!</v>
      </c>
      <c r="AN532" s="92" t="e">
        <f>SUM(AN$4:AN147)/$BB147</f>
        <v>#DIV/0!</v>
      </c>
      <c r="AO532" s="92" t="e">
        <f>SUM(AO$4:AO147)/$BB147</f>
        <v>#DIV/0!</v>
      </c>
      <c r="AP532" s="91" t="e">
        <f>SUM(AP$4:AP147)/$BB147</f>
        <v>#DIV/0!</v>
      </c>
      <c r="AQ532" s="91" t="e">
        <f>SUM(AQ$4:AQ147)/$BB147</f>
        <v>#DIV/0!</v>
      </c>
      <c r="AR532" s="91" t="e">
        <f>SUM(AR$4:AR147)/$BB147</f>
        <v>#DIV/0!</v>
      </c>
      <c r="AS532" s="91" t="e">
        <f>SUM(AS$4:AS147)/$BB147</f>
        <v>#DIV/0!</v>
      </c>
      <c r="AT532" s="91" t="e">
        <f>SUM(AT$4:AT147)/$BB147</f>
        <v>#DIV/0!</v>
      </c>
      <c r="AU532" s="108"/>
      <c r="AV532" s="36"/>
      <c r="AW532" s="36"/>
      <c r="AX532" s="63"/>
      <c r="AY532" s="63"/>
    </row>
    <row r="533" spans="1:51" x14ac:dyDescent="0.25">
      <c r="A533" s="60">
        <v>19537</v>
      </c>
      <c r="B533" s="92" t="e">
        <f>SUM(B$4:B148)/$BB148</f>
        <v>#DIV/0!</v>
      </c>
      <c r="C533" s="92" t="e">
        <f>SUM(C$4:C148)/$BB148</f>
        <v>#DIV/0!</v>
      </c>
      <c r="D533" s="92" t="e">
        <f>SUM(D$4:D148)/$BB148</f>
        <v>#DIV/0!</v>
      </c>
      <c r="E533" s="92" t="e">
        <f>SUM(E$4:E148)/$BB148</f>
        <v>#DIV/0!</v>
      </c>
      <c r="F533" s="92" t="e">
        <f>SUM(F$4:F148)/$BB148</f>
        <v>#DIV/0!</v>
      </c>
      <c r="G533" s="92" t="e">
        <f>SUM(G$4:G148)/$BB148</f>
        <v>#DIV/0!</v>
      </c>
      <c r="H533" s="92" t="e">
        <f>SUM(H$4:H148)/$BB148</f>
        <v>#DIV/0!</v>
      </c>
      <c r="I533" s="92" t="e">
        <f>SUM(I$4:I148)/$BB148</f>
        <v>#DIV/0!</v>
      </c>
      <c r="J533" s="92" t="e">
        <f>SUM(J$4:J148)/$BB148</f>
        <v>#DIV/0!</v>
      </c>
      <c r="K533" s="91" t="e">
        <f>SUM(K$4:K148)/$BB148</f>
        <v>#DIV/0!</v>
      </c>
      <c r="L533" s="92" t="e">
        <f>SUM(L$4:L148)/$BB148</f>
        <v>#DIV/0!</v>
      </c>
      <c r="M533" s="92" t="e">
        <f>SUM(M$4:M148)/$BB148</f>
        <v>#DIV/0!</v>
      </c>
      <c r="N533" s="92" t="e">
        <f>SUM(N$4:N148)/$BB148</f>
        <v>#DIV/0!</v>
      </c>
      <c r="O533" s="92" t="e">
        <f>SUM(O$4:O148)/$BB148</f>
        <v>#DIV/0!</v>
      </c>
      <c r="P533" s="92" t="e">
        <f>SUM(P$4:P148)/$BB148</f>
        <v>#DIV/0!</v>
      </c>
      <c r="Q533" s="92" t="e">
        <f>SUM(Q$4:Q148)/$BB148</f>
        <v>#DIV/0!</v>
      </c>
      <c r="R533" s="92" t="e">
        <f>SUM(R$4:R148)/$BB148</f>
        <v>#DIV/0!</v>
      </c>
      <c r="S533" s="92" t="e">
        <f>SUM(S$4:S148)/$BB148</f>
        <v>#DIV/0!</v>
      </c>
      <c r="T533" s="92" t="e">
        <f>SUM(T$4:T148)/$BB148</f>
        <v>#DIV/0!</v>
      </c>
      <c r="U533" s="92" t="e">
        <f>SUM(U$4:U148)/$BB148</f>
        <v>#DIV/0!</v>
      </c>
      <c r="V533" s="92" t="e">
        <f>SUM(V$4:V148)/$BB148</f>
        <v>#DIV/0!</v>
      </c>
      <c r="W533" s="92" t="e">
        <f>SUM(W$4:W148)/$BB148</f>
        <v>#DIV/0!</v>
      </c>
      <c r="X533" s="92" t="e">
        <f>SUM(X$4:X148)/$BB148</f>
        <v>#DIV/0!</v>
      </c>
      <c r="Y533" s="92" t="e">
        <f>SUM(Y$4:Y148)/$BB148</f>
        <v>#DIV/0!</v>
      </c>
      <c r="Z533" s="92" t="e">
        <f>SUM(Z$4:Z148)/$BB148</f>
        <v>#DIV/0!</v>
      </c>
      <c r="AA533" s="92" t="e">
        <f>SUM(AA$4:AA148)/$BB148</f>
        <v>#DIV/0!</v>
      </c>
      <c r="AB533" s="92" t="e">
        <f>SUM(AB$4:AB148)/$BB148</f>
        <v>#DIV/0!</v>
      </c>
      <c r="AC533" s="92" t="e">
        <f>SUM(AC$4:AC148)/$BB148</f>
        <v>#DIV/0!</v>
      </c>
      <c r="AD533" s="92" t="e">
        <f>SUM(AD$4:AD148)/$BB148</f>
        <v>#DIV/0!</v>
      </c>
      <c r="AE533" s="92" t="e">
        <f>SUM(AE$4:AE148)/$BB148</f>
        <v>#DIV/0!</v>
      </c>
      <c r="AF533" s="92" t="e">
        <f>SUM(AF$4:AF148)/$BB148</f>
        <v>#DIV/0!</v>
      </c>
      <c r="AG533" s="92" t="e">
        <f>SUM(AG$4:AG148)/$BB148</f>
        <v>#DIV/0!</v>
      </c>
      <c r="AH533" s="92" t="e">
        <f>SUM(AH$4:AH148)/$BB148</f>
        <v>#DIV/0!</v>
      </c>
      <c r="AI533" s="92" t="e">
        <f>SUM(AI$4:AI148)/$BB148</f>
        <v>#DIV/0!</v>
      </c>
      <c r="AJ533" s="92" t="e">
        <f>SUM(AJ$4:AJ148)/$BB148</f>
        <v>#DIV/0!</v>
      </c>
      <c r="AK533" s="92" t="e">
        <f>SUM(AK$4:AK148)/$BB148</f>
        <v>#DIV/0!</v>
      </c>
      <c r="AL533" s="92" t="e">
        <f>SUM(AL$4:AL148)/$BB148</f>
        <v>#DIV/0!</v>
      </c>
      <c r="AM533" s="92" t="e">
        <f>SUM(AM$4:AM148)/$BB148</f>
        <v>#DIV/0!</v>
      </c>
      <c r="AN533" s="92" t="e">
        <f>SUM(AN$4:AN148)/$BB148</f>
        <v>#DIV/0!</v>
      </c>
      <c r="AO533" s="92" t="e">
        <f>SUM(AO$4:AO148)/$BB148</f>
        <v>#DIV/0!</v>
      </c>
      <c r="AP533" s="91" t="e">
        <f>SUM(AP$4:AP148)/$BB148</f>
        <v>#DIV/0!</v>
      </c>
      <c r="AQ533" s="91" t="e">
        <f>SUM(AQ$4:AQ148)/$BB148</f>
        <v>#DIV/0!</v>
      </c>
      <c r="AR533" s="91" t="e">
        <f>SUM(AR$4:AR148)/$BB148</f>
        <v>#DIV/0!</v>
      </c>
      <c r="AS533" s="91" t="e">
        <f>SUM(AS$4:AS148)/$BB148</f>
        <v>#DIV/0!</v>
      </c>
      <c r="AT533" s="91" t="e">
        <f>SUM(AT$4:AT148)/$BB148</f>
        <v>#DIV/0!</v>
      </c>
      <c r="AU533" s="108"/>
      <c r="AV533" s="36"/>
      <c r="AW533" s="36"/>
      <c r="AX533" s="63"/>
      <c r="AY533" s="63"/>
    </row>
    <row r="534" spans="1:51" x14ac:dyDescent="0.25">
      <c r="A534" s="60">
        <v>19538</v>
      </c>
      <c r="B534" s="92" t="e">
        <f>SUM(B$4:B149)/$BB149</f>
        <v>#DIV/0!</v>
      </c>
      <c r="C534" s="92" t="e">
        <f>SUM(C$4:C149)/$BB149</f>
        <v>#DIV/0!</v>
      </c>
      <c r="D534" s="92" t="e">
        <f>SUM(D$4:D149)/$BB149</f>
        <v>#DIV/0!</v>
      </c>
      <c r="E534" s="92" t="e">
        <f>SUM(E$4:E149)/$BB149</f>
        <v>#DIV/0!</v>
      </c>
      <c r="F534" s="92" t="e">
        <f>SUM(F$4:F149)/$BB149</f>
        <v>#DIV/0!</v>
      </c>
      <c r="G534" s="92" t="e">
        <f>SUM(G$4:G149)/$BB149</f>
        <v>#DIV/0!</v>
      </c>
      <c r="H534" s="92" t="e">
        <f>SUM(H$4:H149)/$BB149</f>
        <v>#DIV/0!</v>
      </c>
      <c r="I534" s="92" t="e">
        <f>SUM(I$4:I149)/$BB149</f>
        <v>#DIV/0!</v>
      </c>
      <c r="J534" s="92" t="e">
        <f>SUM(J$4:J149)/$BB149</f>
        <v>#DIV/0!</v>
      </c>
      <c r="K534" s="91" t="e">
        <f>SUM(K$4:K149)/$BB149</f>
        <v>#DIV/0!</v>
      </c>
      <c r="L534" s="92" t="e">
        <f>SUM(L$4:L149)/$BB149</f>
        <v>#DIV/0!</v>
      </c>
      <c r="M534" s="92" t="e">
        <f>SUM(M$4:M149)/$BB149</f>
        <v>#DIV/0!</v>
      </c>
      <c r="N534" s="92" t="e">
        <f>SUM(N$4:N149)/$BB149</f>
        <v>#DIV/0!</v>
      </c>
      <c r="O534" s="92" t="e">
        <f>SUM(O$4:O149)/$BB149</f>
        <v>#DIV/0!</v>
      </c>
      <c r="P534" s="92" t="e">
        <f>SUM(P$4:P149)/$BB149</f>
        <v>#DIV/0!</v>
      </c>
      <c r="Q534" s="92" t="e">
        <f>SUM(Q$4:Q149)/$BB149</f>
        <v>#DIV/0!</v>
      </c>
      <c r="R534" s="92" t="e">
        <f>SUM(R$4:R149)/$BB149</f>
        <v>#DIV/0!</v>
      </c>
      <c r="S534" s="92" t="e">
        <f>SUM(S$4:S149)/$BB149</f>
        <v>#DIV/0!</v>
      </c>
      <c r="T534" s="92" t="e">
        <f>SUM(T$4:T149)/$BB149</f>
        <v>#DIV/0!</v>
      </c>
      <c r="U534" s="92" t="e">
        <f>SUM(U$4:U149)/$BB149</f>
        <v>#DIV/0!</v>
      </c>
      <c r="V534" s="92" t="e">
        <f>SUM(V$4:V149)/$BB149</f>
        <v>#DIV/0!</v>
      </c>
      <c r="W534" s="92" t="e">
        <f>SUM(W$4:W149)/$BB149</f>
        <v>#DIV/0!</v>
      </c>
      <c r="X534" s="92" t="e">
        <f>SUM(X$4:X149)/$BB149</f>
        <v>#DIV/0!</v>
      </c>
      <c r="Y534" s="92" t="e">
        <f>SUM(Y$4:Y149)/$BB149</f>
        <v>#DIV/0!</v>
      </c>
      <c r="Z534" s="92" t="e">
        <f>SUM(Z$4:Z149)/$BB149</f>
        <v>#DIV/0!</v>
      </c>
      <c r="AA534" s="92" t="e">
        <f>SUM(AA$4:AA149)/$BB149</f>
        <v>#DIV/0!</v>
      </c>
      <c r="AB534" s="92" t="e">
        <f>SUM(AB$4:AB149)/$BB149</f>
        <v>#DIV/0!</v>
      </c>
      <c r="AC534" s="92" t="e">
        <f>SUM(AC$4:AC149)/$BB149</f>
        <v>#DIV/0!</v>
      </c>
      <c r="AD534" s="92" t="e">
        <f>SUM(AD$4:AD149)/$BB149</f>
        <v>#DIV/0!</v>
      </c>
      <c r="AE534" s="92" t="e">
        <f>SUM(AE$4:AE149)/$BB149</f>
        <v>#DIV/0!</v>
      </c>
      <c r="AF534" s="92" t="e">
        <f>SUM(AF$4:AF149)/$BB149</f>
        <v>#DIV/0!</v>
      </c>
      <c r="AG534" s="92" t="e">
        <f>SUM(AG$4:AG149)/$BB149</f>
        <v>#DIV/0!</v>
      </c>
      <c r="AH534" s="92" t="e">
        <f>SUM(AH$4:AH149)/$BB149</f>
        <v>#DIV/0!</v>
      </c>
      <c r="AI534" s="92" t="e">
        <f>SUM(AI$4:AI149)/$BB149</f>
        <v>#DIV/0!</v>
      </c>
      <c r="AJ534" s="92" t="e">
        <f>SUM(AJ$4:AJ149)/$BB149</f>
        <v>#DIV/0!</v>
      </c>
      <c r="AK534" s="92" t="e">
        <f>SUM(AK$4:AK149)/$BB149</f>
        <v>#DIV/0!</v>
      </c>
      <c r="AL534" s="92" t="e">
        <f>SUM(AL$4:AL149)/$BB149</f>
        <v>#DIV/0!</v>
      </c>
      <c r="AM534" s="92" t="e">
        <f>SUM(AM$4:AM149)/$BB149</f>
        <v>#DIV/0!</v>
      </c>
      <c r="AN534" s="92" t="e">
        <f>SUM(AN$4:AN149)/$BB149</f>
        <v>#DIV/0!</v>
      </c>
      <c r="AO534" s="92" t="e">
        <f>SUM(AO$4:AO149)/$BB149</f>
        <v>#DIV/0!</v>
      </c>
      <c r="AP534" s="91" t="e">
        <f>SUM(AP$4:AP149)/$BB149</f>
        <v>#DIV/0!</v>
      </c>
      <c r="AQ534" s="91" t="e">
        <f>SUM(AQ$4:AQ149)/$BB149</f>
        <v>#DIV/0!</v>
      </c>
      <c r="AR534" s="91" t="e">
        <f>SUM(AR$4:AR149)/$BB149</f>
        <v>#DIV/0!</v>
      </c>
      <c r="AS534" s="91" t="e">
        <f>SUM(AS$4:AS149)/$BB149</f>
        <v>#DIV/0!</v>
      </c>
      <c r="AT534" s="91" t="e">
        <f>SUM(AT$4:AT149)/$BB149</f>
        <v>#DIV/0!</v>
      </c>
      <c r="AU534" s="108"/>
      <c r="AV534" s="36"/>
      <c r="AW534" s="36"/>
      <c r="AX534" s="63"/>
      <c r="AY534" s="63"/>
    </row>
    <row r="535" spans="1:51" x14ac:dyDescent="0.25">
      <c r="A535" s="60">
        <v>19539</v>
      </c>
      <c r="B535" s="92">
        <f>SUM(B$4:B150)/$BB150</f>
        <v>5118522369475.2324</v>
      </c>
      <c r="C535" s="92">
        <f>SUM(C$4:C150)/$BB150</f>
        <v>5296363607741.4697</v>
      </c>
      <c r="D535" s="92">
        <f>SUM(D$4:D150)/$BB150</f>
        <v>2809930303372.6211</v>
      </c>
      <c r="E535" s="92">
        <f>SUM(E$4:E150)/$BB150</f>
        <v>1285728222920.6191</v>
      </c>
      <c r="F535" s="92">
        <f>SUM(F$4:F150)/$BB150</f>
        <v>1966815678004.9841</v>
      </c>
      <c r="G535" s="92">
        <f>SUM(G$4:G150)/$BB150</f>
        <v>3648525186384.6826</v>
      </c>
      <c r="H535" s="92">
        <f>SUM(H$4:H150)/$BB150</f>
        <v>1818077894079.7463</v>
      </c>
      <c r="I535" s="92">
        <f>SUM(I$4:I150)/$BB150</f>
        <v>2607799247928.4019</v>
      </c>
      <c r="J535" s="92">
        <f>SUM(J$4:J150)/$BB150</f>
        <v>2342019242279.5225</v>
      </c>
      <c r="K535" s="91">
        <f>SUM(K$4:K150)/$BB150</f>
        <v>2801838069699.8418</v>
      </c>
      <c r="L535" s="92">
        <f>SUM(L$4:L150)/$BB150</f>
        <v>627188183161.86755</v>
      </c>
      <c r="M535" s="92">
        <f>SUM(M$4:M150)/$BB150</f>
        <v>1774990172874.4177</v>
      </c>
      <c r="N535" s="92">
        <f>SUM(N$4:N150)/$BB150</f>
        <v>3778564305382.1328</v>
      </c>
      <c r="O535" s="92">
        <f>SUM(O$4:O150)/$BB150</f>
        <v>6813801040003.3408</v>
      </c>
      <c r="P535" s="92">
        <f>SUM(P$4:P150)/$BB150</f>
        <v>1755582799459.6926</v>
      </c>
      <c r="Q535" s="92">
        <f>SUM(Q$4:Q150)/$BB150</f>
        <v>2216740022926.2046</v>
      </c>
      <c r="R535" s="92">
        <f>SUM(R$4:R150)/$BB150</f>
        <v>4769077006471.373</v>
      </c>
      <c r="S535" s="92">
        <f>SUM(S$4:S150)/$BB150</f>
        <v>2306231826224.1006</v>
      </c>
      <c r="T535" s="92">
        <f>SUM(T$4:T150)/$BB150</f>
        <v>2378728490158.1084</v>
      </c>
      <c r="U535" s="92">
        <f>SUM(U$4:U150)/$BB150</f>
        <v>1883457225744.3994</v>
      </c>
      <c r="V535" s="92">
        <f>SUM(V$4:V150)/$BB150</f>
        <v>3762468831392.9619</v>
      </c>
      <c r="W535" s="92">
        <f>SUM(W$4:W150)/$BB150</f>
        <v>3946826105914.8091</v>
      </c>
      <c r="X535" s="92">
        <f>SUM(X$4:X150)/$BB150</f>
        <v>7019170217261.4463</v>
      </c>
      <c r="Y535" s="92">
        <f>SUM(Y$4:Y150)/$BB150</f>
        <v>2179523009931.175</v>
      </c>
      <c r="Z535" s="92">
        <f>SUM(Z$4:Z150)/$BB150</f>
        <v>2911644352077.043</v>
      </c>
      <c r="AA535" s="92">
        <f>SUM(AA$4:AA150)/$BB150</f>
        <v>2656977538058.6094</v>
      </c>
      <c r="AB535" s="92">
        <f>SUM(AB$4:AB150)/$BB150</f>
        <v>6334117649502.4229</v>
      </c>
      <c r="AC535" s="92">
        <f>SUM(AC$4:AC150)/$BB150</f>
        <v>3908180741962.5298</v>
      </c>
      <c r="AD535" s="92">
        <f>SUM(AD$4:AD150)/$BB150</f>
        <v>5416808882806.3535</v>
      </c>
      <c r="AE535" s="92">
        <f>SUM(AE$4:AE150)/$BB150</f>
        <v>3237670818848.5186</v>
      </c>
      <c r="AF535" s="92">
        <f>SUM(AF$4:AF150)/$BB150</f>
        <v>2836061234851.543</v>
      </c>
      <c r="AG535" s="92">
        <f>SUM(AG$4:AG150)/$BB150</f>
        <v>2499274740540.8887</v>
      </c>
      <c r="AH535" s="92">
        <f>SUM(AH$4:AH150)/$BB150</f>
        <v>2462635296665.896</v>
      </c>
      <c r="AI535" s="92">
        <f>SUM(AI$4:AI150)/$BB150</f>
        <v>2283706259525.4131</v>
      </c>
      <c r="AJ535" s="92">
        <f>SUM(AJ$4:AJ150)/$BB150</f>
        <v>6886418608758.5049</v>
      </c>
      <c r="AK535" s="92">
        <f>SUM(AK$4:AK150)/$BB150</f>
        <v>23561410468934.191</v>
      </c>
      <c r="AL535" s="92">
        <f>SUM(AL$4:AL150)/$BB150</f>
        <v>7913603480525.9863</v>
      </c>
      <c r="AM535" s="92">
        <f>SUM(AM$4:AM150)/$BB150</f>
        <v>4032389557228.8179</v>
      </c>
      <c r="AN535" s="92">
        <f>SUM(AN$4:AN150)/$BB150</f>
        <v>1516026768387.2615</v>
      </c>
      <c r="AO535" s="92">
        <f>SUM(AO$4:AO150)/$BB150</f>
        <v>1710742859772.8911</v>
      </c>
      <c r="AP535" s="91">
        <f>SUM(AP$4:AP150)/$BB150</f>
        <v>6474363658335.2168</v>
      </c>
      <c r="AQ535" s="91">
        <f>SUM(AQ$4:AQ150)/$BB150</f>
        <v>5286410414924.4102</v>
      </c>
      <c r="AR535" s="91">
        <f>SUM(AR$4:AR150)/$BB150</f>
        <v>4405449526292.1885</v>
      </c>
      <c r="AS535" s="91">
        <f>SUM(AS$4:AS150)/$BB150</f>
        <v>3594741154404.4683</v>
      </c>
      <c r="AT535" s="91">
        <f>SUM(AT$4:AT150)/$BB150</f>
        <v>5202768830203.042</v>
      </c>
      <c r="AU535" s="108"/>
      <c r="AV535" s="36"/>
      <c r="AW535" s="36"/>
      <c r="AX535" s="63"/>
      <c r="AY535" s="63"/>
    </row>
    <row r="536" spans="1:51" x14ac:dyDescent="0.25">
      <c r="A536" s="60">
        <v>19540</v>
      </c>
      <c r="B536" s="92">
        <f>SUM(B$4:B151)/$BB151</f>
        <v>1169609878055.2627</v>
      </c>
      <c r="C536" s="92">
        <f>SUM(C$4:C151)/$BB151</f>
        <v>1210247516610.0427</v>
      </c>
      <c r="D536" s="92">
        <f>SUM(D$4:D151)/$BB151</f>
        <v>642084160192.70068</v>
      </c>
      <c r="E536" s="92">
        <f>SUM(E$4:E151)/$BB151</f>
        <v>293795803305.94226</v>
      </c>
      <c r="F536" s="92">
        <f>SUM(F$4:F151)/$BB151</f>
        <v>449427942768.73431</v>
      </c>
      <c r="G536" s="92">
        <f>SUM(G$4:G151)/$BB151</f>
        <v>833707592433.89453</v>
      </c>
      <c r="H536" s="92">
        <f>SUM(H$4:H151)/$BB151</f>
        <v>415440560915.83307</v>
      </c>
      <c r="I536" s="92">
        <f>SUM(I$4:I151)/$BB151</f>
        <v>595896129535.09082</v>
      </c>
      <c r="J536" s="92">
        <f>SUM(J$4:J151)/$BB151</f>
        <v>535163971561.88434</v>
      </c>
      <c r="K536" s="91">
        <f>SUM(K$4:K151)/$BB151</f>
        <v>640235041464.76099</v>
      </c>
      <c r="L536" s="92">
        <f>SUM(L$4:L151)/$BB151</f>
        <v>143315869552.2514</v>
      </c>
      <c r="M536" s="92">
        <f>SUM(M$4:M151)/$BB151</f>
        <v>405594785315.81818</v>
      </c>
      <c r="N536" s="92">
        <f>SUM(N$4:N151)/$BB151</f>
        <v>863422229370.16504</v>
      </c>
      <c r="O536" s="92">
        <f>SUM(O$4:O151)/$BB151</f>
        <v>1556990115797.7532</v>
      </c>
      <c r="P536" s="92">
        <f>SUM(P$4:P151)/$BB151</f>
        <v>401160096836.19745</v>
      </c>
      <c r="Q536" s="92">
        <f>SUM(Q$4:Q151)/$BB151</f>
        <v>506536997832.81842</v>
      </c>
      <c r="R536" s="92">
        <f>SUM(R$4:R151)/$BB151</f>
        <v>1089759698958.6707</v>
      </c>
      <c r="S536" s="92">
        <f>SUM(S$4:S151)/$BB151</f>
        <v>526986355467.67334</v>
      </c>
      <c r="T536" s="92">
        <f>SUM(T$4:T151)/$BB151</f>
        <v>543552232421.37531</v>
      </c>
      <c r="U536" s="92">
        <f>SUM(U$4:U151)/$BB151</f>
        <v>430380090065.85669</v>
      </c>
      <c r="V536" s="92">
        <f>SUM(V$4:V151)/$BB151</f>
        <v>859744328160.07764</v>
      </c>
      <c r="W536" s="92">
        <f>SUM(W$4:W151)/$BB151</f>
        <v>901870955095.15955</v>
      </c>
      <c r="X536" s="92">
        <f>SUM(X$4:X151)/$BB151</f>
        <v>1603918074841.8086</v>
      </c>
      <c r="Y536" s="92">
        <f>SUM(Y$4:Y151)/$BB151</f>
        <v>498032711433.46124</v>
      </c>
      <c r="Z536" s="92">
        <f>SUM(Z$4:Z151)/$BB151</f>
        <v>665326368028.01379</v>
      </c>
      <c r="AA536" s="92">
        <f>SUM(AA$4:AA151)/$BB151</f>
        <v>607133634188.76599</v>
      </c>
      <c r="AB536" s="92">
        <f>SUM(AB$4:AB151)/$BB151</f>
        <v>1447379887772.0464</v>
      </c>
      <c r="AC536" s="92">
        <f>SUM(AC$4:AC151)/$BB151</f>
        <v>893040282887.30786</v>
      </c>
      <c r="AD536" s="92">
        <f>SUM(AD$4:AD151)/$BB151</f>
        <v>1237769911119.748</v>
      </c>
      <c r="AE536" s="92">
        <f>SUM(AE$4:AE151)/$BB151</f>
        <v>739825174345.72595</v>
      </c>
      <c r="AF536" s="92">
        <f>SUM(AF$4:AF151)/$BB151</f>
        <v>648055221180.10876</v>
      </c>
      <c r="AG536" s="92">
        <f>SUM(AG$4:AG151)/$BB151</f>
        <v>571097699601.8634</v>
      </c>
      <c r="AH536" s="92">
        <f>SUM(AH$4:AH151)/$BB151</f>
        <v>562725390128.021</v>
      </c>
      <c r="AI536" s="92">
        <f>SUM(AI$4:AI151)/$BB151</f>
        <v>521839144842.44922</v>
      </c>
      <c r="AJ536" s="92">
        <f>SUM(AJ$4:AJ151)/$BB151</f>
        <v>1573583616308.2693</v>
      </c>
      <c r="AK536" s="92">
        <f>SUM(AK$4:AK151)/$BB151</f>
        <v>5383908762658.4287</v>
      </c>
      <c r="AL536" s="92">
        <f>SUM(AL$4:AL151)/$BB151</f>
        <v>1808300873124.0613</v>
      </c>
      <c r="AM536" s="92">
        <f>SUM(AM$4:AM151)/$BB151</f>
        <v>921422658471.20276</v>
      </c>
      <c r="AN536" s="92">
        <f>SUM(AN$4:AN151)/$BB151</f>
        <v>346420254148.48328</v>
      </c>
      <c r="AO536" s="92">
        <f>SUM(AO$4:AO151)/$BB151</f>
        <v>390913926207.03522</v>
      </c>
      <c r="AP536" s="91">
        <f>SUM(AP$4:AP151)/$BB151</f>
        <v>1479426848350.5198</v>
      </c>
      <c r="AQ536" s="91">
        <f>SUM(AQ$4:AQ151)/$BB151</f>
        <v>1207973155658.3582</v>
      </c>
      <c r="AR536" s="91">
        <f>SUM(AR$4:AR151)/$BB151</f>
        <v>1006668863874.9755</v>
      </c>
      <c r="AS536" s="91">
        <f>SUM(AS$4:AS151)/$BB151</f>
        <v>821417649261.91895</v>
      </c>
      <c r="AT536" s="91">
        <f>SUM(AT$4:AT151)/$BB151</f>
        <v>1188860604586.8608</v>
      </c>
      <c r="AU536" s="108"/>
      <c r="AV536" s="36"/>
      <c r="AW536" s="36"/>
      <c r="AX536" s="63"/>
      <c r="AY536" s="63"/>
    </row>
    <row r="537" spans="1:51" x14ac:dyDescent="0.25">
      <c r="A537" s="60">
        <v>19541</v>
      </c>
      <c r="B537" s="92">
        <f>SUM(B$4:B152)/$BB152</f>
        <v>556228053063.21423</v>
      </c>
      <c r="C537" s="92">
        <f>SUM(C$4:C152)/$BB152</f>
        <v>575553950630.39795</v>
      </c>
      <c r="D537" s="92">
        <f>SUM(D$4:D152)/$BB152</f>
        <v>305354128923.09839</v>
      </c>
      <c r="E537" s="92">
        <f>SUM(E$4:E152)/$BB152</f>
        <v>139719631553.05603</v>
      </c>
      <c r="F537" s="92">
        <f>SUM(F$4:F152)/$BB152</f>
        <v>213733162882.48483</v>
      </c>
      <c r="G537" s="92">
        <f>SUM(G$4:G152)/$BB152</f>
        <v>396483936408.53674</v>
      </c>
      <c r="H537" s="92">
        <f>SUM(H$4:H152)/$BB152</f>
        <v>197569881045.34354</v>
      </c>
      <c r="I537" s="92">
        <f>SUM(I$4:I152)/$BB152</f>
        <v>283388619634.60925</v>
      </c>
      <c r="J537" s="92">
        <f>SUM(J$4:J152)/$BB152</f>
        <v>254506401026.60873</v>
      </c>
      <c r="K537" s="91">
        <f>SUM(K$4:K152)/$BB152</f>
        <v>304474748976.58264</v>
      </c>
      <c r="L537" s="92">
        <f>SUM(L$4:L152)/$BB152</f>
        <v>68156320156.651352</v>
      </c>
      <c r="M537" s="92">
        <f>SUM(M$4:M152)/$BB152</f>
        <v>192887553716.76541</v>
      </c>
      <c r="N537" s="92">
        <f>SUM(N$4:N152)/$BB152</f>
        <v>410615241451.70416</v>
      </c>
      <c r="O537" s="92">
        <f>SUM(O$4:O152)/$BB152</f>
        <v>740453336942.75146</v>
      </c>
      <c r="P537" s="92">
        <f>SUM(P$4:P152)/$BB152</f>
        <v>190778561958.22748</v>
      </c>
      <c r="Q537" s="92">
        <f>SUM(Q$4:Q152)/$BB152</f>
        <v>240892353309.31506</v>
      </c>
      <c r="R537" s="92">
        <f>SUM(R$4:R152)/$BB152</f>
        <v>518253904671.33466</v>
      </c>
      <c r="S537" s="92">
        <f>SUM(S$4:S152)/$BB152</f>
        <v>250617395955.83337</v>
      </c>
      <c r="T537" s="92">
        <f>SUM(T$4:T152)/$BB152</f>
        <v>258495582730.4617</v>
      </c>
      <c r="U537" s="92">
        <f>SUM(U$4:U152)/$BB152</f>
        <v>204674630826.41064</v>
      </c>
      <c r="V537" s="92">
        <f>SUM(V$4:V152)/$BB152</f>
        <v>408866153171.80182</v>
      </c>
      <c r="W537" s="92">
        <f>SUM(W$4:W152)/$BB152</f>
        <v>428900192698.03162</v>
      </c>
      <c r="X537" s="92">
        <f>SUM(X$4:X152)/$BB152</f>
        <v>762770732010.96069</v>
      </c>
      <c r="Y537" s="92">
        <f>SUM(Y$4:Y152)/$BB152</f>
        <v>236847994730.83444</v>
      </c>
      <c r="Z537" s="92">
        <f>SUM(Z$4:Z152)/$BB152</f>
        <v>316407360398.99078</v>
      </c>
      <c r="AA537" s="92">
        <f>SUM(AA$4:AA152)/$BB152</f>
        <v>288732808566.32495</v>
      </c>
      <c r="AB537" s="92">
        <f>SUM(AB$4:AB152)/$BB152</f>
        <v>688326315445.11328</v>
      </c>
      <c r="AC537" s="92">
        <f>SUM(AC$4:AC152)/$BB152</f>
        <v>424700615790.00702</v>
      </c>
      <c r="AD537" s="92">
        <f>SUM(AD$4:AD152)/$BB152</f>
        <v>588642698853.53784</v>
      </c>
      <c r="AE537" s="92">
        <f>SUM(AE$4:AE152)/$BB152</f>
        <v>351836548863.20959</v>
      </c>
      <c r="AF537" s="92">
        <f>SUM(AF$4:AF152)/$BB152</f>
        <v>308193771314.02081</v>
      </c>
      <c r="AG537" s="92">
        <f>SUM(AG$4:AG152)/$BB152</f>
        <v>271595303068.95499</v>
      </c>
      <c r="AH537" s="92">
        <f>SUM(AH$4:AH152)/$BB152</f>
        <v>267613707890.79245</v>
      </c>
      <c r="AI537" s="92">
        <f>SUM(AI$4:AI152)/$BB152</f>
        <v>248169553301.36792</v>
      </c>
      <c r="AJ537" s="92">
        <f>SUM(AJ$4:AJ152)/$BB152</f>
        <v>748344657957.57068</v>
      </c>
      <c r="AK537" s="92">
        <f>SUM(AK$4:AK152)/$BB152</f>
        <v>2560410085432.0879</v>
      </c>
      <c r="AL537" s="92">
        <f>SUM(AL$4:AL152)/$BB152</f>
        <v>859968472191.62976</v>
      </c>
      <c r="AM537" s="92">
        <f>SUM(AM$4:AM152)/$BB152</f>
        <v>438198337248.64142</v>
      </c>
      <c r="AN537" s="92">
        <f>SUM(AN$4:AN152)/$BB152</f>
        <v>164746089062.95023</v>
      </c>
      <c r="AO537" s="92">
        <f>SUM(AO$4:AO152)/$BB152</f>
        <v>185905817375.35437</v>
      </c>
      <c r="AP537" s="91">
        <f>SUM(AP$4:AP152)/$BB152</f>
        <v>703566793227.99243</v>
      </c>
      <c r="AQ537" s="91">
        <f>SUM(AQ$4:AQ152)/$BB152</f>
        <v>574472337297.12976</v>
      </c>
      <c r="AR537" s="91">
        <f>SUM(AR$4:AR152)/$BB152</f>
        <v>478738631239.96484</v>
      </c>
      <c r="AS537" s="91">
        <f>SUM(AS$4:AS152)/$BB152</f>
        <v>390639241160.4776</v>
      </c>
      <c r="AT537" s="91">
        <f>SUM(AT$4:AT152)/$BB152</f>
        <v>565383036070.25793</v>
      </c>
      <c r="AU537" s="108"/>
      <c r="AV537" s="36"/>
      <c r="AW537" s="36"/>
      <c r="AX537" s="63"/>
      <c r="AY537" s="63"/>
    </row>
    <row r="538" spans="1:51" x14ac:dyDescent="0.25">
      <c r="A538" s="60">
        <v>19542</v>
      </c>
      <c r="B538" s="92">
        <f>SUM(B$4:B153)/$BB153</f>
        <v>258155505544.88812</v>
      </c>
      <c r="C538" s="92">
        <f>SUM(C$4:C153)/$BB153</f>
        <v>267124972840.81183</v>
      </c>
      <c r="D538" s="92">
        <f>SUM(D$4:D153)/$BB153</f>
        <v>141720361530.39923</v>
      </c>
      <c r="E538" s="92">
        <f>SUM(E$4:E153)/$BB153</f>
        <v>64846403413.622292</v>
      </c>
      <c r="F538" s="92">
        <f>SUM(F$4:F153)/$BB153</f>
        <v>99197418493.576431</v>
      </c>
      <c r="G538" s="92">
        <f>SUM(G$4:G153)/$BB153</f>
        <v>184015349162.73724</v>
      </c>
      <c r="H538" s="92">
        <f>SUM(H$4:H153)/$BB153</f>
        <v>91695747930.969482</v>
      </c>
      <c r="I538" s="92">
        <f>SUM(I$4:I153)/$BB153</f>
        <v>131525772689.31833</v>
      </c>
      <c r="J538" s="92">
        <f>SUM(J$4:J153)/$BB153</f>
        <v>118121014053.50635</v>
      </c>
      <c r="K538" s="91">
        <f>SUM(K$4:K153)/$BB153</f>
        <v>141312225705.50583</v>
      </c>
      <c r="L538" s="92">
        <f>SUM(L$4:L153)/$BB153</f>
        <v>31632579834.549397</v>
      </c>
      <c r="M538" s="92">
        <f>SUM(M$4:M153)/$BB153</f>
        <v>89522595378.979706</v>
      </c>
      <c r="N538" s="92">
        <f>SUM(N$4:N153)/$BB153</f>
        <v>190573942949.14743</v>
      </c>
      <c r="O538" s="92">
        <f>SUM(O$4:O153)/$BB153</f>
        <v>343657753196.74542</v>
      </c>
      <c r="P538" s="92">
        <f>SUM(P$4:P153)/$BB153</f>
        <v>88543774621.166595</v>
      </c>
      <c r="Q538" s="92">
        <f>SUM(Q$4:Q153)/$BB153</f>
        <v>111802489239.15479</v>
      </c>
      <c r="R538" s="92">
        <f>SUM(R$4:R153)/$BB153</f>
        <v>240530988656.0249</v>
      </c>
      <c r="S538" s="92">
        <f>SUM(S$4:S153)/$BB153</f>
        <v>116316057110.5907</v>
      </c>
      <c r="T538" s="92">
        <f>SUM(T$4:T153)/$BB153</f>
        <v>119972465778.9239</v>
      </c>
      <c r="U538" s="92">
        <f>SUM(U$4:U153)/$BB153</f>
        <v>94993191152.988785</v>
      </c>
      <c r="V538" s="92">
        <f>SUM(V$4:V153)/$BB153</f>
        <v>189762160217.77029</v>
      </c>
      <c r="W538" s="92">
        <f>SUM(W$4:W153)/$BB153</f>
        <v>199060319445.24252</v>
      </c>
      <c r="X538" s="92">
        <f>SUM(X$4:X153)/$BB153</f>
        <v>354015658782.60834</v>
      </c>
      <c r="Y538" s="92">
        <f>SUM(Y$4:Y153)/$BB153</f>
        <v>109925430052.07195</v>
      </c>
      <c r="Z538" s="92">
        <f>SUM(Z$4:Z153)/$BB153</f>
        <v>146850366893.0076</v>
      </c>
      <c r="AA538" s="92">
        <f>SUM(AA$4:AA153)/$BB153</f>
        <v>134006108266.94336</v>
      </c>
      <c r="AB538" s="92">
        <f>SUM(AB$4:AB153)/$BB153</f>
        <v>319464663252.50116</v>
      </c>
      <c r="AC538" s="92">
        <f>SUM(AC$4:AC153)/$BB153</f>
        <v>197111220667.83041</v>
      </c>
      <c r="AD538" s="92">
        <f>SUM(AD$4:AD153)/$BB153</f>
        <v>273199698875.53345</v>
      </c>
      <c r="AE538" s="92">
        <f>SUM(AE$4:AE153)/$BB153</f>
        <v>163293694714.75998</v>
      </c>
      <c r="AF538" s="92">
        <f>SUM(AF$4:AF153)/$BB153</f>
        <v>143038292889.8298</v>
      </c>
      <c r="AG538" s="92">
        <f>SUM(AG$4:AG153)/$BB153</f>
        <v>126052283681.96088</v>
      </c>
      <c r="AH538" s="92">
        <f>SUM(AH$4:AH153)/$BB153</f>
        <v>124204353621.88132</v>
      </c>
      <c r="AI538" s="92">
        <f>SUM(AI$4:AI153)/$BB153</f>
        <v>115179970824.30464</v>
      </c>
      <c r="AJ538" s="92">
        <f>SUM(AJ$4:AJ153)/$BB153</f>
        <v>347320255026.41156</v>
      </c>
      <c r="AK538" s="92">
        <f>SUM(AK$4:AK153)/$BB153</f>
        <v>1188332507472.6318</v>
      </c>
      <c r="AL538" s="92">
        <f>SUM(AL$4:AL153)/$BB153</f>
        <v>399126880776.37756</v>
      </c>
      <c r="AM538" s="92">
        <f>SUM(AM$4:AM153)/$BB153</f>
        <v>203375752906.05835</v>
      </c>
      <c r="AN538" s="92">
        <f>SUM(AN$4:AN153)/$BB153</f>
        <v>76461631762.181961</v>
      </c>
      <c r="AO538" s="92">
        <f>SUM(AO$4:AO153)/$BB153</f>
        <v>86282243368.886948</v>
      </c>
      <c r="AP538" s="91">
        <f>SUM(AP$4:AP153)/$BB153</f>
        <v>326538040264.75146</v>
      </c>
      <c r="AQ538" s="91">
        <f>SUM(AQ$4:AQ153)/$BB153</f>
        <v>266622974553.21777</v>
      </c>
      <c r="AR538" s="91">
        <f>SUM(AR$4:AR153)/$BB153</f>
        <v>222191234647.24088</v>
      </c>
      <c r="AS538" s="91">
        <f>SUM(AS$4:AS153)/$BB153</f>
        <v>181302718500.69589</v>
      </c>
      <c r="AT538" s="91">
        <f>SUM(AT$4:AT153)/$BB153</f>
        <v>262404465893.39117</v>
      </c>
      <c r="AU538" s="108"/>
      <c r="AV538" s="36"/>
      <c r="AW538" s="36"/>
      <c r="AX538" s="63"/>
      <c r="AY538" s="63"/>
    </row>
    <row r="539" spans="1:51" x14ac:dyDescent="0.25">
      <c r="A539" s="60">
        <v>19543</v>
      </c>
      <c r="B539" s="92">
        <f>SUM(B$4:B154)/$BB154</f>
        <v>137527137926.23068</v>
      </c>
      <c r="C539" s="92">
        <f>SUM(C$4:C154)/$BB154</f>
        <v>142305412678.45474</v>
      </c>
      <c r="D539" s="92">
        <f>SUM(D$4:D154)/$BB154</f>
        <v>75498649741.775482</v>
      </c>
      <c r="E539" s="92">
        <f>SUM(E$4:E154)/$BB154</f>
        <v>34545607838.298973</v>
      </c>
      <c r="F539" s="92">
        <f>SUM(F$4:F154)/$BB154</f>
        <v>52845414408.201996</v>
      </c>
      <c r="G539" s="92">
        <f>SUM(G$4:G154)/$BB154</f>
        <v>98030446579.970932</v>
      </c>
      <c r="H539" s="92">
        <f>SUM(H$4:H154)/$BB154</f>
        <v>48849051671.102798</v>
      </c>
      <c r="I539" s="92">
        <f>SUM(I$4:I154)/$BB154</f>
        <v>70067689529.651917</v>
      </c>
      <c r="J539" s="92">
        <f>SUM(J$4:J154)/$BB154</f>
        <v>62926576297.338882</v>
      </c>
      <c r="K539" s="91">
        <f>SUM(K$4:K154)/$BB154</f>
        <v>75281223927.799683</v>
      </c>
      <c r="L539" s="92">
        <f>SUM(L$4:L154)/$BB154</f>
        <v>16851617180.776379</v>
      </c>
      <c r="M539" s="92">
        <f>SUM(M$4:M154)/$BB154</f>
        <v>47691348757.484123</v>
      </c>
      <c r="N539" s="92">
        <f>SUM(N$4:N154)/$BB154</f>
        <v>101524404568.97424</v>
      </c>
      <c r="O539" s="92">
        <f>SUM(O$4:O154)/$BB154</f>
        <v>183076699528.77951</v>
      </c>
      <c r="P539" s="92">
        <f>SUM(P$4:P154)/$BB154</f>
        <v>47169902168.179924</v>
      </c>
      <c r="Q539" s="92">
        <f>SUM(Q$4:Q154)/$BB154</f>
        <v>59560510650.914238</v>
      </c>
      <c r="R539" s="92">
        <f>SUM(R$4:R154)/$BB154</f>
        <v>128138007715.30945</v>
      </c>
      <c r="S539" s="92">
        <f>SUM(S$4:S154)/$BB154</f>
        <v>61965022512.646461</v>
      </c>
      <c r="T539" s="92">
        <f>SUM(T$4:T154)/$BB154</f>
        <v>63912900127.654564</v>
      </c>
      <c r="U539" s="92">
        <f>SUM(U$4:U154)/$BB154</f>
        <v>50605698268.207031</v>
      </c>
      <c r="V539" s="92">
        <f>SUM(V$4:V154)/$BB154</f>
        <v>101091944387.75174</v>
      </c>
      <c r="W539" s="92">
        <f>SUM(W$4:W154)/$BB154</f>
        <v>106045350192.96048</v>
      </c>
      <c r="X539" s="92">
        <f>SUM(X$4:X154)/$BB154</f>
        <v>188594663618.2099</v>
      </c>
      <c r="Y539" s="92">
        <f>SUM(Y$4:Y154)/$BB154</f>
        <v>58560545953.418877</v>
      </c>
      <c r="Z539" s="92">
        <f>SUM(Z$4:Z154)/$BB154</f>
        <v>78231557135.705887</v>
      </c>
      <c r="AA539" s="92">
        <f>SUM(AA$4:AA154)/$BB154</f>
        <v>71389038969.733475</v>
      </c>
      <c r="AB539" s="92">
        <f>SUM(AB$4:AB154)/$BB154</f>
        <v>170188322504.50922</v>
      </c>
      <c r="AC539" s="92">
        <f>SUM(AC$4:AC154)/$BB154</f>
        <v>105007007896.72195</v>
      </c>
      <c r="AD539" s="92">
        <f>SUM(AD$4:AD154)/$BB154</f>
        <v>145541601398.48312</v>
      </c>
      <c r="AE539" s="92">
        <f>SUM(AE$4:AE154)/$BB154</f>
        <v>86991407971.571564</v>
      </c>
      <c r="AF539" s="92">
        <f>SUM(AF$4:AF154)/$BB154</f>
        <v>76200752789.444763</v>
      </c>
      <c r="AG539" s="92">
        <f>SUM(AG$4:AG154)/$BB154</f>
        <v>67151801014.540031</v>
      </c>
      <c r="AH539" s="92">
        <f>SUM(AH$4:AH154)/$BB154</f>
        <v>66167353833.218918</v>
      </c>
      <c r="AI539" s="92">
        <f>SUM(AI$4:AI154)/$BB154</f>
        <v>61359797033.638512</v>
      </c>
      <c r="AJ539" s="92">
        <f>SUM(AJ$4:AJ154)/$BB154</f>
        <v>185027820817.08975</v>
      </c>
      <c r="AK539" s="92">
        <f>SUM(AK$4:AK154)/$BB154</f>
        <v>633060039205.16809</v>
      </c>
      <c r="AL539" s="92">
        <f>SUM(AL$4:AL154)/$BB154</f>
        <v>212626749839.16422</v>
      </c>
      <c r="AM539" s="92">
        <f>SUM(AM$4:AM154)/$BB154</f>
        <v>108344307084.48415</v>
      </c>
      <c r="AN539" s="92">
        <f>SUM(AN$4:AN154)/$BB154</f>
        <v>40733383372.64399</v>
      </c>
      <c r="AO539" s="92">
        <f>SUM(AO$4:AO154)/$BB154</f>
        <v>45965115004.712105</v>
      </c>
      <c r="AP539" s="91">
        <f>SUM(AP$4:AP154)/$BB154</f>
        <v>173956517449.50955</v>
      </c>
      <c r="AQ539" s="91">
        <f>SUM(AQ$4:AQ154)/$BB154</f>
        <v>142037981509.60361</v>
      </c>
      <c r="AR539" s="91">
        <f>SUM(AR$4:AR154)/$BB154</f>
        <v>118367873328.64116</v>
      </c>
      <c r="AS539" s="91">
        <f>SUM(AS$4:AS154)/$BB154</f>
        <v>96585345734.722702</v>
      </c>
      <c r="AT539" s="91">
        <f>SUM(AT$4:AT154)/$BB154</f>
        <v>139790656589.36139</v>
      </c>
      <c r="AU539" s="108"/>
      <c r="AV539" s="36"/>
      <c r="AW539" s="36"/>
      <c r="AX539" s="63"/>
      <c r="AY539" s="63"/>
    </row>
    <row r="540" spans="1:51" x14ac:dyDescent="0.25">
      <c r="A540" s="60">
        <v>19544</v>
      </c>
      <c r="B540" s="92">
        <f>SUM(B$4:B155)/$BB155</f>
        <v>87532951742.493439</v>
      </c>
      <c r="C540" s="92">
        <f>SUM(C$4:C155)/$BB155</f>
        <v>90574194990.756332</v>
      </c>
      <c r="D540" s="92">
        <f>SUM(D$4:D155)/$BB155</f>
        <v>48053193406.213768</v>
      </c>
      <c r="E540" s="92">
        <f>SUM(E$4:E155)/$BB155</f>
        <v>21987503562.905807</v>
      </c>
      <c r="F540" s="92">
        <f>SUM(F$4:F155)/$BB155</f>
        <v>33634918788.932854</v>
      </c>
      <c r="G540" s="92">
        <f>SUM(G$4:G155)/$BB155</f>
        <v>62394175248.510094</v>
      </c>
      <c r="H540" s="92">
        <f>SUM(H$4:H155)/$BB155</f>
        <v>31091323886.750786</v>
      </c>
      <c r="I540" s="92">
        <f>SUM(I$4:I155)/$BB155</f>
        <v>44596509572.534828</v>
      </c>
      <c r="J540" s="92">
        <f>SUM(J$4:J155)/$BB155</f>
        <v>40051351683.472778</v>
      </c>
      <c r="K540" s="91">
        <f>SUM(K$4:K155)/$BB155</f>
        <v>47914806982.820946</v>
      </c>
      <c r="L540" s="92">
        <f>SUM(L$4:L155)/$BB155</f>
        <v>10725676698.021854</v>
      </c>
      <c r="M540" s="92">
        <f>SUM(M$4:M155)/$BB155</f>
        <v>30354472051.303215</v>
      </c>
      <c r="N540" s="92">
        <f>SUM(N$4:N155)/$BB155</f>
        <v>64618001046.839096</v>
      </c>
      <c r="O540" s="92">
        <f>SUM(O$4:O155)/$BB155</f>
        <v>116524202205.44603</v>
      </c>
      <c r="P540" s="92">
        <f>SUM(P$4:P155)/$BB155</f>
        <v>30022583273.682957</v>
      </c>
      <c r="Q540" s="92">
        <f>SUM(Q$4:Q155)/$BB155</f>
        <v>37908926851.212326</v>
      </c>
      <c r="R540" s="92">
        <f>SUM(R$4:R155)/$BB155</f>
        <v>81556960995.616547</v>
      </c>
      <c r="S540" s="92">
        <f>SUM(S$4:S155)/$BB155</f>
        <v>39439344657.438179</v>
      </c>
      <c r="T540" s="92">
        <f>SUM(T$4:T155)/$BB155</f>
        <v>40679124986.028976</v>
      </c>
      <c r="U540" s="92">
        <f>SUM(U$4:U155)/$BB155</f>
        <v>32209390398.147148</v>
      </c>
      <c r="V540" s="92">
        <f>SUM(V$4:V155)/$BB155</f>
        <v>64342750339.832108</v>
      </c>
      <c r="W540" s="92">
        <f>SUM(W$4:W155)/$BB155</f>
        <v>67495481757.248581</v>
      </c>
      <c r="X540" s="92">
        <f>SUM(X$4:X155)/$BB155</f>
        <v>120036262203.87161</v>
      </c>
      <c r="Y540" s="92">
        <f>SUM(Y$4:Y155)/$BB155</f>
        <v>37272472215.137825</v>
      </c>
      <c r="Z540" s="92">
        <f>SUM(Z$4:Z155)/$BB155</f>
        <v>49792628330.858917</v>
      </c>
      <c r="AA540" s="92">
        <f>SUM(AA$4:AA155)/$BB155</f>
        <v>45437519524.739677</v>
      </c>
      <c r="AB540" s="92">
        <f>SUM(AB$4:AB155)/$BB155</f>
        <v>108321040897.38745</v>
      </c>
      <c r="AC540" s="92">
        <f>SUM(AC$4:AC155)/$BB155</f>
        <v>66834600667.701553</v>
      </c>
      <c r="AD540" s="92">
        <f>SUM(AD$4:AD155)/$BB155</f>
        <v>92633957585.3125</v>
      </c>
      <c r="AE540" s="92">
        <f>SUM(AE$4:AE155)/$BB155</f>
        <v>55368077330.70359</v>
      </c>
      <c r="AF540" s="92">
        <f>SUM(AF$4:AF155)/$BB155</f>
        <v>48500067642.291534</v>
      </c>
      <c r="AG540" s="92">
        <f>SUM(AG$4:AG155)/$BB155</f>
        <v>42740613485.620987</v>
      </c>
      <c r="AH540" s="92">
        <f>SUM(AH$4:AH155)/$BB155</f>
        <v>42114035060.755707</v>
      </c>
      <c r="AI540" s="92">
        <f>SUM(AI$4:AI155)/$BB155</f>
        <v>39054133383.278786</v>
      </c>
      <c r="AJ540" s="92">
        <f>SUM(AJ$4:AJ155)/$BB155</f>
        <v>117766045242.49707</v>
      </c>
      <c r="AK540" s="92">
        <f>SUM(AK$4:AK155)/$BB155</f>
        <v>402928472534.69275</v>
      </c>
      <c r="AL540" s="92">
        <f>SUM(AL$4:AL155)/$BB155</f>
        <v>135332142651.55162</v>
      </c>
      <c r="AM540" s="92">
        <f>SUM(AM$4:AM155)/$BB155</f>
        <v>68958713957.354614</v>
      </c>
      <c r="AN540" s="92">
        <f>SUM(AN$4:AN155)/$BB155</f>
        <v>25925882107.668983</v>
      </c>
      <c r="AO540" s="92">
        <f>SUM(AO$4:AO155)/$BB155</f>
        <v>29255761589.348694</v>
      </c>
      <c r="AP540" s="91">
        <f>SUM(AP$4:AP155)/$BB155</f>
        <v>110719409728.32346</v>
      </c>
      <c r="AQ540" s="91">
        <f>SUM(AQ$4:AQ155)/$BB155</f>
        <v>90403979697.45726</v>
      </c>
      <c r="AR540" s="91">
        <f>SUM(AR$4:AR155)/$BB155</f>
        <v>75338488364.185516</v>
      </c>
      <c r="AS540" s="91">
        <f>SUM(AS$4:AS155)/$BB155</f>
        <v>61474399608.272278</v>
      </c>
      <c r="AT540" s="91">
        <f>SUM(AT$4:AT155)/$BB155</f>
        <v>88973607945.452118</v>
      </c>
      <c r="AU540" s="108"/>
      <c r="AV540" s="36"/>
      <c r="AW540" s="36"/>
      <c r="AX540" s="63"/>
      <c r="AY540" s="63"/>
    </row>
    <row r="541" spans="1:51" x14ac:dyDescent="0.25">
      <c r="A541" s="60">
        <v>19545</v>
      </c>
      <c r="B541" s="92">
        <f>SUM(B$4:B156)/$BB156</f>
        <v>62307962001.687729</v>
      </c>
      <c r="C541" s="92">
        <f>SUM(C$4:C156)/$BB156</f>
        <v>64472771260.426758</v>
      </c>
      <c r="D541" s="92">
        <f>SUM(D$4:D156)/$BB156</f>
        <v>34205356117.282867</v>
      </c>
      <c r="E541" s="92">
        <f>SUM(E$4:E156)/$BB156</f>
        <v>15651205760.343063</v>
      </c>
      <c r="F541" s="92">
        <f>SUM(F$4:F156)/$BB156</f>
        <v>23942100628.920685</v>
      </c>
      <c r="G541" s="92">
        <f>SUM(G$4:G156)/$BB156</f>
        <v>44413592927.499611</v>
      </c>
      <c r="H541" s="92">
        <f>SUM(H$4:H156)/$BB156</f>
        <v>22131512033.84248</v>
      </c>
      <c r="I541" s="92">
        <f>SUM(I$4:I156)/$BB156</f>
        <v>31744810139.213375</v>
      </c>
      <c r="J541" s="92">
        <f>SUM(J$4:J156)/$BB156</f>
        <v>28509463491.156418</v>
      </c>
      <c r="K541" s="91">
        <f>SUM(K$4:K156)/$BB156</f>
        <v>34106849689.953358</v>
      </c>
      <c r="L541" s="92">
        <f>SUM(L$4:L156)/$BB156</f>
        <v>7634781578.4268475</v>
      </c>
      <c r="M541" s="92">
        <f>SUM(M$4:M156)/$BB156</f>
        <v>21607004172.43084</v>
      </c>
      <c r="N541" s="92">
        <f>SUM(N$4:N156)/$BB156</f>
        <v>45996562779.325996</v>
      </c>
      <c r="O541" s="92">
        <f>SUM(O$4:O156)/$BB156</f>
        <v>82944576390.28006</v>
      </c>
      <c r="P541" s="92">
        <f>SUM(P$4:P156)/$BB156</f>
        <v>21370758393.098843</v>
      </c>
      <c r="Q541" s="92">
        <f>SUM(Q$4:Q156)/$BB156</f>
        <v>26984436989.260117</v>
      </c>
      <c r="R541" s="92">
        <f>SUM(R$4:R156)/$BB156</f>
        <v>58054099618.006592</v>
      </c>
      <c r="S541" s="92">
        <f>SUM(S$4:S156)/$BB156</f>
        <v>28073823241.581154</v>
      </c>
      <c r="T541" s="92">
        <f>SUM(T$4:T156)/$BB156</f>
        <v>28956327091.079769</v>
      </c>
      <c r="U541" s="92">
        <f>SUM(U$4:U156)/$BB156</f>
        <v>22927377558.693794</v>
      </c>
      <c r="V541" s="92">
        <f>SUM(V$4:V156)/$BB156</f>
        <v>45800633443.162094</v>
      </c>
      <c r="W541" s="92">
        <f>SUM(W$4:W156)/$BB156</f>
        <v>48044819357.574539</v>
      </c>
      <c r="X541" s="92">
        <f>SUM(X$4:X156)/$BB156</f>
        <v>85444540504.171082</v>
      </c>
      <c r="Y541" s="92">
        <f>SUM(Y$4:Y156)/$BB156</f>
        <v>26531394431.399616</v>
      </c>
      <c r="Z541" s="92">
        <f>SUM(Z$4:Z156)/$BB156</f>
        <v>35443526099.482124</v>
      </c>
      <c r="AA541" s="92">
        <f>SUM(AA$4:AA156)/$BB156</f>
        <v>32343460738.956142</v>
      </c>
      <c r="AB541" s="92">
        <f>SUM(AB$4:AB156)/$BB156</f>
        <v>77105380326.879547</v>
      </c>
      <c r="AC541" s="92">
        <f>SUM(AC$4:AC156)/$BB156</f>
        <v>47574389514.67572</v>
      </c>
      <c r="AD541" s="92">
        <f>SUM(AD$4:AD156)/$BB156</f>
        <v>65938958096.844955</v>
      </c>
      <c r="AE541" s="92">
        <f>SUM(AE$4:AE156)/$BB156</f>
        <v>39412258153.976982</v>
      </c>
      <c r="AF541" s="92">
        <f>SUM(AF$4:AF156)/$BB156</f>
        <v>34523452497.573769</v>
      </c>
      <c r="AG541" s="92">
        <f>SUM(AG$4:AG156)/$BB156</f>
        <v>30423742206.041325</v>
      </c>
      <c r="AH541" s="92">
        <f>SUM(AH$4:AH156)/$BB156</f>
        <v>29977729491.216957</v>
      </c>
      <c r="AI541" s="92">
        <f>SUM(AI$4:AI156)/$BB156</f>
        <v>27799621997.522511</v>
      </c>
      <c r="AJ541" s="92">
        <f>SUM(AJ$4:AJ156)/$BB156</f>
        <v>83828547082.358597</v>
      </c>
      <c r="AK541" s="92">
        <f>SUM(AK$4:AK156)/$BB156</f>
        <v>286813642770.68024</v>
      </c>
      <c r="AL541" s="92">
        <f>SUM(AL$4:AL156)/$BB156</f>
        <v>96332494384.622635</v>
      </c>
      <c r="AM541" s="92">
        <f>SUM(AM$4:AM156)/$BB156</f>
        <v>49086379591.075661</v>
      </c>
      <c r="AN541" s="92">
        <f>SUM(AN$4:AN156)/$BB156</f>
        <v>18454632015.868526</v>
      </c>
      <c r="AO541" s="92">
        <f>SUM(AO$4:AO156)/$BB156</f>
        <v>20824915898.067173</v>
      </c>
      <c r="AP541" s="91">
        <f>SUM(AP$4:AP156)/$BB156</f>
        <v>78812591797.830124</v>
      </c>
      <c r="AQ541" s="91">
        <f>SUM(AQ$4:AQ156)/$BB156</f>
        <v>64351607060.386642</v>
      </c>
      <c r="AR541" s="91">
        <f>SUM(AR$4:AR156)/$BB156</f>
        <v>53627647985.854523</v>
      </c>
      <c r="AS541" s="91">
        <f>SUM(AS$4:AS156)/$BB156</f>
        <v>43758874566.182304</v>
      </c>
      <c r="AT541" s="91">
        <f>SUM(AT$4:AT156)/$BB156</f>
        <v>63333435943.98941</v>
      </c>
      <c r="AU541" s="108"/>
      <c r="AV541" s="36"/>
      <c r="AW541" s="36"/>
      <c r="AX541" s="63"/>
      <c r="AY541" s="63"/>
    </row>
    <row r="542" spans="1:51" x14ac:dyDescent="0.25">
      <c r="A542" s="60">
        <v>19546</v>
      </c>
      <c r="B542" s="92">
        <f>SUM(B$4:B157)/$BB157</f>
        <v>47385089418.655716</v>
      </c>
      <c r="C542" s="92">
        <f>SUM(C$4:C157)/$BB157</f>
        <v>49031409075.530708</v>
      </c>
      <c r="D542" s="92">
        <f>SUM(D$4:D157)/$BB157</f>
        <v>26013102950.850597</v>
      </c>
      <c r="E542" s="92">
        <f>SUM(E$4:E157)/$BB157</f>
        <v>11902710255.998131</v>
      </c>
      <c r="F542" s="92">
        <f>SUM(F$4:F157)/$BB157</f>
        <v>18207918557.144558</v>
      </c>
      <c r="G542" s="92">
        <f>SUM(G$4:G157)/$BB157</f>
        <v>33776445816.398327</v>
      </c>
      <c r="H542" s="92">
        <f>SUM(H$4:H157)/$BB157</f>
        <v>16830969749.865423</v>
      </c>
      <c r="I542" s="92">
        <f>SUM(I$4:I157)/$BB157</f>
        <v>24141862962.856033</v>
      </c>
      <c r="J542" s="92">
        <f>SUM(J$4:J157)/$BB157</f>
        <v>21681388596.295853</v>
      </c>
      <c r="K542" s="91">
        <f>SUM(K$4:K157)/$BB157</f>
        <v>25938189144.295494</v>
      </c>
      <c r="L542" s="92">
        <f>SUM(L$4:L157)/$BB157</f>
        <v>5806236446.3513155</v>
      </c>
      <c r="M542" s="92">
        <f>SUM(M$4:M157)/$BB157</f>
        <v>16432082630.229666</v>
      </c>
      <c r="N542" s="92">
        <f>SUM(N$4:N157)/$BB157</f>
        <v>34980291184.542503</v>
      </c>
      <c r="O542" s="92">
        <f>SUM(O$4:O157)/$BB157</f>
        <v>63079178640.536942</v>
      </c>
      <c r="P542" s="92">
        <f>SUM(P$4:P157)/$BB157</f>
        <v>16252418366.843946</v>
      </c>
      <c r="Q542" s="92">
        <f>SUM(Q$4:Q157)/$BB157</f>
        <v>20521609265.82637</v>
      </c>
      <c r="R542" s="92">
        <f>SUM(R$4:R157)/$BB157</f>
        <v>44150023012.819466</v>
      </c>
      <c r="S542" s="92">
        <f>SUM(S$4:S157)/$BB157</f>
        <v>21350085307.037487</v>
      </c>
      <c r="T542" s="92">
        <f>SUM(T$4:T157)/$BB157</f>
        <v>22021227677.663078</v>
      </c>
      <c r="U542" s="92">
        <f>SUM(U$4:U157)/$BB157</f>
        <v>17436224956.655533</v>
      </c>
      <c r="V542" s="92">
        <f>SUM(V$4:V157)/$BB157</f>
        <v>34831287636.362694</v>
      </c>
      <c r="W542" s="92">
        <f>SUM(W$4:W157)/$BB157</f>
        <v>36537986388.295624</v>
      </c>
      <c r="X542" s="92">
        <f>SUM(X$4:X157)/$BB157</f>
        <v>64980396121.279129</v>
      </c>
      <c r="Y542" s="92">
        <f>SUM(Y$4:Y157)/$BB157</f>
        <v>20177071601.419266</v>
      </c>
      <c r="Z542" s="92">
        <f>SUM(Z$4:Z157)/$BB157</f>
        <v>26954729195.836784</v>
      </c>
      <c r="AA542" s="92">
        <f>SUM(AA$4:AA157)/$BB157</f>
        <v>24597135992.062847</v>
      </c>
      <c r="AB542" s="92">
        <f>SUM(AB$4:AB157)/$BB157</f>
        <v>58638482662.301636</v>
      </c>
      <c r="AC542" s="92">
        <f>SUM(AC$4:AC157)/$BB157</f>
        <v>36180225747.188568</v>
      </c>
      <c r="AD542" s="92">
        <f>SUM(AD$4:AD157)/$BB157</f>
        <v>50146441941.512482</v>
      </c>
      <c r="AE542" s="92">
        <f>SUM(AE$4:AE157)/$BB157</f>
        <v>29972942252.598183</v>
      </c>
      <c r="AF542" s="92">
        <f>SUM(AF$4:AF157)/$BB157</f>
        <v>26255015523.006359</v>
      </c>
      <c r="AG542" s="92">
        <f>SUM(AG$4:AG157)/$BB157</f>
        <v>23137194942.048592</v>
      </c>
      <c r="AH542" s="92">
        <f>SUM(AH$4:AH157)/$BB157</f>
        <v>22798002728.310238</v>
      </c>
      <c r="AI542" s="92">
        <f>SUM(AI$4:AI157)/$BB157</f>
        <v>21141556561.51403</v>
      </c>
      <c r="AJ542" s="92">
        <f>SUM(AJ$4:AJ157)/$BB157</f>
        <v>63751435360.002266</v>
      </c>
      <c r="AK542" s="92">
        <f>SUM(AK$4:AK157)/$BB157</f>
        <v>218121177616.23196</v>
      </c>
      <c r="AL542" s="92">
        <f>SUM(AL$4:AL157)/$BB157</f>
        <v>73260661225.529846</v>
      </c>
      <c r="AM542" s="92">
        <f>SUM(AM$4:AM157)/$BB157</f>
        <v>37330089384.497391</v>
      </c>
      <c r="AN542" s="92">
        <f>SUM(AN$4:AN157)/$BB157</f>
        <v>14034709189.178617</v>
      </c>
      <c r="AO542" s="92">
        <f>SUM(AO$4:AO157)/$BB157</f>
        <v>15837305141.991482</v>
      </c>
      <c r="AP542" s="91">
        <f>SUM(AP$4:AP157)/$BB157</f>
        <v>59936811819.21595</v>
      </c>
      <c r="AQ542" s="91">
        <f>SUM(AQ$4:AQ157)/$BB157</f>
        <v>48939263062.640648</v>
      </c>
      <c r="AR542" s="91">
        <f>SUM(AR$4:AR157)/$BB157</f>
        <v>40783714534.862099</v>
      </c>
      <c r="AS542" s="91">
        <f>SUM(AS$4:AS157)/$BB157</f>
        <v>33278532915.423729</v>
      </c>
      <c r="AT542" s="91">
        <f>SUM(AT$4:AT157)/$BB157</f>
        <v>48164946050.458061</v>
      </c>
      <c r="AU542" s="108"/>
      <c r="AV542" s="36"/>
      <c r="AW542" s="36"/>
      <c r="AX542" s="63"/>
      <c r="AY542" s="63"/>
    </row>
    <row r="543" spans="1:51" x14ac:dyDescent="0.25">
      <c r="A543" s="60">
        <v>19547</v>
      </c>
      <c r="B543" s="92">
        <f>SUM(B$4:B158)/$BB158</f>
        <v>38193936345.394264</v>
      </c>
      <c r="C543" s="92">
        <f>SUM(C$4:C158)/$BB158</f>
        <v>39520912894.48465</v>
      </c>
      <c r="D543" s="92">
        <f>SUM(D$4:D158)/$BB158</f>
        <v>20967408694.972073</v>
      </c>
      <c r="E543" s="92">
        <f>SUM(E$4:E158)/$BB158</f>
        <v>9593972737.1202374</v>
      </c>
      <c r="F543" s="92">
        <f>SUM(F$4:F158)/$BB158</f>
        <v>14676175950.681192</v>
      </c>
      <c r="G543" s="92">
        <f>SUM(G$4:G158)/$BB158</f>
        <v>27224915855.113182</v>
      </c>
      <c r="H543" s="92">
        <f>SUM(H$4:H158)/$BB158</f>
        <v>13566310415.733128</v>
      </c>
      <c r="I543" s="92">
        <f>SUM(I$4:I158)/$BB158</f>
        <v>19459128418.236851</v>
      </c>
      <c r="J543" s="92">
        <f>SUM(J$4:J158)/$BB158</f>
        <v>17475905979.458103</v>
      </c>
      <c r="K543" s="91">
        <f>SUM(K$4:K158)/$BB158</f>
        <v>20907025829.374008</v>
      </c>
      <c r="L543" s="92">
        <f>SUM(L$4:L158)/$BB158</f>
        <v>4680016405.7636633</v>
      </c>
      <c r="M543" s="92">
        <f>SUM(M$4:M158)/$BB158</f>
        <v>13244794422.37748</v>
      </c>
      <c r="N543" s="92">
        <f>SUM(N$4:N158)/$BB158</f>
        <v>28195254495.330814</v>
      </c>
      <c r="O543" s="92">
        <f>SUM(O$4:O158)/$BB158</f>
        <v>50843872767.14209</v>
      </c>
      <c r="P543" s="92">
        <f>SUM(P$4:P158)/$BB158</f>
        <v>13099979304.761341</v>
      </c>
      <c r="Q543" s="92">
        <f>SUM(Q$4:Q158)/$BB158</f>
        <v>16541086194.491856</v>
      </c>
      <c r="R543" s="92">
        <f>SUM(R$4:R158)/$BB158</f>
        <v>35586357068.262787</v>
      </c>
      <c r="S543" s="92">
        <f>SUM(S$4:S158)/$BB158</f>
        <v>17208864912.519764</v>
      </c>
      <c r="T543" s="92">
        <f>SUM(T$4:T158)/$BB158</f>
        <v>17749827541.568184</v>
      </c>
      <c r="U543" s="92">
        <f>SUM(U$4:U158)/$BB158</f>
        <v>14054166733.296696</v>
      </c>
      <c r="V543" s="92">
        <f>SUM(V$4:V158)/$BB158</f>
        <v>28075153028.708321</v>
      </c>
      <c r="W543" s="92">
        <f>SUM(W$4:W158)/$BB158</f>
        <v>29450807825.742924</v>
      </c>
      <c r="X543" s="92">
        <f>SUM(X$4:X158)/$BB158</f>
        <v>52376315945.677719</v>
      </c>
      <c r="Y543" s="92">
        <f>SUM(Y$4:Y158)/$BB158</f>
        <v>16263377825.767464</v>
      </c>
      <c r="Z543" s="92">
        <f>SUM(Z$4:Z158)/$BB158</f>
        <v>21726390554.160145</v>
      </c>
      <c r="AA543" s="92">
        <f>SUM(AA$4:AA158)/$BB158</f>
        <v>19826093702.981598</v>
      </c>
      <c r="AB543" s="92">
        <f>SUM(AB$4:AB158)/$BB158</f>
        <v>47264527589.945763</v>
      </c>
      <c r="AC543" s="92">
        <f>SUM(AC$4:AC158)/$BB158</f>
        <v>29162441321.232933</v>
      </c>
      <c r="AD543" s="92">
        <f>SUM(AD$4:AD158)/$BB158</f>
        <v>40419666360.823692</v>
      </c>
      <c r="AE543" s="92">
        <f>SUM(AE$4:AE158)/$BB158</f>
        <v>24159169034.484447</v>
      </c>
      <c r="AF543" s="92">
        <f>SUM(AF$4:AF158)/$BB158</f>
        <v>21162398860.731529</v>
      </c>
      <c r="AG543" s="92">
        <f>SUM(AG$4:AG158)/$BB158</f>
        <v>18649334401.329994</v>
      </c>
      <c r="AH543" s="92">
        <f>SUM(AH$4:AH158)/$BB158</f>
        <v>18375934051.238491</v>
      </c>
      <c r="AI543" s="92">
        <f>SUM(AI$4:AI158)/$BB158</f>
        <v>17040784541.661688</v>
      </c>
      <c r="AJ543" s="92">
        <f>SUM(AJ$4:AJ158)/$BB158</f>
        <v>51385732645.000359</v>
      </c>
      <c r="AK543" s="92">
        <f>SUM(AK$4:AK158)/$BB158</f>
        <v>175812771177.73639</v>
      </c>
      <c r="AL543" s="92">
        <f>SUM(AL$4:AL158)/$BB158</f>
        <v>59050478312.726837</v>
      </c>
      <c r="AM543" s="92">
        <f>SUM(AM$4:AM158)/$BB158</f>
        <v>30089267510.504574</v>
      </c>
      <c r="AN543" s="92">
        <f>SUM(AN$4:AN158)/$BB158</f>
        <v>11312432576.191591</v>
      </c>
      <c r="AO543" s="92">
        <f>SUM(AO$4:AO158)/$BB158</f>
        <v>12765383606.629351</v>
      </c>
      <c r="AP543" s="91">
        <f>SUM(AP$4:AP158)/$BB158</f>
        <v>48311021867.097588</v>
      </c>
      <c r="AQ543" s="91">
        <f>SUM(AQ$4:AQ158)/$BB158</f>
        <v>39446639489.437592</v>
      </c>
      <c r="AR543" s="91">
        <f>SUM(AR$4:AR158)/$BB158</f>
        <v>32873001831.630672</v>
      </c>
      <c r="AS543" s="91">
        <f>SUM(AS$4:AS158)/$BB158</f>
        <v>26823581077.873116</v>
      </c>
      <c r="AT543" s="91">
        <f>SUM(AT$4:AT158)/$BB158</f>
        <v>38822514990.913284</v>
      </c>
      <c r="AU543" s="108"/>
      <c r="AV543" s="36"/>
      <c r="AW543" s="36"/>
      <c r="AX543" s="63"/>
      <c r="AY543" s="63"/>
    </row>
    <row r="544" spans="1:51" x14ac:dyDescent="0.25">
      <c r="A544" s="60">
        <v>19548</v>
      </c>
      <c r="B544" s="92">
        <f>SUM(B$4:B159)/$BB159</f>
        <v>31834967438.018757</v>
      </c>
      <c r="C544" s="92">
        <f>SUM(C$4:C159)/$BB159</f>
        <v>32941004313.952297</v>
      </c>
      <c r="D544" s="92">
        <f>SUM(D$4:D159)/$BB159</f>
        <v>17476507029.625328</v>
      </c>
      <c r="E544" s="92">
        <f>SUM(E$4:E159)/$BB159</f>
        <v>7996655250.7766562</v>
      </c>
      <c r="F544" s="92">
        <f>SUM(F$4:F159)/$BB159</f>
        <v>12232713162.205645</v>
      </c>
      <c r="G544" s="92">
        <f>SUM(G$4:G159)/$BB159</f>
        <v>22692190389.606743</v>
      </c>
      <c r="H544" s="92">
        <f>SUM(H$4:H159)/$BB159</f>
        <v>11307631205.036858</v>
      </c>
      <c r="I544" s="92">
        <f>SUM(I$4:I159)/$BB159</f>
        <v>16219343168.219929</v>
      </c>
      <c r="J544" s="92">
        <f>SUM(J$4:J159)/$BB159</f>
        <v>14566311078.255314</v>
      </c>
      <c r="K544" s="91">
        <f>SUM(K$4:K159)/$BB159</f>
        <v>17426177504.155785</v>
      </c>
      <c r="L544" s="92">
        <f>SUM(L$4:L159)/$BB159</f>
        <v>3900832562.7662301</v>
      </c>
      <c r="M544" s="92">
        <f>SUM(M$4:M159)/$BB159</f>
        <v>11039645009.388515</v>
      </c>
      <c r="N544" s="92">
        <f>SUM(N$4:N159)/$BB159</f>
        <v>23500975636.855572</v>
      </c>
      <c r="O544" s="92">
        <f>SUM(O$4:O159)/$BB159</f>
        <v>42378784030.562675</v>
      </c>
      <c r="P544" s="92">
        <f>SUM(P$4:P159)/$BB159</f>
        <v>10918940535.275755</v>
      </c>
      <c r="Q544" s="92">
        <f>SUM(Q$4:Q159)/$BB159</f>
        <v>13787131252.095333</v>
      </c>
      <c r="R544" s="92">
        <f>SUM(R$4:R159)/$BB159</f>
        <v>29661520131.90836</v>
      </c>
      <c r="S544" s="92">
        <f>SUM(S$4:S159)/$BB159</f>
        <v>14343730313.582975</v>
      </c>
      <c r="T544" s="92">
        <f>SUM(T$4:T159)/$BB159</f>
        <v>14794627105.521599</v>
      </c>
      <c r="U544" s="92">
        <f>SUM(U$4:U159)/$BB159</f>
        <v>11714264796.684443</v>
      </c>
      <c r="V544" s="92">
        <f>SUM(V$4:V159)/$BB159</f>
        <v>23400870291.262157</v>
      </c>
      <c r="W544" s="92">
        <f>SUM(W$4:W159)/$BB159</f>
        <v>24547489828.87616</v>
      </c>
      <c r="X544" s="92">
        <f>SUM(X$4:X159)/$BB159</f>
        <v>43656087924.186829</v>
      </c>
      <c r="Y544" s="92">
        <f>SUM(Y$4:Y159)/$BB159</f>
        <v>13555659234.091974</v>
      </c>
      <c r="Z544" s="92">
        <f>SUM(Z$4:Z159)/$BB159</f>
        <v>18109124987.863125</v>
      </c>
      <c r="AA544" s="92">
        <f>SUM(AA$4:AA159)/$BB159</f>
        <v>16525212069.921074</v>
      </c>
      <c r="AB544" s="92">
        <f>SUM(AB$4:AB159)/$BB159</f>
        <v>39395370903.775131</v>
      </c>
      <c r="AC544" s="92">
        <f>SUM(AC$4:AC159)/$BB159</f>
        <v>24307134179.730648</v>
      </c>
      <c r="AD544" s="92">
        <f>SUM(AD$4:AD159)/$BB159</f>
        <v>33690123239.210163</v>
      </c>
      <c r="AE544" s="92">
        <f>SUM(AE$4:AE159)/$BB159</f>
        <v>20136866128.998142</v>
      </c>
      <c r="AF544" s="92">
        <f>SUM(AF$4:AF159)/$BB159</f>
        <v>17639033567.843872</v>
      </c>
      <c r="AG544" s="92">
        <f>SUM(AG$4:AG159)/$BB159</f>
        <v>15544374185.77252</v>
      </c>
      <c r="AH544" s="92">
        <f>SUM(AH$4:AH159)/$BB159</f>
        <v>15316492443.171724</v>
      </c>
      <c r="AI544" s="92">
        <f>SUM(AI$4:AI159)/$BB159</f>
        <v>14203634450.965977</v>
      </c>
      <c r="AJ544" s="92">
        <f>SUM(AJ$4:AJ159)/$BB159</f>
        <v>42830427876.892937</v>
      </c>
      <c r="AK544" s="92">
        <f>SUM(AK$4:AK159)/$BB159</f>
        <v>146541380810.63977</v>
      </c>
      <c r="AL544" s="92">
        <f>SUM(AL$4:AL159)/$BB159</f>
        <v>49219055996.379868</v>
      </c>
      <c r="AM544" s="92">
        <f>SUM(AM$4:AM159)/$BB159</f>
        <v>25079650238.335045</v>
      </c>
      <c r="AN544" s="92">
        <f>SUM(AN$4:AN159)/$BB159</f>
        <v>9429004951.9013691</v>
      </c>
      <c r="AO544" s="92">
        <f>SUM(AO$4:AO159)/$BB159</f>
        <v>10640051503.436262</v>
      </c>
      <c r="AP544" s="91">
        <f>SUM(AP$4:AP159)/$BB159</f>
        <v>40267631329.355873</v>
      </c>
      <c r="AQ544" s="91">
        <f>SUM(AQ$4:AQ159)/$BB159</f>
        <v>32879096213.538906</v>
      </c>
      <c r="AR544" s="91">
        <f>SUM(AR$4:AR159)/$BB159</f>
        <v>27399915532.460873</v>
      </c>
      <c r="AS544" s="91">
        <f>SUM(AS$4:AS159)/$BB159</f>
        <v>22357673922.69759</v>
      </c>
      <c r="AT544" s="91">
        <f>SUM(AT$4:AT159)/$BB159</f>
        <v>32358883533.754204</v>
      </c>
      <c r="AU544" s="108"/>
      <c r="AV544" s="36"/>
      <c r="AW544" s="36"/>
      <c r="AX544" s="63"/>
      <c r="AY544" s="63"/>
    </row>
    <row r="545" spans="1:51" x14ac:dyDescent="0.25">
      <c r="A545" s="60">
        <v>19549</v>
      </c>
      <c r="B545" s="92">
        <f>SUM(B$4:B160)/$BB160</f>
        <v>27291212926.70306</v>
      </c>
      <c r="C545" s="92">
        <f>SUM(C$4:C160)/$BB160</f>
        <v>28239378982.499287</v>
      </c>
      <c r="D545" s="92">
        <f>SUM(D$4:D160)/$BB160</f>
        <v>14982108893.461884</v>
      </c>
      <c r="E545" s="92">
        <f>SUM(E$4:E160)/$BB160</f>
        <v>6855303776.9301577</v>
      </c>
      <c r="F545" s="92">
        <f>SUM(F$4:F160)/$BB160</f>
        <v>10486754779.630369</v>
      </c>
      <c r="G545" s="92">
        <f>SUM(G$4:G160)/$BB160</f>
        <v>19453364711.663513</v>
      </c>
      <c r="H545" s="92">
        <f>SUM(H$4:H160)/$BB160</f>
        <v>9693708570.2976551</v>
      </c>
      <c r="I545" s="92">
        <f>SUM(I$4:I160)/$BB160</f>
        <v>13904378421.594986</v>
      </c>
      <c r="J545" s="92">
        <f>SUM(J$4:J160)/$BB160</f>
        <v>12487281419.357718</v>
      </c>
      <c r="K545" s="91">
        <f>SUM(K$4:K160)/$BB160</f>
        <v>14938962908.315962</v>
      </c>
      <c r="L545" s="92">
        <f>SUM(L$4:L160)/$BB160</f>
        <v>3344072472.6740298</v>
      </c>
      <c r="M545" s="92">
        <f>SUM(M$4:M160)/$BB160</f>
        <v>9463971698.2999229</v>
      </c>
      <c r="N545" s="92">
        <f>SUM(N$4:N160)/$BB160</f>
        <v>20146713168.952732</v>
      </c>
      <c r="O545" s="92">
        <f>SUM(O$4:O160)/$BB160</f>
        <v>36330117069.648865</v>
      </c>
      <c r="P545" s="92">
        <f>SUM(P$4:P160)/$BB160</f>
        <v>9360495307.3536243</v>
      </c>
      <c r="Q545" s="92">
        <f>SUM(Q$4:Q160)/$BB160</f>
        <v>11819312982.224461</v>
      </c>
      <c r="R545" s="92">
        <f>SUM(R$4:R160)/$BB160</f>
        <v>25427971430.774483</v>
      </c>
      <c r="S545" s="92">
        <f>SUM(S$4:S160)/$BB160</f>
        <v>12296469437.004993</v>
      </c>
      <c r="T545" s="92">
        <f>SUM(T$4:T160)/$BB160</f>
        <v>12683010346.780329</v>
      </c>
      <c r="U545" s="92">
        <f>SUM(U$4:U160)/$BB160</f>
        <v>10042305059.912228</v>
      </c>
      <c r="V545" s="92">
        <f>SUM(V$4:V160)/$BB160</f>
        <v>20060895904.72253</v>
      </c>
      <c r="W545" s="92">
        <f>SUM(W$4:W160)/$BB160</f>
        <v>21043859980.515404</v>
      </c>
      <c r="X545" s="92">
        <f>SUM(X$4:X160)/$BB160</f>
        <v>37425113061.832314</v>
      </c>
      <c r="Y545" s="92">
        <f>SUM(Y$4:Y160)/$BB160</f>
        <v>11620878808.915039</v>
      </c>
      <c r="Z545" s="92">
        <f>SUM(Z$4:Z160)/$BB160</f>
        <v>15524434454.713074</v>
      </c>
      <c r="AA545" s="92">
        <f>SUM(AA$4:AA160)/$BB160</f>
        <v>14166591351.687674</v>
      </c>
      <c r="AB545" s="92">
        <f>SUM(AB$4:AB160)/$BB160</f>
        <v>33772522810.970882</v>
      </c>
      <c r="AC545" s="92">
        <f>SUM(AC$4:AC160)/$BB160</f>
        <v>20837810135.318935</v>
      </c>
      <c r="AD545" s="92">
        <f>SUM(AD$4:AD160)/$BB160</f>
        <v>28881577645.842106</v>
      </c>
      <c r="AE545" s="92">
        <f>SUM(AE$4:AE160)/$BB160</f>
        <v>17262759141.073792</v>
      </c>
      <c r="AF545" s="92">
        <f>SUM(AF$4:AF160)/$BB160</f>
        <v>15121438785.142088</v>
      </c>
      <c r="AG545" s="92">
        <f>SUM(AG$4:AG160)/$BB160</f>
        <v>13325747676.91642</v>
      </c>
      <c r="AH545" s="92">
        <f>SUM(AH$4:AH160)/$BB160</f>
        <v>13130390920.857828</v>
      </c>
      <c r="AI545" s="92">
        <f>SUM(AI$4:AI160)/$BB160</f>
        <v>12176369699.140209</v>
      </c>
      <c r="AJ545" s="92">
        <f>SUM(AJ$4:AJ160)/$BB160</f>
        <v>36717297713.497849</v>
      </c>
      <c r="AK545" s="92">
        <f>SUM(AK$4:AK160)/$BB160</f>
        <v>125625723890.42516</v>
      </c>
      <c r="AL545" s="92">
        <f>SUM(AL$4:AL160)/$BB160</f>
        <v>42194085414.948242</v>
      </c>
      <c r="AM545" s="92">
        <f>SUM(AM$4:AM160)/$BB160</f>
        <v>21500065023.822662</v>
      </c>
      <c r="AN545" s="92">
        <f>SUM(AN$4:AN160)/$BB160</f>
        <v>8083215581.1309872</v>
      </c>
      <c r="AO545" s="92">
        <f>SUM(AO$4:AO160)/$BB160</f>
        <v>9121411064.6181202</v>
      </c>
      <c r="AP545" s="91">
        <f>SUM(AP$4:AP160)/$BB160</f>
        <v>34520285718.065285</v>
      </c>
      <c r="AQ545" s="91">
        <f>SUM(AQ$4:AQ160)/$BB160</f>
        <v>28186306419.659901</v>
      </c>
      <c r="AR545" s="91">
        <f>SUM(AR$4:AR160)/$BB160</f>
        <v>23489161929.965805</v>
      </c>
      <c r="AS545" s="91">
        <f>SUM(AS$4:AS160)/$BB160</f>
        <v>19166592777.465065</v>
      </c>
      <c r="AT545" s="91">
        <f>SUM(AT$4:AT160)/$BB160</f>
        <v>27740343166.481052</v>
      </c>
      <c r="AU545" s="108"/>
      <c r="AV545" s="36"/>
      <c r="AW545" s="36"/>
      <c r="AX545" s="63"/>
      <c r="AY545" s="63"/>
    </row>
    <row r="546" spans="1:51" x14ac:dyDescent="0.25">
      <c r="A546" s="60">
        <v>19550</v>
      </c>
      <c r="B546" s="92">
        <f>SUM(B$4:B161)/$BB161</f>
        <v>23821732628.910328</v>
      </c>
      <c r="C546" s="92">
        <f>SUM(C$4:C161)/$BB161</f>
        <v>24649353207.058414</v>
      </c>
      <c r="D546" s="92">
        <f>SUM(D$4:D161)/$BB161</f>
        <v>13077458268.81838</v>
      </c>
      <c r="E546" s="92">
        <f>SUM(E$4:E161)/$BB161</f>
        <v>5983800636.1347885</v>
      </c>
      <c r="F546" s="92">
        <f>SUM(F$4:F161)/$BB161</f>
        <v>9153591206.6996021</v>
      </c>
      <c r="G546" s="92">
        <f>SUM(G$4:G161)/$BB161</f>
        <v>16980290644.103704</v>
      </c>
      <c r="H546" s="92">
        <f>SUM(H$4:H161)/$BB161</f>
        <v>8461363693.2633581</v>
      </c>
      <c r="I546" s="92">
        <f>SUM(I$4:I161)/$BB161</f>
        <v>12136737967.133884</v>
      </c>
      <c r="J546" s="92">
        <f>SUM(J$4:J161)/$BB161</f>
        <v>10899794206.280098</v>
      </c>
      <c r="K546" s="91">
        <f>SUM(K$4:K161)/$BB161</f>
        <v>13039797426.966677</v>
      </c>
      <c r="L546" s="92">
        <f>SUM(L$4:L161)/$BB161</f>
        <v>2918946484.1798038</v>
      </c>
      <c r="M546" s="92">
        <f>SUM(M$4:M161)/$BB161</f>
        <v>8260832903.6254063</v>
      </c>
      <c r="N546" s="92">
        <f>SUM(N$4:N161)/$BB161</f>
        <v>17585494890.452747</v>
      </c>
      <c r="O546" s="92">
        <f>SUM(O$4:O161)/$BB161</f>
        <v>31711529078.039814</v>
      </c>
      <c r="P546" s="92">
        <f>SUM(P$4:P161)/$BB161</f>
        <v>8170511379.4021015</v>
      </c>
      <c r="Q546" s="92">
        <f>SUM(Q$4:Q161)/$BB161</f>
        <v>10316743583.039877</v>
      </c>
      <c r="R546" s="92">
        <f>SUM(R$4:R161)/$BB161</f>
        <v>22195355492.975498</v>
      </c>
      <c r="S546" s="92">
        <f>SUM(S$4:S161)/$BB161</f>
        <v>10733239949.409079</v>
      </c>
      <c r="T546" s="92">
        <f>SUM(T$4:T161)/$BB161</f>
        <v>11070640559.721104</v>
      </c>
      <c r="U546" s="92">
        <f>SUM(U$4:U161)/$BB161</f>
        <v>8765644701.4926167</v>
      </c>
      <c r="V546" s="92">
        <f>SUM(V$4:V161)/$BB161</f>
        <v>17510587590.690704</v>
      </c>
      <c r="W546" s="92">
        <f>SUM(W$4:W161)/$BB161</f>
        <v>18368589066.256405</v>
      </c>
      <c r="X546" s="92">
        <f>SUM(X$4:X161)/$BB161</f>
        <v>32667320004.636574</v>
      </c>
      <c r="Y546" s="92">
        <f>SUM(Y$4:Y161)/$BB161</f>
        <v>10143536154.255022</v>
      </c>
      <c r="Z546" s="92">
        <f>SUM(Z$4:Z161)/$BB161</f>
        <v>13550839149.01437</v>
      </c>
      <c r="AA546" s="92">
        <f>SUM(AA$4:AA161)/$BB161</f>
        <v>12365616448.761263</v>
      </c>
      <c r="AB546" s="92">
        <f>SUM(AB$4:AB161)/$BB161</f>
        <v>29479077844.985283</v>
      </c>
      <c r="AC546" s="92">
        <f>SUM(AC$4:AC161)/$BB161</f>
        <v>18188734142.588512</v>
      </c>
      <c r="AD546" s="92">
        <f>SUM(AD$4:AD161)/$BB161</f>
        <v>25209910627.406048</v>
      </c>
      <c r="AE546" s="92">
        <f>SUM(AE$4:AE161)/$BB161</f>
        <v>15068173755.18638</v>
      </c>
      <c r="AF546" s="92">
        <f>SUM(AF$4:AF161)/$BB161</f>
        <v>13199075859.10305</v>
      </c>
      <c r="AG546" s="92">
        <f>SUM(AG$4:AG161)/$BB161</f>
        <v>11631668313.261885</v>
      </c>
      <c r="AH546" s="92">
        <f>SUM(AH$4:AH161)/$BB161</f>
        <v>11461146705.545433</v>
      </c>
      <c r="AI546" s="92">
        <f>SUM(AI$4:AI161)/$BB161</f>
        <v>10628408669.181583</v>
      </c>
      <c r="AJ546" s="92">
        <f>SUM(AJ$4:AJ161)/$BB161</f>
        <v>32049487488.096699</v>
      </c>
      <c r="AK546" s="92">
        <f>SUM(AK$4:AK161)/$BB161</f>
        <v>109655130326.46635</v>
      </c>
      <c r="AL546" s="92">
        <f>SUM(AL$4:AL161)/$BB161</f>
        <v>36830020093.797401</v>
      </c>
      <c r="AM546" s="92">
        <f>SUM(AM$4:AM161)/$BB161</f>
        <v>18766796792.917542</v>
      </c>
      <c r="AN546" s="92">
        <f>SUM(AN$4:AN161)/$BB161</f>
        <v>7055610178.1133757</v>
      </c>
      <c r="AO546" s="92">
        <f>SUM(AO$4:AO161)/$BB161</f>
        <v>7961820939.8290701</v>
      </c>
      <c r="AP546" s="91">
        <f>SUM(AP$4:AP161)/$BB161</f>
        <v>30131778047.488022</v>
      </c>
      <c r="AQ546" s="91">
        <f>SUM(AQ$4:AQ161)/$BB161</f>
        <v>24603027215.710968</v>
      </c>
      <c r="AR546" s="91">
        <f>SUM(AR$4:AR161)/$BB161</f>
        <v>20503023050.728748</v>
      </c>
      <c r="AS546" s="91">
        <f>SUM(AS$4:AS161)/$BB161</f>
        <v>16729975070.71422</v>
      </c>
      <c r="AT546" s="91">
        <f>SUM(AT$4:AT161)/$BB161</f>
        <v>24213758684.540817</v>
      </c>
      <c r="AU546" s="108"/>
      <c r="AV546" s="36"/>
      <c r="AW546" s="36"/>
      <c r="AX546" s="63"/>
      <c r="AY546" s="63"/>
    </row>
    <row r="547" spans="1:51" x14ac:dyDescent="0.25">
      <c r="A547" s="60">
        <v>19551</v>
      </c>
      <c r="B547" s="92">
        <f>SUM(B$4:B162)/$BB162</f>
        <v>21134894997.40107</v>
      </c>
      <c r="C547" s="92">
        <f>SUM(C$4:C162)/$BB162</f>
        <v>21869162652.963219</v>
      </c>
      <c r="D547" s="92">
        <f>SUM(D$4:D162)/$BB162</f>
        <v>11602457250.243496</v>
      </c>
      <c r="E547" s="92">
        <f>SUM(E$4:E162)/$BB162</f>
        <v>5308890495.8013182</v>
      </c>
      <c r="F547" s="92">
        <f>SUM(F$4:F162)/$BB162</f>
        <v>8121161635.3351068</v>
      </c>
      <c r="G547" s="92">
        <f>SUM(G$4:G162)/$BB162</f>
        <v>15065090700.626085</v>
      </c>
      <c r="H547" s="92">
        <f>SUM(H$4:H162)/$BB162</f>
        <v>7507010214.8130236</v>
      </c>
      <c r="I547" s="92">
        <f>SUM(I$4:I162)/$BB162</f>
        <v>10767840471.147026</v>
      </c>
      <c r="J547" s="92">
        <f>SUM(J$4:J162)/$BB162</f>
        <v>9670411123.646574</v>
      </c>
      <c r="K547" s="91">
        <f>SUM(K$4:K162)/$BB162</f>
        <v>11569044217.329199</v>
      </c>
      <c r="L547" s="92">
        <f>SUM(L$4:L162)/$BB162</f>
        <v>2589720085.4175606</v>
      </c>
      <c r="M547" s="92">
        <f>SUM(M$4:M162)/$BB162</f>
        <v>7329097222.1987762</v>
      </c>
      <c r="N547" s="92">
        <f>SUM(N$4:N162)/$BB162</f>
        <v>15602034238.561703</v>
      </c>
      <c r="O547" s="92">
        <f>SUM(O$4:O162)/$BB162</f>
        <v>28134798572.267303</v>
      </c>
      <c r="P547" s="92">
        <f>SUM(P$4:P162)/$BB162</f>
        <v>7248963100.0977192</v>
      </c>
      <c r="Q547" s="92">
        <f>SUM(Q$4:Q162)/$BB162</f>
        <v>9153122619.9083633</v>
      </c>
      <c r="R547" s="92">
        <f>SUM(R$4:R162)/$BB162</f>
        <v>19691950543.415596</v>
      </c>
      <c r="S547" s="92">
        <f>SUM(S$4:S162)/$BB162</f>
        <v>9522642553.4158669</v>
      </c>
      <c r="T547" s="92">
        <f>SUM(T$4:T162)/$BB162</f>
        <v>9821987894.7858391</v>
      </c>
      <c r="U547" s="92">
        <f>SUM(U$4:U162)/$BB162</f>
        <v>7776972393.4699516</v>
      </c>
      <c r="V547" s="92">
        <f>SUM(V$4:V162)/$BB162</f>
        <v>15535575841.971159</v>
      </c>
      <c r="W547" s="92">
        <f>SUM(W$4:W162)/$BB162</f>
        <v>16296803683.446697</v>
      </c>
      <c r="X547" s="92">
        <f>SUM(X$4:X162)/$BB162</f>
        <v>28982786203.669395</v>
      </c>
      <c r="Y547" s="92">
        <f>SUM(Y$4:Y162)/$BB162</f>
        <v>8999451306.2448959</v>
      </c>
      <c r="Z547" s="92">
        <f>SUM(Z$4:Z162)/$BB162</f>
        <v>12022445936.89702</v>
      </c>
      <c r="AA547" s="92">
        <f>SUM(AA$4:AA162)/$BB162</f>
        <v>10970904063.259346</v>
      </c>
      <c r="AB547" s="92">
        <f>SUM(AB$4:AB162)/$BB162</f>
        <v>26154144854.080826</v>
      </c>
      <c r="AC547" s="92">
        <f>SUM(AC$4:AC162)/$BB162</f>
        <v>16137234651.288898</v>
      </c>
      <c r="AD547" s="92">
        <f>SUM(AD$4:AD162)/$BB162</f>
        <v>22366495398.392769</v>
      </c>
      <c r="AE547" s="92">
        <f>SUM(AE$4:AE162)/$BB162</f>
        <v>13368641233.236658</v>
      </c>
      <c r="AF547" s="92">
        <f>SUM(AF$4:AF162)/$BB162</f>
        <v>11710358066.301075</v>
      </c>
      <c r="AG547" s="92">
        <f>SUM(AG$4:AG162)/$BB162</f>
        <v>10319738054.448759</v>
      </c>
      <c r="AH547" s="92">
        <f>SUM(AH$4:AH162)/$BB162</f>
        <v>10168449301.633436</v>
      </c>
      <c r="AI547" s="92">
        <f>SUM(AI$4:AI162)/$BB162</f>
        <v>9429635484.0308647</v>
      </c>
      <c r="AJ547" s="92">
        <f>SUM(AJ$4:AJ162)/$BB162</f>
        <v>28434638261.735493</v>
      </c>
      <c r="AK547" s="92">
        <f>SUM(AK$4:AK162)/$BB162</f>
        <v>97287170833.373566</v>
      </c>
      <c r="AL547" s="92">
        <f>SUM(AL$4:AL162)/$BB162</f>
        <v>32675976454.49184</v>
      </c>
      <c r="AM547" s="92">
        <f>SUM(AM$4:AM162)/$BB162</f>
        <v>16650097083.028212</v>
      </c>
      <c r="AN547" s="92">
        <f>SUM(AN$4:AN162)/$BB162</f>
        <v>6259811202.4205341</v>
      </c>
      <c r="AO547" s="92">
        <f>SUM(AO$4:AO162)/$BB162</f>
        <v>7063810253.2164726</v>
      </c>
      <c r="AP547" s="91">
        <f>SUM(AP$4:AP162)/$BB162</f>
        <v>26733226522.933887</v>
      </c>
      <c r="AQ547" s="91">
        <f>SUM(AQ$4:AQ162)/$BB162</f>
        <v>21828061346.759468</v>
      </c>
      <c r="AR547" s="91">
        <f>SUM(AR$4:AR162)/$BB162</f>
        <v>18190495056.62215</v>
      </c>
      <c r="AS547" s="91">
        <f>SUM(AS$4:AS162)/$BB162</f>
        <v>14843007690.537712</v>
      </c>
      <c r="AT547" s="91">
        <f>SUM(AT$4:AT162)/$BB162</f>
        <v>21482698386.316387</v>
      </c>
      <c r="AU547" s="108"/>
      <c r="AV547" s="36"/>
      <c r="AW547" s="36"/>
      <c r="AX547" s="63"/>
      <c r="AY547" s="63"/>
    </row>
    <row r="548" spans="1:51" x14ac:dyDescent="0.25">
      <c r="A548" s="60">
        <v>19552</v>
      </c>
      <c r="B548" s="92">
        <f>SUM(B$4:B163)/$BB163</f>
        <v>18992719839.857414</v>
      </c>
      <c r="C548" s="92">
        <f>SUM(C$4:C163)/$BB163</f>
        <v>19652558616.911053</v>
      </c>
      <c r="D548" s="92">
        <f>SUM(D$4:D163)/$BB163</f>
        <v>10426461163.88236</v>
      </c>
      <c r="E548" s="92">
        <f>SUM(E$4:E163)/$BB163</f>
        <v>4770794810.6576872</v>
      </c>
      <c r="F548" s="92">
        <f>SUM(F$4:F163)/$BB163</f>
        <v>7298021095.0382452</v>
      </c>
      <c r="G548" s="92">
        <f>SUM(G$4:G163)/$BB163</f>
        <v>13538130644.486708</v>
      </c>
      <c r="H548" s="92">
        <f>SUM(H$4:H163)/$BB163</f>
        <v>6746118566.9231205</v>
      </c>
      <c r="I548" s="92">
        <f>SUM(I$4:I163)/$BB163</f>
        <v>9676439124.546278</v>
      </c>
      <c r="J548" s="92">
        <f>SUM(J$4:J163)/$BB163</f>
        <v>8690242516.5682793</v>
      </c>
      <c r="K548" s="91">
        <f>SUM(K$4:K163)/$BB163</f>
        <v>10396434845.026627</v>
      </c>
      <c r="L548" s="92">
        <f>SUM(L$4:L163)/$BB163</f>
        <v>2327232838.5645084</v>
      </c>
      <c r="M548" s="92">
        <f>SUM(M$4:M163)/$BB163</f>
        <v>6586238403.0642633</v>
      </c>
      <c r="N548" s="92">
        <f>SUM(N$4:N163)/$BB163</f>
        <v>14020650948.176704</v>
      </c>
      <c r="O548" s="92">
        <f>SUM(O$4:O163)/$BB163</f>
        <v>25283125235.240788</v>
      </c>
      <c r="P548" s="92">
        <f>SUM(P$4:P163)/$BB163</f>
        <v>6514226543.1685076</v>
      </c>
      <c r="Q548" s="92">
        <f>SUM(Q$4:Q163)/$BB163</f>
        <v>8225385159.7860861</v>
      </c>
      <c r="R548" s="92">
        <f>SUM(R$4:R163)/$BB163</f>
        <v>17696023499.172626</v>
      </c>
      <c r="S548" s="92">
        <f>SUM(S$4:S163)/$BB163</f>
        <v>8557451491.2276459</v>
      </c>
      <c r="T548" s="92">
        <f>SUM(T$4:T163)/$BB163</f>
        <v>8826455940.098093</v>
      </c>
      <c r="U548" s="92">
        <f>SUM(U$4:U163)/$BB163</f>
        <v>6988718859.8882341</v>
      </c>
      <c r="V548" s="92">
        <f>SUM(V$4:V163)/$BB163</f>
        <v>13960928734.774242</v>
      </c>
      <c r="W548" s="92">
        <f>SUM(W$4:W163)/$BB163</f>
        <v>14645000416.003242</v>
      </c>
      <c r="X548" s="92">
        <f>SUM(X$4:X163)/$BB163</f>
        <v>26045162923.795887</v>
      </c>
      <c r="Y548" s="92">
        <f>SUM(Y$4:Y163)/$BB163</f>
        <v>8087289696.3329821</v>
      </c>
      <c r="Z548" s="92">
        <f>SUM(Z$4:Z163)/$BB163</f>
        <v>10803881059.153734</v>
      </c>
      <c r="AA548" s="92">
        <f>SUM(AA$4:AA163)/$BB163</f>
        <v>9858920894.2345791</v>
      </c>
      <c r="AB548" s="92">
        <f>SUM(AB$4:AB163)/$BB163</f>
        <v>23503225881.499687</v>
      </c>
      <c r="AC548" s="92">
        <f>SUM(AC$4:AC163)/$BB163</f>
        <v>14501605019.472664</v>
      </c>
      <c r="AD548" s="92">
        <f>SUM(AD$4:AD163)/$BB163</f>
        <v>20099483281.716385</v>
      </c>
      <c r="AE548" s="92">
        <f>SUM(AE$4:AE163)/$BB163</f>
        <v>12013629562.541412</v>
      </c>
      <c r="AF548" s="92">
        <f>SUM(AF$4:AF163)/$BB163</f>
        <v>10523425802.537066</v>
      </c>
      <c r="AG548" s="92">
        <f>SUM(AG$4:AG163)/$BB163</f>
        <v>9273755827.6475639</v>
      </c>
      <c r="AH548" s="92">
        <f>SUM(AH$4:AH163)/$BB163</f>
        <v>9137801140.2386036</v>
      </c>
      <c r="AI548" s="92">
        <f>SUM(AI$4:AI163)/$BB163</f>
        <v>8473871686.9766808</v>
      </c>
      <c r="AJ548" s="92">
        <f>SUM(AJ$4:AJ163)/$BB163</f>
        <v>25552573443.167686</v>
      </c>
      <c r="AK548" s="92">
        <f>SUM(AK$4:AK163)/$BB163</f>
        <v>87426383093.577332</v>
      </c>
      <c r="AL548" s="92">
        <f>SUM(AL$4:AL163)/$BB163</f>
        <v>29364020055.223301</v>
      </c>
      <c r="AM548" s="92">
        <f>SUM(AM$4:AM163)/$BB163</f>
        <v>14962484299.386446</v>
      </c>
      <c r="AN548" s="92">
        <f>SUM(AN$4:AN163)/$BB163</f>
        <v>5625332670.4333582</v>
      </c>
      <c r="AO548" s="92">
        <f>SUM(AO$4:AO163)/$BB163</f>
        <v>6347839864.2690601</v>
      </c>
      <c r="AP548" s="91">
        <f>SUM(AP$4:AP163)/$BB163</f>
        <v>24023612602.779552</v>
      </c>
      <c r="AQ548" s="91">
        <f>SUM(AQ$4:AQ163)/$BB163</f>
        <v>19615622873.445278</v>
      </c>
      <c r="AR548" s="91">
        <f>SUM(AR$4:AR163)/$BB163</f>
        <v>16346751332.772064</v>
      </c>
      <c r="AS548" s="91">
        <f>SUM(AS$4:AS163)/$BB163</f>
        <v>13338557031.701754</v>
      </c>
      <c r="AT548" s="91">
        <f>SUM(AT$4:AT163)/$BB163</f>
        <v>19305265162.960857</v>
      </c>
      <c r="AU548" s="108"/>
      <c r="AV548" s="36"/>
      <c r="AW548" s="36"/>
      <c r="AX548" s="63"/>
      <c r="AY548" s="63"/>
    </row>
    <row r="549" spans="1:51" x14ac:dyDescent="0.25">
      <c r="A549" s="60">
        <v>19553</v>
      </c>
      <c r="B549" s="92">
        <f>SUM(B$4:B164)/$BB164</f>
        <v>17244831886.872631</v>
      </c>
      <c r="C549" s="92">
        <f>SUM(C$4:C164)/$BB164</f>
        <v>17843941110.77042</v>
      </c>
      <c r="D549" s="92">
        <f>SUM(D$4:D164)/$BB164</f>
        <v>9466918063.5577126</v>
      </c>
      <c r="E549" s="92">
        <f>SUM(E$4:E164)/$BB164</f>
        <v>4331740626.7345982</v>
      </c>
      <c r="F549" s="92">
        <f>SUM(F$4:F164)/$BB164</f>
        <v>6626387205.0961952</v>
      </c>
      <c r="G549" s="92">
        <f>SUM(G$4:G164)/$BB164</f>
        <v>12292221747.907322</v>
      </c>
      <c r="H549" s="92">
        <f>SUM(H$4:H164)/$BB164</f>
        <v>6125276083.4361477</v>
      </c>
      <c r="I549" s="92">
        <f>SUM(I$4:I164)/$BB164</f>
        <v>8785920317.5864239</v>
      </c>
      <c r="J549" s="92">
        <f>SUM(J$4:J164)/$BB164</f>
        <v>7890483031.8347759</v>
      </c>
      <c r="K549" s="91">
        <f>SUM(K$4:K164)/$BB164</f>
        <v>9439655102.6292343</v>
      </c>
      <c r="L549" s="92">
        <f>SUM(L$4:L164)/$BB164</f>
        <v>2113058803.835865</v>
      </c>
      <c r="M549" s="92">
        <f>SUM(M$4:M164)/$BB164</f>
        <v>5980109638.9614353</v>
      </c>
      <c r="N549" s="92">
        <f>SUM(N$4:N164)/$BB164</f>
        <v>12730335918.342808</v>
      </c>
      <c r="O549" s="92">
        <f>SUM(O$4:O164)/$BB164</f>
        <v>22956328822.686005</v>
      </c>
      <c r="P549" s="92">
        <f>SUM(P$4:P164)/$BB164</f>
        <v>5914725063.5851707</v>
      </c>
      <c r="Q549" s="92">
        <f>SUM(Q$4:Q164)/$BB164</f>
        <v>7468406383.1580219</v>
      </c>
      <c r="R549" s="92">
        <f>SUM(R$4:R164)/$BB164</f>
        <v>16067465337.911383</v>
      </c>
      <c r="S549" s="92">
        <f>SUM(S$4:S164)/$BB164</f>
        <v>7769912795.3434858</v>
      </c>
      <c r="T549" s="92">
        <f>SUM(T$4:T164)/$BB164</f>
        <v>8014160874.3643541</v>
      </c>
      <c r="U549" s="92">
        <f>SUM(U$4:U164)/$BB164</f>
        <v>6345550699.5287361</v>
      </c>
      <c r="V549" s="92">
        <f>SUM(V$4:V164)/$BB164</f>
        <v>12676110031.140415</v>
      </c>
      <c r="W549" s="92">
        <f>SUM(W$4:W164)/$BB164</f>
        <v>13297226858.972586</v>
      </c>
      <c r="X549" s="92">
        <f>SUM(X$4:X164)/$BB164</f>
        <v>23648236452.486126</v>
      </c>
      <c r="Y549" s="92">
        <f>SUM(Y$4:Y164)/$BB164</f>
        <v>7343019890.2315874</v>
      </c>
      <c r="Z549" s="92">
        <f>SUM(Z$4:Z164)/$BB164</f>
        <v>9809604348.2893658</v>
      </c>
      <c r="AA549" s="92">
        <f>SUM(AA$4:AA164)/$BB164</f>
        <v>8951608540.1463623</v>
      </c>
      <c r="AB549" s="92">
        <f>SUM(AB$4:AB164)/$BB164</f>
        <v>21340233130.791836</v>
      </c>
      <c r="AC549" s="92">
        <f>SUM(AC$4:AC164)/$BB164</f>
        <v>13167028190.435627</v>
      </c>
      <c r="AD549" s="92">
        <f>SUM(AD$4:AD164)/$BB164</f>
        <v>18249735769.681564</v>
      </c>
      <c r="AE549" s="92">
        <f>SUM(AE$4:AE164)/$BB164</f>
        <v>10908020356.393322</v>
      </c>
      <c r="AF549" s="92">
        <f>SUM(AF$4:AF164)/$BB164</f>
        <v>9554959429.684082</v>
      </c>
      <c r="AG549" s="92">
        <f>SUM(AG$4:AG164)/$BB164</f>
        <v>8420296330.2652903</v>
      </c>
      <c r="AH549" s="92">
        <f>SUM(AH$4:AH164)/$BB164</f>
        <v>8296853331.3145208</v>
      </c>
      <c r="AI549" s="92">
        <f>SUM(AI$4:AI164)/$BB164</f>
        <v>7694025080.6489468</v>
      </c>
      <c r="AJ549" s="92">
        <f>SUM(AJ$4:AJ164)/$BB164</f>
        <v>23200979383.103863</v>
      </c>
      <c r="AK549" s="92">
        <f>SUM(AK$4:AK164)/$BB164</f>
        <v>79380564787.527527</v>
      </c>
      <c r="AL549" s="92">
        <f>SUM(AL$4:AL164)/$BB164</f>
        <v>26661659946.757534</v>
      </c>
      <c r="AM549" s="92">
        <f>SUM(AM$4:AM164)/$BB164</f>
        <v>13585492299.715923</v>
      </c>
      <c r="AN549" s="92">
        <f>SUM(AN$4:AN164)/$BB164</f>
        <v>5107635796.4954224</v>
      </c>
      <c r="AO549" s="92">
        <f>SUM(AO$4:AO164)/$BB164</f>
        <v>5763650465.410574</v>
      </c>
      <c r="AP549" s="91">
        <f>SUM(AP$4:AP164)/$BB164</f>
        <v>21812728253.943985</v>
      </c>
      <c r="AQ549" s="91">
        <f>SUM(AQ$4:AQ164)/$BB164</f>
        <v>17810404219.588722</v>
      </c>
      <c r="AR549" s="91">
        <f>SUM(AR$4:AR164)/$BB164</f>
        <v>14842365740.417351</v>
      </c>
      <c r="AS549" s="91">
        <f>SUM(AS$4:AS164)/$BB164</f>
        <v>12111014469.096994</v>
      </c>
      <c r="AT549" s="91">
        <f>SUM(AT$4:AT164)/$BB164</f>
        <v>17528608718.164795</v>
      </c>
      <c r="AU549" s="108"/>
      <c r="AV549" s="36"/>
      <c r="AW549" s="36"/>
      <c r="AX549" s="63"/>
      <c r="AY549" s="63"/>
    </row>
    <row r="550" spans="1:51" x14ac:dyDescent="0.25">
      <c r="A550" s="60">
        <v>19554</v>
      </c>
      <c r="B550" s="92">
        <f>SUM(B$4:B165)/$BB165</f>
        <v>15791546733.087654</v>
      </c>
      <c r="C550" s="92">
        <f>SUM(C$4:C165)/$BB165</f>
        <v>16340162240.928484</v>
      </c>
      <c r="D550" s="92">
        <f>SUM(D$4:D165)/$BB165</f>
        <v>8669103913.2071037</v>
      </c>
      <c r="E550" s="92">
        <f>SUM(E$4:E165)/$BB165</f>
        <v>3966688092.2669263</v>
      </c>
      <c r="F550" s="92">
        <f>SUM(F$4:F165)/$BB165</f>
        <v>6067955779.6922731</v>
      </c>
      <c r="G550" s="92">
        <f>SUM(G$4:G165)/$BB165</f>
        <v>11256308147.567284</v>
      </c>
      <c r="H550" s="92">
        <f>SUM(H$4:H165)/$BB165</f>
        <v>5609075280.890501</v>
      </c>
      <c r="I550" s="92">
        <f>SUM(I$4:I165)/$BB165</f>
        <v>8045496562.6706333</v>
      </c>
      <c r="J550" s="92">
        <f>SUM(J$4:J165)/$BB165</f>
        <v>7225521308.3002911</v>
      </c>
      <c r="K550" s="91">
        <f>SUM(K$4:K165)/$BB165</f>
        <v>8644138552.1009789</v>
      </c>
      <c r="L550" s="92">
        <f>SUM(L$4:L165)/$BB165</f>
        <v>1934983347.416677</v>
      </c>
      <c r="M550" s="92">
        <f>SUM(M$4:M165)/$BB165</f>
        <v>5476142589.672924</v>
      </c>
      <c r="N550" s="92">
        <f>SUM(N$4:N165)/$BB165</f>
        <v>11657500744.119516</v>
      </c>
      <c r="O550" s="92">
        <f>SUM(O$4:O165)/$BB165</f>
        <v>21021708999.67527</v>
      </c>
      <c r="P550" s="92">
        <f>SUM(P$4:P165)/$BB165</f>
        <v>5416268284.0972157</v>
      </c>
      <c r="Q550" s="92">
        <f>SUM(Q$4:Q165)/$BB165</f>
        <v>6839014770.3116245</v>
      </c>
      <c r="R550" s="92">
        <f>SUM(R$4:R165)/$BB165</f>
        <v>14713397193.099968</v>
      </c>
      <c r="S550" s="92">
        <f>SUM(S$4:S165)/$BB165</f>
        <v>7115112072.6740532</v>
      </c>
      <c r="T550" s="92">
        <f>SUM(T$4:T165)/$BB165</f>
        <v>7338776415.3618431</v>
      </c>
      <c r="U550" s="92">
        <f>SUM(U$4:U165)/$BB165</f>
        <v>5810787165.4924154</v>
      </c>
      <c r="V550" s="92">
        <f>SUM(V$4:V165)/$BB165</f>
        <v>11607844789.019054</v>
      </c>
      <c r="W550" s="92">
        <f>SUM(W$4:W165)/$BB165</f>
        <v>12176617670.17885</v>
      </c>
      <c r="X550" s="92">
        <f>SUM(X$4:X165)/$BB165</f>
        <v>21655306843.056511</v>
      </c>
      <c r="Y550" s="92">
        <f>SUM(Y$4:Y165)/$BB165</f>
        <v>6724195177.9435244</v>
      </c>
      <c r="Z550" s="92">
        <f>SUM(Z$4:Z165)/$BB165</f>
        <v>8982910863.6264381</v>
      </c>
      <c r="AA550" s="92">
        <f>SUM(AA$4:AA165)/$BB165</f>
        <v>8197221754.7746677</v>
      </c>
      <c r="AB550" s="92">
        <f>SUM(AB$4:AB165)/$BB165</f>
        <v>19541808210.601536</v>
      </c>
      <c r="AC550" s="92">
        <f>SUM(AC$4:AC165)/$BB165</f>
        <v>12057391449.182884</v>
      </c>
      <c r="AD550" s="92">
        <f>SUM(AD$4:AD165)/$BB165</f>
        <v>16711759269.013784</v>
      </c>
      <c r="AE550" s="92">
        <f>SUM(AE$4:AE165)/$BB165</f>
        <v>9988759231.8806095</v>
      </c>
      <c r="AF550" s="92">
        <f>SUM(AF$4:AF165)/$BB165</f>
        <v>8749726005.4226608</v>
      </c>
      <c r="AG550" s="92">
        <f>SUM(AG$4:AG165)/$BB165</f>
        <v>7710685617.0703087</v>
      </c>
      <c r="AH550" s="92">
        <f>SUM(AH$4:AH165)/$BB165</f>
        <v>7597645488.0826979</v>
      </c>
      <c r="AI550" s="92">
        <f>SUM(AI$4:AI165)/$BB165</f>
        <v>7045619962.1913567</v>
      </c>
      <c r="AJ550" s="92">
        <f>SUM(AJ$4:AJ165)/$BB165</f>
        <v>21245741503.362354</v>
      </c>
      <c r="AK550" s="92">
        <f>SUM(AK$4:AK165)/$BB165</f>
        <v>72690852054.931473</v>
      </c>
      <c r="AL550" s="92">
        <f>SUM(AL$4:AL165)/$BB165</f>
        <v>24414776890.490913</v>
      </c>
      <c r="AM550" s="92">
        <f>SUM(AM$4:AM165)/$BB165</f>
        <v>12440589374.68313</v>
      </c>
      <c r="AN550" s="92">
        <f>SUM(AN$4:AN165)/$BB165</f>
        <v>4677195630.2535744</v>
      </c>
      <c r="AO550" s="92">
        <f>SUM(AO$4:AO165)/$BB165</f>
        <v>5277924947.988348</v>
      </c>
      <c r="AP550" s="91">
        <f>SUM(AP$4:AP165)/$BB165</f>
        <v>19974483762.69297</v>
      </c>
      <c r="AQ550" s="91">
        <f>SUM(AQ$4:AQ165)/$BB165</f>
        <v>16309451332.702915</v>
      </c>
      <c r="AR550" s="91">
        <f>SUM(AR$4:AR165)/$BB165</f>
        <v>13591541141.962006</v>
      </c>
      <c r="AS550" s="91">
        <f>SUM(AS$4:AS165)/$BB165</f>
        <v>11090371596.179274</v>
      </c>
      <c r="AT550" s="91">
        <f>SUM(AT$4:AT165)/$BB165</f>
        <v>16051403940.713598</v>
      </c>
      <c r="AU550" s="108"/>
      <c r="AV550" s="36"/>
      <c r="AW550" s="36"/>
      <c r="AX550" s="63"/>
      <c r="AY550" s="63"/>
    </row>
    <row r="551" spans="1:51" x14ac:dyDescent="0.25">
      <c r="A551" s="60">
        <v>19555</v>
      </c>
      <c r="B551" s="92">
        <f>SUM(B$4:B166)/$BB166</f>
        <v>14540419215.705431</v>
      </c>
      <c r="C551" s="92">
        <f>SUM(C$4:C166)/$BB166</f>
        <v>15045564969.396458</v>
      </c>
      <c r="D551" s="92">
        <f>SUM(D$4:D166)/$BB166</f>
        <v>7982268871.3918295</v>
      </c>
      <c r="E551" s="92">
        <f>SUM(E$4:E166)/$BB166</f>
        <v>3652415810.8300796</v>
      </c>
      <c r="F551" s="92">
        <f>SUM(F$4:F166)/$BB166</f>
        <v>5587204377.2478981</v>
      </c>
      <c r="G551" s="92">
        <f>SUM(G$4:G166)/$BB166</f>
        <v>10364494232.639198</v>
      </c>
      <c r="H551" s="92">
        <f>SUM(H$4:H166)/$BB166</f>
        <v>5164680054.2819901</v>
      </c>
      <c r="I551" s="92">
        <f>SUM(I$4:I166)/$BB166</f>
        <v>7408068684.7355461</v>
      </c>
      <c r="J551" s="92">
        <f>SUM(J$4:J166)/$BB166</f>
        <v>6653058394.1842937</v>
      </c>
      <c r="K551" s="91">
        <f>SUM(K$4:K166)/$BB166</f>
        <v>7959281504.6440096</v>
      </c>
      <c r="L551" s="92">
        <f>SUM(L$4:L166)/$BB166</f>
        <v>1781678891.5406399</v>
      </c>
      <c r="M551" s="92">
        <f>SUM(M$4:M166)/$BB166</f>
        <v>5042279352.7707052</v>
      </c>
      <c r="N551" s="92">
        <f>SUM(N$4:N166)/$BB166</f>
        <v>10733901192.447815</v>
      </c>
      <c r="O551" s="92">
        <f>SUM(O$4:O166)/$BB166</f>
        <v>19356202458.440231</v>
      </c>
      <c r="P551" s="92">
        <f>SUM(P$4:P166)/$BB166</f>
        <v>4987148816.4610853</v>
      </c>
      <c r="Q551" s="92">
        <f>SUM(Q$4:Q166)/$BB166</f>
        <v>6297174023.4190807</v>
      </c>
      <c r="R551" s="92">
        <f>SUM(R$4:R166)/$BB166</f>
        <v>13547685291.186918</v>
      </c>
      <c r="S551" s="92">
        <f>SUM(S$4:S166)/$BB166</f>
        <v>6551396723.7429848</v>
      </c>
      <c r="T551" s="92">
        <f>SUM(T$4:T166)/$BB166</f>
        <v>6757340609.3468924</v>
      </c>
      <c r="U551" s="92">
        <f>SUM(U$4:U166)/$BB166</f>
        <v>5350411345.4966545</v>
      </c>
      <c r="V551" s="92">
        <f>SUM(V$4:V166)/$BB166</f>
        <v>10688179473.470051</v>
      </c>
      <c r="W551" s="92">
        <f>SUM(W$4:W166)/$BB166</f>
        <v>11211889658.300886</v>
      </c>
      <c r="X551" s="92">
        <f>SUM(X$4:X166)/$BB166</f>
        <v>19939601693.497902</v>
      </c>
      <c r="Y551" s="92">
        <f>SUM(Y$4:Y166)/$BB166</f>
        <v>6191451433.6069355</v>
      </c>
      <c r="Z551" s="92">
        <f>SUM(Z$4:Z166)/$BB166</f>
        <v>8271213716.7646809</v>
      </c>
      <c r="AA551" s="92">
        <f>SUM(AA$4:AA166)/$BB166</f>
        <v>7547773158.7832632</v>
      </c>
      <c r="AB551" s="92">
        <f>SUM(AB$4:AB166)/$BB166</f>
        <v>17993551321.072113</v>
      </c>
      <c r="AC551" s="92">
        <f>SUM(AC$4:AC166)/$BB166</f>
        <v>11102109573.624117</v>
      </c>
      <c r="AD551" s="92">
        <f>SUM(AD$4:AD166)/$BB166</f>
        <v>15387721391.742474</v>
      </c>
      <c r="AE551" s="92">
        <f>SUM(AE$4:AE166)/$BB166</f>
        <v>9197370968.3355198</v>
      </c>
      <c r="AF551" s="92">
        <f>SUM(AF$4:AF166)/$BB166</f>
        <v>8056503739.1453762</v>
      </c>
      <c r="AG551" s="92">
        <f>SUM(AG$4:AG166)/$BB166</f>
        <v>7099784560.5342474</v>
      </c>
      <c r="AH551" s="92">
        <f>SUM(AH$4:AH166)/$BB166</f>
        <v>6995700224.3375216</v>
      </c>
      <c r="AI551" s="92">
        <f>SUM(AI$4:AI166)/$BB166</f>
        <v>6487410562.8614874</v>
      </c>
      <c r="AJ551" s="92">
        <f>SUM(AJ$4:AJ166)/$BB166</f>
        <v>19562484960.022083</v>
      </c>
      <c r="AK551" s="92">
        <f>SUM(AK$4:AK166)/$BB166</f>
        <v>66931704888.034111</v>
      </c>
      <c r="AL551" s="92">
        <f>SUM(AL$4:AL166)/$BB166</f>
        <v>22480444170.279301</v>
      </c>
      <c r="AM551" s="92">
        <f>SUM(AM$4:AM166)/$BB166</f>
        <v>11454946983.024042</v>
      </c>
      <c r="AN551" s="92">
        <f>SUM(AN$4:AN166)/$BB166</f>
        <v>4306631388.7127209</v>
      </c>
      <c r="AO551" s="92">
        <f>SUM(AO$4:AO166)/$BB166</f>
        <v>4859765774.6521645</v>
      </c>
      <c r="AP551" s="91">
        <f>SUM(AP$4:AP166)/$BB166</f>
        <v>18391946363.935863</v>
      </c>
      <c r="AQ551" s="91">
        <f>SUM(AQ$4:AQ166)/$BB166</f>
        <v>15017286939.677744</v>
      </c>
      <c r="AR551" s="91">
        <f>SUM(AR$4:AR166)/$BB166</f>
        <v>12514711201.351772</v>
      </c>
      <c r="AS551" s="91">
        <f>SUM(AS$4:AS166)/$BB166</f>
        <v>10211704191.024719</v>
      </c>
      <c r="AT551" s="91">
        <f>SUM(AT$4:AT166)/$BB166</f>
        <v>14779684284.871988</v>
      </c>
      <c r="AU551" s="108"/>
      <c r="AV551" s="36"/>
      <c r="AW551" s="36"/>
      <c r="AX551" s="63"/>
      <c r="AY551" s="63"/>
    </row>
    <row r="552" spans="1:51" x14ac:dyDescent="0.25">
      <c r="A552" s="60">
        <v>19556</v>
      </c>
      <c r="B552" s="92">
        <f>SUM(B$4:B167)/$BB167</f>
        <v>13338466788.9266</v>
      </c>
      <c r="C552" s="92">
        <f>SUM(C$4:C167)/$BB167</f>
        <v>13801851883.987083</v>
      </c>
      <c r="D552" s="92">
        <f>SUM(D$4:D167)/$BB167</f>
        <v>7322429899.8970079</v>
      </c>
      <c r="E552" s="92">
        <f>SUM(E$4:E167)/$BB167</f>
        <v>3350496007.4551191</v>
      </c>
      <c r="F552" s="92">
        <f>SUM(F$4:F167)/$BB167</f>
        <v>5125348920.3695946</v>
      </c>
      <c r="G552" s="92">
        <f>SUM(G$4:G167)/$BB167</f>
        <v>9507733089.5654793</v>
      </c>
      <c r="H552" s="92">
        <f>SUM(H$4:H167)/$BB167</f>
        <v>4737751792.21947</v>
      </c>
      <c r="I552" s="92">
        <f>SUM(I$4:I167)/$BB167</f>
        <v>6795694926.0157938</v>
      </c>
      <c r="J552" s="92">
        <f>SUM(J$4:J167)/$BB167</f>
        <v>6103096149.1863527</v>
      </c>
      <c r="K552" s="91">
        <f>SUM(K$4:K167)/$BB167</f>
        <v>7301342761.3296118</v>
      </c>
      <c r="L552" s="92">
        <f>SUM(L$4:L167)/$BB167</f>
        <v>1634400067.4073784</v>
      </c>
      <c r="M552" s="92">
        <f>SUM(M$4:M167)/$BB167</f>
        <v>4625469120.2196493</v>
      </c>
      <c r="N552" s="92">
        <f>SUM(N$4:N167)/$BB167</f>
        <v>9846603747.7942028</v>
      </c>
      <c r="O552" s="92">
        <f>SUM(O$4:O167)/$BB167</f>
        <v>17756158703.860596</v>
      </c>
      <c r="P552" s="92">
        <f>SUM(P$4:P167)/$BB167</f>
        <v>4574895898.2921896</v>
      </c>
      <c r="Q552" s="92">
        <f>SUM(Q$4:Q167)/$BB167</f>
        <v>5776630339.6837206</v>
      </c>
      <c r="R552" s="92">
        <f>SUM(R$4:R167)/$BB167</f>
        <v>12427791729.662376</v>
      </c>
      <c r="S552" s="92">
        <f>SUM(S$4:S167)/$BB167</f>
        <v>6009838219.6067638</v>
      </c>
      <c r="T552" s="92">
        <f>SUM(T$4:T167)/$BB167</f>
        <v>6198758151.1380253</v>
      </c>
      <c r="U552" s="92">
        <f>SUM(U$4:U167)/$BB167</f>
        <v>4908130539.7974539</v>
      </c>
      <c r="V552" s="92">
        <f>SUM(V$4:V167)/$BB167</f>
        <v>9804661628.0651054</v>
      </c>
      <c r="W552" s="92">
        <f>SUM(W$4:W167)/$BB167</f>
        <v>10285080307.204411</v>
      </c>
      <c r="X552" s="92">
        <f>SUM(X$4:X167)/$BB167</f>
        <v>18291332399.327526</v>
      </c>
      <c r="Y552" s="92">
        <f>SUM(Y$4:Y167)/$BB167</f>
        <v>5679647193.0975151</v>
      </c>
      <c r="Z552" s="92">
        <f>SUM(Z$4:Z167)/$BB167</f>
        <v>7587489843.3018637</v>
      </c>
      <c r="AA552" s="92">
        <f>SUM(AA$4:AA167)/$BB167</f>
        <v>6923851439.5681267</v>
      </c>
      <c r="AB552" s="92">
        <f>SUM(AB$4:AB167)/$BB167</f>
        <v>16506148712.824427</v>
      </c>
      <c r="AC552" s="92">
        <f>SUM(AC$4:AC167)/$BB167</f>
        <v>10184375075.317671</v>
      </c>
      <c r="AD552" s="92">
        <f>SUM(AD$4:AD167)/$BB167</f>
        <v>14115724858.919102</v>
      </c>
      <c r="AE552" s="92">
        <f>SUM(AE$4:AE167)/$BB167</f>
        <v>8437088225.2884121</v>
      </c>
      <c r="AF552" s="92">
        <f>SUM(AF$4:AF167)/$BB167</f>
        <v>7390528587.0530281</v>
      </c>
      <c r="AG552" s="92">
        <f>SUM(AG$4:AG167)/$BB167</f>
        <v>6512894960.2208366</v>
      </c>
      <c r="AH552" s="92">
        <f>SUM(AH$4:AH167)/$BB167</f>
        <v>6417414428.6176872</v>
      </c>
      <c r="AI552" s="92">
        <f>SUM(AI$4:AI167)/$BB167</f>
        <v>5951141727.564724</v>
      </c>
      <c r="AJ552" s="92">
        <f>SUM(AJ$4:AJ167)/$BB167</f>
        <v>17945389048.153183</v>
      </c>
      <c r="AK552" s="92">
        <f>SUM(AK$4:AK167)/$BB167</f>
        <v>61398921199.940025</v>
      </c>
      <c r="AL552" s="92">
        <f>SUM(AL$4:AL167)/$BB167</f>
        <v>20622140465.357708</v>
      </c>
      <c r="AM552" s="92">
        <f>SUM(AM$4:AM167)/$BB167</f>
        <v>10508045300.077023</v>
      </c>
      <c r="AN552" s="92">
        <f>SUM(AN$4:AN167)/$BB167</f>
        <v>3950632487.9703546</v>
      </c>
      <c r="AO552" s="92">
        <f>SUM(AO$4:AO167)/$BB167</f>
        <v>4458042362.2639532</v>
      </c>
      <c r="AP552" s="91">
        <f>SUM(AP$4:AP167)/$BB167</f>
        <v>16871610653.042452</v>
      </c>
      <c r="AQ552" s="91">
        <f>SUM(AQ$4:AQ167)/$BB167</f>
        <v>13775911113.359848</v>
      </c>
      <c r="AR552" s="91">
        <f>SUM(AR$4:AR167)/$BB167</f>
        <v>11480206099.257662</v>
      </c>
      <c r="AS552" s="91">
        <f>SUM(AS$4:AS167)/$BB167</f>
        <v>9367572838.9924145</v>
      </c>
      <c r="AT552" s="91">
        <f>SUM(AT$4:AT167)/$BB167</f>
        <v>13557949593.034378</v>
      </c>
      <c r="AU552" s="108"/>
      <c r="AV552" s="36"/>
      <c r="AW552" s="36"/>
      <c r="AX552" s="63"/>
      <c r="AY552" s="63"/>
    </row>
    <row r="553" spans="1:51" x14ac:dyDescent="0.25">
      <c r="A553" s="60">
        <v>19557</v>
      </c>
      <c r="B553" s="92">
        <f>SUM(B$4:B168)/$BB168</f>
        <v>12226864228.34783</v>
      </c>
      <c r="C553" s="92">
        <f>SUM(C$4:C168)/$BB168</f>
        <v>12651628137.634562</v>
      </c>
      <c r="D553" s="92">
        <f>SUM(D$4:D168)/$BB168</f>
        <v>6712190718.6142225</v>
      </c>
      <c r="E553" s="92">
        <f>SUM(E$4:E168)/$BB168</f>
        <v>3071271374.9472847</v>
      </c>
      <c r="F553" s="92">
        <f>SUM(F$4:F168)/$BB168</f>
        <v>4698210923.8596249</v>
      </c>
      <c r="G553" s="92">
        <f>SUM(G$4:G168)/$BB168</f>
        <v>8715374285.7408295</v>
      </c>
      <c r="H553" s="92">
        <f>SUM(H$4:H168)/$BB168</f>
        <v>4342915529.2396135</v>
      </c>
      <c r="I553" s="92">
        <f>SUM(I$4:I168)/$BB168</f>
        <v>6229353018.8822365</v>
      </c>
      <c r="J553" s="92">
        <f>SUM(J$4:J168)/$BB168</f>
        <v>5594474311.0566378</v>
      </c>
      <c r="K553" s="91">
        <f>SUM(K$4:K168)/$BB168</f>
        <v>6692860970.0967951</v>
      </c>
      <c r="L553" s="92">
        <f>SUM(L$4:L168)/$BB168</f>
        <v>1498192122.7153733</v>
      </c>
      <c r="M553" s="92">
        <f>SUM(M$4:M168)/$BB168</f>
        <v>4239990319.1709833</v>
      </c>
      <c r="N553" s="92">
        <f>SUM(N$4:N168)/$BB168</f>
        <v>9026004042.0229683</v>
      </c>
      <c r="O553" s="92">
        <f>SUM(O$4:O168)/$BB168</f>
        <v>16276389500.499952</v>
      </c>
      <c r="P553" s="92">
        <f>SUM(P$4:P168)/$BB168</f>
        <v>4193631840.0554705</v>
      </c>
      <c r="Q553" s="92">
        <f>SUM(Q$4:Q168)/$BB168</f>
        <v>5295215682.906374</v>
      </c>
      <c r="R553" s="92">
        <f>SUM(R$4:R168)/$BB168</f>
        <v>11392080049.823011</v>
      </c>
      <c r="S553" s="92">
        <f>SUM(S$4:S168)/$BB168</f>
        <v>5508988416.6777611</v>
      </c>
      <c r="T553" s="92">
        <f>SUM(T$4:T168)/$BB168</f>
        <v>5682164076.8712635</v>
      </c>
      <c r="U553" s="92">
        <f>SUM(U$4:U168)/$BB168</f>
        <v>4499095731.973752</v>
      </c>
      <c r="V553" s="92">
        <f>SUM(V$4:V168)/$BB168</f>
        <v>8987557410.1976414</v>
      </c>
      <c r="W553" s="92">
        <f>SUM(W$4:W168)/$BB168</f>
        <v>9427938786.1468353</v>
      </c>
      <c r="X553" s="92">
        <f>SUM(X$4:X168)/$BB168</f>
        <v>16766962814.588076</v>
      </c>
      <c r="Y553" s="92">
        <f>SUM(Y$4:Y168)/$BB168</f>
        <v>5206315039.1127586</v>
      </c>
      <c r="Z553" s="92">
        <f>SUM(Z$4:Z168)/$BB168</f>
        <v>6955161176.0930281</v>
      </c>
      <c r="AA553" s="92">
        <f>SUM(AA$4:AA168)/$BB168</f>
        <v>6346830176.55058</v>
      </c>
      <c r="AB553" s="92">
        <f>SUM(AB$4:AB168)/$BB168</f>
        <v>15130553470.74762</v>
      </c>
      <c r="AC553" s="92">
        <f>SUM(AC$4:AC168)/$BB168</f>
        <v>9335626253.0124722</v>
      </c>
      <c r="AD553" s="92">
        <f>SUM(AD$4:AD168)/$BB168</f>
        <v>12939343716.26652</v>
      </c>
      <c r="AE553" s="92">
        <f>SUM(AE$4:AE168)/$BB168</f>
        <v>7733955573.8901625</v>
      </c>
      <c r="AF553" s="92">
        <f>SUM(AF$4:AF168)/$BB168</f>
        <v>6774614476.2425375</v>
      </c>
      <c r="AG553" s="92">
        <f>SUM(AG$4:AG168)/$BB168</f>
        <v>5970121563.3943701</v>
      </c>
      <c r="AH553" s="92">
        <f>SUM(AH$4:AH168)/$BB168</f>
        <v>5882598105.4261971</v>
      </c>
      <c r="AI553" s="92">
        <f>SUM(AI$4:AI168)/$BB168</f>
        <v>5455183956.6339436</v>
      </c>
      <c r="AJ553" s="92">
        <f>SUM(AJ$4:AJ168)/$BB168</f>
        <v>16449849476.875328</v>
      </c>
      <c r="AK553" s="92">
        <f>SUM(AK$4:AK168)/$BB168</f>
        <v>56282034317.485603</v>
      </c>
      <c r="AL553" s="92">
        <f>SUM(AL$4:AL168)/$BB168</f>
        <v>18903524595.910263</v>
      </c>
      <c r="AM553" s="92">
        <f>SUM(AM$4:AM168)/$BB168</f>
        <v>9632321781.4673958</v>
      </c>
      <c r="AN553" s="92">
        <f>SUM(AN$4:AN168)/$BB168</f>
        <v>3621393797.2754402</v>
      </c>
      <c r="AO553" s="92">
        <f>SUM(AO$4:AO168)/$BB168</f>
        <v>4086516314.1640325</v>
      </c>
      <c r="AP553" s="91">
        <f>SUM(AP$4:AP168)/$BB168</f>
        <v>15465557878.8328</v>
      </c>
      <c r="AQ553" s="91">
        <f>SUM(AQ$4:AQ168)/$BB168</f>
        <v>12627848937.40439</v>
      </c>
      <c r="AR553" s="91">
        <f>SUM(AR$4:AR168)/$BB168</f>
        <v>10523464270.258131</v>
      </c>
      <c r="AS553" s="91">
        <f>SUM(AS$4:AS168)/$BB168</f>
        <v>8586894452.7530375</v>
      </c>
      <c r="AT553" s="91">
        <f>SUM(AT$4:AT168)/$BB168</f>
        <v>12428052122.124048</v>
      </c>
      <c r="AU553" s="108"/>
      <c r="AV553" s="36"/>
      <c r="AW553" s="36"/>
      <c r="AX553" s="63"/>
      <c r="AY553" s="63"/>
    </row>
    <row r="554" spans="1:51" x14ac:dyDescent="0.25">
      <c r="A554" s="60">
        <v>19558</v>
      </c>
      <c r="B554" s="92">
        <f>SUM(B$4:B169)/$BB169</f>
        <v>11204401483.970236</v>
      </c>
      <c r="C554" s="92">
        <f>SUM(C$4:C169)/$BB169</f>
        <v>11593641564.477942</v>
      </c>
      <c r="D554" s="92">
        <f>SUM(D$4:D169)/$BB169</f>
        <v>6150887005.3315678</v>
      </c>
      <c r="E554" s="92">
        <f>SUM(E$4:E169)/$BB169</f>
        <v>2814437943.5456471</v>
      </c>
      <c r="F554" s="92">
        <f>SUM(F$4:F169)/$BB169</f>
        <v>4305325573.2573891</v>
      </c>
      <c r="G554" s="92">
        <f>SUM(G$4:G169)/$BB169</f>
        <v>7986555237.6957436</v>
      </c>
      <c r="H554" s="92">
        <f>SUM(H$4:H169)/$BB169</f>
        <v>3979741437.0336137</v>
      </c>
      <c r="I554" s="92">
        <f>SUM(I$4:I169)/$BB169</f>
        <v>5708426428.886858</v>
      </c>
      <c r="J554" s="92">
        <f>SUM(J$4:J169)/$BB169</f>
        <v>5126639181.1954823</v>
      </c>
      <c r="K554" s="91">
        <f>SUM(K$4:K169)/$BB169</f>
        <v>6133173705.2844019</v>
      </c>
      <c r="L554" s="92">
        <f>SUM(L$4:L169)/$BB169</f>
        <v>1372906779.7834876</v>
      </c>
      <c r="M554" s="92">
        <f>SUM(M$4:M169)/$BB169</f>
        <v>3885423308.1632118</v>
      </c>
      <c r="N554" s="92">
        <f>SUM(N$4:N169)/$BB169</f>
        <v>8271208747.9885998</v>
      </c>
      <c r="O554" s="92">
        <f>SUM(O$4:O169)/$BB169</f>
        <v>14915283929.530279</v>
      </c>
      <c r="P554" s="92">
        <f>SUM(P$4:P169)/$BB169</f>
        <v>3842941588.9867883</v>
      </c>
      <c r="Q554" s="92">
        <f>SUM(Q$4:Q169)/$BB169</f>
        <v>4852405973.4021425</v>
      </c>
      <c r="R554" s="92">
        <f>SUM(R$4:R169)/$BB169</f>
        <v>10439422784.640963</v>
      </c>
      <c r="S554" s="92">
        <f>SUM(S$4:S169)/$BB169</f>
        <v>5048302076.1487408</v>
      </c>
      <c r="T554" s="92">
        <f>SUM(T$4:T169)/$BB169</f>
        <v>5206996008.0864229</v>
      </c>
      <c r="U554" s="92">
        <f>SUM(U$4:U169)/$BB169</f>
        <v>4122861645.1235566</v>
      </c>
      <c r="V554" s="92">
        <f>SUM(V$4:V169)/$BB169</f>
        <v>8235977297.0253296</v>
      </c>
      <c r="W554" s="92">
        <f>SUM(W$4:W169)/$BB169</f>
        <v>8639531986.5106182</v>
      </c>
      <c r="X554" s="92">
        <f>SUM(X$4:X169)/$BB169</f>
        <v>15364833391.841511</v>
      </c>
      <c r="Y554" s="92">
        <f>SUM(Y$4:Y169)/$BB169</f>
        <v>4770939692.4732475</v>
      </c>
      <c r="Z554" s="92">
        <f>SUM(Z$4:Z169)/$BB169</f>
        <v>6373539347.6313334</v>
      </c>
      <c r="AA554" s="92">
        <f>SUM(AA$4:AA169)/$BB169</f>
        <v>5816080640.9480896</v>
      </c>
      <c r="AB554" s="92">
        <f>SUM(AB$4:AB169)/$BB169</f>
        <v>13865268085.32534</v>
      </c>
      <c r="AC554" s="92">
        <f>SUM(AC$4:AC169)/$BB169</f>
        <v>8554939138.3941479</v>
      </c>
      <c r="AD554" s="92">
        <f>SUM(AD$4:AD169)/$BB169</f>
        <v>11857297325.164515</v>
      </c>
      <c r="AE554" s="92">
        <f>SUM(AE$4:AE169)/$BB169</f>
        <v>7087207569.9697695</v>
      </c>
      <c r="AF554" s="92">
        <f>SUM(AF$4:AF169)/$BB169</f>
        <v>6208090909.9173155</v>
      </c>
      <c r="AG554" s="92">
        <f>SUM(AG$4:AG169)/$BB169</f>
        <v>5470873499.3439827</v>
      </c>
      <c r="AH554" s="92">
        <f>SUM(AH$4:AH169)/$BB169</f>
        <v>5390669043.7318392</v>
      </c>
      <c r="AI554" s="92">
        <f>SUM(AI$4:AI169)/$BB169</f>
        <v>4998997344.381916</v>
      </c>
      <c r="AJ554" s="92">
        <f>SUM(AJ$4:AJ169)/$BB169</f>
        <v>15074238354.703672</v>
      </c>
      <c r="AK554" s="92">
        <f>SUM(AK$4:AK169)/$BB169</f>
        <v>51575473869.640152</v>
      </c>
      <c r="AL554" s="92">
        <f>SUM(AL$4:AL169)/$BB169</f>
        <v>17322725624.486298</v>
      </c>
      <c r="AM554" s="92">
        <f>SUM(AM$4:AM169)/$BB169</f>
        <v>8826823087.9664707</v>
      </c>
      <c r="AN554" s="92">
        <f>SUM(AN$4:AN169)/$BB169</f>
        <v>3318556910.7141891</v>
      </c>
      <c r="AO554" s="92">
        <f>SUM(AO$4:AO169)/$BB169</f>
        <v>3744783175.8086934</v>
      </c>
      <c r="AP554" s="91">
        <f>SUM(AP$4:AP169)/$BB169</f>
        <v>14172257369.538044</v>
      </c>
      <c r="AQ554" s="91">
        <f>SUM(AQ$4:AQ169)/$BB169</f>
        <v>11571850596.44607</v>
      </c>
      <c r="AR554" s="91">
        <f>SUM(AR$4:AR169)/$BB169</f>
        <v>9643444176.130291</v>
      </c>
      <c r="AS554" s="91">
        <f>SUM(AS$4:AS169)/$BB169</f>
        <v>7868819162.0966644</v>
      </c>
      <c r="AT554" s="91">
        <f>SUM(AT$4:AT169)/$BB169</f>
        <v>11388761834.434113</v>
      </c>
      <c r="AU554" s="108"/>
      <c r="AV554" s="36"/>
      <c r="AW554" s="36"/>
      <c r="AX554" s="63"/>
      <c r="AY554" s="63"/>
    </row>
    <row r="555" spans="1:51" x14ac:dyDescent="0.25">
      <c r="A555" s="60">
        <v>19559</v>
      </c>
      <c r="B555" s="92">
        <f>SUM(B$4:B170)/$BB170</f>
        <v>10220596833.338852</v>
      </c>
      <c r="C555" s="92">
        <f>SUM(C$4:C170)/$BB170</f>
        <v>10575656647.410421</v>
      </c>
      <c r="D555" s="92">
        <f>SUM(D$4:D170)/$BB170</f>
        <v>5610805742.7221975</v>
      </c>
      <c r="E555" s="92">
        <f>SUM(E$4:E170)/$BB170</f>
        <v>2567315170.9644728</v>
      </c>
      <c r="F555" s="92">
        <f>SUM(F$4:F170)/$BB170</f>
        <v>3927294876.8730245</v>
      </c>
      <c r="G555" s="92">
        <f>SUM(G$4:G170)/$BB170</f>
        <v>7285292268.0967808</v>
      </c>
      <c r="H555" s="92">
        <f>SUM(H$4:H170)/$BB170</f>
        <v>3630298662.3190813</v>
      </c>
      <c r="I555" s="92">
        <f>SUM(I$4:I170)/$BB170</f>
        <v>5207195658.6696987</v>
      </c>
      <c r="J555" s="92">
        <f>SUM(J$4:J170)/$BB170</f>
        <v>4676492522.645216</v>
      </c>
      <c r="K555" s="91">
        <f>SUM(K$4:K170)/$BB170</f>
        <v>5594647772.2562685</v>
      </c>
      <c r="L555" s="92">
        <f>SUM(L$4:L170)/$BB170</f>
        <v>1252359829.8137748</v>
      </c>
      <c r="M555" s="92">
        <f>SUM(M$4:M170)/$BB170</f>
        <v>3544262187.0252166</v>
      </c>
      <c r="N555" s="92">
        <f>SUM(N$4:N170)/$BB170</f>
        <v>7544951672.5955687</v>
      </c>
      <c r="O555" s="92">
        <f>SUM(O$4:O170)/$BB170</f>
        <v>13605640710.097273</v>
      </c>
      <c r="P555" s="92">
        <f>SUM(P$4:P170)/$BB170</f>
        <v>3505510646.8646269</v>
      </c>
      <c r="Q555" s="92">
        <f>SUM(Q$4:Q170)/$BB170</f>
        <v>4426338539.6650724</v>
      </c>
      <c r="R555" s="92">
        <f>SUM(R$4:R170)/$BB170</f>
        <v>9522784740.9591751</v>
      </c>
      <c r="S555" s="92">
        <f>SUM(S$4:S170)/$BB170</f>
        <v>4605033912.0894165</v>
      </c>
      <c r="T555" s="92">
        <f>SUM(T$4:T170)/$BB170</f>
        <v>4749793658.3056602</v>
      </c>
      <c r="U555" s="92">
        <f>SUM(U$4:U170)/$BB170</f>
        <v>3760852601.6839113</v>
      </c>
      <c r="V555" s="92">
        <f>SUM(V$4:V170)/$BB170</f>
        <v>7512813832.4392147</v>
      </c>
      <c r="W555" s="92">
        <f>SUM(W$4:W170)/$BB170</f>
        <v>7880934223.8559418</v>
      </c>
      <c r="X555" s="92">
        <f>SUM(X$4:X170)/$BB170</f>
        <v>14015717444.726444</v>
      </c>
      <c r="Y555" s="92">
        <f>SUM(Y$4:Y170)/$BB170</f>
        <v>4352025528.1167908</v>
      </c>
      <c r="Z555" s="92">
        <f>SUM(Z$4:Z170)/$BB170</f>
        <v>5813908170.1028757</v>
      </c>
      <c r="AA555" s="92">
        <f>SUM(AA$4:AA170)/$BB170</f>
        <v>5305398416.7707338</v>
      </c>
      <c r="AB555" s="92">
        <f>SUM(AB$4:AB170)/$BB170</f>
        <v>12647822151.582417</v>
      </c>
      <c r="AC555" s="92">
        <f>SUM(AC$4:AC170)/$BB170</f>
        <v>7803769178.3356686</v>
      </c>
      <c r="AD555" s="92">
        <f>SUM(AD$4:AD170)/$BB170</f>
        <v>10816162254.703602</v>
      </c>
      <c r="AE555" s="92">
        <f>SUM(AE$4:AE170)/$BB170</f>
        <v>6464912571.5932608</v>
      </c>
      <c r="AF555" s="92">
        <f>SUM(AF$4:AF170)/$BB170</f>
        <v>5662987131.5882711</v>
      </c>
      <c r="AG555" s="92">
        <f>SUM(AG$4:AG170)/$BB170</f>
        <v>4990501569.6353426</v>
      </c>
      <c r="AH555" s="92">
        <f>SUM(AH$4:AH170)/$BB170</f>
        <v>4917339406.2217951</v>
      </c>
      <c r="AI555" s="92">
        <f>SUM(AI$4:AI170)/$BB170</f>
        <v>4560058744.4940977</v>
      </c>
      <c r="AJ555" s="92">
        <f>SUM(AJ$4:AJ170)/$BB170</f>
        <v>13750638051.07136</v>
      </c>
      <c r="AK555" s="92">
        <f>SUM(AK$4:AK170)/$BB170</f>
        <v>47046864948.834541</v>
      </c>
      <c r="AL555" s="92">
        <f>SUM(AL$4:AL170)/$BB170</f>
        <v>15801695472.290512</v>
      </c>
      <c r="AM555" s="92">
        <f>SUM(AM$4:AM170)/$BB170</f>
        <v>8051779693.760828</v>
      </c>
      <c r="AN555" s="92">
        <f>SUM(AN$4:AN170)/$BB170</f>
        <v>3027169978.2890773</v>
      </c>
      <c r="AO555" s="92">
        <f>SUM(AO$4:AO170)/$BB170</f>
        <v>3415970710.1890154</v>
      </c>
      <c r="AP555" s="91">
        <f>SUM(AP$4:AP170)/$BB170</f>
        <v>12927855579.020994</v>
      </c>
      <c r="AQ555" s="91">
        <f>SUM(AQ$4:AQ170)/$BB170</f>
        <v>10555778757.900093</v>
      </c>
      <c r="AR555" s="91">
        <f>SUM(AR$4:AR170)/$BB170</f>
        <v>8796696979.3625183</v>
      </c>
      <c r="AS555" s="91">
        <f>SUM(AS$4:AS170)/$BB170</f>
        <v>7177893757.6783895</v>
      </c>
      <c r="AT555" s="91">
        <f>SUM(AT$4:AT170)/$BB170</f>
        <v>10388766312.04488</v>
      </c>
      <c r="AU555" s="108"/>
      <c r="AV555" s="36"/>
      <c r="AW555" s="36"/>
      <c r="AX555" s="63"/>
      <c r="AY555" s="63"/>
    </row>
    <row r="556" spans="1:51" x14ac:dyDescent="0.25">
      <c r="A556" s="60">
        <v>19560</v>
      </c>
      <c r="B556" s="92">
        <f>SUM(B$4:B171)/$BB171</f>
        <v>9295013224.851366</v>
      </c>
      <c r="C556" s="92">
        <f>SUM(C$4:C171)/$BB171</f>
        <v>9617915905.7588081</v>
      </c>
      <c r="D556" s="92">
        <f>SUM(D$4:D171)/$BB171</f>
        <v>5102686400.0992575</v>
      </c>
      <c r="E556" s="92">
        <f>SUM(E$4:E171)/$BB171</f>
        <v>2334817085.5953274</v>
      </c>
      <c r="F556" s="92">
        <f>SUM(F$4:F171)/$BB171</f>
        <v>3571635956.2902799</v>
      </c>
      <c r="G556" s="92">
        <f>SUM(G$4:G171)/$BB171</f>
        <v>6625529924.2572927</v>
      </c>
      <c r="H556" s="92">
        <f>SUM(H$4:H171)/$BB171</f>
        <v>3301535855.2495956</v>
      </c>
      <c r="I556" s="92">
        <f>SUM(I$4:I171)/$BB171</f>
        <v>4735627643.3428984</v>
      </c>
      <c r="J556" s="92">
        <f>SUM(J$4:J171)/$BB171</f>
        <v>4252985470.3514671</v>
      </c>
      <c r="K556" s="91">
        <f>SUM(K$4:K171)/$BB171</f>
        <v>5087991677.9529371</v>
      </c>
      <c r="L556" s="92">
        <f>SUM(L$4:L171)/$BB171</f>
        <v>1138946653.0703409</v>
      </c>
      <c r="M556" s="92">
        <f>SUM(M$4:M171)/$BB171</f>
        <v>3223290926.9028292</v>
      </c>
      <c r="N556" s="92">
        <f>SUM(N$4:N171)/$BB171</f>
        <v>6861674370.4038324</v>
      </c>
      <c r="O556" s="92">
        <f>SUM(O$4:O171)/$BB171</f>
        <v>12373501955.356226</v>
      </c>
      <c r="P556" s="92">
        <f>SUM(P$4:P171)/$BB171</f>
        <v>3188048815.2140465</v>
      </c>
      <c r="Q556" s="92">
        <f>SUM(Q$4:Q171)/$BB171</f>
        <v>4025485708.7505422</v>
      </c>
      <c r="R556" s="92">
        <f>SUM(R$4:R171)/$BB171</f>
        <v>8660393180.0419102</v>
      </c>
      <c r="S556" s="92">
        <f>SUM(S$4:S171)/$BB171</f>
        <v>4187998287.6084237</v>
      </c>
      <c r="T556" s="92">
        <f>SUM(T$4:T171)/$BB171</f>
        <v>4319648470.9682312</v>
      </c>
      <c r="U556" s="92">
        <f>SUM(U$4:U171)/$BB171</f>
        <v>3420267152.1389685</v>
      </c>
      <c r="V556" s="92">
        <f>SUM(V$4:V171)/$BB171</f>
        <v>6832447063.4866686</v>
      </c>
      <c r="W556" s="92">
        <f>SUM(W$4:W171)/$BB171</f>
        <v>7167230152.6724195</v>
      </c>
      <c r="X556" s="92">
        <f>SUM(X$4:X171)/$BB171</f>
        <v>12746441918.553648</v>
      </c>
      <c r="Y556" s="92">
        <f>SUM(Y$4:Y171)/$BB171</f>
        <v>3957902638.5851679</v>
      </c>
      <c r="Z556" s="92">
        <f>SUM(Z$4:Z171)/$BB171</f>
        <v>5287395876.036828</v>
      </c>
      <c r="AA556" s="92">
        <f>SUM(AA$4:AA171)/$BB171</f>
        <v>4824938162.1288071</v>
      </c>
      <c r="AB556" s="92">
        <f>SUM(AB$4:AB171)/$BB171</f>
        <v>11502424438.545795</v>
      </c>
      <c r="AC556" s="92">
        <f>SUM(AC$4:AC171)/$BB171</f>
        <v>7097053330.64324</v>
      </c>
      <c r="AD556" s="92">
        <f>SUM(AD$4:AD171)/$BB171</f>
        <v>9836641381.7769623</v>
      </c>
      <c r="AE556" s="92">
        <f>SUM(AE$4:AE171)/$BB171</f>
        <v>5879444879.6670361</v>
      </c>
      <c r="AF556" s="92">
        <f>SUM(AF$4:AF171)/$BB171</f>
        <v>5150142505.282548</v>
      </c>
      <c r="AG556" s="92">
        <f>SUM(AG$4:AG171)/$BB171</f>
        <v>4538557959.0987263</v>
      </c>
      <c r="AH556" s="92">
        <f>SUM(AH$4:AH171)/$BB171</f>
        <v>4472021339.8077936</v>
      </c>
      <c r="AI556" s="92">
        <f>SUM(AI$4:AI171)/$BB171</f>
        <v>4147096789.3717036</v>
      </c>
      <c r="AJ556" s="92">
        <f>SUM(AJ$4:AJ171)/$BB171</f>
        <v>12505368464.330608</v>
      </c>
      <c r="AK556" s="92">
        <f>SUM(AK$4:AK171)/$BB171</f>
        <v>42786258323.381531</v>
      </c>
      <c r="AL556" s="92">
        <f>SUM(AL$4:AL171)/$BB171</f>
        <v>14370679655.963991</v>
      </c>
      <c r="AM556" s="92">
        <f>SUM(AM$4:AM171)/$BB171</f>
        <v>7322603233.3967724</v>
      </c>
      <c r="AN556" s="92">
        <f>SUM(AN$4:AN171)/$BB171</f>
        <v>2753027209.001997</v>
      </c>
      <c r="AO556" s="92">
        <f>SUM(AO$4:AO171)/$BB171</f>
        <v>3106617309.3386383</v>
      </c>
      <c r="AP556" s="91">
        <f>SUM(AP$4:AP171)/$BB171</f>
        <v>11757097357.379072</v>
      </c>
      <c r="AQ556" s="91">
        <f>SUM(AQ$4:AQ171)/$BB171</f>
        <v>9599837874.7887535</v>
      </c>
      <c r="AR556" s="91">
        <f>SUM(AR$4:AR171)/$BB171</f>
        <v>8000060135.0537872</v>
      </c>
      <c r="AS556" s="91">
        <f>SUM(AS$4:AS171)/$BB171</f>
        <v>6527857199.034234</v>
      </c>
      <c r="AT556" s="91">
        <f>SUM(AT$4:AT171)/$BB171</f>
        <v>9447950336.7980785</v>
      </c>
      <c r="AU556" s="108"/>
      <c r="AV556" s="36"/>
      <c r="AW556" s="36"/>
      <c r="AX556" s="63"/>
      <c r="AY556" s="63"/>
    </row>
    <row r="557" spans="1:51" x14ac:dyDescent="0.25">
      <c r="A557" s="60">
        <v>19561</v>
      </c>
      <c r="B557" s="92">
        <f>SUM(B$4:B172)/$BB172</f>
        <v>8400273198.0286102</v>
      </c>
      <c r="C557" s="92">
        <f>SUM(C$4:C172)/$BB172</f>
        <v>8692090761.2591553</v>
      </c>
      <c r="D557" s="92">
        <f>SUM(D$4:D172)/$BB172</f>
        <v>4611500088.8673964</v>
      </c>
      <c r="E557" s="92">
        <f>SUM(E$4:E172)/$BB172</f>
        <v>2110066957.3055956</v>
      </c>
      <c r="F557" s="92">
        <f>SUM(F$4:F172)/$BB172</f>
        <v>3227828930.4566584</v>
      </c>
      <c r="G557" s="92">
        <f>SUM(G$4:G172)/$BB172</f>
        <v>5987753391.9859152</v>
      </c>
      <c r="H557" s="92">
        <f>SUM(H$4:H172)/$BB172</f>
        <v>2983728684.6851859</v>
      </c>
      <c r="I557" s="92">
        <f>SUM(I$4:I172)/$BB172</f>
        <v>4279774081.8909779</v>
      </c>
      <c r="J557" s="92">
        <f>SUM(J$4:J172)/$BB172</f>
        <v>3843591296.2909484</v>
      </c>
      <c r="K557" s="91">
        <f>SUM(K$4:K172)/$BB172</f>
        <v>4598219304.3562746</v>
      </c>
      <c r="L557" s="92">
        <f>SUM(L$4:L172)/$BB172</f>
        <v>1029312623.8745841</v>
      </c>
      <c r="M557" s="92">
        <f>SUM(M$4:M172)/$BB172</f>
        <v>2913015659.1115179</v>
      </c>
      <c r="N557" s="92">
        <f>SUM(N$4:N172)/$BB172</f>
        <v>6201166488.362422</v>
      </c>
      <c r="O557" s="92">
        <f>SUM(O$4:O172)/$BB172</f>
        <v>11182422790.822586</v>
      </c>
      <c r="P557" s="92">
        <f>SUM(P$4:P172)/$BB172</f>
        <v>2881166027.9440956</v>
      </c>
      <c r="Q557" s="92">
        <f>SUM(Q$4:Q172)/$BB172</f>
        <v>3637990830.3364477</v>
      </c>
      <c r="R557" s="92">
        <f>SUM(R$4:R172)/$BB172</f>
        <v>7826739808.5769415</v>
      </c>
      <c r="S557" s="92">
        <f>SUM(S$4:S172)/$BB172</f>
        <v>3784859888.5002723</v>
      </c>
      <c r="T557" s="92">
        <f>SUM(T$4:T172)/$BB172</f>
        <v>3903837369.8963165</v>
      </c>
      <c r="U557" s="92">
        <f>SUM(U$4:U172)/$BB172</f>
        <v>3091031260.9481845</v>
      </c>
      <c r="V557" s="92">
        <f>SUM(V$4:V172)/$BB172</f>
        <v>6174752724.2181482</v>
      </c>
      <c r="W557" s="92">
        <f>SUM(W$4:W172)/$BB172</f>
        <v>6477309437.9674797</v>
      </c>
      <c r="X557" s="92">
        <f>SUM(X$4:X172)/$BB172</f>
        <v>11519463582.320654</v>
      </c>
      <c r="Y557" s="92">
        <f>SUM(Y$4:Y172)/$BB172</f>
        <v>3576913433.484664</v>
      </c>
      <c r="Z557" s="92">
        <f>SUM(Z$4:Z172)/$BB172</f>
        <v>4778428989.4364023</v>
      </c>
      <c r="AA557" s="92">
        <f>SUM(AA$4:AA172)/$BB172</f>
        <v>4360488565.8038559</v>
      </c>
      <c r="AB557" s="92">
        <f>SUM(AB$4:AB172)/$BB172</f>
        <v>10395195731.72514</v>
      </c>
      <c r="AC557" s="92">
        <f>SUM(AC$4:AC172)/$BB172</f>
        <v>6413887958.1509819</v>
      </c>
      <c r="AD557" s="92">
        <f>SUM(AD$4:AD172)/$BB172</f>
        <v>8889761894.2583141</v>
      </c>
      <c r="AE557" s="92">
        <f>SUM(AE$4:AE172)/$BB172</f>
        <v>5313487198.7894516</v>
      </c>
      <c r="AF557" s="92">
        <f>SUM(AF$4:AF172)/$BB172</f>
        <v>4654387820.07514</v>
      </c>
      <c r="AG557" s="92">
        <f>SUM(AG$4:AG172)/$BB172</f>
        <v>4101674842.4060564</v>
      </c>
      <c r="AH557" s="92">
        <f>SUM(AH$4:AH172)/$BB172</f>
        <v>4041542968.002089</v>
      </c>
      <c r="AI557" s="92">
        <f>SUM(AI$4:AI172)/$BB172</f>
        <v>3747896229.218461</v>
      </c>
      <c r="AJ557" s="92">
        <f>SUM(AJ$4:AJ172)/$BB172</f>
        <v>11301596046.512468</v>
      </c>
      <c r="AK557" s="92">
        <f>SUM(AK$4:AK172)/$BB172</f>
        <v>38667631473.57621</v>
      </c>
      <c r="AL557" s="92">
        <f>SUM(AL$4:AL172)/$BB172</f>
        <v>12987350805.208954</v>
      </c>
      <c r="AM557" s="92">
        <f>SUM(AM$4:AM172)/$BB172</f>
        <v>6617725731.4544115</v>
      </c>
      <c r="AN557" s="92">
        <f>SUM(AN$4:AN172)/$BB172</f>
        <v>2488020071.0221233</v>
      </c>
      <c r="AO557" s="92">
        <f>SUM(AO$4:AO172)/$BB172</f>
        <v>2807572751.1806335</v>
      </c>
      <c r="AP557" s="91">
        <f>SUM(AP$4:AP172)/$BB172</f>
        <v>10625353318.641016</v>
      </c>
      <c r="AQ557" s="91">
        <f>SUM(AQ$4:AQ172)/$BB172</f>
        <v>8675752659.6761589</v>
      </c>
      <c r="AR557" s="91">
        <f>SUM(AR$4:AR172)/$BB172</f>
        <v>7229970288.0896826</v>
      </c>
      <c r="AS557" s="91">
        <f>SUM(AS$4:AS172)/$BB172</f>
        <v>5899482353.5276499</v>
      </c>
      <c r="AT557" s="91">
        <f>SUM(AT$4:AT172)/$BB172</f>
        <v>8538485943.4976654</v>
      </c>
      <c r="AU557" s="108"/>
      <c r="AV557" s="36"/>
      <c r="AW557" s="36"/>
      <c r="AX557" s="63"/>
      <c r="AY557" s="63"/>
    </row>
    <row r="558" spans="1:51" x14ac:dyDescent="0.25">
      <c r="A558" s="60">
        <v>19562</v>
      </c>
      <c r="B558" s="92">
        <f>SUM(B$4:B173)/$BB173</f>
        <v>7581893285.3274984</v>
      </c>
      <c r="C558" s="92">
        <f>SUM(C$4:C173)/$BB173</f>
        <v>7845278954.4029331</v>
      </c>
      <c r="D558" s="92">
        <f>SUM(D$4:D173)/$BB173</f>
        <v>4162233487.2431059</v>
      </c>
      <c r="E558" s="92">
        <f>SUM(E$4:E173)/$BB173</f>
        <v>1904497799.4160962</v>
      </c>
      <c r="F558" s="92">
        <f>SUM(F$4:F173)/$BB173</f>
        <v>2913363634.3925085</v>
      </c>
      <c r="G558" s="92">
        <f>SUM(G$4:G173)/$BB173</f>
        <v>5404407031.145731</v>
      </c>
      <c r="H558" s="92">
        <f>SUM(H$4:H173)/$BB173</f>
        <v>2693044336.4557128</v>
      </c>
      <c r="I558" s="92">
        <f>SUM(I$4:I173)/$BB173</f>
        <v>3862824723.8206277</v>
      </c>
      <c r="J558" s="92">
        <f>SUM(J$4:J173)/$BB173</f>
        <v>3469136312.6654797</v>
      </c>
      <c r="K558" s="91">
        <f>SUM(K$4:K173)/$BB173</f>
        <v>4150245875.5255437</v>
      </c>
      <c r="L558" s="92">
        <f>SUM(L$4:L173)/$BB173</f>
        <v>929035031.72373724</v>
      </c>
      <c r="M558" s="92">
        <f>SUM(M$4:M173)/$BB173</f>
        <v>2629220413.8001652</v>
      </c>
      <c r="N558" s="92">
        <f>SUM(N$4:N173)/$BB173</f>
        <v>5597028754.1501942</v>
      </c>
      <c r="O558" s="92">
        <f>SUM(O$4:O173)/$BB173</f>
        <v>10092994657.467402</v>
      </c>
      <c r="P558" s="92">
        <f>SUM(P$4:P173)/$BB173</f>
        <v>2600473736.9472423</v>
      </c>
      <c r="Q558" s="92">
        <f>SUM(Q$4:Q173)/$BB173</f>
        <v>3283566177.3282509</v>
      </c>
      <c r="R558" s="92">
        <f>SUM(R$4:R173)/$BB173</f>
        <v>7064233448.2404051</v>
      </c>
      <c r="S558" s="92">
        <f>SUM(S$4:S173)/$BB173</f>
        <v>3416126790.0615497</v>
      </c>
      <c r="T558" s="92">
        <f>SUM(T$4:T173)/$BB173</f>
        <v>3523513104.0620003</v>
      </c>
      <c r="U558" s="92">
        <f>SUM(U$4:U173)/$BB173</f>
        <v>2789893528.3425264</v>
      </c>
      <c r="V558" s="92">
        <f>SUM(V$4:V173)/$BB173</f>
        <v>5573188415.7917261</v>
      </c>
      <c r="W558" s="92">
        <f>SUM(W$4:W173)/$BB173</f>
        <v>5846269070.3149443</v>
      </c>
      <c r="X558" s="92">
        <f>SUM(X$4:X173)/$BB173</f>
        <v>10397200035.889591</v>
      </c>
      <c r="Y558" s="92">
        <f>SUM(Y$4:Y173)/$BB173</f>
        <v>3228439236.6073375</v>
      </c>
      <c r="Z558" s="92">
        <f>SUM(Z$4:Z173)/$BB173</f>
        <v>4312899191.9757204</v>
      </c>
      <c r="AA558" s="92">
        <f>SUM(AA$4:AA173)/$BB173</f>
        <v>3935676730.0385871</v>
      </c>
      <c r="AB558" s="92">
        <f>SUM(AB$4:AB173)/$BB173</f>
        <v>9382461930.8308544</v>
      </c>
      <c r="AC558" s="92">
        <f>SUM(AC$4:AC173)/$BB173</f>
        <v>5789026403.5070162</v>
      </c>
      <c r="AD558" s="92">
        <f>SUM(AD$4:AD173)/$BB173</f>
        <v>8023692565.7827129</v>
      </c>
      <c r="AE558" s="92">
        <f>SUM(AE$4:AE173)/$BB173</f>
        <v>4795830395.5658827</v>
      </c>
      <c r="AF558" s="92">
        <f>SUM(AF$4:AF173)/$BB173</f>
        <v>4200942639.4958768</v>
      </c>
      <c r="AG558" s="92">
        <f>SUM(AG$4:AG173)/$BB173</f>
        <v>3702076903.9055195</v>
      </c>
      <c r="AH558" s="92">
        <f>SUM(AH$4:AH173)/$BB173</f>
        <v>3647803182.9393663</v>
      </c>
      <c r="AI558" s="92">
        <f>SUM(AI$4:AI173)/$BB173</f>
        <v>3382765124.6100249</v>
      </c>
      <c r="AJ558" s="92">
        <f>SUM(AJ$4:AJ173)/$BB173</f>
        <v>10200557968.194155</v>
      </c>
      <c r="AK558" s="92">
        <f>SUM(AK$4:AK173)/$BB173</f>
        <v>34900503229.14296</v>
      </c>
      <c r="AL558" s="92">
        <f>SUM(AL$4:AL173)/$BB173</f>
        <v>11722080263.208061</v>
      </c>
      <c r="AM558" s="92">
        <f>SUM(AM$4:AM173)/$BB173</f>
        <v>5973005039.354948</v>
      </c>
      <c r="AN558" s="92">
        <f>SUM(AN$4:AN173)/$BB173</f>
        <v>2245629534.0737829</v>
      </c>
      <c r="AO558" s="92">
        <f>SUM(AO$4:AO173)/$BB173</f>
        <v>2534049743.3205061</v>
      </c>
      <c r="AP558" s="91">
        <f>SUM(AP$4:AP173)/$BB173</f>
        <v>9590196419.7937946</v>
      </c>
      <c r="AQ558" s="91">
        <f>SUM(AQ$4:AQ173)/$BB173</f>
        <v>7830532452.1117954</v>
      </c>
      <c r="AR558" s="91">
        <f>SUM(AR$4:AR173)/$BB173</f>
        <v>6525602709.6872921</v>
      </c>
      <c r="AS558" s="91">
        <f>SUM(AS$4:AS173)/$BB173</f>
        <v>5324735302.9032059</v>
      </c>
      <c r="AT558" s="91">
        <f>SUM(AT$4:AT173)/$BB173</f>
        <v>7706638538.6463528</v>
      </c>
      <c r="AU558" s="108"/>
      <c r="AV558" s="36"/>
      <c r="AW558" s="36"/>
      <c r="AX558" s="63"/>
      <c r="AY558" s="63"/>
    </row>
    <row r="559" spans="1:51" x14ac:dyDescent="0.25">
      <c r="A559" s="60">
        <v>19563</v>
      </c>
      <c r="B559" s="92">
        <f>SUM(B$4:B174)/$BB174</f>
        <v>6735052878.5126696</v>
      </c>
      <c r="C559" s="92">
        <f>SUM(C$4:C174)/$BB174</f>
        <v>6969018711.5478392</v>
      </c>
      <c r="D559" s="92">
        <f>SUM(D$4:D174)/$BB174</f>
        <v>3697343042.6595035</v>
      </c>
      <c r="E559" s="92">
        <f>SUM(E$4:E174)/$BB174</f>
        <v>1691780083.8970456</v>
      </c>
      <c r="F559" s="92">
        <f>SUM(F$4:F174)/$BB174</f>
        <v>2587962471.1398039</v>
      </c>
      <c r="G559" s="92">
        <f>SUM(G$4:G174)/$BB174</f>
        <v>4800774238.7231503</v>
      </c>
      <c r="H559" s="92">
        <f>SUM(H$4:H174)/$BB174</f>
        <v>2392251157.1136217</v>
      </c>
      <c r="I559" s="92">
        <f>SUM(I$4:I174)/$BB174</f>
        <v>3431375548.0360546</v>
      </c>
      <c r="J559" s="92">
        <f>SUM(J$4:J174)/$BB174</f>
        <v>3081659293.8083916</v>
      </c>
      <c r="K559" s="92">
        <f>SUM(K$4:K174)/$BB174</f>
        <v>3686693751.5207105</v>
      </c>
      <c r="L559" s="92">
        <f>SUM(L$4:L174)/$BB174</f>
        <v>825269903.61245227</v>
      </c>
      <c r="M559" s="92">
        <f>SUM(M$4:M174)/$BB174</f>
        <v>2335555912.5439038</v>
      </c>
      <c r="N559" s="92">
        <f>SUM(N$4:N174)/$BB174</f>
        <v>4971881548.1125422</v>
      </c>
      <c r="O559" s="92">
        <f>SUM(O$4:O174)/$BB174</f>
        <v>8965680573.0404663</v>
      </c>
      <c r="P559" s="92">
        <f>SUM(P$4:P174)/$BB174</f>
        <v>2310020090.5496955</v>
      </c>
      <c r="Q559" s="92">
        <f>SUM(Q$4:Q174)/$BB174</f>
        <v>2916816055.4255614</v>
      </c>
      <c r="R559" s="92">
        <f>SUM(R$4:R174)/$BB174</f>
        <v>6275210181.2420607</v>
      </c>
      <c r="S559" s="92">
        <f>SUM(S$4:S174)/$BB174</f>
        <v>3034570632.4056973</v>
      </c>
      <c r="T559" s="92">
        <f>SUM(T$4:T174)/$BB174</f>
        <v>3129962684.746377</v>
      </c>
      <c r="U559" s="92">
        <f>SUM(U$4:U174)/$BB174</f>
        <v>2478283358.3572993</v>
      </c>
      <c r="V559" s="92">
        <f>SUM(V$4:V174)/$BB174</f>
        <v>4950704119.5698347</v>
      </c>
      <c r="W559" s="92">
        <f>SUM(W$4:W174)/$BB174</f>
        <v>5193283656.3405361</v>
      </c>
      <c r="X559" s="92">
        <f>SUM(X$4:X174)/$BB174</f>
        <v>9235908627.2829056</v>
      </c>
      <c r="Y559" s="92">
        <f>SUM(Y$4:Y174)/$BB174</f>
        <v>2867846500.5491424</v>
      </c>
      <c r="Z559" s="92">
        <f>SUM(Z$4:Z174)/$BB174</f>
        <v>3831180134.8114362</v>
      </c>
      <c r="AA559" s="92">
        <f>SUM(AA$4:AA174)/$BB174</f>
        <v>3496092584.1463223</v>
      </c>
      <c r="AB559" s="92">
        <f>SUM(AB$4:AB174)/$BB174</f>
        <v>8334509348.9419775</v>
      </c>
      <c r="AC559" s="92">
        <f>SUM(AC$4:AC174)/$BB174</f>
        <v>5142434674.6830502</v>
      </c>
      <c r="AD559" s="92">
        <f>SUM(AD$4:AD174)/$BB174</f>
        <v>7127504764.0974979</v>
      </c>
      <c r="AE559" s="92">
        <f>SUM(AE$4:AE174)/$BB174</f>
        <v>4260171545.5265117</v>
      </c>
      <c r="AF559" s="92">
        <f>SUM(AF$4:AF174)/$BB174</f>
        <v>3731728444.1808877</v>
      </c>
      <c r="AG559" s="92">
        <f>SUM(AG$4:AG174)/$BB174</f>
        <v>3288582512.5084419</v>
      </c>
      <c r="AH559" s="92">
        <f>SUM(AH$4:AH174)/$BB174</f>
        <v>3240370694.6425881</v>
      </c>
      <c r="AI559" s="92">
        <f>SUM(AI$4:AI174)/$BB174</f>
        <v>3004936047.4847813</v>
      </c>
      <c r="AJ559" s="92">
        <f>SUM(AJ$4:AJ174)/$BB174</f>
        <v>9061230170.5967426</v>
      </c>
      <c r="AK559" s="92">
        <f>SUM(AK$4:AK174)/$BB174</f>
        <v>31002369549.247997</v>
      </c>
      <c r="AL559" s="92">
        <f>SUM(AL$4:AL174)/$BB174</f>
        <v>10412808716.840746</v>
      </c>
      <c r="AM559" s="92">
        <f>SUM(AM$4:AM174)/$BB174</f>
        <v>5305863570.3748951</v>
      </c>
      <c r="AN559" s="92">
        <f>SUM(AN$4:AN174)/$BB174</f>
        <v>1994809481.7948971</v>
      </c>
      <c r="AO559" s="92">
        <f>SUM(AO$4:AO174)/$BB174</f>
        <v>2251014860.876267</v>
      </c>
      <c r="AP559" s="91">
        <f>SUM(AP$4:AP174)/$BB174</f>
        <v>8519040956.6641369</v>
      </c>
      <c r="AQ559" s="91">
        <f>SUM(AQ$4:AQ174)/$BB174</f>
        <v>6955919149.7605715</v>
      </c>
      <c r="AR559" s="91">
        <f>SUM(AR$4:AR174)/$BB174</f>
        <v>5796740077.0531912</v>
      </c>
      <c r="AS559" s="91">
        <f>SUM(AS$4:AS174)/$BB174</f>
        <v>4730000875.5081081</v>
      </c>
      <c r="AT559" s="91">
        <f>SUM(AT$4:AT174)/$BB174</f>
        <v>6845863022.3768883</v>
      </c>
      <c r="AU559" s="108"/>
      <c r="AV559" s="36"/>
      <c r="AW559" s="36"/>
      <c r="AX559" s="63"/>
      <c r="AY559" s="63"/>
    </row>
    <row r="560" spans="1:51" x14ac:dyDescent="0.25">
      <c r="A560" s="60">
        <v>19564</v>
      </c>
      <c r="B560" s="92">
        <f>SUM(B$4:B175)/$BB175</f>
        <v>5975618906.1342182</v>
      </c>
      <c r="C560" s="92">
        <f>SUM(C$4:C175)/$BB175</f>
        <v>6183201697.0069427</v>
      </c>
      <c r="D560" s="92">
        <f>SUM(D$4:D175)/$BB175</f>
        <v>3280436225.2122531</v>
      </c>
      <c r="E560" s="92">
        <f>SUM(E$4:E175)/$BB175</f>
        <v>1501017976.8261218</v>
      </c>
      <c r="F560" s="92">
        <f>SUM(F$4:F175)/$BB175</f>
        <v>2296147598.1766138</v>
      </c>
      <c r="G560" s="92">
        <f>SUM(G$4:G175)/$BB175</f>
        <v>4259445440.8851748</v>
      </c>
      <c r="H560" s="92">
        <f>SUM(H$4:H175)/$BB175</f>
        <v>2122504367.2923923</v>
      </c>
      <c r="I560" s="92">
        <f>SUM(I$4:I175)/$BB175</f>
        <v>3044458426.8121128</v>
      </c>
      <c r="J560" s="92">
        <f>SUM(J$4:J175)/$BB175</f>
        <v>2734175741.4793692</v>
      </c>
      <c r="K560" s="92">
        <f>SUM(K$4:K175)/$BB175</f>
        <v>3270987155.8964548</v>
      </c>
      <c r="L560" s="92">
        <f>SUM(L$4:L175)/$BB175</f>
        <v>732214786.85975015</v>
      </c>
      <c r="M560" s="92">
        <f>SUM(M$4:M175)/$BB175</f>
        <v>2072202014.1682804</v>
      </c>
      <c r="N560" s="92">
        <f>SUM(N$4:N175)/$BB175</f>
        <v>4411258948.6878281</v>
      </c>
      <c r="O560" s="92">
        <f>SUM(O$4:O175)/$BB175</f>
        <v>7954722239.4809551</v>
      </c>
      <c r="P560" s="92">
        <f>SUM(P$4:P175)/$BB175</f>
        <v>2049545636.0924459</v>
      </c>
      <c r="Q560" s="92">
        <f>SUM(Q$4:Q175)/$BB175</f>
        <v>2587920069.9530177</v>
      </c>
      <c r="R560" s="92">
        <f>SUM(R$4:R175)/$BB175</f>
        <v>5567625991.1650534</v>
      </c>
      <c r="S560" s="92">
        <f>SUM(S$4:S175)/$BB175</f>
        <v>2692396817.2780709</v>
      </c>
      <c r="T560" s="92">
        <f>SUM(T$4:T175)/$BB175</f>
        <v>2777032596.3943534</v>
      </c>
      <c r="U560" s="92">
        <f>SUM(U$4:U175)/$BB175</f>
        <v>2198836022.7281308</v>
      </c>
      <c r="V560" s="92">
        <f>SUM(V$4:V175)/$BB175</f>
        <v>4392469575.7993765</v>
      </c>
      <c r="W560" s="92">
        <f>SUM(W$4:W175)/$BB175</f>
        <v>4607696189.771472</v>
      </c>
      <c r="X560" s="92">
        <f>SUM(X$4:X175)/$BB175</f>
        <v>8194479965.5570211</v>
      </c>
      <c r="Y560" s="92">
        <f>SUM(Y$4:Y175)/$BB175</f>
        <v>2544472369.7543249</v>
      </c>
      <c r="Z560" s="92">
        <f>SUM(Z$4:Z175)/$BB175</f>
        <v>3399181742.1632643</v>
      </c>
      <c r="AA560" s="92">
        <f>SUM(AA$4:AA175)/$BB175</f>
        <v>3101879916.9831629</v>
      </c>
      <c r="AB560" s="92">
        <f>SUM(AB$4:AB175)/$BB175</f>
        <v>7394721287.525713</v>
      </c>
      <c r="AC560" s="92">
        <f>SUM(AC$4:AC175)/$BB175</f>
        <v>4562580949.0500793</v>
      </c>
      <c r="AD560" s="92">
        <f>SUM(AD$4:AD175)/$BB175</f>
        <v>6323817456.8140345</v>
      </c>
      <c r="AE560" s="92">
        <f>SUM(AE$4:AE175)/$BB175</f>
        <v>3779800747.7636733</v>
      </c>
      <c r="AF560" s="92">
        <f>SUM(AF$4:AF175)/$BB175</f>
        <v>3310944218.6589303</v>
      </c>
      <c r="AG560" s="92">
        <f>SUM(AG$4:AG175)/$BB175</f>
        <v>2917766957.5132475</v>
      </c>
      <c r="AH560" s="92">
        <f>SUM(AH$4:AH175)/$BB175</f>
        <v>2874991374.7200613</v>
      </c>
      <c r="AI560" s="92">
        <f>SUM(AI$4:AI175)/$BB175</f>
        <v>2666104545.5812206</v>
      </c>
      <c r="AJ560" s="92">
        <f>SUM(AJ$4:AJ175)/$BB175</f>
        <v>8039498131.1137285</v>
      </c>
      <c r="AK560" s="92">
        <f>SUM(AK$4:AK175)/$BB175</f>
        <v>27506581971.419151</v>
      </c>
      <c r="AL560" s="92">
        <f>SUM(AL$4:AL175)/$BB175</f>
        <v>9238673689.7719536</v>
      </c>
      <c r="AM560" s="92">
        <f>SUM(AM$4:AM175)/$BB175</f>
        <v>4707581140.127264</v>
      </c>
      <c r="AN560" s="92">
        <f>SUM(AN$4:AN175)/$BB175</f>
        <v>1769877768.7499561</v>
      </c>
      <c r="AO560" s="92">
        <f>SUM(AO$4:AO175)/$BB175</f>
        <v>1997193419.1998887</v>
      </c>
      <c r="AP560" s="91">
        <f>SUM(AP$4:AP175)/$BB175</f>
        <v>7558444896.3032007</v>
      </c>
      <c r="AQ560" s="91">
        <f>SUM(AQ$4:AQ175)/$BB175</f>
        <v>6171579138.4005957</v>
      </c>
      <c r="AR560" s="91">
        <f>SUM(AR$4:AR175)/$BB175</f>
        <v>5143107036.0196505</v>
      </c>
      <c r="AS560" s="91">
        <f>SUM(AS$4:AS175)/$BB175</f>
        <v>4196651990.5739145</v>
      </c>
      <c r="AT560" s="91">
        <f>SUM(AT$4:AT175)/$BB175</f>
        <v>6073932740.0088301</v>
      </c>
      <c r="AU560" s="108"/>
      <c r="AV560" s="36"/>
      <c r="AW560" s="36"/>
      <c r="AX560" s="63"/>
      <c r="AY560" s="63"/>
    </row>
    <row r="561" spans="1:51" x14ac:dyDescent="0.25">
      <c r="A561" s="60">
        <v>19565</v>
      </c>
      <c r="B561" s="92">
        <f>SUM(B$4:B176)/$BB176</f>
        <v>5256756762.7143221</v>
      </c>
      <c r="C561" s="92">
        <f>SUM(C$4:C176)/$BB176</f>
        <v>5439366232.9480686</v>
      </c>
      <c r="D561" s="92">
        <f>SUM(D$4:D176)/$BB176</f>
        <v>2885802227.4108133</v>
      </c>
      <c r="E561" s="92">
        <f>SUM(E$4:E176)/$BB176</f>
        <v>1320447186.8921709</v>
      </c>
      <c r="F561" s="92">
        <f>SUM(F$4:F176)/$BB176</f>
        <v>2019922695.9559965</v>
      </c>
      <c r="G561" s="92">
        <f>SUM(G$4:G176)/$BB176</f>
        <v>3747036695.1332755</v>
      </c>
      <c r="H561" s="92">
        <f>SUM(H$4:H176)/$BB176</f>
        <v>1867168588.3725805</v>
      </c>
      <c r="I561" s="92">
        <f>SUM(I$4:I176)/$BB176</f>
        <v>2678212043.653728</v>
      </c>
      <c r="J561" s="92">
        <f>SUM(J$4:J176)/$BB176</f>
        <v>2405256744.6435823</v>
      </c>
      <c r="K561" s="92">
        <f>SUM(K$4:K176)/$BB176</f>
        <v>2877489330.5400472</v>
      </c>
      <c r="L561" s="92">
        <f>SUM(L$4:L176)/$BB176</f>
        <v>644130913.69209981</v>
      </c>
      <c r="M561" s="92">
        <f>SUM(M$4:M176)/$BB176</f>
        <v>1822917590.3552344</v>
      </c>
      <c r="N561" s="92">
        <f>SUM(N$4:N176)/$BB176</f>
        <v>3880587156.1598387</v>
      </c>
      <c r="O561" s="92">
        <f>SUM(O$4:O176)/$BB176</f>
        <v>6997773455.2829704</v>
      </c>
      <c r="P561" s="92">
        <f>SUM(P$4:P176)/$BB176</f>
        <v>1802986821.317183</v>
      </c>
      <c r="Q561" s="92">
        <f>SUM(Q$4:Q176)/$BB176</f>
        <v>2276595087.4091644</v>
      </c>
      <c r="R561" s="92">
        <f>SUM(R$4:R176)/$BB176</f>
        <v>4897843828.6966963</v>
      </c>
      <c r="S561" s="92">
        <f>SUM(S$4:S176)/$BB176</f>
        <v>2368503357.9562654</v>
      </c>
      <c r="T561" s="92">
        <f>SUM(T$4:T176)/$BB176</f>
        <v>2442957508.9053335</v>
      </c>
      <c r="U561" s="92">
        <f>SUM(U$4:U176)/$BB176</f>
        <v>1934317892.8780131</v>
      </c>
      <c r="V561" s="92">
        <f>SUM(V$4:V176)/$BB176</f>
        <v>3864058252.0381923</v>
      </c>
      <c r="W561" s="92">
        <f>SUM(W$4:W176)/$BB176</f>
        <v>4053393246.5689707</v>
      </c>
      <c r="X561" s="92">
        <f>SUM(X$4:X176)/$BB176</f>
        <v>7208688837.8601847</v>
      </c>
      <c r="Y561" s="92">
        <f>SUM(Y$4:Y176)/$BB176</f>
        <v>2238374204.6338596</v>
      </c>
      <c r="Z561" s="92">
        <f>SUM(Z$4:Z176)/$BB176</f>
        <v>2990262506.4114799</v>
      </c>
      <c r="AA561" s="92">
        <f>SUM(AA$4:AA176)/$BB176</f>
        <v>2728727369.8619161</v>
      </c>
      <c r="AB561" s="92">
        <f>SUM(AB$4:AB176)/$BB176</f>
        <v>6505140651.3658018</v>
      </c>
      <c r="AC561" s="92">
        <f>SUM(AC$4:AC176)/$BB176</f>
        <v>4013705421.4845295</v>
      </c>
      <c r="AD561" s="92">
        <f>SUM(AD$4:AD176)/$BB176</f>
        <v>5563066537.8872433</v>
      </c>
      <c r="AE561" s="92">
        <f>SUM(AE$4:AE176)/$BB176</f>
        <v>3325093344.4080896</v>
      </c>
      <c r="AF561" s="92">
        <f>SUM(AF$4:AF176)/$BB176</f>
        <v>2912639963.1937089</v>
      </c>
      <c r="AG561" s="92">
        <f>SUM(AG$4:AG176)/$BB176</f>
        <v>2566761888.1742568</v>
      </c>
      <c r="AH561" s="92">
        <f>SUM(AH$4:AH176)/$BB176</f>
        <v>2529132069.8000369</v>
      </c>
      <c r="AI561" s="92">
        <f>SUM(AI$4:AI176)/$BB176</f>
        <v>2345374915.9529767</v>
      </c>
      <c r="AJ561" s="92">
        <f>SUM(AJ$4:AJ176)/$BB176</f>
        <v>7072351266.7127705</v>
      </c>
      <c r="AK561" s="92">
        <f>SUM(AK$4:AK176)/$BB176</f>
        <v>24197554092.610416</v>
      </c>
      <c r="AL561" s="92">
        <f>SUM(AL$4:AL176)/$BB176</f>
        <v>8127266170.7249403</v>
      </c>
      <c r="AM561" s="92">
        <f>SUM(AM$4:AM176)/$BB176</f>
        <v>4141261447.9291267</v>
      </c>
      <c r="AN561" s="92">
        <f>SUM(AN$4:AN176)/$BB176</f>
        <v>1556962756.6195364</v>
      </c>
      <c r="AO561" s="92">
        <f>SUM(AO$4:AO176)/$BB176</f>
        <v>1756932150.8670921</v>
      </c>
      <c r="AP561" s="91">
        <f>SUM(AP$4:AP176)/$BB176</f>
        <v>6649167894.0880384</v>
      </c>
      <c r="AQ561" s="91">
        <f>SUM(AQ$4:AQ176)/$BB176</f>
        <v>5429141755.9761372</v>
      </c>
      <c r="AR561" s="91">
        <f>SUM(AR$4:AR176)/$BB176</f>
        <v>4524393830.2862406</v>
      </c>
      <c r="AS561" s="91">
        <f>SUM(AS$4:AS176)/$BB176</f>
        <v>3691796823.3828354</v>
      </c>
      <c r="AT561" s="91">
        <f>SUM(AT$4:AT176)/$BB176</f>
        <v>5343242211.8783178</v>
      </c>
      <c r="AU561" s="108"/>
      <c r="AV561" s="36"/>
      <c r="AW561" s="36"/>
      <c r="AX561" s="63"/>
      <c r="AY561" s="63"/>
    </row>
    <row r="562" spans="1:51" x14ac:dyDescent="0.25">
      <c r="A562" s="60">
        <v>19566</v>
      </c>
      <c r="B562" s="92">
        <f>SUM(B$4:B177)/$BB177</f>
        <v>4617415840.927042</v>
      </c>
      <c r="C562" s="92">
        <f>SUM(C$4:C177)/$BB177</f>
        <v>4777814861.2269621</v>
      </c>
      <c r="D562" s="92">
        <f>SUM(D$4:D177)/$BB177</f>
        <v>2534823070.5359769</v>
      </c>
      <c r="E562" s="92">
        <f>SUM(E$4:E177)/$BB177</f>
        <v>1159851843.6758859</v>
      </c>
      <c r="F562" s="92">
        <f>SUM(F$4:F177)/$BB177</f>
        <v>1774254120.8632574</v>
      </c>
      <c r="G562" s="92">
        <f>SUM(G$4:G177)/$BB177</f>
        <v>3291311235.9067578</v>
      </c>
      <c r="H562" s="92">
        <f>SUM(H$4:H177)/$BB177</f>
        <v>1640078368.5706749</v>
      </c>
      <c r="I562" s="92">
        <f>SUM(I$4:I177)/$BB177</f>
        <v>2352480286.8657031</v>
      </c>
      <c r="J562" s="92">
        <f>SUM(J$4:J177)/$BB177</f>
        <v>2112723310.5668414</v>
      </c>
      <c r="K562" s="92">
        <f>SUM(K$4:K177)/$BB177</f>
        <v>2527520723.6496377</v>
      </c>
      <c r="L562" s="92">
        <f>SUM(L$4:L177)/$BB177</f>
        <v>565790887.14311409</v>
      </c>
      <c r="M562" s="92">
        <f>SUM(M$4:M177)/$BB177</f>
        <v>1601209316.4128823</v>
      </c>
      <c r="N562" s="92">
        <f>SUM(N$4:N177)/$BB177</f>
        <v>3408618929.9920921</v>
      </c>
      <c r="O562" s="92">
        <f>SUM(O$4:O177)/$BB177</f>
        <v>6146683490.8712502</v>
      </c>
      <c r="P562" s="92">
        <f>SUM(P$4:P177)/$BB177</f>
        <v>1583702643.694231</v>
      </c>
      <c r="Q562" s="92">
        <f>SUM(Q$4:Q177)/$BB177</f>
        <v>1999709255.0304563</v>
      </c>
      <c r="R562" s="92">
        <f>SUM(R$4:R177)/$BB177</f>
        <v>4302153755.3089657</v>
      </c>
      <c r="S562" s="92">
        <f>SUM(S$4:S177)/$BB177</f>
        <v>2080439386.5365989</v>
      </c>
      <c r="T562" s="92">
        <f>SUM(T$4:T177)/$BB177</f>
        <v>2145838209.683521</v>
      </c>
      <c r="U562" s="92">
        <f>SUM(U$4:U177)/$BB177</f>
        <v>1699061052.1830177</v>
      </c>
      <c r="V562" s="92">
        <f>SUM(V$4:V177)/$BB177</f>
        <v>3394100431.7422023</v>
      </c>
      <c r="W562" s="92">
        <f>SUM(W$4:W177)/$BB177</f>
        <v>3560407928.1743398</v>
      </c>
      <c r="X562" s="92">
        <f>SUM(X$4:X177)/$BB177</f>
        <v>6331947111.7267094</v>
      </c>
      <c r="Y562" s="92">
        <f>SUM(Y$4:Y177)/$BB177</f>
        <v>1966136988.9069057</v>
      </c>
      <c r="Z562" s="92">
        <f>SUM(Z$4:Z177)/$BB177</f>
        <v>2626578408.9378662</v>
      </c>
      <c r="AA562" s="92">
        <f>SUM(AA$4:AA177)/$BB177</f>
        <v>2396853373.7622161</v>
      </c>
      <c r="AB562" s="92">
        <f>SUM(AB$4:AB177)/$BB177</f>
        <v>5713966514.2159491</v>
      </c>
      <c r="AC562" s="92">
        <f>SUM(AC$4:AC177)/$BB177</f>
        <v>3525547164.6954346</v>
      </c>
      <c r="AD562" s="92">
        <f>SUM(AD$4:AD177)/$BB177</f>
        <v>4886470686.3595076</v>
      </c>
      <c r="AE562" s="92">
        <f>SUM(AE$4:AE177)/$BB177</f>
        <v>2920686177.5427356</v>
      </c>
      <c r="AF562" s="92">
        <f>SUM(AF$4:AF177)/$BB177</f>
        <v>2558396602.6306376</v>
      </c>
      <c r="AG562" s="92">
        <f>SUM(AG$4:AG177)/$BB177</f>
        <v>2254585568.557725</v>
      </c>
      <c r="AH562" s="92">
        <f>SUM(AH$4:AH177)/$BB177</f>
        <v>2221532131.6477947</v>
      </c>
      <c r="AI562" s="92">
        <f>SUM(AI$4:AI177)/$BB177</f>
        <v>2060124687.4767873</v>
      </c>
      <c r="AJ562" s="92">
        <f>SUM(AJ$4:AJ177)/$BB177</f>
        <v>6212191310.7254076</v>
      </c>
      <c r="AK562" s="92">
        <f>SUM(AK$4:AK177)/$BB177</f>
        <v>21254575038.1926</v>
      </c>
      <c r="AL562" s="92">
        <f>SUM(AL$4:AL177)/$BB177</f>
        <v>7138803884.5528135</v>
      </c>
      <c r="AM562" s="92">
        <f>SUM(AM$4:AM177)/$BB177</f>
        <v>3637588735.8764925</v>
      </c>
      <c r="AN562" s="92">
        <f>SUM(AN$4:AN177)/$BB177</f>
        <v>1367600730.6497116</v>
      </c>
      <c r="AO562" s="92">
        <f>SUM(AO$4:AO177)/$BB177</f>
        <v>1543248863.8202608</v>
      </c>
      <c r="AP562" s="91">
        <f>SUM(AP$4:AP177)/$BB177</f>
        <v>5840476226.5552959</v>
      </c>
      <c r="AQ562" s="91">
        <f>SUM(AQ$4:AQ177)/$BB177</f>
        <v>4768833689.7846622</v>
      </c>
      <c r="AR562" s="91">
        <f>SUM(AR$4:AR177)/$BB177</f>
        <v>3974123434.6039324</v>
      </c>
      <c r="AS562" s="91">
        <f>SUM(AS$4:AS177)/$BB177</f>
        <v>3242789355.0641255</v>
      </c>
      <c r="AT562" s="91">
        <f>SUM(AT$4:AT177)/$BB177</f>
        <v>4693381625.6941977</v>
      </c>
      <c r="AU562" s="108"/>
      <c r="AV562" s="36"/>
      <c r="AW562" s="36"/>
      <c r="AX562" s="63"/>
      <c r="AY562" s="63"/>
    </row>
    <row r="563" spans="1:51" x14ac:dyDescent="0.25">
      <c r="A563" s="60">
        <v>19567</v>
      </c>
      <c r="B563" s="92">
        <f>SUM(B$4:B178)/$BB178</f>
        <v>4063015555.6301761</v>
      </c>
      <c r="C563" s="92">
        <f>SUM(C$4:C178)/$BB178</f>
        <v>4204155101.4397488</v>
      </c>
      <c r="D563" s="92">
        <f>SUM(D$4:D178)/$BB178</f>
        <v>2230474164.8046265</v>
      </c>
      <c r="E563" s="92">
        <f>SUM(E$4:E178)/$BB178</f>
        <v>1020592926.5775454</v>
      </c>
      <c r="F563" s="92">
        <f>SUM(F$4:F178)/$BB178</f>
        <v>1561224274.4569209</v>
      </c>
      <c r="G563" s="92">
        <f>SUM(G$4:G178)/$BB178</f>
        <v>2896131992.8669362</v>
      </c>
      <c r="H563" s="92">
        <f>SUM(H$4:H178)/$BB178</f>
        <v>1443158626.2877891</v>
      </c>
      <c r="I563" s="92">
        <f>SUM(I$4:I178)/$BB178</f>
        <v>2070024203.3915431</v>
      </c>
      <c r="J563" s="92">
        <f>SUM(J$4:J178)/$BB178</f>
        <v>1859054859.3844023</v>
      </c>
      <c r="K563" s="92">
        <f>SUM(K$4:K178)/$BB178</f>
        <v>2224047830.9780684</v>
      </c>
      <c r="L563" s="92">
        <f>SUM(L$4:L178)/$BB178</f>
        <v>497858797.56259328</v>
      </c>
      <c r="M563" s="92">
        <f>SUM(M$4:M178)/$BB178</f>
        <v>1408956492.6504629</v>
      </c>
      <c r="N563" s="92">
        <f>SUM(N$4:N178)/$BB178</f>
        <v>2999354882.553545</v>
      </c>
      <c r="O563" s="92">
        <f>SUM(O$4:O178)/$BB178</f>
        <v>5408666585.1615648</v>
      </c>
      <c r="P563" s="92">
        <f>SUM(P$4:P178)/$BB178</f>
        <v>1393551857.3179135</v>
      </c>
      <c r="Q563" s="92">
        <f>SUM(Q$4:Q178)/$BB178</f>
        <v>1759609586.2449067</v>
      </c>
      <c r="R563" s="92">
        <f>SUM(R$4:R178)/$BB178</f>
        <v>3785605152.4122844</v>
      </c>
      <c r="S563" s="92">
        <f>SUM(S$4:S178)/$BB178</f>
        <v>1830646667.4454508</v>
      </c>
      <c r="T563" s="92">
        <f>SUM(T$4:T178)/$BB178</f>
        <v>1888193224.860688</v>
      </c>
      <c r="U563" s="92">
        <f>SUM(U$4:U178)/$BB178</f>
        <v>1495059661.478534</v>
      </c>
      <c r="V563" s="92">
        <f>SUM(V$4:V178)/$BB178</f>
        <v>2986579693.0929208</v>
      </c>
      <c r="W563" s="92">
        <f>SUM(W$4:W178)/$BB178</f>
        <v>3132919052.9612026</v>
      </c>
      <c r="X563" s="92">
        <f>SUM(X$4:X178)/$BB178</f>
        <v>5571686496.6136932</v>
      </c>
      <c r="Y563" s="92">
        <f>SUM(Y$4:Y178)/$BB178</f>
        <v>1730068337.8308363</v>
      </c>
      <c r="Z563" s="92">
        <f>SUM(Z$4:Z178)/$BB178</f>
        <v>2311212210.4476781</v>
      </c>
      <c r="AA563" s="92">
        <f>SUM(AA$4:AA178)/$BB178</f>
        <v>2109070914.3007934</v>
      </c>
      <c r="AB563" s="92">
        <f>SUM(AB$4:AB178)/$BB178</f>
        <v>5027905179.1833382</v>
      </c>
      <c r="AC563" s="92">
        <f>SUM(AC$4:AC178)/$BB178</f>
        <v>3102244038.6940341</v>
      </c>
      <c r="AD563" s="92">
        <f>SUM(AD$4:AD178)/$BB178</f>
        <v>4299765193.2439241</v>
      </c>
      <c r="AE563" s="92">
        <f>SUM(AE$4:AE178)/$BB178</f>
        <v>2570007240.8731384</v>
      </c>
      <c r="AF563" s="92">
        <f>SUM(AF$4:AF178)/$BB178</f>
        <v>2251216877.6420431</v>
      </c>
      <c r="AG563" s="92">
        <f>SUM(AG$4:AG178)/$BB178</f>
        <v>1983883933.0070767</v>
      </c>
      <c r="AH563" s="92">
        <f>SUM(AH$4:AH178)/$BB178</f>
        <v>1954798904.337872</v>
      </c>
      <c r="AI563" s="92">
        <f>SUM(AI$4:AI178)/$BB178</f>
        <v>1812771822.6476448</v>
      </c>
      <c r="AJ563" s="92">
        <f>SUM(AJ$4:AJ178)/$BB178</f>
        <v>5466309398.9986219</v>
      </c>
      <c r="AK563" s="92">
        <f>SUM(AK$4:AK178)/$BB178</f>
        <v>18702590669.225239</v>
      </c>
      <c r="AL563" s="92">
        <f>SUM(AL$4:AL178)/$BB178</f>
        <v>6281665464.9731102</v>
      </c>
      <c r="AM563" s="92">
        <f>SUM(AM$4:AM178)/$BB178</f>
        <v>3200832352.0405183</v>
      </c>
      <c r="AN563" s="92">
        <f>SUM(AN$4:AN178)/$BB178</f>
        <v>1203396679.5533698</v>
      </c>
      <c r="AO563" s="92">
        <f>SUM(AO$4:AO178)/$BB178</f>
        <v>1357954836.5334251</v>
      </c>
      <c r="AP563" s="91">
        <f>SUM(AP$4:AP178)/$BB178</f>
        <v>5139224698.852499</v>
      </c>
      <c r="AQ563" s="91">
        <f>SUM(AQ$4:AQ178)/$BB178</f>
        <v>4196252078.8357801</v>
      </c>
      <c r="AR563" s="91">
        <f>SUM(AR$4:AR178)/$BB178</f>
        <v>3496960181.235836</v>
      </c>
      <c r="AS563" s="91">
        <f>SUM(AS$4:AS178)/$BB178</f>
        <v>2853435567.4050236</v>
      </c>
      <c r="AT563" s="91">
        <f>SUM(AT$4:AT178)/$BB178</f>
        <v>4129859369.9722543</v>
      </c>
      <c r="AU563" s="108"/>
      <c r="AV563" s="36"/>
      <c r="AW563" s="36"/>
      <c r="AX563" s="63"/>
      <c r="AY563" s="63"/>
    </row>
    <row r="564" spans="1:51" x14ac:dyDescent="0.25">
      <c r="A564" s="60">
        <v>19568</v>
      </c>
      <c r="B564" s="92">
        <f>SUM(B$4:B179)/$BB179</f>
        <v>3583378950.2867465</v>
      </c>
      <c r="C564" s="92">
        <f>SUM(C$4:C179)/$BB179</f>
        <v>3707856343.0247707</v>
      </c>
      <c r="D564" s="92">
        <f>SUM(D$4:D179)/$BB179</f>
        <v>1967168239.7097538</v>
      </c>
      <c r="E564" s="92">
        <f>SUM(E$4:E179)/$BB179</f>
        <v>900113875.90776074</v>
      </c>
      <c r="F564" s="92">
        <f>SUM(F$4:F179)/$BB179</f>
        <v>1376922613.1977742</v>
      </c>
      <c r="G564" s="92">
        <f>SUM(G$4:G179)/$BB179</f>
        <v>2554244747.565299</v>
      </c>
      <c r="H564" s="92">
        <f>SUM(H$4:H179)/$BB179</f>
        <v>1272794543.8742032</v>
      </c>
      <c r="I564" s="92">
        <f>SUM(I$4:I179)/$BB179</f>
        <v>1825658808.7897563</v>
      </c>
      <c r="J564" s="92">
        <f>SUM(J$4:J179)/$BB179</f>
        <v>1639594869.4476516</v>
      </c>
      <c r="K564" s="92">
        <f>SUM(K$4:K179)/$BB179</f>
        <v>1961499861.4475131</v>
      </c>
      <c r="L564" s="92">
        <f>SUM(L$4:L179)/$BB179</f>
        <v>439087644.67642844</v>
      </c>
      <c r="M564" s="92">
        <f>SUM(M$4:M179)/$BB179</f>
        <v>1242629970.3905103</v>
      </c>
      <c r="N564" s="92">
        <f>SUM(N$4:N179)/$BB179</f>
        <v>2645282242.7350407</v>
      </c>
      <c r="O564" s="92">
        <f>SUM(O$4:O179)/$BB179</f>
        <v>4770175157.7640467</v>
      </c>
      <c r="P564" s="92">
        <f>SUM(P$4:P179)/$BB179</f>
        <v>1229043899.7691841</v>
      </c>
      <c r="Q564" s="92">
        <f>SUM(Q$4:Q179)/$BB179</f>
        <v>1551888615.7141747</v>
      </c>
      <c r="R564" s="92">
        <f>SUM(R$4:R179)/$BB179</f>
        <v>3338715823.7975245</v>
      </c>
      <c r="S564" s="92">
        <f>SUM(S$4:S179)/$BB179</f>
        <v>1614539810.0613239</v>
      </c>
      <c r="T564" s="92">
        <f>SUM(T$4:T179)/$BB179</f>
        <v>1665293121.5199306</v>
      </c>
      <c r="U564" s="92">
        <f>SUM(U$4:U179)/$BB179</f>
        <v>1318568907.6783636</v>
      </c>
      <c r="V564" s="92">
        <f>SUM(V$4:V179)/$BB179</f>
        <v>2634015261.5931153</v>
      </c>
      <c r="W564" s="92">
        <f>SUM(W$4:W179)/$BB179</f>
        <v>2763079294.9813919</v>
      </c>
      <c r="X564" s="92">
        <f>SUM(X$4:X179)/$BB179</f>
        <v>4913951025.6538324</v>
      </c>
      <c r="Y564" s="92">
        <f>SUM(Y$4:Y179)/$BB179</f>
        <v>1525834778.8882399</v>
      </c>
      <c r="Z564" s="92">
        <f>SUM(Z$4:Z179)/$BB179</f>
        <v>2038374793.3210821</v>
      </c>
      <c r="AA564" s="92">
        <f>SUM(AA$4:AA179)/$BB179</f>
        <v>1860097472.9070938</v>
      </c>
      <c r="AB564" s="92">
        <f>SUM(AB$4:AB179)/$BB179</f>
        <v>4434362847.5789137</v>
      </c>
      <c r="AC564" s="92">
        <f>SUM(AC$4:AC179)/$BB179</f>
        <v>2736025554.2960978</v>
      </c>
      <c r="AD564" s="92">
        <f>SUM(AD$4:AD179)/$BB179</f>
        <v>3792179973.6508884</v>
      </c>
      <c r="AE564" s="92">
        <f>SUM(AE$4:AE179)/$BB179</f>
        <v>2266619193.2341838</v>
      </c>
      <c r="AF564" s="92">
        <f>SUM(AF$4:AF179)/$BB179</f>
        <v>1985461948.5284734</v>
      </c>
      <c r="AG564" s="92">
        <f>SUM(AG$4:AG179)/$BB179</f>
        <v>1749687792.2513943</v>
      </c>
      <c r="AH564" s="92">
        <f>SUM(AH$4:AH179)/$BB179</f>
        <v>1724036050.5793891</v>
      </c>
      <c r="AI564" s="92">
        <f>SUM(AI$4:AI179)/$BB179</f>
        <v>1598775774.9195197</v>
      </c>
      <c r="AJ564" s="92">
        <f>SUM(AJ$4:AJ179)/$BB179</f>
        <v>4821013581.9425726</v>
      </c>
      <c r="AK564" s="92">
        <f>SUM(AK$4:AK179)/$BB179</f>
        <v>16494754883.717871</v>
      </c>
      <c r="AL564" s="92">
        <f>SUM(AL$4:AL179)/$BB179</f>
        <v>5540116684.7640247</v>
      </c>
      <c r="AM564" s="92">
        <f>SUM(AM$4:AM179)/$BB179</f>
        <v>2822974866.6922789</v>
      </c>
      <c r="AN564" s="92">
        <f>SUM(AN$4:AN179)/$BB179</f>
        <v>1061336460.0899584</v>
      </c>
      <c r="AO564" s="92">
        <f>SUM(AO$4:AO179)/$BB179</f>
        <v>1197648675.564755</v>
      </c>
      <c r="AP564" s="91">
        <f>SUM(AP$4:AP179)/$BB179</f>
        <v>4532540615.5093842</v>
      </c>
      <c r="AQ564" s="91">
        <f>SUM(AQ$4:AQ179)/$BB179</f>
        <v>3700886219.9851761</v>
      </c>
      <c r="AR564" s="91">
        <f>SUM(AR$4:AR179)/$BB179</f>
        <v>3084144953.3154054</v>
      </c>
      <c r="AS564" s="91">
        <f>SUM(AS$4:AS179)/$BB179</f>
        <v>2516588411.672471</v>
      </c>
      <c r="AT564" s="91">
        <f>SUM(AT$4:AT179)/$BB179</f>
        <v>3642331018.6813045</v>
      </c>
      <c r="AU564" s="108"/>
      <c r="AV564" s="36"/>
      <c r="AW564" s="36"/>
      <c r="AX564" s="63"/>
      <c r="AY564" s="63"/>
    </row>
    <row r="565" spans="1:51" x14ac:dyDescent="0.25">
      <c r="A565" s="60">
        <v>19569</v>
      </c>
      <c r="B565" s="92">
        <f>SUM(B$4:B180)/$BB180</f>
        <v>3138505968.2289767</v>
      </c>
      <c r="C565" s="92">
        <f>SUM(C$4:C180)/$BB180</f>
        <v>3247529010.3063126</v>
      </c>
      <c r="D565" s="92">
        <f>SUM(D$4:D180)/$BB180</f>
        <v>1722946478.377404</v>
      </c>
      <c r="E565" s="92">
        <f>SUM(E$4:E180)/$BB180</f>
        <v>788366852.72565389</v>
      </c>
      <c r="F565" s="92">
        <f>SUM(F$4:F180)/$BB180</f>
        <v>1205979023.0059745</v>
      </c>
      <c r="G565" s="92">
        <f>SUM(G$4:G180)/$BB180</f>
        <v>2237137302.03899</v>
      </c>
      <c r="H565" s="92">
        <f>SUM(H$4:H180)/$BB180</f>
        <v>1114778355.4881504</v>
      </c>
      <c r="I565" s="92">
        <f>SUM(I$4:I180)/$BB180</f>
        <v>1599004885.0409899</v>
      </c>
      <c r="J565" s="92">
        <f>SUM(J$4:J180)/$BB180</f>
        <v>1436041093.0685632</v>
      </c>
      <c r="K565" s="92">
        <f>SUM(K$4:K180)/$BB180</f>
        <v>1717981237.3595669</v>
      </c>
      <c r="L565" s="92">
        <f>SUM(L$4:L180)/$BB180</f>
        <v>384576099.14470679</v>
      </c>
      <c r="M565" s="92">
        <f>SUM(M$4:M180)/$BB180</f>
        <v>1088358700.8073363</v>
      </c>
      <c r="N565" s="92">
        <f>SUM(N$4:N180)/$BB180</f>
        <v>2316872537.7104478</v>
      </c>
      <c r="O565" s="92">
        <f>SUM(O$4:O180)/$BB180</f>
        <v>4177961265.2830424</v>
      </c>
      <c r="P565" s="92">
        <f>SUM(P$4:P180)/$BB180</f>
        <v>1076459386.6047759</v>
      </c>
      <c r="Q565" s="92">
        <f>SUM(Q$4:Q180)/$BB180</f>
        <v>1359223144.78686</v>
      </c>
      <c r="R565" s="92">
        <f>SUM(R$4:R180)/$BB180</f>
        <v>2924216804.8983688</v>
      </c>
      <c r="S565" s="92">
        <f>SUM(S$4:S180)/$BB180</f>
        <v>1414096257.6676228</v>
      </c>
      <c r="T565" s="92">
        <f>SUM(T$4:T180)/$BB180</f>
        <v>1458548627.6150434</v>
      </c>
      <c r="U565" s="92">
        <f>SUM(U$4:U180)/$BB180</f>
        <v>1154870049.5774295</v>
      </c>
      <c r="V565" s="92">
        <f>SUM(V$4:V180)/$BB180</f>
        <v>2307004539.1670046</v>
      </c>
      <c r="W565" s="92">
        <f>SUM(W$4:W180)/$BB180</f>
        <v>2420045316.7303028</v>
      </c>
      <c r="X565" s="92">
        <f>SUM(X$4:X180)/$BB180</f>
        <v>4303887795.4490108</v>
      </c>
      <c r="Y565" s="92">
        <f>SUM(Y$4:Y180)/$BB180</f>
        <v>1336403952.8499527</v>
      </c>
      <c r="Z565" s="92">
        <f>SUM(Z$4:Z180)/$BB180</f>
        <v>1785312475.6430576</v>
      </c>
      <c r="AA565" s="92">
        <f>SUM(AA$4:AA180)/$BB180</f>
        <v>1629169241.9027188</v>
      </c>
      <c r="AB565" s="92">
        <f>SUM(AB$4:AB180)/$BB180</f>
        <v>3883840324.5758166</v>
      </c>
      <c r="AC565" s="92">
        <f>SUM(AC$4:AC180)/$BB180</f>
        <v>2396350293.5949764</v>
      </c>
      <c r="AD565" s="92">
        <f>SUM(AD$4:AD180)/$BB180</f>
        <v>3321384128.524662</v>
      </c>
      <c r="AE565" s="92">
        <f>SUM(AE$4:AE180)/$BB180</f>
        <v>1985220527.8983202</v>
      </c>
      <c r="AF565" s="92">
        <f>SUM(AF$4:AF180)/$BB180</f>
        <v>1738968780.8237436</v>
      </c>
      <c r="AG565" s="92">
        <f>SUM(AG$4:AG180)/$BB180</f>
        <v>1532465991.7409117</v>
      </c>
      <c r="AH565" s="92">
        <f>SUM(AH$4:AH180)/$BB180</f>
        <v>1509998752.989073</v>
      </c>
      <c r="AI565" s="92">
        <f>SUM(AI$4:AI180)/$BB180</f>
        <v>1400290688.2052925</v>
      </c>
      <c r="AJ565" s="92">
        <f>SUM(AJ$4:AJ180)/$BB180</f>
        <v>4222488402.980598</v>
      </c>
      <c r="AK565" s="92">
        <f>SUM(AK$4:AK180)/$BB180</f>
        <v>14446941810.118984</v>
      </c>
      <c r="AL565" s="92">
        <f>SUM(AL$4:AL180)/$BB180</f>
        <v>4852315821.8729897</v>
      </c>
      <c r="AM565" s="92">
        <f>SUM(AM$4:AM180)/$BB180</f>
        <v>2472504311.2190528</v>
      </c>
      <c r="AN565" s="92">
        <f>SUM(AN$4:AN180)/$BB180</f>
        <v>929572605.97668505</v>
      </c>
      <c r="AO565" s="92">
        <f>SUM(AO$4:AO180)/$BB180</f>
        <v>1048961473.5368847</v>
      </c>
      <c r="AP565" s="91">
        <f>SUM(AP$4:AP180)/$BB180</f>
        <v>3969828638.740839</v>
      </c>
      <c r="AQ565" s="91">
        <f>SUM(AQ$4:AQ180)/$BB180</f>
        <v>3241424107.4082184</v>
      </c>
      <c r="AR565" s="91">
        <f>SUM(AR$4:AR180)/$BB180</f>
        <v>2701250468.8437467</v>
      </c>
      <c r="AS565" s="91">
        <f>SUM(AS$4:AS180)/$BB180</f>
        <v>2204155715.6437912</v>
      </c>
      <c r="AT565" s="91">
        <f>SUM(AT$4:AT180)/$BB180</f>
        <v>3190138472.0046854</v>
      </c>
      <c r="AU565" s="108"/>
      <c r="AV565" s="36"/>
      <c r="AW565" s="36"/>
      <c r="AX565" s="63"/>
      <c r="AY565" s="63"/>
    </row>
    <row r="566" spans="1:51" x14ac:dyDescent="0.25">
      <c r="A566" s="60">
        <v>19570</v>
      </c>
      <c r="B566" s="92">
        <f>SUM(B$4:B181)/$BB181</f>
        <v>2736622810.6504016</v>
      </c>
      <c r="C566" s="92">
        <f>SUM(C$4:C181)/$BB181</f>
        <v>2831685352.8262749</v>
      </c>
      <c r="D566" s="92">
        <f>SUM(D$4:D181)/$BB181</f>
        <v>1502324826.7776358</v>
      </c>
      <c r="E566" s="92">
        <f>SUM(E$4:E181)/$BB181</f>
        <v>687418250.81898975</v>
      </c>
      <c r="F566" s="92">
        <f>SUM(F$4:F181)/$BB181</f>
        <v>1051554439.1776979</v>
      </c>
      <c r="G566" s="92">
        <f>SUM(G$4:G181)/$BB181</f>
        <v>1950673300.5436659</v>
      </c>
      <c r="H566" s="92">
        <f>SUM(H$4:H181)/$BB181</f>
        <v>972031954.01516855</v>
      </c>
      <c r="I566" s="92">
        <f>SUM(I$4:I181)/$BB181</f>
        <v>1394253511.9206712</v>
      </c>
      <c r="J566" s="92">
        <f>SUM(J$4:J181)/$BB181</f>
        <v>1252157469.4819028</v>
      </c>
      <c r="K566" s="92">
        <f>SUM(K$4:K181)/$BB181</f>
        <v>1497994869.5010748</v>
      </c>
      <c r="L566" s="92">
        <f>SUM(L$4:L181)/$BB181</f>
        <v>335332178.20244199</v>
      </c>
      <c r="M566" s="92">
        <f>SUM(M$4:M181)/$BB181</f>
        <v>948995329.93437779</v>
      </c>
      <c r="N566" s="92">
        <f>SUM(N$4:N181)/$BB181</f>
        <v>2020198470.6505153</v>
      </c>
      <c r="O566" s="92">
        <f>SUM(O$4:O181)/$BB181</f>
        <v>3642975453.3959494</v>
      </c>
      <c r="P566" s="92">
        <f>SUM(P$4:P181)/$BB181</f>
        <v>938619731.25914729</v>
      </c>
      <c r="Q566" s="92">
        <f>SUM(Q$4:Q181)/$BB181</f>
        <v>1185175763.5430121</v>
      </c>
      <c r="R566" s="92">
        <f>SUM(R$4:R181)/$BB181</f>
        <v>2549772528.6224537</v>
      </c>
      <c r="S566" s="92">
        <f>SUM(S$4:S181)/$BB181</f>
        <v>1233022420.5852523</v>
      </c>
      <c r="T566" s="92">
        <f>SUM(T$4:T181)/$BB181</f>
        <v>1271782729.9714587</v>
      </c>
      <c r="U566" s="92">
        <f>SUM(U$4:U181)/$BB181</f>
        <v>1006990101.3577939</v>
      </c>
      <c r="V566" s="92">
        <f>SUM(V$4:V181)/$BB181</f>
        <v>2011594228.8588467</v>
      </c>
      <c r="W566" s="92">
        <f>SUM(W$4:W181)/$BB181</f>
        <v>2110160169.0608518</v>
      </c>
      <c r="X566" s="92">
        <f>SUM(X$4:X181)/$BB181</f>
        <v>3752777446.3291836</v>
      </c>
      <c r="Y566" s="92">
        <f>SUM(Y$4:Y181)/$BB181</f>
        <v>1165278639.5329645</v>
      </c>
      <c r="Z566" s="92">
        <f>SUM(Z$4:Z181)/$BB181</f>
        <v>1556704646.8131711</v>
      </c>
      <c r="AA566" s="92">
        <f>SUM(AA$4:AA181)/$BB181</f>
        <v>1420557099.2542119</v>
      </c>
      <c r="AB566" s="92">
        <f>SUM(AB$4:AB181)/$BB181</f>
        <v>3386517086.4126558</v>
      </c>
      <c r="AC566" s="92">
        <f>SUM(AC$4:AC181)/$BB181</f>
        <v>2089499316.8091965</v>
      </c>
      <c r="AD566" s="92">
        <f>SUM(AD$4:AD181)/$BB181</f>
        <v>2896083146.1268044</v>
      </c>
      <c r="AE566" s="92">
        <f>SUM(AE$4:AE181)/$BB181</f>
        <v>1731014569.6421475</v>
      </c>
      <c r="AF566" s="92">
        <f>SUM(AF$4:AF181)/$BB181</f>
        <v>1516295332.980619</v>
      </c>
      <c r="AG566" s="92">
        <f>SUM(AG$4:AG181)/$BB181</f>
        <v>1336235230.6524043</v>
      </c>
      <c r="AH566" s="92">
        <f>SUM(AH$4:AH181)/$BB181</f>
        <v>1316644788.5896106</v>
      </c>
      <c r="AI566" s="92">
        <f>SUM(AI$4:AI181)/$BB181</f>
        <v>1220986074.981709</v>
      </c>
      <c r="AJ566" s="92">
        <f>SUM(AJ$4:AJ181)/$BB181</f>
        <v>3681801147.0891194</v>
      </c>
      <c r="AK566" s="92">
        <f>SUM(AK$4:AK181)/$BB181</f>
        <v>12597017482.036036</v>
      </c>
      <c r="AL566" s="92">
        <f>SUM(AL$4:AL181)/$BB181</f>
        <v>4230980003.9246645</v>
      </c>
      <c r="AM566" s="92">
        <f>SUM(AM$4:AM181)/$BB181</f>
        <v>2155901281.4825988</v>
      </c>
      <c r="AN566" s="92">
        <f>SUM(AN$4:AN181)/$BB181</f>
        <v>810541582.08570969</v>
      </c>
      <c r="AO566" s="92">
        <f>SUM(AO$4:AO181)/$BB181</f>
        <v>914642519.22582316</v>
      </c>
      <c r="AP566" s="91">
        <f>SUM(AP$4:AP181)/$BB181</f>
        <v>3461493866.5987477</v>
      </c>
      <c r="AQ566" s="91">
        <f>SUM(AQ$4:AQ181)/$BB181</f>
        <v>2826361748.2095985</v>
      </c>
      <c r="AR566" s="91">
        <f>SUM(AR$4:AR181)/$BB181</f>
        <v>2355356676.6818604</v>
      </c>
      <c r="AS566" s="91">
        <f>SUM(AS$4:AS181)/$BB181</f>
        <v>1921914768.7782171</v>
      </c>
      <c r="AT566" s="91">
        <f>SUM(AT$4:AT181)/$BB181</f>
        <v>2781643099.065515</v>
      </c>
      <c r="AU566" s="108"/>
      <c r="AV566" s="36"/>
      <c r="AW566" s="36"/>
      <c r="AX566" s="63"/>
      <c r="AY566" s="63"/>
    </row>
    <row r="567" spans="1:51" x14ac:dyDescent="0.25">
      <c r="A567" s="60">
        <v>19571</v>
      </c>
      <c r="B567" s="92">
        <f>SUM(B$4:B182)/$BB182</f>
        <v>2392530050.6568289</v>
      </c>
      <c r="C567" s="92">
        <f>SUM(C$4:C182)/$BB182</f>
        <v>2475639850.296319</v>
      </c>
      <c r="D567" s="92">
        <f>SUM(D$4:D182)/$BB182</f>
        <v>1313428382.2996621</v>
      </c>
      <c r="E567" s="92">
        <f>SUM(E$4:E182)/$BB182</f>
        <v>600985902.73747182</v>
      </c>
      <c r="F567" s="92">
        <f>SUM(F$4:F182)/$BB182</f>
        <v>919336065.28754127</v>
      </c>
      <c r="G567" s="92">
        <f>SUM(G$4:G182)/$BB182</f>
        <v>1705402606.8649199</v>
      </c>
      <c r="H567" s="92">
        <f>SUM(H$4:H182)/$BB182</f>
        <v>849812381.55162847</v>
      </c>
      <c r="I567" s="92">
        <f>SUM(I$4:I182)/$BB182</f>
        <v>1218945232.8515954</v>
      </c>
      <c r="J567" s="92">
        <f>SUM(J$4:J182)/$BB182</f>
        <v>1094716218.6597397</v>
      </c>
      <c r="K567" s="92">
        <f>SUM(K$4:K182)/$BB182</f>
        <v>1309642384.6324277</v>
      </c>
      <c r="L567" s="92">
        <f>SUM(L$4:L182)/$BB182</f>
        <v>293169460.7123875</v>
      </c>
      <c r="M567" s="92">
        <f>SUM(M$4:M182)/$BB182</f>
        <v>829672311.77250361</v>
      </c>
      <c r="N567" s="92">
        <f>SUM(N$4:N182)/$BB182</f>
        <v>1766185917.4974885</v>
      </c>
      <c r="O567" s="92">
        <f>SUM(O$4:O182)/$BB182</f>
        <v>3184920217.6650805</v>
      </c>
      <c r="P567" s="92">
        <f>SUM(P$4:P182)/$BB182</f>
        <v>820601328.18108785</v>
      </c>
      <c r="Q567" s="92">
        <f>SUM(Q$4:Q182)/$BB182</f>
        <v>1036156274.1150298</v>
      </c>
      <c r="R567" s="92">
        <f>SUM(R$4:R182)/$BB182</f>
        <v>2229173075.6950254</v>
      </c>
      <c r="S567" s="92">
        <f>SUM(S$4:S182)/$BB182</f>
        <v>1077986873.5513759</v>
      </c>
      <c r="T567" s="92">
        <f>SUM(T$4:T182)/$BB182</f>
        <v>1111873692.2173278</v>
      </c>
      <c r="U567" s="92">
        <f>SUM(U$4:U182)/$BB182</f>
        <v>880375179.94478941</v>
      </c>
      <c r="V567" s="92">
        <f>SUM(V$4:V182)/$BB182</f>
        <v>1758663661.4586408</v>
      </c>
      <c r="W567" s="92">
        <f>SUM(W$4:W182)/$BB182</f>
        <v>1844836277.9836144</v>
      </c>
      <c r="X567" s="92">
        <f>SUM(X$4:X182)/$BB182</f>
        <v>3280916325.012351</v>
      </c>
      <c r="Y567" s="92">
        <f>SUM(Y$4:Y182)/$BB182</f>
        <v>1018760981.4899118</v>
      </c>
      <c r="Z567" s="92">
        <f>SUM(Z$4:Z182)/$BB182</f>
        <v>1360970457.1513674</v>
      </c>
      <c r="AA567" s="92">
        <f>SUM(AA$4:AA182)/$BB182</f>
        <v>1241943003.5747757</v>
      </c>
      <c r="AB567" s="92">
        <f>SUM(AB$4:AB182)/$BB182</f>
        <v>2960708572.9023237</v>
      </c>
      <c r="AC567" s="92">
        <f>SUM(AC$4:AC182)/$BB182</f>
        <v>1826773238.0542607</v>
      </c>
      <c r="AD567" s="92">
        <f>SUM(AD$4:AD182)/$BB182</f>
        <v>2531940183.1873741</v>
      </c>
      <c r="AE567" s="92">
        <f>SUM(AE$4:AE182)/$BB182</f>
        <v>1513363179.35338</v>
      </c>
      <c r="AF567" s="92">
        <f>SUM(AF$4:AF182)/$BB182</f>
        <v>1325642157.7946348</v>
      </c>
      <c r="AG567" s="92">
        <f>SUM(AG$4:AG182)/$BB182</f>
        <v>1168222272.2855489</v>
      </c>
      <c r="AH567" s="92">
        <f>SUM(AH$4:AH182)/$BB182</f>
        <v>1151094927.1186948</v>
      </c>
      <c r="AI567" s="92">
        <f>SUM(AI$4:AI182)/$BB182</f>
        <v>1067465217.1795278</v>
      </c>
      <c r="AJ567" s="92">
        <f>SUM(AJ$4:AJ182)/$BB182</f>
        <v>3218864252.9270849</v>
      </c>
      <c r="AK567" s="92">
        <f>SUM(AK$4:AK182)/$BB182</f>
        <v>11013110798.974264</v>
      </c>
      <c r="AL567" s="92">
        <f>SUM(AL$4:AL182)/$BB182</f>
        <v>3698991943.8655052</v>
      </c>
      <c r="AM567" s="92">
        <f>SUM(AM$4:AM182)/$BB182</f>
        <v>1884825602.7608891</v>
      </c>
      <c r="AN567" s="92">
        <f>SUM(AN$4:AN182)/$BB182</f>
        <v>708627088.2717824</v>
      </c>
      <c r="AO567" s="92">
        <f>SUM(AO$4:AO182)/$BB182</f>
        <v>799638565.78506267</v>
      </c>
      <c r="AP567" s="91">
        <f>SUM(AP$4:AP182)/$BB182</f>
        <v>3026257248.7020802</v>
      </c>
      <c r="AQ567" s="91">
        <f>SUM(AQ$4:AQ182)/$BB182</f>
        <v>2470984978.6162062</v>
      </c>
      <c r="AR567" s="91">
        <f>SUM(AR$4:AR182)/$BB182</f>
        <v>2059202206.2437818</v>
      </c>
      <c r="AS567" s="91">
        <f>SUM(AS$4:AS182)/$BB182</f>
        <v>1680259843.0086715</v>
      </c>
      <c r="AT567" s="91">
        <f>SUM(AT$4:AT182)/$BB182</f>
        <v>2431888987.0518699</v>
      </c>
      <c r="AU567" s="108"/>
      <c r="AV567" s="36"/>
      <c r="AW567" s="36"/>
      <c r="AX567" s="63"/>
      <c r="AY567" s="63"/>
    </row>
    <row r="568" spans="1:51" x14ac:dyDescent="0.25">
      <c r="A568" s="60">
        <v>19572</v>
      </c>
      <c r="B568" s="92">
        <f>SUM(B$4:B183)/$BB183</f>
        <v>2078398007.368103</v>
      </c>
      <c r="C568" s="92">
        <f>SUM(C$4:C183)/$BB183</f>
        <v>2150596251.4180994</v>
      </c>
      <c r="D568" s="92">
        <f>SUM(D$4:D183)/$BB183</f>
        <v>1140979516.5437119</v>
      </c>
      <c r="E568" s="92">
        <f>SUM(E$4:E183)/$BB183</f>
        <v>522079307.06979841</v>
      </c>
      <c r="F568" s="92">
        <f>SUM(F$4:F183)/$BB183</f>
        <v>798630242.3567822</v>
      </c>
      <c r="G568" s="92">
        <f>SUM(G$4:G183)/$BB183</f>
        <v>1481488194.4786386</v>
      </c>
      <c r="H568" s="92">
        <f>SUM(H$4:H183)/$BB183</f>
        <v>738234685.44340765</v>
      </c>
      <c r="I568" s="92">
        <f>SUM(I$4:I183)/$BB183</f>
        <v>1058901438.1262512</v>
      </c>
      <c r="J568" s="92">
        <f>SUM(J$4:J183)/$BB183</f>
        <v>950983625.03316808</v>
      </c>
      <c r="K568" s="92">
        <f>SUM(K$4:K183)/$BB183</f>
        <v>1137690195.2790418</v>
      </c>
      <c r="L568" s="92">
        <f>SUM(L$4:L183)/$BB183</f>
        <v>254677912.47853661</v>
      </c>
      <c r="M568" s="92">
        <f>SUM(M$4:M183)/$BB183</f>
        <v>720739037.42846513</v>
      </c>
      <c r="N568" s="92">
        <f>SUM(N$4:N183)/$BB183</f>
        <v>1534290715.4961326</v>
      </c>
      <c r="O568" s="92">
        <f>SUM(O$4:O183)/$BB183</f>
        <v>2766748777.3174367</v>
      </c>
      <c r="P568" s="92">
        <f>SUM(P$4:P183)/$BB183</f>
        <v>712859075.06619227</v>
      </c>
      <c r="Q568" s="92">
        <f>SUM(Q$4:Q183)/$BB183</f>
        <v>900112164.51997089</v>
      </c>
      <c r="R568" s="92">
        <f>SUM(R$4:R183)/$BB183</f>
        <v>1936488957.0346875</v>
      </c>
      <c r="S568" s="92">
        <f>SUM(S$4:S183)/$BB183</f>
        <v>936450532.0010947</v>
      </c>
      <c r="T568" s="92">
        <f>SUM(T$4:T183)/$BB183</f>
        <v>965888186.24580598</v>
      </c>
      <c r="U568" s="92">
        <f>SUM(U$4:U183)/$BB183</f>
        <v>764784907.21158552</v>
      </c>
      <c r="V568" s="92">
        <f>SUM(V$4:V183)/$BB183</f>
        <v>1527756213.9438238</v>
      </c>
      <c r="W568" s="92">
        <f>SUM(W$4:W183)/$BB183</f>
        <v>1602614736.4706953</v>
      </c>
      <c r="X568" s="92">
        <f>SUM(X$4:X183)/$BB183</f>
        <v>2850141106.9933977</v>
      </c>
      <c r="Y568" s="92">
        <f>SUM(Y$4:Y183)/$BB183</f>
        <v>885000967.56346452</v>
      </c>
      <c r="Z568" s="92">
        <f>SUM(Z$4:Z183)/$BB183</f>
        <v>1182279291.5468192</v>
      </c>
      <c r="AA568" s="92">
        <f>SUM(AA$4:AA183)/$BB183</f>
        <v>1078881994.5510824</v>
      </c>
      <c r="AB568" s="92">
        <f>SUM(AB$4:AB183)/$BB183</f>
        <v>2571976085.1379037</v>
      </c>
      <c r="AC568" s="92">
        <f>SUM(AC$4:AC183)/$BB183</f>
        <v>1586923275.9970841</v>
      </c>
      <c r="AD568" s="92">
        <f>SUM(AD$4:AD183)/$BB183</f>
        <v>2199504088.4226446</v>
      </c>
      <c r="AE568" s="92">
        <f>SUM(AE$4:AE183)/$BB183</f>
        <v>1314663095.1533499</v>
      </c>
      <c r="AF568" s="92">
        <f>SUM(AF$4:AF183)/$BB183</f>
        <v>1151589528.5125492</v>
      </c>
      <c r="AG568" s="92">
        <f>SUM(AG$4:AG183)/$BB183</f>
        <v>1014838533.185855</v>
      </c>
      <c r="AH568" s="92">
        <f>SUM(AH$4:AH183)/$BB183</f>
        <v>999959757.96687162</v>
      </c>
      <c r="AI568" s="92">
        <f>SUM(AI$4:AI183)/$BB183</f>
        <v>927311516.782058</v>
      </c>
      <c r="AJ568" s="92">
        <f>SUM(AJ$4:AJ183)/$BB183</f>
        <v>2796236364.1598492</v>
      </c>
      <c r="AK568" s="92">
        <f>SUM(AK$4:AK183)/$BB183</f>
        <v>9567118323.8841724</v>
      </c>
      <c r="AL568" s="92">
        <f>SUM(AL$4:AL183)/$BB183</f>
        <v>3213325116.7561851</v>
      </c>
      <c r="AM568" s="92">
        <f>SUM(AM$4:AM183)/$BB183</f>
        <v>1637353066.827306</v>
      </c>
      <c r="AN568" s="92">
        <f>SUM(AN$4:AN183)/$BB183</f>
        <v>615586508.35567641</v>
      </c>
      <c r="AO568" s="92">
        <f>SUM(AO$4:AO183)/$BB183</f>
        <v>694648226.39413869</v>
      </c>
      <c r="AP568" s="91">
        <f>SUM(AP$4:AP183)/$BB183</f>
        <v>2628917608.6159792</v>
      </c>
      <c r="AQ568" s="91">
        <f>SUM(AQ$4:AQ183)/$BB183</f>
        <v>2146551722.5146327</v>
      </c>
      <c r="AR568" s="91">
        <f>SUM(AR$4:AR183)/$BB183</f>
        <v>1788834542.8773742</v>
      </c>
      <c r="AS568" s="91">
        <f>SUM(AS$4:AS183)/$BB183</f>
        <v>1459646343.1170864</v>
      </c>
      <c r="AT568" s="91">
        <f>SUM(AT$4:AT183)/$BB183</f>
        <v>2112588639.608541</v>
      </c>
      <c r="AU568" s="108"/>
      <c r="AV568" s="36"/>
      <c r="AW568" s="36"/>
      <c r="AX568" s="63"/>
      <c r="AY568" s="63"/>
    </row>
    <row r="569" spans="1:51" x14ac:dyDescent="0.25">
      <c r="A569" s="60">
        <v>19573</v>
      </c>
      <c r="B569" s="92">
        <f>SUM(B$4:B184)/$BB184</f>
        <v>1797974447.0901442</v>
      </c>
      <c r="C569" s="92">
        <f>SUM(C$4:C184)/$BB184</f>
        <v>1860431983.550349</v>
      </c>
      <c r="D569" s="92">
        <f>SUM(D$4:D184)/$BB184</f>
        <v>987035636.08594441</v>
      </c>
      <c r="E569" s="92">
        <f>SUM(E$4:E184)/$BB184</f>
        <v>451640208.44591904</v>
      </c>
      <c r="F569" s="92">
        <f>SUM(F$4:F184)/$BB184</f>
        <v>690876937.76799834</v>
      </c>
      <c r="G569" s="92">
        <f>SUM(G$4:G184)/$BB184</f>
        <v>1281601370.1910729</v>
      </c>
      <c r="H569" s="92">
        <f>SUM(H$4:H184)/$BB184</f>
        <v>638630077.85806131</v>
      </c>
      <c r="I569" s="92">
        <f>SUM(I$4:I184)/$BB184</f>
        <v>916031520.39432871</v>
      </c>
      <c r="J569" s="92">
        <f>SUM(J$4:J184)/$BB184</f>
        <v>822674514.19380939</v>
      </c>
      <c r="K569" s="92">
        <f>SUM(K$4:K184)/$BB184</f>
        <v>984189699.99491394</v>
      </c>
      <c r="L569" s="92">
        <f>SUM(L$4:L184)/$BB184</f>
        <v>220316732.80299875</v>
      </c>
      <c r="M569" s="92">
        <f>SUM(M$4:M184)/$BB184</f>
        <v>623495074.99235654</v>
      </c>
      <c r="N569" s="92">
        <f>SUM(N$4:N184)/$BB184</f>
        <v>1327279532.3283148</v>
      </c>
      <c r="O569" s="92">
        <f>SUM(O$4:O184)/$BB184</f>
        <v>2393450115.4007816</v>
      </c>
      <c r="P569" s="92">
        <f>SUM(P$4:P184)/$BB184</f>
        <v>616678270.49103487</v>
      </c>
      <c r="Q569" s="92">
        <f>SUM(Q$4:Q184)/$BB184</f>
        <v>778666490.64279246</v>
      </c>
      <c r="R569" s="92">
        <f>SUM(R$4:R184)/$BB184</f>
        <v>1675211927.6411035</v>
      </c>
      <c r="S569" s="92">
        <f>SUM(S$4:S184)/$BB184</f>
        <v>810102055.21377051</v>
      </c>
      <c r="T569" s="92">
        <f>SUM(T$4:T184)/$BB184</f>
        <v>835567960.15823221</v>
      </c>
      <c r="U569" s="92">
        <f>SUM(U$4:U184)/$BB184</f>
        <v>661598279.76339698</v>
      </c>
      <c r="V569" s="92">
        <f>SUM(V$4:V184)/$BB184</f>
        <v>1321626792.035491</v>
      </c>
      <c r="W569" s="92">
        <f>SUM(W$4:W184)/$BB184</f>
        <v>1386385282.6248078</v>
      </c>
      <c r="X569" s="92">
        <f>SUM(X$4:X184)/$BB184</f>
        <v>2465591149.9425716</v>
      </c>
      <c r="Y569" s="92">
        <f>SUM(Y$4:Y184)/$BB184</f>
        <v>765594325.77033269</v>
      </c>
      <c r="Z569" s="92">
        <f>SUM(Z$4:Z184)/$BB184</f>
        <v>1022762850.4216522</v>
      </c>
      <c r="AA569" s="92">
        <f>SUM(AA$4:AA184)/$BB184</f>
        <v>933318362.46418881</v>
      </c>
      <c r="AB569" s="92">
        <f>SUM(AB$4:AB184)/$BB184</f>
        <v>2224957244.3638415</v>
      </c>
      <c r="AC569" s="92">
        <f>SUM(AC$4:AC184)/$BB184</f>
        <v>1372810935.1042867</v>
      </c>
      <c r="AD569" s="92">
        <f>SUM(AD$4:AD184)/$BB184</f>
        <v>1902740675.9519839</v>
      </c>
      <c r="AE569" s="92">
        <f>SUM(AE$4:AE184)/$BB184</f>
        <v>1137284963.5256062</v>
      </c>
      <c r="AF569" s="92">
        <f>SUM(AF$4:AF184)/$BB184</f>
        <v>996214188.73586667</v>
      </c>
      <c r="AG569" s="92">
        <f>SUM(AG$4:AG184)/$BB184</f>
        <v>877914063.14684701</v>
      </c>
      <c r="AH569" s="92">
        <f>SUM(AH$4:AH184)/$BB184</f>
        <v>865042384.01922762</v>
      </c>
      <c r="AI569" s="92">
        <f>SUM(AI$4:AI184)/$BB184</f>
        <v>802197209.55811727</v>
      </c>
      <c r="AJ569" s="92">
        <f>SUM(AJ$4:AJ184)/$BB184</f>
        <v>2418959441.2770939</v>
      </c>
      <c r="AK569" s="92">
        <f>SUM(AK$4:AK184)/$BB184</f>
        <v>8276291083.5422888</v>
      </c>
      <c r="AL569" s="92">
        <f>SUM(AL$4:AL184)/$BB184</f>
        <v>2779773903.5280061</v>
      </c>
      <c r="AM569" s="92">
        <f>SUM(AM$4:AM184)/$BB184</f>
        <v>1416436134.3850656</v>
      </c>
      <c r="AN569" s="92">
        <f>SUM(AN$4:AN184)/$BB184</f>
        <v>532529786.86840218</v>
      </c>
      <c r="AO569" s="92">
        <f>SUM(AO$4:AO184)/$BB184</f>
        <v>600924148.99720907</v>
      </c>
      <c r="AP569" s="91">
        <f>SUM(AP$4:AP184)/$BB184</f>
        <v>2274215324.3858962</v>
      </c>
      <c r="AQ569" s="91">
        <f>SUM(AQ$4:AQ184)/$BB184</f>
        <v>1856932480.3784821</v>
      </c>
      <c r="AR569" s="91">
        <f>SUM(AR$4:AR184)/$BB184</f>
        <v>1547479221.700341</v>
      </c>
      <c r="AS569" s="91">
        <f>SUM(AS$4:AS184)/$BB184</f>
        <v>1262706345.0994253</v>
      </c>
      <c r="AT569" s="91">
        <f>SUM(AT$4:AT184)/$BB184</f>
        <v>1827551421.4325023</v>
      </c>
      <c r="AU569" s="108"/>
      <c r="AV569" s="36"/>
      <c r="AW569" s="36"/>
      <c r="AX569" s="63"/>
      <c r="AY569" s="63"/>
    </row>
    <row r="570" spans="1:51" x14ac:dyDescent="0.25">
      <c r="A570" s="60">
        <v>19574</v>
      </c>
      <c r="B570" s="92">
        <f>SUM(B$4:B185)/$BB185</f>
        <v>1554209275.5195398</v>
      </c>
      <c r="C570" s="92">
        <f>SUM(C$4:C185)/$BB185</f>
        <v>1608199529.2955194</v>
      </c>
      <c r="D570" s="92">
        <f>SUM(D$4:D185)/$BB185</f>
        <v>853216083.45371187</v>
      </c>
      <c r="E570" s="92">
        <f>SUM(E$4:E185)/$BB185</f>
        <v>390409723.70379204</v>
      </c>
      <c r="F570" s="92">
        <f>SUM(F$4:F185)/$BB185</f>
        <v>597209732.13442266</v>
      </c>
      <c r="G570" s="92">
        <f>SUM(G$4:G185)/$BB185</f>
        <v>1107844831.9716921</v>
      </c>
      <c r="H570" s="92">
        <f>SUM(H$4:H185)/$BB185</f>
        <v>552046340.29395831</v>
      </c>
      <c r="I570" s="92">
        <f>SUM(I$4:I185)/$BB185</f>
        <v>791838328.89038682</v>
      </c>
      <c r="J570" s="92">
        <f>SUM(J$4:J185)/$BB185</f>
        <v>711138641.48784781</v>
      </c>
      <c r="K570" s="92">
        <f>SUM(K$4:K185)/$BB185</f>
        <v>850755630.03170061</v>
      </c>
      <c r="L570" s="92">
        <f>SUM(L$4:L185)/$BB185</f>
        <v>190447412.82704005</v>
      </c>
      <c r="M570" s="92">
        <f>SUM(M$4:M185)/$BB185</f>
        <v>538963380.5605284</v>
      </c>
      <c r="N570" s="92">
        <f>SUM(N$4:N185)/$BB185</f>
        <v>1147329990.4914126</v>
      </c>
      <c r="O570" s="92">
        <f>SUM(O$4:O185)/$BB185</f>
        <v>2068951017.6918504</v>
      </c>
      <c r="P570" s="92">
        <f>SUM(P$4:P185)/$BB185</f>
        <v>533070689.02915716</v>
      </c>
      <c r="Q570" s="92">
        <f>SUM(Q$4:Q185)/$BB185</f>
        <v>673096821.1660701</v>
      </c>
      <c r="R570" s="92">
        <f>SUM(R$4:R185)/$BB185</f>
        <v>1448090453.5826187</v>
      </c>
      <c r="S570" s="92">
        <f>SUM(S$4:S185)/$BB185</f>
        <v>700270555.84091055</v>
      </c>
      <c r="T570" s="92">
        <f>SUM(T$4:T185)/$BB185</f>
        <v>722283816.72134531</v>
      </c>
      <c r="U570" s="92">
        <f>SUM(U$4:U185)/$BB185</f>
        <v>571900770.83128977</v>
      </c>
      <c r="V570" s="92">
        <f>SUM(V$4:V185)/$BB185</f>
        <v>1142443699.9571488</v>
      </c>
      <c r="W570" s="92">
        <f>SUM(W$4:W185)/$BB185</f>
        <v>1198422513.4433897</v>
      </c>
      <c r="X570" s="92">
        <f>SUM(X$4:X185)/$BB185</f>
        <v>2131311837.4413519</v>
      </c>
      <c r="Y570" s="92">
        <f>SUM(Y$4:Y185)/$BB185</f>
        <v>661797111.29701543</v>
      </c>
      <c r="Z570" s="92">
        <f>SUM(Z$4:Z185)/$BB185</f>
        <v>884099189.01703835</v>
      </c>
      <c r="AA570" s="92">
        <f>SUM(AA$4:AA185)/$BB185</f>
        <v>806783234.19281495</v>
      </c>
      <c r="AB570" s="92">
        <f>SUM(AB$4:AB185)/$BB185</f>
        <v>1923302493.9116027</v>
      </c>
      <c r="AC570" s="92">
        <f>SUM(AC$4:AC185)/$BB185</f>
        <v>1186688451.1847346</v>
      </c>
      <c r="AD570" s="92">
        <f>SUM(AD$4:AD185)/$BB185</f>
        <v>1644771637.4257178</v>
      </c>
      <c r="AE570" s="92">
        <f>SUM(AE$4:AE185)/$BB185</f>
        <v>983094632.50408804</v>
      </c>
      <c r="AF570" s="92">
        <f>SUM(AF$4:AF185)/$BB185</f>
        <v>861150345.09116423</v>
      </c>
      <c r="AG570" s="92">
        <f>SUM(AG$4:AG185)/$BB185</f>
        <v>758888995.16719806</v>
      </c>
      <c r="AH570" s="92">
        <f>SUM(AH$4:AH185)/$BB185</f>
        <v>747762327.58285403</v>
      </c>
      <c r="AI570" s="92">
        <f>SUM(AI$4:AI185)/$BB185</f>
        <v>693438486.05956173</v>
      </c>
      <c r="AJ570" s="92">
        <f>SUM(AJ$4:AJ185)/$BB185</f>
        <v>2091002274.8607728</v>
      </c>
      <c r="AK570" s="92">
        <f>SUM(AK$4:AK185)/$BB185</f>
        <v>7154207679.1915302</v>
      </c>
      <c r="AL570" s="92">
        <f>SUM(AL$4:AL185)/$BB185</f>
        <v>2402898615.1312623</v>
      </c>
      <c r="AM570" s="92">
        <f>SUM(AM$4:AM185)/$BB185</f>
        <v>1224398614.1837411</v>
      </c>
      <c r="AN570" s="92">
        <f>SUM(AN$4:AN185)/$BB185</f>
        <v>460330682.49053311</v>
      </c>
      <c r="AO570" s="92">
        <f>SUM(AO$4:AO185)/$BB185</f>
        <v>519452221.94386727</v>
      </c>
      <c r="AP570" s="91">
        <f>SUM(AP$4:AP185)/$BB185</f>
        <v>1965881590.4083412</v>
      </c>
      <c r="AQ570" s="91">
        <f>SUM(AQ$4:AQ185)/$BB185</f>
        <v>1605173800.1109207</v>
      </c>
      <c r="AR570" s="91">
        <f>SUM(AR$4:AR185)/$BB185</f>
        <v>1337675192.1807721</v>
      </c>
      <c r="AS570" s="91">
        <f>SUM(AS$4:AS185)/$BB185</f>
        <v>1091511334.4720709</v>
      </c>
      <c r="AT570" s="91">
        <f>SUM(AT$4:AT185)/$BB185</f>
        <v>1579775798.4156933</v>
      </c>
      <c r="AU570" s="108"/>
      <c r="AV570" s="36"/>
      <c r="AW570" s="36"/>
      <c r="AX570" s="63"/>
      <c r="AY570" s="63"/>
    </row>
    <row r="571" spans="1:51" x14ac:dyDescent="0.25">
      <c r="A571" s="60">
        <v>19575</v>
      </c>
      <c r="B571" s="92">
        <f>SUM(B$4:B186)/$BB186</f>
        <v>1343628442.7767889</v>
      </c>
      <c r="C571" s="92">
        <f>SUM(C$4:C186)/$BB186</f>
        <v>1390304051.855902</v>
      </c>
      <c r="D571" s="92">
        <f>SUM(D$4:D186)/$BB186</f>
        <v>737613622.77356493</v>
      </c>
      <c r="E571" s="92">
        <f>SUM(E$4:E186)/$BB186</f>
        <v>337514822.3389349</v>
      </c>
      <c r="F571" s="92">
        <f>SUM(F$4:F186)/$BB186</f>
        <v>516293625.79030037</v>
      </c>
      <c r="G571" s="92">
        <f>SUM(G$4:G186)/$BB186</f>
        <v>957742217.44097018</v>
      </c>
      <c r="H571" s="92">
        <f>SUM(H$4:H186)/$BB186</f>
        <v>477249478.70873368</v>
      </c>
      <c r="I571" s="92">
        <f>SUM(I$4:I186)/$BB186</f>
        <v>684551837.39101827</v>
      </c>
      <c r="J571" s="92">
        <f>SUM(J$4:J186)/$BB186</f>
        <v>614786382.69844615</v>
      </c>
      <c r="K571" s="92">
        <f>SUM(K$4:K186)/$BB186</f>
        <v>735486224.474491</v>
      </c>
      <c r="L571" s="92">
        <f>SUM(L$4:L186)/$BB186</f>
        <v>164644250.0830912</v>
      </c>
      <c r="M571" s="92">
        <f>SUM(M$4:M186)/$BB186</f>
        <v>465939201.36533505</v>
      </c>
      <c r="N571" s="92">
        <f>SUM(N$4:N186)/$BB186</f>
        <v>991877377.27403486</v>
      </c>
      <c r="O571" s="92">
        <f>SUM(O$4:O186)/$BB186</f>
        <v>1788626802.9870572</v>
      </c>
      <c r="P571" s="92">
        <f>SUM(P$4:P186)/$BB186</f>
        <v>460844838.13901675</v>
      </c>
      <c r="Q571" s="92">
        <f>SUM(Q$4:Q186)/$BB186</f>
        <v>581898640.01307213</v>
      </c>
      <c r="R571" s="92">
        <f>SUM(R$4:R186)/$BB186</f>
        <v>1251887545.9447832</v>
      </c>
      <c r="S571" s="92">
        <f>SUM(S$4:S186)/$BB186</f>
        <v>605390699.54568923</v>
      </c>
      <c r="T571" s="92">
        <f>SUM(T$4:T186)/$BB186</f>
        <v>624421338.78649521</v>
      </c>
      <c r="U571" s="92">
        <f>SUM(U$4:U186)/$BB186</f>
        <v>494413963.43531317</v>
      </c>
      <c r="V571" s="92">
        <f>SUM(V$4:V186)/$BB186</f>
        <v>987653269.57640088</v>
      </c>
      <c r="W571" s="92">
        <f>SUM(W$4:W186)/$BB186</f>
        <v>1036047587.7734476</v>
      </c>
      <c r="X571" s="92">
        <f>SUM(X$4:X186)/$BB186</f>
        <v>1842538791.8608553</v>
      </c>
      <c r="Y571" s="92">
        <f>SUM(Y$4:Y186)/$BB186</f>
        <v>572130087.56630874</v>
      </c>
      <c r="Z571" s="92">
        <f>SUM(Z$4:Z186)/$BB186</f>
        <v>764312097.58857369</v>
      </c>
      <c r="AA571" s="92">
        <f>SUM(AA$4:AA186)/$BB186</f>
        <v>697473426.38146365</v>
      </c>
      <c r="AB571" s="92">
        <f>SUM(AB$4:AB186)/$BB186</f>
        <v>1662712723.7533898</v>
      </c>
      <c r="AC571" s="92">
        <f>SUM(AC$4:AC186)/$BB186</f>
        <v>1025903489.1335868</v>
      </c>
      <c r="AD571" s="92">
        <f>SUM(AD$4:AD186)/$BB186</f>
        <v>1421920509.0784314</v>
      </c>
      <c r="AE571" s="92">
        <f>SUM(AE$4:AE186)/$BB186</f>
        <v>849894645.76432621</v>
      </c>
      <c r="AF571" s="92">
        <f>SUM(AF$4:AF186)/$BB186</f>
        <v>744473122.88242996</v>
      </c>
      <c r="AG571" s="92">
        <f>SUM(AG$4:AG186)/$BB186</f>
        <v>656067067.5430814</v>
      </c>
      <c r="AH571" s="92">
        <f>SUM(AH$4:AH186)/$BB186</f>
        <v>646448209.63650513</v>
      </c>
      <c r="AI571" s="92">
        <f>SUM(AI$4:AI186)/$BB186</f>
        <v>599485343.31037557</v>
      </c>
      <c r="AJ571" s="92">
        <f>SUM(AJ$4:AJ186)/$BB186</f>
        <v>1807690769.4334173</v>
      </c>
      <c r="AK571" s="92">
        <f>SUM(AK$4:AK186)/$BB186</f>
        <v>6184876351.3357811</v>
      </c>
      <c r="AL571" s="92">
        <f>SUM(AL$4:AL186)/$BB186</f>
        <v>2077328538.2284501</v>
      </c>
      <c r="AM571" s="92">
        <f>SUM(AM$4:AM186)/$BB186</f>
        <v>1058503681.0839117</v>
      </c>
      <c r="AN571" s="92">
        <f>SUM(AN$4:AN186)/$BB186</f>
        <v>397960187.22617102</v>
      </c>
      <c r="AO571" s="92">
        <f>SUM(AO$4:AO186)/$BB186</f>
        <v>449071391.24212503</v>
      </c>
      <c r="AP571" s="91">
        <f>SUM(AP$4:AP186)/$BB186</f>
        <v>1699522127.1662767</v>
      </c>
      <c r="AQ571" s="91">
        <f>SUM(AQ$4:AQ186)/$BB186</f>
        <v>1387687592.0869994</v>
      </c>
      <c r="AR571" s="91">
        <f>SUM(AR$4:AR186)/$BB186</f>
        <v>1156432296.8993948</v>
      </c>
      <c r="AS571" s="91">
        <f>SUM(AS$4:AS186)/$BB186</f>
        <v>943621488.93430841</v>
      </c>
      <c r="AT571" s="91">
        <f>SUM(AT$4:AT186)/$BB186</f>
        <v>1365730585.2900171</v>
      </c>
      <c r="AU571" s="108"/>
      <c r="AV571" s="36"/>
      <c r="AW571" s="36"/>
      <c r="AX571" s="63"/>
      <c r="AY571" s="63"/>
    </row>
    <row r="572" spans="1:51" x14ac:dyDescent="0.25">
      <c r="A572" s="60">
        <v>19576</v>
      </c>
      <c r="B572" s="92">
        <f>SUM(B$4:B187)/$BB187</f>
        <v>1163809087.9705067</v>
      </c>
      <c r="C572" s="92">
        <f>SUM(C$4:C187)/$BB187</f>
        <v>1204238618.2533252</v>
      </c>
      <c r="D572" s="92">
        <f>SUM(D$4:D187)/$BB187</f>
        <v>638898322.44789338</v>
      </c>
      <c r="E572" s="92">
        <f>SUM(E$4:E187)/$BB187</f>
        <v>292346601.39342964</v>
      </c>
      <c r="F572" s="92">
        <f>SUM(F$4:F187)/$BB187</f>
        <v>447197727.23618877</v>
      </c>
      <c r="G572" s="92">
        <f>SUM(G$4:G187)/$BB187</f>
        <v>829566694.3153944</v>
      </c>
      <c r="H572" s="92">
        <f>SUM(H$4:H187)/$BB187</f>
        <v>413378869.43759733</v>
      </c>
      <c r="I572" s="92">
        <f>SUM(I$4:I187)/$BB187</f>
        <v>592937722.52728915</v>
      </c>
      <c r="J572" s="92">
        <f>SUM(J$4:J187)/$BB187</f>
        <v>532509165.50624168</v>
      </c>
      <c r="K572" s="92">
        <f>SUM(K$4:K187)/$BB187</f>
        <v>637055347.34764504</v>
      </c>
      <c r="L572" s="92">
        <f>SUM(L$4:L187)/$BB187</f>
        <v>142610390.37760994</v>
      </c>
      <c r="M572" s="92">
        <f>SUM(M$4:M187)/$BB187</f>
        <v>403582375.39158946</v>
      </c>
      <c r="N572" s="92">
        <f>SUM(N$4:N187)/$BB187</f>
        <v>859133170.45860529</v>
      </c>
      <c r="O572" s="92">
        <f>SUM(O$4:O187)/$BB187</f>
        <v>1549252208.4881828</v>
      </c>
      <c r="P572" s="92">
        <f>SUM(P$4:P187)/$BB187</f>
        <v>399169734.21119821</v>
      </c>
      <c r="Q572" s="92">
        <f>SUM(Q$4:Q187)/$BB187</f>
        <v>504022609.79934692</v>
      </c>
      <c r="R572" s="92">
        <f>SUM(R$4:R187)/$BB187</f>
        <v>1084345817.4482899</v>
      </c>
      <c r="S572" s="92">
        <f>SUM(S$4:S187)/$BB187</f>
        <v>524370830.50621939</v>
      </c>
      <c r="T572" s="92">
        <f>SUM(T$4:T187)/$BB187</f>
        <v>540854515.01299322</v>
      </c>
      <c r="U572" s="92">
        <f>SUM(U$4:U187)/$BB187</f>
        <v>428246400.74415475</v>
      </c>
      <c r="V572" s="92">
        <f>SUM(V$4:V187)/$BB187</f>
        <v>855474581.54996717</v>
      </c>
      <c r="W572" s="92">
        <f>SUM(W$4:W187)/$BB187</f>
        <v>897392330.81434512</v>
      </c>
      <c r="X572" s="92">
        <f>SUM(X$4:X187)/$BB187</f>
        <v>1595949510.5957837</v>
      </c>
      <c r="Y572" s="92">
        <f>SUM(Y$4:Y187)/$BB187</f>
        <v>495561601.50846708</v>
      </c>
      <c r="Z572" s="92">
        <f>SUM(Z$4:Z187)/$BB187</f>
        <v>662023402.44141698</v>
      </c>
      <c r="AA572" s="92">
        <f>SUM(AA$4:AA187)/$BB187</f>
        <v>604132136.62210894</v>
      </c>
      <c r="AB572" s="92">
        <f>SUM(AB$4:AB187)/$BB187</f>
        <v>1440189754.8481052</v>
      </c>
      <c r="AC572" s="92">
        <f>SUM(AC$4:AC187)/$BB187</f>
        <v>888605844.25962889</v>
      </c>
      <c r="AD572" s="92">
        <f>SUM(AD$4:AD187)/$BB187</f>
        <v>1231623422.5632758</v>
      </c>
      <c r="AE572" s="92">
        <f>SUM(AE$4:AE187)/$BB187</f>
        <v>736152506.88712263</v>
      </c>
      <c r="AF572" s="92">
        <f>SUM(AF$4:AF187)/$BB187</f>
        <v>644840029.46951938</v>
      </c>
      <c r="AG572" s="92">
        <f>SUM(AG$4:AG187)/$BB187</f>
        <v>568265334.7749542</v>
      </c>
      <c r="AH572" s="92">
        <f>SUM(AH$4:AH187)/$BB187</f>
        <v>559933982.46694589</v>
      </c>
      <c r="AI572" s="92">
        <f>SUM(AI$4:AI187)/$BB187</f>
        <v>519256707.29840821</v>
      </c>
      <c r="AJ572" s="92">
        <f>SUM(AJ$4:AJ187)/$BB187</f>
        <v>1565765362.1853726</v>
      </c>
      <c r="AK572" s="92">
        <f>SUM(AK$4:AK187)/$BB187</f>
        <v>5357144551.4905682</v>
      </c>
      <c r="AL572" s="92">
        <f>SUM(AL$4:AL187)/$BB187</f>
        <v>1799317495.5236082</v>
      </c>
      <c r="AM572" s="92">
        <f>SUM(AM$4:AM187)/$BB187</f>
        <v>916842615.31331146</v>
      </c>
      <c r="AN572" s="92">
        <f>SUM(AN$4:AN187)/$BB187</f>
        <v>344700839.63940138</v>
      </c>
      <c r="AO572" s="92">
        <f>SUM(AO$4:AO187)/$BB187</f>
        <v>388971796.87098962</v>
      </c>
      <c r="AP572" s="91">
        <f>SUM(AP$4:AP187)/$BB187</f>
        <v>1472072333.8164172</v>
      </c>
      <c r="AQ572" s="91">
        <f>SUM(AQ$4:AQ187)/$BB187</f>
        <v>1201971652.4388564</v>
      </c>
      <c r="AR572" s="91">
        <f>SUM(AR$4:AR187)/$BB187</f>
        <v>1001665254.896868</v>
      </c>
      <c r="AS572" s="91">
        <f>SUM(AS$4:AS187)/$BB187</f>
        <v>817335439.35524583</v>
      </c>
      <c r="AT572" s="91">
        <f>SUM(AT$4:AT187)/$BB187</f>
        <v>1182953001.0601068</v>
      </c>
      <c r="AU572" s="108"/>
      <c r="AV572" s="36"/>
      <c r="AW572" s="36"/>
      <c r="AX572" s="63"/>
      <c r="AY572" s="63"/>
    </row>
    <row r="573" spans="1:51" x14ac:dyDescent="0.25">
      <c r="A573" s="60">
        <v>19577</v>
      </c>
      <c r="B573" s="92">
        <f>SUM(B$4:B188)/$BB188</f>
        <v>1013082387.5526743</v>
      </c>
      <c r="C573" s="92">
        <f>SUM(C$4:C188)/$BB188</f>
        <v>1048276337.2587544</v>
      </c>
      <c r="D573" s="92">
        <f>SUM(D$4:D188)/$BB188</f>
        <v>556153985.2622776</v>
      </c>
      <c r="E573" s="92">
        <f>SUM(E$4:E188)/$BB188</f>
        <v>254485936.90592775</v>
      </c>
      <c r="F573" s="92">
        <f>SUM(F$4:F188)/$BB188</f>
        <v>389280738.59660226</v>
      </c>
      <c r="G573" s="92">
        <f>SUM(G$4:G188)/$BB188</f>
        <v>722128478.78292084</v>
      </c>
      <c r="H573" s="92">
        <f>SUM(H$4:H188)/$BB188</f>
        <v>359841788.72790486</v>
      </c>
      <c r="I573" s="92">
        <f>SUM(I$4:I188)/$BB188</f>
        <v>516145652.64847285</v>
      </c>
      <c r="J573" s="92">
        <f>SUM(J$4:J188)/$BB188</f>
        <v>463543819.62090844</v>
      </c>
      <c r="K573" s="92">
        <f>SUM(K$4:K188)/$BB188</f>
        <v>554549410.8660078</v>
      </c>
      <c r="L573" s="92">
        <f>SUM(L$4:L188)/$BB188</f>
        <v>124141334.85232142</v>
      </c>
      <c r="M573" s="92">
        <f>SUM(M$4:M188)/$BB188</f>
        <v>351314116.52329016</v>
      </c>
      <c r="N573" s="92">
        <f>SUM(N$4:N188)/$BB188</f>
        <v>747865443.02150643</v>
      </c>
      <c r="O573" s="92">
        <f>SUM(O$4:O188)/$BB188</f>
        <v>1348605627.796427</v>
      </c>
      <c r="P573" s="92">
        <f>SUM(P$4:P188)/$BB188</f>
        <v>347472909.40039384</v>
      </c>
      <c r="Q573" s="92">
        <f>SUM(Q$4:Q188)/$BB188</f>
        <v>438746014.2096808</v>
      </c>
      <c r="R573" s="92">
        <f>SUM(R$4:R188)/$BB188</f>
        <v>943910344.68258929</v>
      </c>
      <c r="S573" s="92">
        <f>SUM(S$4:S188)/$BB188</f>
        <v>456459046.61006653</v>
      </c>
      <c r="T573" s="92">
        <f>SUM(T$4:T188)/$BB188</f>
        <v>470807835.41073298</v>
      </c>
      <c r="U573" s="92">
        <f>SUM(U$4:U188)/$BB188</f>
        <v>372783971.15786618</v>
      </c>
      <c r="V573" s="92">
        <f>SUM(V$4:V188)/$BB188</f>
        <v>744680823.9306097</v>
      </c>
      <c r="W573" s="92">
        <f>SUM(W$4:W188)/$BB188</f>
        <v>781169866.29230201</v>
      </c>
      <c r="X573" s="92">
        <f>SUM(X$4:X188)/$BB188</f>
        <v>1389255433.1699886</v>
      </c>
      <c r="Y573" s="92">
        <f>SUM(Y$4:Y188)/$BB188</f>
        <v>431381051.41199094</v>
      </c>
      <c r="Z573" s="92">
        <f>SUM(Z$4:Z188)/$BB188</f>
        <v>576283785.49080253</v>
      </c>
      <c r="AA573" s="92">
        <f>SUM(AA$4:AA188)/$BB188</f>
        <v>525892175.24347115</v>
      </c>
      <c r="AB573" s="92">
        <f>SUM(AB$4:AB188)/$BB188</f>
        <v>1253668379.7989993</v>
      </c>
      <c r="AC573" s="92">
        <f>SUM(AC$4:AC188)/$BB188</f>
        <v>773521319.32502699</v>
      </c>
      <c r="AD573" s="92">
        <f>SUM(AD$4:AD188)/$BB188</f>
        <v>1072114132.0967641</v>
      </c>
      <c r="AE573" s="92">
        <f>SUM(AE$4:AE188)/$BB188</f>
        <v>640812515.3107357</v>
      </c>
      <c r="AF573" s="92">
        <f>SUM(AF$4:AF188)/$BB188</f>
        <v>561326449.37245071</v>
      </c>
      <c r="AG573" s="92">
        <f>SUM(AG$4:AG188)/$BB188</f>
        <v>494668841.58442658</v>
      </c>
      <c r="AH573" s="92">
        <f>SUM(AH$4:AH188)/$BB188</f>
        <v>487416939.68036133</v>
      </c>
      <c r="AI573" s="92">
        <f>SUM(AI$4:AI188)/$BB188</f>
        <v>452008010.61867946</v>
      </c>
      <c r="AJ573" s="92">
        <f>SUM(AJ$4:AJ188)/$BB188</f>
        <v>1362980694.6407137</v>
      </c>
      <c r="AK573" s="92">
        <f>SUM(AK$4:AK188)/$BB188</f>
        <v>4663330181.0349445</v>
      </c>
      <c r="AL573" s="92">
        <f>SUM(AL$4:AL188)/$BB188</f>
        <v>1566285285.5735762</v>
      </c>
      <c r="AM573" s="92">
        <f>SUM(AM$4:AM188)/$BB188</f>
        <v>798100657.49488819</v>
      </c>
      <c r="AN573" s="92">
        <f>SUM(AN$4:AN188)/$BB188</f>
        <v>300058198.46499789</v>
      </c>
      <c r="AO573" s="92">
        <f>SUM(AO$4:AO188)/$BB188</f>
        <v>338595732.46115488</v>
      </c>
      <c r="AP573" s="91">
        <f>SUM(AP$4:AP188)/$BB188</f>
        <v>1281421252.5168672</v>
      </c>
      <c r="AQ573" s="91">
        <f>SUM(AQ$4:AQ188)/$BB188</f>
        <v>1046302369.3999096</v>
      </c>
      <c r="AR573" s="91">
        <f>SUM(AR$4:AR188)/$BB188</f>
        <v>871937771.15009165</v>
      </c>
      <c r="AS573" s="91">
        <f>SUM(AS$4:AS188)/$BB188</f>
        <v>711480990.99971592</v>
      </c>
      <c r="AT573" s="91">
        <f>SUM(AT$4:AT188)/$BB188</f>
        <v>1029746730.9695015</v>
      </c>
      <c r="AU573" s="108"/>
      <c r="AV573" s="36"/>
      <c r="AW573" s="36"/>
      <c r="AX573" s="63"/>
      <c r="AY573" s="63"/>
    </row>
    <row r="574" spans="1:51" x14ac:dyDescent="0.25">
      <c r="A574" s="60">
        <v>19578</v>
      </c>
      <c r="B574" s="92">
        <f>SUM(B$4:B189)/$BB189</f>
        <v>886386135.03598547</v>
      </c>
      <c r="C574" s="92">
        <f>SUM(C$4:C189)/$BB189</f>
        <v>917179189.70515668</v>
      </c>
      <c r="D574" s="92">
        <f>SUM(D$4:D189)/$BB189</f>
        <v>486601612.07640558</v>
      </c>
      <c r="E574" s="92">
        <f>SUM(E$4:E189)/$BB189</f>
        <v>222661333.37812972</v>
      </c>
      <c r="F574" s="92">
        <f>SUM(F$4:F189)/$BB189</f>
        <v>340597511.72823614</v>
      </c>
      <c r="G574" s="92">
        <f>SUM(G$4:G189)/$BB189</f>
        <v>631819223.02836907</v>
      </c>
      <c r="H574" s="92">
        <f>SUM(H$4:H189)/$BB189</f>
        <v>314840168.07788348</v>
      </c>
      <c r="I574" s="92">
        <f>SUM(I$4:I189)/$BB189</f>
        <v>451596578.56917131</v>
      </c>
      <c r="J574" s="92">
        <f>SUM(J$4:J189)/$BB189</f>
        <v>405573734.48946232</v>
      </c>
      <c r="K574" s="92">
        <f>SUM(K$4:K189)/$BB189</f>
        <v>485197482.3323797</v>
      </c>
      <c r="L574" s="92">
        <f>SUM(L$4:L189)/$BB189</f>
        <v>108616803.5125521</v>
      </c>
      <c r="M574" s="92">
        <f>SUM(M$4:M189)/$BB189</f>
        <v>307379042.77839381</v>
      </c>
      <c r="N574" s="92">
        <f>SUM(N$4:N189)/$BB189</f>
        <v>654337251.51969266</v>
      </c>
      <c r="O574" s="92">
        <f>SUM(O$4:O189)/$BB189</f>
        <v>1179948348.7726865</v>
      </c>
      <c r="P574" s="92">
        <f>SUM(P$4:P189)/$BB189</f>
        <v>304018133.71172386</v>
      </c>
      <c r="Q574" s="92">
        <f>SUM(Q$4:Q189)/$BB189</f>
        <v>383876517.65713048</v>
      </c>
      <c r="R574" s="92">
        <f>SUM(R$4:R189)/$BB189</f>
        <v>825864612.0640775</v>
      </c>
      <c r="S574" s="92">
        <f>SUM(S$4:S189)/$BB189</f>
        <v>399374504.73563695</v>
      </c>
      <c r="T574" s="92">
        <f>SUM(T$4:T189)/$BB189</f>
        <v>411928743.12324345</v>
      </c>
      <c r="U574" s="92">
        <f>SUM(U$4:U189)/$BB189</f>
        <v>326163964.93029881</v>
      </c>
      <c r="V574" s="92">
        <f>SUM(V$4:V189)/$BB189</f>
        <v>651550993.66462195</v>
      </c>
      <c r="W574" s="92">
        <f>SUM(W$4:W189)/$BB189</f>
        <v>683476811.31048405</v>
      </c>
      <c r="X574" s="92">
        <f>SUM(X$4:X189)/$BB189</f>
        <v>1215514765.3618083</v>
      </c>
      <c r="Y574" s="92">
        <f>SUM(Y$4:Y189)/$BB189</f>
        <v>377432849.67903215</v>
      </c>
      <c r="Z574" s="92">
        <f>SUM(Z$4:Z189)/$BB189</f>
        <v>504213699.49328119</v>
      </c>
      <c r="AA574" s="92">
        <f>SUM(AA$4:AA189)/$BB189</f>
        <v>460125919.91031659</v>
      </c>
      <c r="AB574" s="92">
        <f>SUM(AB$4:AB189)/$BB189</f>
        <v>1096884339.3634455</v>
      </c>
      <c r="AC574" s="92">
        <f>SUM(AC$4:AC189)/$BB189</f>
        <v>676784875.96865678</v>
      </c>
      <c r="AD574" s="92">
        <f>SUM(AD$4:AD189)/$BB189</f>
        <v>938035518.99799073</v>
      </c>
      <c r="AE574" s="92">
        <f>SUM(AE$4:AE189)/$BB189</f>
        <v>560672769.53855586</v>
      </c>
      <c r="AF574" s="92">
        <f>SUM(AF$4:AF189)/$BB189</f>
        <v>491127480.01166356</v>
      </c>
      <c r="AG574" s="92">
        <f>SUM(AG$4:AG189)/$BB189</f>
        <v>432805864.54867733</v>
      </c>
      <c r="AH574" s="92">
        <f>SUM(AH$4:AH189)/$BB189</f>
        <v>426461718.21003318</v>
      </c>
      <c r="AI574" s="92">
        <f>SUM(AI$4:AI189)/$BB189</f>
        <v>395480784.93104947</v>
      </c>
      <c r="AJ574" s="92">
        <f>SUM(AJ$4:AJ189)/$BB189</f>
        <v>1192526107.7841845</v>
      </c>
      <c r="AK574" s="92">
        <f>SUM(AK$4:AK189)/$BB189</f>
        <v>4080131344.2125702</v>
      </c>
      <c r="AL574" s="92">
        <f>SUM(AL$4:AL189)/$BB189</f>
        <v>1370405520.772347</v>
      </c>
      <c r="AM574" s="92">
        <f>SUM(AM$4:AM189)/$BB189</f>
        <v>698289862.27104449</v>
      </c>
      <c r="AN574" s="92">
        <f>SUM(AN$4:AN189)/$BB189</f>
        <v>262532950.20681524</v>
      </c>
      <c r="AO574" s="92">
        <f>SUM(AO$4:AO189)/$BB189</f>
        <v>296251127.86427867</v>
      </c>
      <c r="AP574" s="91">
        <f>SUM(AP$4:AP189)/$BB189</f>
        <v>1121165851.0914073</v>
      </c>
      <c r="AQ574" s="91">
        <f>SUM(AQ$4:AQ189)/$BB189</f>
        <v>915451659.04143703</v>
      </c>
      <c r="AR574" s="91">
        <f>SUM(AR$4:AR189)/$BB189</f>
        <v>762892982.73729897</v>
      </c>
      <c r="AS574" s="91">
        <f>SUM(AS$4:AS189)/$BB189</f>
        <v>622503228.75296855</v>
      </c>
      <c r="AT574" s="91">
        <f>SUM(AT$4:AT189)/$BB189</f>
        <v>900966367.24330115</v>
      </c>
      <c r="AU574" s="108"/>
      <c r="AV574" s="36"/>
      <c r="AW574" s="36"/>
      <c r="AX574" s="63"/>
      <c r="AY574" s="63"/>
    </row>
    <row r="575" spans="1:51" x14ac:dyDescent="0.25">
      <c r="A575" s="60">
        <v>19579</v>
      </c>
      <c r="B575" s="92">
        <f>SUM(B$4:B190)/$BB190</f>
        <v>778752716.94423163</v>
      </c>
      <c r="C575" s="92">
        <f>SUM(C$4:C190)/$BB190</f>
        <v>805806926.7741071</v>
      </c>
      <c r="D575" s="92">
        <f>SUM(D$4:D190)/$BB190</f>
        <v>427514116.77387053</v>
      </c>
      <c r="E575" s="92">
        <f>SUM(E$4:E190)/$BB190</f>
        <v>195624976.91064385</v>
      </c>
      <c r="F575" s="92">
        <f>SUM(F$4:F190)/$BB190</f>
        <v>299239159.77596235</v>
      </c>
      <c r="G575" s="92">
        <f>SUM(G$4:G190)/$BB190</f>
        <v>555097965.8250941</v>
      </c>
      <c r="H575" s="92">
        <f>SUM(H$4:H190)/$BB190</f>
        <v>276609523.27125686</v>
      </c>
      <c r="I575" s="92">
        <f>SUM(I$4:I190)/$BB190</f>
        <v>396759592.8549093</v>
      </c>
      <c r="J575" s="92">
        <f>SUM(J$4:J190)/$BB190</f>
        <v>356325846.82832819</v>
      </c>
      <c r="K575" s="92">
        <f>SUM(K$4:K190)/$BB190</f>
        <v>426280291.24006313</v>
      </c>
      <c r="L575" s="92">
        <f>SUM(L$4:L190)/$BB190</f>
        <v>95428153.817673892</v>
      </c>
      <c r="M575" s="92">
        <f>SUM(M$4:M190)/$BB190</f>
        <v>270054465.12455624</v>
      </c>
      <c r="N575" s="92">
        <f>SUM(N$4:N190)/$BB190</f>
        <v>574881380.15276265</v>
      </c>
      <c r="O575" s="92">
        <f>SUM(O$4:O190)/$BB190</f>
        <v>1036667332.0096109</v>
      </c>
      <c r="P575" s="92">
        <f>SUM(P$4:P190)/$BB190</f>
        <v>267101582.03888297</v>
      </c>
      <c r="Q575" s="92">
        <f>SUM(Q$4:Q190)/$BB190</f>
        <v>337262730.49235368</v>
      </c>
      <c r="R575" s="92">
        <f>SUM(R$4:R190)/$BB190</f>
        <v>725580090.68920827</v>
      </c>
      <c r="S575" s="92">
        <f>SUM(S$4:S190)/$BB190</f>
        <v>350878936.58752865</v>
      </c>
      <c r="T575" s="92">
        <f>SUM(T$4:T190)/$BB190</f>
        <v>361908668.76048428</v>
      </c>
      <c r="U575" s="92">
        <f>SUM(U$4:U190)/$BB190</f>
        <v>286558426.51059479</v>
      </c>
      <c r="V575" s="92">
        <f>SUM(V$4:V190)/$BB190</f>
        <v>572433520.32911706</v>
      </c>
      <c r="W575" s="92">
        <f>SUM(W$4:W190)/$BB190</f>
        <v>600482698.27571368</v>
      </c>
      <c r="X575" s="92">
        <f>SUM(X$4:X190)/$BB190</f>
        <v>1067915257.1007054</v>
      </c>
      <c r="Y575" s="92">
        <f>SUM(Y$4:Y190)/$BB190</f>
        <v>331601706.33428133</v>
      </c>
      <c r="Z575" s="92">
        <f>SUM(Z$4:Z190)/$BB190</f>
        <v>442987321.54891509</v>
      </c>
      <c r="AA575" s="92">
        <f>SUM(AA$4:AA190)/$BB190</f>
        <v>404254710.77719182</v>
      </c>
      <c r="AB575" s="92">
        <f>SUM(AB$4:AB190)/$BB190</f>
        <v>963690075.00284767</v>
      </c>
      <c r="AC575" s="92">
        <f>SUM(AC$4:AC190)/$BB190</f>
        <v>594603454.31297028</v>
      </c>
      <c r="AD575" s="92">
        <f>SUM(AD$4:AD190)/$BB190</f>
        <v>824130438.21746588</v>
      </c>
      <c r="AE575" s="92">
        <f>SUM(AE$4:AE190)/$BB190</f>
        <v>492590845.58270615</v>
      </c>
      <c r="AF575" s="92">
        <f>SUM(AF$4:AF190)/$BB190</f>
        <v>431490686.06615609</v>
      </c>
      <c r="AG575" s="92">
        <f>SUM(AG$4:AG190)/$BB190</f>
        <v>380250967.73782939</v>
      </c>
      <c r="AH575" s="92">
        <f>SUM(AH$4:AH190)/$BB190</f>
        <v>374677965.87675601</v>
      </c>
      <c r="AI575" s="92">
        <f>SUM(AI$4:AI190)/$BB190</f>
        <v>347458578.02731353</v>
      </c>
      <c r="AJ575" s="92">
        <f>SUM(AJ$4:AJ190)/$BB190</f>
        <v>1047718182.518981</v>
      </c>
      <c r="AK575" s="92">
        <f>SUM(AK$4:AK190)/$BB190</f>
        <v>3584681032.390305</v>
      </c>
      <c r="AL575" s="92">
        <f>SUM(AL$4:AL190)/$BB190</f>
        <v>1203997872.1427081</v>
      </c>
      <c r="AM575" s="92">
        <f>SUM(AM$4:AM190)/$BB190</f>
        <v>613496714.507447</v>
      </c>
      <c r="AN575" s="92">
        <f>SUM(AN$4:AN190)/$BB190</f>
        <v>230653770.5818322</v>
      </c>
      <c r="AO575" s="92">
        <f>SUM(AO$4:AO190)/$BB190</f>
        <v>260277678.57229328</v>
      </c>
      <c r="AP575" s="91">
        <f>SUM(AP$4:AP190)/$BB190</f>
        <v>985022573.55784321</v>
      </c>
      <c r="AQ575" s="91">
        <f>SUM(AQ$4:AQ190)/$BB190</f>
        <v>804288884.13202345</v>
      </c>
      <c r="AR575" s="91">
        <f>SUM(AR$4:AR190)/$BB190</f>
        <v>670255185.50449491</v>
      </c>
      <c r="AS575" s="91">
        <f>SUM(AS$4:AS190)/$BB190</f>
        <v>546913116.66740048</v>
      </c>
      <c r="AT575" s="91">
        <f>SUM(AT$4:AT190)/$BB190</f>
        <v>791562620.29670715</v>
      </c>
      <c r="AU575" s="108"/>
      <c r="AV575" s="36"/>
      <c r="AW575" s="36"/>
      <c r="AX575" s="63"/>
      <c r="AY575" s="63"/>
    </row>
    <row r="576" spans="1:51" x14ac:dyDescent="0.25">
      <c r="A576" s="60">
        <v>19580</v>
      </c>
      <c r="B576" s="92">
        <f>SUM(B$4:B191)/$BB191</f>
        <v>683328241.07387364</v>
      </c>
      <c r="C576" s="92">
        <f>SUM(C$4:C191)/$BB191</f>
        <v>707067625.79910564</v>
      </c>
      <c r="D576" s="92">
        <f>SUM(D$4:D191)/$BB191</f>
        <v>375128940.49097663</v>
      </c>
      <c r="E576" s="92">
        <f>SUM(E$4:E191)/$BB191</f>
        <v>171655262.33514905</v>
      </c>
      <c r="F576" s="92">
        <f>SUM(F$4:F191)/$BB191</f>
        <v>262572140.05857679</v>
      </c>
      <c r="G576" s="92">
        <f>SUM(G$4:G191)/$BB191</f>
        <v>487079266.23281854</v>
      </c>
      <c r="H576" s="92">
        <f>SUM(H$4:H191)/$BB191</f>
        <v>242715437.35782042</v>
      </c>
      <c r="I576" s="92">
        <f>SUM(I$4:I191)/$BB191</f>
        <v>348142812.07334149</v>
      </c>
      <c r="J576" s="92">
        <f>SUM(J$4:J191)/$BB191</f>
        <v>312664244.57822686</v>
      </c>
      <c r="K576" s="92">
        <f>SUM(K$4:K191)/$BB191</f>
        <v>374046136.06781381</v>
      </c>
      <c r="L576" s="92">
        <f>SUM(L$4:L191)/$BB191</f>
        <v>83735488.128097877</v>
      </c>
      <c r="M576" s="92">
        <f>SUM(M$4:M191)/$BB191</f>
        <v>236963660.57976401</v>
      </c>
      <c r="N576" s="92">
        <f>SUM(N$4:N191)/$BB191</f>
        <v>504438293.55036515</v>
      </c>
      <c r="O576" s="92">
        <f>SUM(O$4:O191)/$BB191</f>
        <v>909638810.45460248</v>
      </c>
      <c r="P576" s="92">
        <f>SUM(P$4:P191)/$BB191</f>
        <v>234372542.60429731</v>
      </c>
      <c r="Q576" s="92">
        <f>SUM(Q$4:Q191)/$BB191</f>
        <v>295936348.53625315</v>
      </c>
      <c r="R576" s="92">
        <f>SUM(R$4:R191)/$BB191</f>
        <v>636670937.8868047</v>
      </c>
      <c r="S576" s="92">
        <f>SUM(S$4:S191)/$BB191</f>
        <v>307884279.83136958</v>
      </c>
      <c r="T576" s="92">
        <f>SUM(T$4:T191)/$BB191</f>
        <v>317562393.74205989</v>
      </c>
      <c r="U576" s="92">
        <f>SUM(U$4:U191)/$BB191</f>
        <v>251445329.7051194</v>
      </c>
      <c r="V576" s="92">
        <f>SUM(V$4:V191)/$BB191</f>
        <v>502290380.14321584</v>
      </c>
      <c r="W576" s="92">
        <f>SUM(W$4:W191)/$BB191</f>
        <v>526902725.56356418</v>
      </c>
      <c r="X576" s="92">
        <f>SUM(X$4:X191)/$BB191</f>
        <v>937058042.66876912</v>
      </c>
      <c r="Y576" s="92">
        <f>SUM(Y$4:Y191)/$BB191</f>
        <v>290969178.62656283</v>
      </c>
      <c r="Z576" s="92">
        <f>SUM(Z$4:Z191)/$BB191</f>
        <v>388705948.57195419</v>
      </c>
      <c r="AA576" s="92">
        <f>SUM(AA$4:AA191)/$BB191</f>
        <v>354721002.97518152</v>
      </c>
      <c r="AB576" s="92">
        <f>SUM(AB$4:AB191)/$BB191</f>
        <v>845604118.56284678</v>
      </c>
      <c r="AC576" s="92">
        <f>SUM(AC$4:AC191)/$BB191</f>
        <v>521743934.07229042</v>
      </c>
      <c r="AD576" s="92">
        <f>SUM(AD$4:AD191)/$BB191</f>
        <v>723145780.10284829</v>
      </c>
      <c r="AE576" s="92">
        <f>SUM(AE$4:AE191)/$BB191</f>
        <v>432231645.68495727</v>
      </c>
      <c r="AF576" s="92">
        <f>SUM(AF$4:AF191)/$BB191</f>
        <v>378618545.68762875</v>
      </c>
      <c r="AG576" s="92">
        <f>SUM(AG$4:AG191)/$BB191</f>
        <v>333657357.24597496</v>
      </c>
      <c r="AH576" s="92">
        <f>SUM(AH$4:AH191)/$BB191</f>
        <v>328768599.63044149</v>
      </c>
      <c r="AI576" s="92">
        <f>SUM(AI$4:AI191)/$BB191</f>
        <v>304883464.56798214</v>
      </c>
      <c r="AJ576" s="92">
        <f>SUM(AJ$4:AJ191)/$BB191</f>
        <v>919335941.37735903</v>
      </c>
      <c r="AK576" s="92">
        <f>SUM(AK$4:AK191)/$BB191</f>
        <v>3145430190.6575203</v>
      </c>
      <c r="AL576" s="92">
        <f>SUM(AL$4:AL191)/$BB191</f>
        <v>1056466002.2246853</v>
      </c>
      <c r="AM576" s="92">
        <f>SUM(AM$4:AM191)/$BB191</f>
        <v>538321701.29888725</v>
      </c>
      <c r="AN576" s="92">
        <f>SUM(AN$4:AN191)/$BB191</f>
        <v>202390645.81218484</v>
      </c>
      <c r="AO576" s="92">
        <f>SUM(AO$4:AO191)/$BB191</f>
        <v>228384819.38511208</v>
      </c>
      <c r="AP576" s="91">
        <f>SUM(AP$4:AP191)/$BB191</f>
        <v>864322150.63241947</v>
      </c>
      <c r="AQ576" s="91">
        <f>SUM(AQ$4:AQ191)/$BB191</f>
        <v>705735374.25041902</v>
      </c>
      <c r="AR576" s="91">
        <f>SUM(AR$4:AR191)/$BB191</f>
        <v>588125478.08442378</v>
      </c>
      <c r="AS576" s="91">
        <f>SUM(AS$4:AS191)/$BB191</f>
        <v>479897215.60054445</v>
      </c>
      <c r="AT576" s="91">
        <f>SUM(AT$4:AT191)/$BB191</f>
        <v>694568604.97502303</v>
      </c>
      <c r="AU576" s="108"/>
      <c r="AV576" s="36"/>
      <c r="AW576" s="36"/>
      <c r="AX576" s="63"/>
      <c r="AY576" s="63"/>
    </row>
    <row r="577" spans="1:51" x14ac:dyDescent="0.25">
      <c r="A577" s="60">
        <v>19581</v>
      </c>
      <c r="B577" s="92">
        <f>SUM(B$4:B192)/$BB192</f>
        <v>601298918.84625566</v>
      </c>
      <c r="C577" s="92">
        <f>SUM(C$4:C192)/$BB192</f>
        <v>622188764.60822225</v>
      </c>
      <c r="D577" s="92">
        <f>SUM(D$4:D192)/$BB192</f>
        <v>330097367.96924531</v>
      </c>
      <c r="E577" s="92">
        <f>SUM(E$4:E192)/$BB192</f>
        <v>151050199.80511144</v>
      </c>
      <c r="F577" s="92">
        <f>SUM(F$4:F192)/$BB192</f>
        <v>231052234.68203208</v>
      </c>
      <c r="G577" s="92">
        <f>SUM(G$4:G192)/$BB192</f>
        <v>428608661.40614319</v>
      </c>
      <c r="H577" s="92">
        <f>SUM(H$4:H192)/$BB192</f>
        <v>213579195.2664212</v>
      </c>
      <c r="I577" s="92">
        <f>SUM(I$4:I192)/$BB192</f>
        <v>306350623.21019852</v>
      </c>
      <c r="J577" s="92">
        <f>SUM(J$4:J192)/$BB192</f>
        <v>275131680.10873431</v>
      </c>
      <c r="K577" s="92">
        <f>SUM(K$4:K192)/$BB192</f>
        <v>329144338.22087884</v>
      </c>
      <c r="L577" s="92">
        <f>SUM(L$4:L192)/$BB192</f>
        <v>73684177.395082921</v>
      </c>
      <c r="M577" s="92">
        <f>SUM(M$4:M192)/$BB192</f>
        <v>208518022.62586728</v>
      </c>
      <c r="N577" s="92">
        <f>SUM(N$4:N192)/$BB192</f>
        <v>443883675.90667528</v>
      </c>
      <c r="O577" s="92">
        <f>SUM(O$4:O192)/$BB192</f>
        <v>800441882.4111861</v>
      </c>
      <c r="P577" s="92">
        <f>SUM(P$4:P192)/$BB192</f>
        <v>206237818.71661755</v>
      </c>
      <c r="Q577" s="92">
        <f>SUM(Q$4:Q192)/$BB192</f>
        <v>260411192.64529637</v>
      </c>
      <c r="R577" s="92">
        <f>SUM(R$4:R192)/$BB192</f>
        <v>560242568.88771176</v>
      </c>
      <c r="S577" s="92">
        <f>SUM(S$4:S192)/$BB192</f>
        <v>270925011.16892761</v>
      </c>
      <c r="T577" s="92">
        <f>SUM(T$4:T192)/$BB192</f>
        <v>279441192.01847875</v>
      </c>
      <c r="U577" s="92">
        <f>SUM(U$4:U192)/$BB192</f>
        <v>221261249.07335591</v>
      </c>
      <c r="V577" s="92">
        <f>SUM(V$4:V192)/$BB192</f>
        <v>441993537.41116261</v>
      </c>
      <c r="W577" s="92">
        <f>SUM(W$4:W192)/$BB192</f>
        <v>463651499.64494896</v>
      </c>
      <c r="X577" s="92">
        <f>SUM(X$4:X192)/$BB192</f>
        <v>824569864.90733516</v>
      </c>
      <c r="Y577" s="92">
        <f>SUM(Y$4:Y192)/$BB192</f>
        <v>256040412.96733621</v>
      </c>
      <c r="Z577" s="92">
        <f>SUM(Z$4:Z192)/$BB192</f>
        <v>342044378.46833086</v>
      </c>
      <c r="AA577" s="92">
        <f>SUM(AA$4:AA192)/$BB192</f>
        <v>312140891.41764188</v>
      </c>
      <c r="AB577" s="92">
        <f>SUM(AB$4:AB192)/$BB192</f>
        <v>744094417.71370113</v>
      </c>
      <c r="AC577" s="92">
        <f>SUM(AC$4:AC192)/$BB192</f>
        <v>459112116.40408522</v>
      </c>
      <c r="AD577" s="92">
        <f>SUM(AD$4:AD192)/$BB192</f>
        <v>636336787.64919078</v>
      </c>
      <c r="AE577" s="92">
        <f>SUM(AE$4:AE192)/$BB192</f>
        <v>380345379.36983019</v>
      </c>
      <c r="AF577" s="92">
        <f>SUM(AF$4:AF192)/$BB192</f>
        <v>333168286.06375772</v>
      </c>
      <c r="AG577" s="92">
        <f>SUM(AG$4:AG192)/$BB192</f>
        <v>293604304.34783643</v>
      </c>
      <c r="AH577" s="92">
        <f>SUM(AH$4:AH192)/$BB192</f>
        <v>289303606.45918876</v>
      </c>
      <c r="AI577" s="92">
        <f>SUM(AI$4:AI192)/$BB192</f>
        <v>268284821.17810762</v>
      </c>
      <c r="AJ577" s="92">
        <f>SUM(AJ$4:AJ192)/$BB192</f>
        <v>808975467.29341722</v>
      </c>
      <c r="AK577" s="92">
        <f>SUM(AK$4:AK192)/$BB192</f>
        <v>2767839142.5348277</v>
      </c>
      <c r="AL577" s="92">
        <f>SUM(AL$4:AL192)/$BB192</f>
        <v>929643943.91480196</v>
      </c>
      <c r="AM577" s="92">
        <f>SUM(AM$4:AM192)/$BB192</f>
        <v>473699368.88023275</v>
      </c>
      <c r="AN577" s="92">
        <f>SUM(AN$4:AN192)/$BB192</f>
        <v>178094933.22246036</v>
      </c>
      <c r="AO577" s="92">
        <f>SUM(AO$4:AO192)/$BB192</f>
        <v>200968937.11381629</v>
      </c>
      <c r="AP577" s="91">
        <f>SUM(AP$4:AP192)/$BB192</f>
        <v>760565038.54084301</v>
      </c>
      <c r="AQ577" s="91">
        <f>SUM(AQ$4:AQ192)/$BB192</f>
        <v>621016256.5040822</v>
      </c>
      <c r="AR577" s="91">
        <f>SUM(AR$4:AR192)/$BB192</f>
        <v>517524688.96883059</v>
      </c>
      <c r="AS577" s="91">
        <f>SUM(AS$4:AS192)/$BB192</f>
        <v>422288618.72092158</v>
      </c>
      <c r="AT577" s="91">
        <f>SUM(AT$4:AT192)/$BB192</f>
        <v>611190057.47577584</v>
      </c>
      <c r="AU577" s="108"/>
      <c r="AV577" s="36"/>
      <c r="AW577" s="36"/>
      <c r="AX577" s="63"/>
      <c r="AY577" s="63"/>
    </row>
    <row r="578" spans="1:51" x14ac:dyDescent="0.25">
      <c r="A578" s="60">
        <v>19582</v>
      </c>
      <c r="B578" s="92">
        <f>SUM(B$4:B193)/$BB193</f>
        <v>527750057.41105491</v>
      </c>
      <c r="C578" s="92">
        <f>SUM(C$4:C193)/$BB193</f>
        <v>546084887.54570866</v>
      </c>
      <c r="D578" s="92">
        <f>SUM(D$4:D193)/$BB193</f>
        <v>289721271.19958818</v>
      </c>
      <c r="E578" s="92">
        <f>SUM(E$4:E193)/$BB193</f>
        <v>132575216.7270631</v>
      </c>
      <c r="F578" s="92">
        <f>SUM(F$4:F193)/$BB193</f>
        <v>202790922.31103086</v>
      </c>
      <c r="G578" s="92">
        <f>SUM(G$4:G193)/$BB193</f>
        <v>376182939.14843976</v>
      </c>
      <c r="H578" s="92">
        <f>SUM(H$4:H193)/$BB193</f>
        <v>187455100.88676447</v>
      </c>
      <c r="I578" s="92">
        <f>SUM(I$4:I193)/$BB193</f>
        <v>268879066.74083787</v>
      </c>
      <c r="J578" s="92">
        <f>SUM(J$4:J193)/$BB193</f>
        <v>241479222.3722181</v>
      </c>
      <c r="K578" s="92">
        <f>SUM(K$4:K193)/$BB193</f>
        <v>288884660.02873695</v>
      </c>
      <c r="L578" s="92">
        <f>SUM(L$4:L193)/$BB193</f>
        <v>64671998.938193664</v>
      </c>
      <c r="M578" s="92">
        <f>SUM(M$4:M193)/$BB193</f>
        <v>183013426.24655893</v>
      </c>
      <c r="N578" s="92">
        <f>SUM(N$4:N193)/$BB193</f>
        <v>389589420.27400488</v>
      </c>
      <c r="O578" s="92">
        <f>SUM(O$4:O193)/$BB193</f>
        <v>702534218.53859711</v>
      </c>
      <c r="P578" s="92">
        <f>SUM(P$4:P193)/$BB193</f>
        <v>181011790.76282397</v>
      </c>
      <c r="Q578" s="92">
        <f>SUM(Q$4:Q193)/$BB193</f>
        <v>228558692.91666356</v>
      </c>
      <c r="R578" s="92">
        <f>SUM(R$4:R193)/$BB193</f>
        <v>491715558.55690867</v>
      </c>
      <c r="S578" s="92">
        <f>SUM(S$4:S193)/$BB193</f>
        <v>237786730.59525877</v>
      </c>
      <c r="T578" s="92">
        <f>SUM(T$4:T193)/$BB193</f>
        <v>245261027.11325026</v>
      </c>
      <c r="U578" s="92">
        <f>SUM(U$4:U193)/$BB193</f>
        <v>194197717.55599692</v>
      </c>
      <c r="V578" s="92">
        <f>SUM(V$4:V193)/$BB193</f>
        <v>387930332.58969474</v>
      </c>
      <c r="W578" s="92">
        <f>SUM(W$4:W193)/$BB193</f>
        <v>406939363.29931247</v>
      </c>
      <c r="X578" s="92">
        <f>SUM(X$4:X193)/$BB193</f>
        <v>723711028.98261476</v>
      </c>
      <c r="Y578" s="92">
        <f>SUM(Y$4:Y193)/$BB193</f>
        <v>224722691.11774752</v>
      </c>
      <c r="Z578" s="92">
        <f>SUM(Z$4:Z193)/$BB193</f>
        <v>300206853.70596296</v>
      </c>
      <c r="AA578" s="92">
        <f>SUM(AA$4:AA193)/$BB193</f>
        <v>273962941.0109213</v>
      </c>
      <c r="AB578" s="92">
        <f>SUM(AB$4:AB193)/$BB193</f>
        <v>653079120.27591014</v>
      </c>
      <c r="AC578" s="92">
        <f>SUM(AC$4:AC193)/$BB193</f>
        <v>402955407.69914448</v>
      </c>
      <c r="AD578" s="92">
        <f>SUM(AD$4:AD193)/$BB193</f>
        <v>558502460.36085927</v>
      </c>
      <c r="AE578" s="92">
        <f>SUM(AE$4:AE193)/$BB193</f>
        <v>333823236.88341612</v>
      </c>
      <c r="AF578" s="92">
        <f>SUM(AF$4:AF193)/$BB193</f>
        <v>292417064.67189389</v>
      </c>
      <c r="AG578" s="92">
        <f>SUM(AG$4:AG193)/$BB193</f>
        <v>257692036.46712273</v>
      </c>
      <c r="AH578" s="92">
        <f>SUM(AH$4:AH193)/$BB193</f>
        <v>253918721.24026281</v>
      </c>
      <c r="AI578" s="92">
        <f>SUM(AI$4:AI193)/$BB193</f>
        <v>235469734.38863286</v>
      </c>
      <c r="AJ578" s="92">
        <f>SUM(AJ$4:AJ193)/$BB193</f>
        <v>710024355.27127922</v>
      </c>
      <c r="AK578" s="92">
        <f>SUM(AK$4:AK193)/$BB193</f>
        <v>2429284626.8068714</v>
      </c>
      <c r="AL578" s="92">
        <f>SUM(AL$4:AL193)/$BB193</f>
        <v>815933057.54099286</v>
      </c>
      <c r="AM578" s="92">
        <f>SUM(AM$4:AM193)/$BB193</f>
        <v>415757882.21473503</v>
      </c>
      <c r="AN578" s="92">
        <f>SUM(AN$4:AN193)/$BB193</f>
        <v>156310976.35706472</v>
      </c>
      <c r="AO578" s="92">
        <f>SUM(AO$4:AO193)/$BB193</f>
        <v>176387340.61341634</v>
      </c>
      <c r="AP578" s="91">
        <f>SUM(AP$4:AP193)/$BB193</f>
        <v>667534657.43019426</v>
      </c>
      <c r="AQ578" s="91">
        <f>SUM(AQ$4:AQ193)/$BB193</f>
        <v>545055656.00869811</v>
      </c>
      <c r="AR578" s="91">
        <f>SUM(AR$4:AR193)/$BB193</f>
        <v>454223087.52405334</v>
      </c>
      <c r="AS578" s="91">
        <f>SUM(AS$4:AS193)/$BB193</f>
        <v>370635731.45467806</v>
      </c>
      <c r="AT578" s="91">
        <f>SUM(AT$4:AT193)/$BB193</f>
        <v>536431374.62819552</v>
      </c>
      <c r="AU578" s="108"/>
      <c r="AV578" s="36"/>
      <c r="AW578" s="36"/>
      <c r="AX578" s="63"/>
      <c r="AY578" s="63"/>
    </row>
    <row r="579" spans="1:51" x14ac:dyDescent="0.25">
      <c r="A579" s="60">
        <v>19583</v>
      </c>
      <c r="B579" s="92">
        <f>SUM(B$4:B194)/$BB194</f>
        <v>463407008.4346658</v>
      </c>
      <c r="C579" s="92">
        <f>SUM(C$4:C194)/$BB194</f>
        <v>479506585.71031129</v>
      </c>
      <c r="D579" s="92">
        <f>SUM(D$4:D194)/$BB194</f>
        <v>254399088.1439603</v>
      </c>
      <c r="E579" s="92">
        <f>SUM(E$4:E194)/$BB194</f>
        <v>116412668.12959337</v>
      </c>
      <c r="F579" s="92">
        <f>SUM(F$4:F194)/$BB194</f>
        <v>178067124.05557999</v>
      </c>
      <c r="G579" s="92">
        <f>SUM(G$4:G194)/$BB194</f>
        <v>330319123.32671511</v>
      </c>
      <c r="H579" s="92">
        <f>SUM(H$4:H194)/$BB194</f>
        <v>164600870.89217854</v>
      </c>
      <c r="I579" s="92">
        <f>SUM(I$4:I194)/$BB194</f>
        <v>236097659.91953865</v>
      </c>
      <c r="J579" s="92">
        <f>SUM(J$4:J194)/$BB194</f>
        <v>212039018.01000658</v>
      </c>
      <c r="K579" s="92">
        <f>SUM(K$4:K194)/$BB194</f>
        <v>253664143.74994308</v>
      </c>
      <c r="L579" s="92">
        <f>SUM(L$4:L194)/$BB194</f>
        <v>56787826.264484257</v>
      </c>
      <c r="M579" s="92">
        <f>SUM(M$4:M194)/$BB194</f>
        <v>160701114.82615536</v>
      </c>
      <c r="N579" s="92">
        <f>SUM(N$4:N194)/$BB194</f>
        <v>342090915.22067255</v>
      </c>
      <c r="O579" s="92">
        <f>SUM(O$4:O194)/$BB194</f>
        <v>616881244.88489234</v>
      </c>
      <c r="P579" s="92">
        <f>SUM(P$4:P194)/$BB194</f>
        <v>158943222.89982176</v>
      </c>
      <c r="Q579" s="92">
        <f>SUM(Q$4:Q194)/$BB194</f>
        <v>200693036.87092149</v>
      </c>
      <c r="R579" s="92">
        <f>SUM(R$4:R194)/$BB194</f>
        <v>431765769.45801413</v>
      </c>
      <c r="S579" s="92">
        <f>SUM(S$4:S194)/$BB194</f>
        <v>208796243.62460804</v>
      </c>
      <c r="T579" s="92">
        <f>SUM(T$4:T194)/$BB194</f>
        <v>215359089.73582095</v>
      </c>
      <c r="U579" s="92">
        <f>SUM(U$4:U194)/$BB194</f>
        <v>170521563.59996688</v>
      </c>
      <c r="V579" s="92">
        <f>SUM(V$4:V194)/$BB194</f>
        <v>340633999.42505431</v>
      </c>
      <c r="W579" s="92">
        <f>SUM(W$4:W194)/$BB194</f>
        <v>357325624.43503284</v>
      </c>
      <c r="X579" s="92">
        <f>SUM(X$4:X194)/$BB194</f>
        <v>635476326.90412688</v>
      </c>
      <c r="Y579" s="92">
        <f>SUM(Y$4:Y194)/$BB194</f>
        <v>197324888.96368361</v>
      </c>
      <c r="Z579" s="92">
        <f>SUM(Z$4:Z194)/$BB194</f>
        <v>263605940.23215047</v>
      </c>
      <c r="AA579" s="92">
        <f>SUM(AA$4:AA194)/$BB194</f>
        <v>240563493.93593007</v>
      </c>
      <c r="AB579" s="92">
        <f>SUM(AB$4:AB194)/$BB194</f>
        <v>573455871.95856524</v>
      </c>
      <c r="AC579" s="92">
        <f>SUM(AC$4:AC194)/$BB194</f>
        <v>353827606.87115061</v>
      </c>
      <c r="AD579" s="92">
        <f>SUM(AD$4:AD194)/$BB194</f>
        <v>490410422.77939302</v>
      </c>
      <c r="AE579" s="92">
        <f>SUM(AE$4:AE194)/$BB194</f>
        <v>293124050.1006496</v>
      </c>
      <c r="AF579" s="92">
        <f>SUM(AF$4:AF194)/$BB194</f>
        <v>256766448.07880899</v>
      </c>
      <c r="AG579" s="92">
        <f>SUM(AG$4:AG194)/$BB194</f>
        <v>226274746.32996404</v>
      </c>
      <c r="AH579" s="92">
        <f>SUM(AH$4:AH194)/$BB194</f>
        <v>222962736.17939198</v>
      </c>
      <c r="AI579" s="92">
        <f>SUM(AI$4:AI194)/$BB194</f>
        <v>206761921.87619486</v>
      </c>
      <c r="AJ579" s="92">
        <f>SUM(AJ$4:AJ194)/$BB194</f>
        <v>623458583.95136619</v>
      </c>
      <c r="AK579" s="92">
        <f>SUM(AK$4:AK194)/$BB194</f>
        <v>2133105630.1244206</v>
      </c>
      <c r="AL579" s="92">
        <f>SUM(AL$4:AL194)/$BB194</f>
        <v>716454955.64326417</v>
      </c>
      <c r="AM579" s="92">
        <f>SUM(AM$4:AM194)/$BB194</f>
        <v>365068736.15711981</v>
      </c>
      <c r="AN579" s="92">
        <f>SUM(AN$4:AN194)/$BB194</f>
        <v>137253625.9750621</v>
      </c>
      <c r="AO579" s="92">
        <f>SUM(AO$4:AO194)/$BB194</f>
        <v>154882509.25353086</v>
      </c>
      <c r="AP579" s="91">
        <f>SUM(AP$4:AP194)/$BB194</f>
        <v>586148721.19886804</v>
      </c>
      <c r="AQ579" s="91">
        <f>SUM(AQ$4:AQ194)/$BB194</f>
        <v>478602810.89233679</v>
      </c>
      <c r="AR579" s="91">
        <f>SUM(AR$4:AR194)/$BB194</f>
        <v>398844911.32162035</v>
      </c>
      <c r="AS579" s="91">
        <f>SUM(AS$4:AS194)/$BB194</f>
        <v>325448007.48648518</v>
      </c>
      <c r="AT579" s="91">
        <f>SUM(AT$4:AT194)/$BB194</f>
        <v>471029914.16436094</v>
      </c>
      <c r="AU579" s="108"/>
      <c r="AV579" s="36"/>
      <c r="AW579" s="36"/>
      <c r="AX579" s="63"/>
      <c r="AY579" s="63"/>
    </row>
    <row r="580" spans="1:51" x14ac:dyDescent="0.25">
      <c r="A580" s="60">
        <v>19584</v>
      </c>
      <c r="B580" s="92">
        <f>SUM(B$4:B195)/$BB195</f>
        <v>406483645.90274459</v>
      </c>
      <c r="C580" s="92">
        <f>SUM(C$4:C195)/$BB195</f>
        <v>420605665.17964464</v>
      </c>
      <c r="D580" s="92">
        <f>SUM(D$4:D195)/$BB195</f>
        <v>223149982.0705401</v>
      </c>
      <c r="E580" s="92">
        <f>SUM(E$4:E195)/$BB195</f>
        <v>102113787.24720868</v>
      </c>
      <c r="F580" s="92">
        <f>SUM(F$4:F195)/$BB195</f>
        <v>156194268.11941251</v>
      </c>
      <c r="G580" s="92">
        <f>SUM(G$4:G195)/$BB195</f>
        <v>289743991.26517063</v>
      </c>
      <c r="H580" s="92">
        <f>SUM(H$4:H195)/$BB195</f>
        <v>144382103.47672889</v>
      </c>
      <c r="I580" s="92">
        <f>SUM(I$4:I195)/$BB195</f>
        <v>207096371.45092601</v>
      </c>
      <c r="J580" s="92">
        <f>SUM(J$4:J195)/$BB195</f>
        <v>185993563.07779497</v>
      </c>
      <c r="K580" s="92">
        <f>SUM(K$4:K195)/$BB195</f>
        <v>222505078.36635813</v>
      </c>
      <c r="L580" s="92">
        <f>SUM(L$4:L195)/$BB195</f>
        <v>49812815.175440446</v>
      </c>
      <c r="M580" s="92">
        <f>SUM(M$4:M195)/$BB195</f>
        <v>140961642.80888253</v>
      </c>
      <c r="N580" s="92">
        <f>SUM(N$4:N195)/$BB195</f>
        <v>300069698.83929384</v>
      </c>
      <c r="O580" s="92">
        <f>SUM(O$4:O195)/$BB195</f>
        <v>541105232.07682014</v>
      </c>
      <c r="P580" s="92">
        <f>SUM(P$4:P195)/$BB195</f>
        <v>139419426.33042714</v>
      </c>
      <c r="Q580" s="92">
        <f>SUM(Q$4:Q195)/$BB195</f>
        <v>176040684.59780535</v>
      </c>
      <c r="R580" s="92">
        <f>SUM(R$4:R195)/$BB195</f>
        <v>378729012.2933476</v>
      </c>
      <c r="S580" s="92">
        <f>SUM(S$4:S195)/$BB195</f>
        <v>183148770.34190366</v>
      </c>
      <c r="T580" s="92">
        <f>SUM(T$4:T195)/$BB195</f>
        <v>188905242.71918938</v>
      </c>
      <c r="U580" s="92">
        <f>SUM(U$4:U195)/$BB195</f>
        <v>149575566.15634015</v>
      </c>
      <c r="V580" s="92">
        <f>SUM(V$4:V195)/$BB195</f>
        <v>298791580.80929023</v>
      </c>
      <c r="W580" s="92">
        <f>SUM(W$4:W195)/$BB195</f>
        <v>313433023.76593769</v>
      </c>
      <c r="X580" s="92">
        <f>SUM(X$4:X195)/$BB195</f>
        <v>557416463.01854551</v>
      </c>
      <c r="Y580" s="92">
        <f>SUM(Y$4:Y195)/$BB195</f>
        <v>173086439.36974159</v>
      </c>
      <c r="Z580" s="92">
        <f>SUM(Z$4:Z195)/$BB195</f>
        <v>231225692.41936836</v>
      </c>
      <c r="AA580" s="92">
        <f>SUM(AA$4:AA195)/$BB195</f>
        <v>211015940.4353314</v>
      </c>
      <c r="AB580" s="92">
        <f>SUM(AB$4:AB195)/$BB195</f>
        <v>503014365.89730579</v>
      </c>
      <c r="AC580" s="92">
        <f>SUM(AC$4:AC195)/$BB195</f>
        <v>310364914.42842931</v>
      </c>
      <c r="AD580" s="92">
        <f>SUM(AD$4:AD195)/$BB195</f>
        <v>430170394.73587406</v>
      </c>
      <c r="AE580" s="92">
        <f>SUM(AE$4:AE195)/$BB195</f>
        <v>257118282.02473393</v>
      </c>
      <c r="AF580" s="92">
        <f>SUM(AF$4:AF195)/$BB195</f>
        <v>225226726.3461771</v>
      </c>
      <c r="AG580" s="92">
        <f>SUM(AG$4:AG195)/$BB195</f>
        <v>198480454.11688563</v>
      </c>
      <c r="AH580" s="92">
        <f>SUM(AH$4:AH195)/$BB195</f>
        <v>195576275.47807604</v>
      </c>
      <c r="AI580" s="92">
        <f>SUM(AI$4:AI195)/$BB195</f>
        <v>181364435.67477906</v>
      </c>
      <c r="AJ580" s="92">
        <f>SUM(AJ$4:AJ195)/$BB195</f>
        <v>546874996.84715974</v>
      </c>
      <c r="AK580" s="92">
        <f>SUM(AK$4:AK195)/$BB195</f>
        <v>1871080239.3774593</v>
      </c>
      <c r="AL580" s="92">
        <f>SUM(AL$4:AL195)/$BB195</f>
        <v>628448000.46924472</v>
      </c>
      <c r="AM580" s="92">
        <f>SUM(AM$4:AM195)/$BB195</f>
        <v>320224823.34147453</v>
      </c>
      <c r="AN580" s="92">
        <f>SUM(AN$4:AN195)/$BB195</f>
        <v>120393835.30944546</v>
      </c>
      <c r="AO580" s="92">
        <f>SUM(AO$4:AO195)/$BB195</f>
        <v>135857525.25545487</v>
      </c>
      <c r="AP580" s="91">
        <f>SUM(AP$4:AP195)/$BB195</f>
        <v>514147823.1381619</v>
      </c>
      <c r="AQ580" s="91">
        <f>SUM(AQ$4:AQ195)/$BB195</f>
        <v>419812867.5432204</v>
      </c>
      <c r="AR580" s="91">
        <f>SUM(AR$4:AR195)/$BB195</f>
        <v>349852632.58157986</v>
      </c>
      <c r="AS580" s="91">
        <f>SUM(AS$4:AS195)/$BB195</f>
        <v>285471095.72323936</v>
      </c>
      <c r="AT580" s="91">
        <f>SUM(AT$4:AT195)/$BB195</f>
        <v>413170104.64658409</v>
      </c>
      <c r="AU580" s="108"/>
      <c r="AV580" s="36"/>
      <c r="AW580" s="36"/>
      <c r="AX580" s="63"/>
      <c r="AY580" s="63"/>
    </row>
    <row r="581" spans="1:51" x14ac:dyDescent="0.25">
      <c r="A581" s="60">
        <v>19585</v>
      </c>
      <c r="B581" s="92">
        <f>SUM(B$4:B196)/$BB196</f>
        <v>357129572.03729928</v>
      </c>
      <c r="C581" s="92">
        <f>SUM(C$4:C196)/$BB196</f>
        <v>369536970.97181118</v>
      </c>
      <c r="D581" s="92">
        <f>SUM(D$4:D196)/$BB196</f>
        <v>196056139.56362858</v>
      </c>
      <c r="E581" s="92">
        <f>SUM(E$4:E196)/$BB196</f>
        <v>89716215.104736671</v>
      </c>
      <c r="F581" s="92">
        <f>SUM(F$4:F196)/$BB196</f>
        <v>137229883.30018911</v>
      </c>
      <c r="G581" s="92">
        <f>SUM(G$4:G196)/$BB196</f>
        <v>254564260.33743933</v>
      </c>
      <c r="H581" s="92">
        <f>SUM(H$4:H196)/$BB196</f>
        <v>126851896.82886024</v>
      </c>
      <c r="I581" s="92">
        <f>SUM(I$4:I196)/$BB196</f>
        <v>181951459.37214029</v>
      </c>
      <c r="J581" s="92">
        <f>SUM(J$4:J196)/$BB196</f>
        <v>163411388.2654933</v>
      </c>
      <c r="K581" s="92">
        <f>SUM(K$4:K196)/$BB196</f>
        <v>195489291.89559782</v>
      </c>
      <c r="L581" s="92">
        <f>SUM(L$4:L196)/$BB196</f>
        <v>43765281.430830926</v>
      </c>
      <c r="M581" s="92">
        <f>SUM(M$4:M196)/$BB196</f>
        <v>123846980.2119289</v>
      </c>
      <c r="N581" s="92">
        <f>SUM(N$4:N196)/$BB196</f>
        <v>263636152.55766883</v>
      </c>
      <c r="O581" s="92">
        <f>SUM(O$4:O196)/$BB196</f>
        <v>475405383.97821158</v>
      </c>
      <c r="P581" s="92">
        <f>SUM(P$4:P196)/$BB196</f>
        <v>122491757.81744227</v>
      </c>
      <c r="Q581" s="92">
        <f>SUM(Q$4:Q196)/$BB196</f>
        <v>154666408.25563958</v>
      </c>
      <c r="R581" s="92">
        <f>SUM(R$4:R196)/$BB196</f>
        <v>332744752.44819278</v>
      </c>
      <c r="S581" s="92">
        <f>SUM(S$4:S196)/$BB196</f>
        <v>160911738.54333225</v>
      </c>
      <c r="T581" s="92">
        <f>SUM(T$4:T196)/$BB196</f>
        <v>165969026.7996074</v>
      </c>
      <c r="U581" s="92">
        <f>SUM(U$4:U196)/$BB196</f>
        <v>131414788.9062556</v>
      </c>
      <c r="V581" s="92">
        <f>SUM(V$4:V196)/$BB196</f>
        <v>262513087.38932195</v>
      </c>
      <c r="W581" s="92">
        <f>SUM(W$4:W196)/$BB196</f>
        <v>275376923.76890862</v>
      </c>
      <c r="X581" s="92">
        <f>SUM(X$4:X196)/$BB196</f>
        <v>489736481.55335033</v>
      </c>
      <c r="Y581" s="92">
        <f>SUM(Y$4:Y196)/$BB196</f>
        <v>152071015.2066001</v>
      </c>
      <c r="Z581" s="92">
        <f>SUM(Z$4:Z196)/$BB196</f>
        <v>203151103.08711162</v>
      </c>
      <c r="AA581" s="92">
        <f>SUM(AA$4:AA196)/$BB196</f>
        <v>185397251.84614414</v>
      </c>
      <c r="AB581" s="92">
        <f>SUM(AB$4:AB196)/$BB196</f>
        <v>441939803.33143246</v>
      </c>
      <c r="AC581" s="92">
        <f>SUM(AC$4:AC196)/$BB196</f>
        <v>272681688.15386337</v>
      </c>
      <c r="AD581" s="92">
        <f>SUM(AD$4:AD196)/$BB196</f>
        <v>377940754.18771344</v>
      </c>
      <c r="AE581" s="92">
        <f>SUM(AE$4:AE196)/$BB196</f>
        <v>225900227.28018159</v>
      </c>
      <c r="AF581" s="92">
        <f>SUM(AF$4:AF196)/$BB196</f>
        <v>197880891.69685119</v>
      </c>
      <c r="AG581" s="92">
        <f>SUM(AG$4:AG196)/$BB196</f>
        <v>174382073.33079648</v>
      </c>
      <c r="AH581" s="92">
        <f>SUM(AH$4:AH196)/$BB196</f>
        <v>171831690.29872987</v>
      </c>
      <c r="AI581" s="92">
        <f>SUM(AI$4:AI196)/$BB196</f>
        <v>159344123.60056522</v>
      </c>
      <c r="AJ581" s="92">
        <f>SUM(AJ$4:AJ196)/$BB196</f>
        <v>480474917.94175249</v>
      </c>
      <c r="AK581" s="92">
        <f>SUM(AK$4:AK196)/$BB196</f>
        <v>1643897292.7249939</v>
      </c>
      <c r="AL581" s="92">
        <f>SUM(AL$4:AL196)/$BB196</f>
        <v>552143715.07383573</v>
      </c>
      <c r="AM581" s="92">
        <f>SUM(AM$4:AM196)/$BB196</f>
        <v>281343950.77147657</v>
      </c>
      <c r="AN581" s="92">
        <f>SUM(AN$4:AN196)/$BB196</f>
        <v>105776343.06520468</v>
      </c>
      <c r="AO581" s="92">
        <f>SUM(AO$4:AO196)/$BB196</f>
        <v>119362507.07943791</v>
      </c>
      <c r="AP581" s="91">
        <f>SUM(AP$4:AP196)/$BB196</f>
        <v>451721179.93495572</v>
      </c>
      <c r="AQ581" s="91">
        <f>SUM(AQ$4:AQ196)/$BB196</f>
        <v>368840402.27768481</v>
      </c>
      <c r="AR581" s="91">
        <f>SUM(AR$4:AR196)/$BB196</f>
        <v>307375023.52952367</v>
      </c>
      <c r="AS581" s="91">
        <f>SUM(AS$4:AS196)/$BB196</f>
        <v>250810101.31491205</v>
      </c>
      <c r="AT581" s="91">
        <f>SUM(AT$4:AT196)/$BB196</f>
        <v>363004085.47842264</v>
      </c>
      <c r="AU581" s="108"/>
      <c r="AV581" s="36"/>
      <c r="AW581" s="36"/>
      <c r="AX581" s="63"/>
      <c r="AY581" s="63"/>
    </row>
    <row r="582" spans="1:51" x14ac:dyDescent="0.25">
      <c r="A582" s="60">
        <v>19586</v>
      </c>
      <c r="B582" s="92">
        <f>SUM(B$4:B197)/$BB197</f>
        <v>313443382.23489618</v>
      </c>
      <c r="C582" s="92">
        <f>SUM(C$4:C197)/$BB197</f>
        <v>324332662.00448442</v>
      </c>
      <c r="D582" s="92">
        <f>SUM(D$4:D197)/$BB197</f>
        <v>172073693.1104221</v>
      </c>
      <c r="E582" s="92">
        <f>SUM(E$4:E197)/$BB197</f>
        <v>78742342.998768508</v>
      </c>
      <c r="F582" s="92">
        <f>SUM(F$4:F197)/$BB197</f>
        <v>120443316.70211595</v>
      </c>
      <c r="G582" s="92">
        <f>SUM(G$4:G197)/$BB197</f>
        <v>223424313.11243784</v>
      </c>
      <c r="H582" s="92">
        <f>SUM(H$4:H197)/$BB197</f>
        <v>111334782.57272725</v>
      </c>
      <c r="I582" s="92">
        <f>SUM(I$4:I197)/$BB197</f>
        <v>159694051.20172885</v>
      </c>
      <c r="J582" s="92">
        <f>SUM(J$4:J197)/$BB197</f>
        <v>143422379.88201004</v>
      </c>
      <c r="K582" s="92">
        <f>SUM(K$4:K197)/$BB197</f>
        <v>171575853.35599235</v>
      </c>
      <c r="L582" s="92">
        <f>SUM(L$4:L197)/$BB197</f>
        <v>38412217.182737269</v>
      </c>
      <c r="M582" s="92">
        <f>SUM(M$4:M197)/$BB197</f>
        <v>108697591.10614175</v>
      </c>
      <c r="N582" s="92">
        <f>SUM(N$4:N197)/$BB197</f>
        <v>231386375.88873249</v>
      </c>
      <c r="O582" s="92">
        <f>SUM(O$4:O197)/$BB197</f>
        <v>417250087.46169007</v>
      </c>
      <c r="P582" s="92">
        <f>SUM(P$4:P197)/$BB197</f>
        <v>107507923.35811073</v>
      </c>
      <c r="Q582" s="92">
        <f>SUM(Q$4:Q197)/$BB197</f>
        <v>135746594.76614028</v>
      </c>
      <c r="R582" s="92">
        <f>SUM(R$4:R197)/$BB197</f>
        <v>292041031.61094868</v>
      </c>
      <c r="S582" s="92">
        <f>SUM(S$4:S197)/$BB197</f>
        <v>141228204.61225304</v>
      </c>
      <c r="T582" s="92">
        <f>SUM(T$4:T197)/$BB197</f>
        <v>145666643.85176027</v>
      </c>
      <c r="U582" s="92">
        <f>SUM(U$4:U197)/$BB197</f>
        <v>115339505.24996682</v>
      </c>
      <c r="V582" s="92">
        <f>SUM(V$4:V197)/$BB197</f>
        <v>230400596.84406272</v>
      </c>
      <c r="W582" s="92">
        <f>SUM(W$4:W197)/$BB197</f>
        <v>241690917.50695539</v>
      </c>
      <c r="X582" s="92">
        <f>SUM(X$4:X197)/$BB197</f>
        <v>429828533.36791772</v>
      </c>
      <c r="Y582" s="92">
        <f>SUM(Y$4:Y197)/$BB197</f>
        <v>133468861.06557684</v>
      </c>
      <c r="Z582" s="92">
        <f>SUM(Z$4:Z197)/$BB197</f>
        <v>178300393.19062144</v>
      </c>
      <c r="AA582" s="92">
        <f>SUM(AA$4:AA197)/$BB197</f>
        <v>162720500.10687971</v>
      </c>
      <c r="AB582" s="92">
        <f>SUM(AB$4:AB197)/$BB197</f>
        <v>387878671.38758832</v>
      </c>
      <c r="AC582" s="92">
        <f>SUM(AC$4:AC197)/$BB197</f>
        <v>239325724.74823502</v>
      </c>
      <c r="AD582" s="92">
        <f>SUM(AD$4:AD197)/$BB197</f>
        <v>331708780.09666938</v>
      </c>
      <c r="AE582" s="92">
        <f>SUM(AE$4:AE197)/$BB197</f>
        <v>198267037.713846</v>
      </c>
      <c r="AF582" s="92">
        <f>SUM(AF$4:AF197)/$BB197</f>
        <v>173675287.48154026</v>
      </c>
      <c r="AG582" s="92">
        <f>SUM(AG$4:AG197)/$BB197</f>
        <v>153050919.06461743</v>
      </c>
      <c r="AH582" s="92">
        <f>SUM(AH$4:AH197)/$BB197</f>
        <v>150813616.70382449</v>
      </c>
      <c r="AI582" s="92">
        <f>SUM(AI$4:AI197)/$BB197</f>
        <v>139852466.17637244</v>
      </c>
      <c r="AJ582" s="92">
        <f>SUM(AJ$4:AJ197)/$BB197</f>
        <v>421699835.0776819</v>
      </c>
      <c r="AK582" s="92">
        <f>SUM(AK$4:AK197)/$BB197</f>
        <v>1442802658.2310524</v>
      </c>
      <c r="AL582" s="92">
        <f>SUM(AL$4:AL197)/$BB197</f>
        <v>484601800.7019096</v>
      </c>
      <c r="AM582" s="92">
        <f>SUM(AM$4:AM197)/$BB197</f>
        <v>246927907.10403994</v>
      </c>
      <c r="AN582" s="92">
        <f>SUM(AN$4:AN197)/$BB197</f>
        <v>92837663.396704689</v>
      </c>
      <c r="AO582" s="92">
        <f>SUM(AO$4:AO197)/$BB197</f>
        <v>104761618.37837778</v>
      </c>
      <c r="AP582" s="91">
        <f>SUM(AP$4:AP197)/$BB197</f>
        <v>396463213.9969852</v>
      </c>
      <c r="AQ582" s="91">
        <f>SUM(AQ$4:AQ197)/$BB197</f>
        <v>323721689.82062501</v>
      </c>
      <c r="AR582" s="91">
        <f>SUM(AR$4:AR197)/$BB197</f>
        <v>269775290.92155582</v>
      </c>
      <c r="AS582" s="91">
        <f>SUM(AS$4:AS197)/$BB197</f>
        <v>220129378.96575129</v>
      </c>
      <c r="AT582" s="91">
        <f>SUM(AT$4:AT197)/$BB197</f>
        <v>318598865.63988477</v>
      </c>
      <c r="AU582" s="108"/>
      <c r="AV582" s="36"/>
      <c r="AW582" s="36"/>
      <c r="AX582" s="63"/>
      <c r="AY582" s="63"/>
    </row>
    <row r="583" spans="1:51" x14ac:dyDescent="0.25">
      <c r="A583" s="60">
        <v>19587</v>
      </c>
      <c r="B583" s="92">
        <f>SUM(B$4:B198)/$BB198</f>
        <v>275391654.79857278</v>
      </c>
      <c r="C583" s="92">
        <f>SUM(C$4:C198)/$BB198</f>
        <v>284958442.08807224</v>
      </c>
      <c r="D583" s="92">
        <f>SUM(D$4:D198)/$BB198</f>
        <v>151184322.97014716</v>
      </c>
      <c r="E583" s="92">
        <f>SUM(E$4:E198)/$BB198</f>
        <v>69183822.366239756</v>
      </c>
      <c r="F583" s="92">
        <f>SUM(F$4:F198)/$BB198</f>
        <v>105821743.29393575</v>
      </c>
      <c r="G583" s="92">
        <f>SUM(G$4:G198)/$BB198</f>
        <v>196300544.65107119</v>
      </c>
      <c r="H583" s="92">
        <f>SUM(H$4:H198)/$BB198</f>
        <v>97818976.260002017</v>
      </c>
      <c r="I583" s="92">
        <f>SUM(I$4:I198)/$BB198</f>
        <v>140307198.84971437</v>
      </c>
      <c r="J583" s="92">
        <f>SUM(J$4:J198)/$BB198</f>
        <v>126011320.39981942</v>
      </c>
      <c r="K583" s="92">
        <f>SUM(K$4:K198)/$BB198</f>
        <v>150746538.24222589</v>
      </c>
      <c r="L583" s="92">
        <f>SUM(L$4:L198)/$BB198</f>
        <v>33749525.49018009</v>
      </c>
      <c r="M583" s="92">
        <f>SUM(M$4:M198)/$BB198</f>
        <v>95501995.623319924</v>
      </c>
      <c r="N583" s="92">
        <f>SUM(N$4:N198)/$BB198</f>
        <v>203295885.67689046</v>
      </c>
      <c r="O583" s="92">
        <f>SUM(O$4:O198)/$BB198</f>
        <v>366595187.44059151</v>
      </c>
      <c r="P583" s="92">
        <f>SUM(P$4:P198)/$BB198</f>
        <v>94456598.483520836</v>
      </c>
      <c r="Q583" s="92">
        <f>SUM(Q$4:Q198)/$BB198</f>
        <v>119266890.36365505</v>
      </c>
      <c r="R583" s="92">
        <f>SUM(R$4:R198)/$BB198</f>
        <v>256586969.12437332</v>
      </c>
      <c r="S583" s="92">
        <f>SUM(S$4:S198)/$BB198</f>
        <v>124083252.59859972</v>
      </c>
      <c r="T583" s="92">
        <f>SUM(T$4:T198)/$BB198</f>
        <v>127982721.86150444</v>
      </c>
      <c r="U583" s="92">
        <f>SUM(U$4:U198)/$BB198</f>
        <v>101337492.76098044</v>
      </c>
      <c r="V583" s="92">
        <f>SUM(V$4:V198)/$BB198</f>
        <v>202429695.34822896</v>
      </c>
      <c r="W583" s="92">
        <f>SUM(W$4:W198)/$BB198</f>
        <v>212349429.1365231</v>
      </c>
      <c r="X583" s="92">
        <f>SUM(X$4:X198)/$BB198</f>
        <v>377646991.63405311</v>
      </c>
      <c r="Y583" s="92">
        <f>SUM(Y$4:Y198)/$BB198</f>
        <v>117265934.14870502</v>
      </c>
      <c r="Z583" s="92">
        <f>SUM(Z$4:Z198)/$BB198</f>
        <v>156654755.84901267</v>
      </c>
      <c r="AA583" s="92">
        <f>SUM(AA$4:AA198)/$BB198</f>
        <v>142968160.95126101</v>
      </c>
      <c r="AB583" s="92">
        <f>SUM(AB$4:AB198)/$BB198</f>
        <v>340789871.66242975</v>
      </c>
      <c r="AC583" s="92">
        <f>SUM(AC$4:AC198)/$BB198</f>
        <v>210271772.23407307</v>
      </c>
      <c r="AD583" s="92">
        <f>SUM(AD$4:AD198)/$BB198</f>
        <v>291439376.76202339</v>
      </c>
      <c r="AE583" s="92">
        <f>SUM(AE$4:AE198)/$BB198</f>
        <v>174197720.81624544</v>
      </c>
      <c r="AF583" s="92">
        <f>SUM(AF$4:AF198)/$BB198</f>
        <v>152591613.80624184</v>
      </c>
      <c r="AG583" s="92">
        <f>SUM(AG$4:AG198)/$BB198</f>
        <v>134471050.81755394</v>
      </c>
      <c r="AH583" s="92">
        <f>SUM(AH$4:AH198)/$BB198</f>
        <v>132506169.54452617</v>
      </c>
      <c r="AI583" s="92">
        <f>SUM(AI$4:AI198)/$BB198</f>
        <v>122874652.20975788</v>
      </c>
      <c r="AJ583" s="92">
        <f>SUM(AJ$4:AJ198)/$BB198</f>
        <v>370505093.53609782</v>
      </c>
      <c r="AK583" s="92">
        <f>SUM(AK$4:AK198)/$BB198</f>
        <v>1267643640.1341829</v>
      </c>
      <c r="AL583" s="92">
        <f>SUM(AL$4:AL198)/$BB198</f>
        <v>425770934.6918329</v>
      </c>
      <c r="AM583" s="92">
        <f>SUM(AM$4:AM198)/$BB198</f>
        <v>216950545.19476768</v>
      </c>
      <c r="AN583" s="92">
        <f>SUM(AN$4:AN198)/$BB198</f>
        <v>81568267.270942599</v>
      </c>
      <c r="AO583" s="92">
        <f>SUM(AO$4:AO198)/$BB198</f>
        <v>92043821.879998609</v>
      </c>
      <c r="AP583" s="91">
        <f>SUM(AP$4:AP198)/$BB198</f>
        <v>348332048.62224847</v>
      </c>
      <c r="AQ583" s="91">
        <f>SUM(AQ$4:AQ198)/$BB198</f>
        <v>284422065.99716038</v>
      </c>
      <c r="AR583" s="91">
        <f>SUM(AR$4:AR198)/$BB198</f>
        <v>237024845.89596593</v>
      </c>
      <c r="AS583" s="91">
        <f>SUM(AS$4:AS198)/$BB198</f>
        <v>193405667.03838202</v>
      </c>
      <c r="AT583" s="91">
        <f>SUM(AT$4:AT198)/$BB198</f>
        <v>279920700.47265172</v>
      </c>
      <c r="AU583" s="108"/>
      <c r="AV583" s="36"/>
      <c r="AW583" s="36"/>
      <c r="AX583" s="63"/>
      <c r="AY583" s="63"/>
    </row>
    <row r="584" spans="1:51" x14ac:dyDescent="0.25">
      <c r="A584" s="60">
        <v>19588</v>
      </c>
      <c r="B584" s="92">
        <f>SUM(B$4:B199)/$BB199</f>
        <v>242959790.64680153</v>
      </c>
      <c r="C584" s="92">
        <f>SUM(C$4:C199)/$BB199</f>
        <v>251399262.69209558</v>
      </c>
      <c r="D584" s="92">
        <f>SUM(D$4:D199)/$BB199</f>
        <v>133380014.1106098</v>
      </c>
      <c r="E584" s="92">
        <f>SUM(E$4:E199)/$BB199</f>
        <v>61037053.004126094</v>
      </c>
      <c r="F584" s="92">
        <f>SUM(F$4:F199)/$BB199</f>
        <v>93359558.550834045</v>
      </c>
      <c r="G584" s="92">
        <f>SUM(G$4:G199)/$BB199</f>
        <v>173182626.34870672</v>
      </c>
      <c r="H584" s="92">
        <f>SUM(H$4:H199)/$BB199</f>
        <v>86299250.770459279</v>
      </c>
      <c r="I584" s="92">
        <f>SUM(I$4:I199)/$BB199</f>
        <v>123783522.36196235</v>
      </c>
      <c r="J584" s="92">
        <f>SUM(J$4:J199)/$BB199</f>
        <v>111171636.53212531</v>
      </c>
      <c r="K584" s="92">
        <f>SUM(K$4:K199)/$BB199</f>
        <v>132993434.65097664</v>
      </c>
      <c r="L584" s="92">
        <f>SUM(L$4:L199)/$BB199</f>
        <v>29775432.151565656</v>
      </c>
      <c r="M584" s="92">
        <f>SUM(M$4:M199)/$BB199</f>
        <v>84255191.183520541</v>
      </c>
      <c r="N584" s="92">
        <f>SUM(N$4:N199)/$BB199</f>
        <v>179353986.37536752</v>
      </c>
      <c r="O584" s="92">
        <f>SUM(O$4:O199)/$BB199</f>
        <v>323421362.29827666</v>
      </c>
      <c r="P584" s="92">
        <f>SUM(P$4:P199)/$BB199</f>
        <v>83332813.234217048</v>
      </c>
      <c r="Q584" s="92">
        <f>SUM(Q$4:Q199)/$BB199</f>
        <v>105221037.54667547</v>
      </c>
      <c r="R584" s="92">
        <f>SUM(R$4:R199)/$BB199</f>
        <v>226368991.7194148</v>
      </c>
      <c r="S584" s="92">
        <f>SUM(S$4:S199)/$BB199</f>
        <v>109470414.99911524</v>
      </c>
      <c r="T584" s="92">
        <f>SUM(T$4:T199)/$BB199</f>
        <v>112910507.59789163</v>
      </c>
      <c r="U584" s="92">
        <f>SUM(U$4:U199)/$BB199</f>
        <v>89403373.593870372</v>
      </c>
      <c r="V584" s="92">
        <f>SUM(V$4:V199)/$BB199</f>
        <v>178589745.17007843</v>
      </c>
      <c r="W584" s="92">
        <f>SUM(W$4:W199)/$BB199</f>
        <v>187341273.59648246</v>
      </c>
      <c r="X584" s="92">
        <f>SUM(X$4:X199)/$BB199</f>
        <v>333171955.27079451</v>
      </c>
      <c r="Y584" s="92">
        <f>SUM(Y$4:Y199)/$BB199</f>
        <v>103455929.40798913</v>
      </c>
      <c r="Z584" s="92">
        <f>SUM(Z$4:Z199)/$BB199</f>
        <v>138205870.74526772</v>
      </c>
      <c r="AA584" s="92">
        <f>SUM(AA$4:AA199)/$BB199</f>
        <v>126132891.23113678</v>
      </c>
      <c r="AB584" s="92">
        <f>SUM(AB$4:AB199)/$BB199</f>
        <v>300655444.83400881</v>
      </c>
      <c r="AC584" s="92">
        <f>SUM(AC$4:AC199)/$BB199</f>
        <v>185508650.54485169</v>
      </c>
      <c r="AD584" s="92">
        <f>SUM(AD$4:AD199)/$BB199</f>
        <v>257117442.328008</v>
      </c>
      <c r="AE584" s="92">
        <f>SUM(AE$4:AE199)/$BB199</f>
        <v>153683124.20119768</v>
      </c>
      <c r="AF584" s="92">
        <f>SUM(AF$4:AF199)/$BB199</f>
        <v>134621668.48151711</v>
      </c>
      <c r="AG584" s="92">
        <f>SUM(AG$4:AG199)/$BB199</f>
        <v>118635211.39015934</v>
      </c>
      <c r="AH584" s="92">
        <f>SUM(AH$4:AH199)/$BB199</f>
        <v>116902358.04853451</v>
      </c>
      <c r="AI584" s="92">
        <f>SUM(AI$4:AI199)/$BB199</f>
        <v>108404207.20877381</v>
      </c>
      <c r="AJ584" s="92">
        <f>SUM(AJ$4:AJ199)/$BB199</f>
        <v>326871152.53325748</v>
      </c>
      <c r="AK584" s="92">
        <f>SUM(AK$4:AK199)/$BB199</f>
        <v>1118353404.3232942</v>
      </c>
      <c r="AL584" s="92">
        <f>SUM(AL$4:AL199)/$BB199</f>
        <v>375628669.84246063</v>
      </c>
      <c r="AM584" s="92">
        <f>SUM(AM$4:AM199)/$BB199</f>
        <v>191400477.88866845</v>
      </c>
      <c r="AN584" s="92">
        <f>SUM(AN$4:AN199)/$BB199</f>
        <v>71963239.241052911</v>
      </c>
      <c r="AO584" s="92">
        <f>SUM(AO$4:AO199)/$BB199</f>
        <v>81204266.845912933</v>
      </c>
      <c r="AP584" s="91">
        <f>SUM(AP$4:AP199)/$BB199</f>
        <v>307309289.0838263</v>
      </c>
      <c r="AQ584" s="91">
        <f>SUM(AQ$4:AQ199)/$BB199</f>
        <v>250926544.1437259</v>
      </c>
      <c r="AR584" s="91">
        <f>SUM(AR$4:AR199)/$BB199</f>
        <v>209111205.21931934</v>
      </c>
      <c r="AS584" s="91">
        <f>SUM(AS$4:AS199)/$BB199</f>
        <v>170628684.87433985</v>
      </c>
      <c r="AT584" s="91">
        <f>SUM(AT$4:AT199)/$BB199</f>
        <v>246954851.88118911</v>
      </c>
      <c r="AU584" s="108"/>
      <c r="AV584" s="36"/>
      <c r="AW584" s="36"/>
      <c r="AX584" s="63"/>
      <c r="AY584" s="63"/>
    </row>
    <row r="585" spans="1:51" x14ac:dyDescent="0.25">
      <c r="A585" s="60">
        <v>19589</v>
      </c>
      <c r="B585" s="92">
        <f>SUM(B$4:B200)/$BB200</f>
        <v>215092875.40090722</v>
      </c>
      <c r="C585" s="92">
        <f>SUM(C$4:C200)/$BB200</f>
        <v>222563634.22239944</v>
      </c>
      <c r="D585" s="92">
        <f>SUM(D$4:D200)/$BB200</f>
        <v>118081743.47859357</v>
      </c>
      <c r="E585" s="92">
        <f>SUM(E$4:E200)/$BB200</f>
        <v>54036960.877796754</v>
      </c>
      <c r="F585" s="92">
        <f>SUM(F$4:F200)/$BB200</f>
        <v>82651427.759735718</v>
      </c>
      <c r="G585" s="92">
        <f>SUM(G$4:G200)/$BB200</f>
        <v>153318617.9639647</v>
      </c>
      <c r="H585" s="92">
        <f>SUM(H$4:H200)/$BB200</f>
        <v>76400976.051003098</v>
      </c>
      <c r="I585" s="92">
        <f>SUM(I$4:I200)/$BB200</f>
        <v>109585616.82573295</v>
      </c>
      <c r="J585" s="92">
        <f>SUM(J$4:J200)/$BB200</f>
        <v>98420660.477326378</v>
      </c>
      <c r="K585" s="92">
        <f>SUM(K$4:K200)/$BB200</f>
        <v>117739109.72856763</v>
      </c>
      <c r="L585" s="91">
        <f>SUM(L$4:L200)/$BB200</f>
        <v>26360903.223303575</v>
      </c>
      <c r="M585" s="92">
        <f>SUM(M$4:M200)/$BB200</f>
        <v>74591410.789579049</v>
      </c>
      <c r="N585" s="92">
        <f>SUM(N$4:N200)/$BB200</f>
        <v>158781980.55811474</v>
      </c>
      <c r="O585" s="92">
        <f>SUM(O$4:O200)/$BB200</f>
        <v>286324400.55799794</v>
      </c>
      <c r="P585" s="92">
        <f>SUM(P$4:P200)/$BB200</f>
        <v>73774732.857132733</v>
      </c>
      <c r="Q585" s="92">
        <f>SUM(Q$4:Q200)/$BB200</f>
        <v>93152207.556695551</v>
      </c>
      <c r="R585" s="92">
        <f>SUM(R$4:R200)/$BB200</f>
        <v>200404295.87877923</v>
      </c>
      <c r="S585" s="92">
        <f>SUM(S$4:S200)/$BB200</f>
        <v>96914392.537000984</v>
      </c>
      <c r="T585" s="92">
        <f>SUM(T$4:T200)/$BB200</f>
        <v>99959730.524083629</v>
      </c>
      <c r="U585" s="92">
        <f>SUM(U$4:U200)/$BB200</f>
        <v>79149002.470257357</v>
      </c>
      <c r="V585" s="92">
        <f>SUM(V$4:V200)/$BB200</f>
        <v>158105346.28459537</v>
      </c>
      <c r="W585" s="92">
        <f>SUM(W$4:W200)/$BB200</f>
        <v>165853077.19439873</v>
      </c>
      <c r="X585" s="92">
        <f>SUM(X$4:X200)/$BB200</f>
        <v>294956920.87077302</v>
      </c>
      <c r="Y585" s="92">
        <f>SUM(Y$4:Y200)/$BB200</f>
        <v>91589708.440067947</v>
      </c>
      <c r="Z585" s="92">
        <f>SUM(Z$4:Z200)/$BB200</f>
        <v>122353699.6705109</v>
      </c>
      <c r="AA585" s="92">
        <f>SUM(AA$4:AA200)/$BB200</f>
        <v>111667123.38181034</v>
      </c>
      <c r="AB585" s="92">
        <f>SUM(AB$4:AB200)/$BB200</f>
        <v>266170057.43291292</v>
      </c>
      <c r="AC585" s="92">
        <f>SUM(AC$4:AC200)/$BB200</f>
        <v>164231027.10889125</v>
      </c>
      <c r="AD585" s="92">
        <f>SUM(AD$4:AD200)/$BB200</f>
        <v>227626362.51798543</v>
      </c>
      <c r="AE585" s="92">
        <f>SUM(AE$4:AE200)/$BB200</f>
        <v>136056027.14559081</v>
      </c>
      <c r="AF585" s="92">
        <f>SUM(AF$4:AF200)/$BB200</f>
        <v>119181007.90535985</v>
      </c>
      <c r="AG585" s="92">
        <f>SUM(AG$4:AG200)/$BB200</f>
        <v>105028255.27730463</v>
      </c>
      <c r="AH585" s="92">
        <f>SUM(AH$4:AH200)/$BB200</f>
        <v>103494805.66795146</v>
      </c>
      <c r="AI585" s="92">
        <f>SUM(AI$4:AI200)/$BB200</f>
        <v>95970557.188811705</v>
      </c>
      <c r="AJ585" s="92">
        <f>SUM(AJ$4:AJ200)/$BB200</f>
        <v>289378874.24762696</v>
      </c>
      <c r="AK585" s="92">
        <f>SUM(AK$4:AK200)/$BB200</f>
        <v>990076431.62237227</v>
      </c>
      <c r="AL585" s="92">
        <f>SUM(AL$4:AL200)/$BB200</f>
        <v>332544080.89155012</v>
      </c>
      <c r="AM585" s="92">
        <f>SUM(AM$4:AM200)/$BB200</f>
        <v>169446672.11518472</v>
      </c>
      <c r="AN585" s="92">
        <f>SUM(AN$4:AN200)/$BB200</f>
        <v>63710034.883828379</v>
      </c>
      <c r="AO585" s="92">
        <f>SUM(AO$4:AO200)/$BB200</f>
        <v>71890371.57306242</v>
      </c>
      <c r="AP585" s="91">
        <f>SUM(AP$4:AP200)/$BB200</f>
        <v>272060703.62452954</v>
      </c>
      <c r="AQ585" s="91">
        <f>SUM(AQ$4:AQ200)/$BB200</f>
        <v>222145573.81395474</v>
      </c>
      <c r="AR585" s="91">
        <f>SUM(AR$4:AR200)/$BB200</f>
        <v>185126441.18234232</v>
      </c>
      <c r="AS585" s="91">
        <f>SUM(AS$4:AS200)/$BB200</f>
        <v>151057781.80777335</v>
      </c>
      <c r="AT585" s="91">
        <f>SUM(AT$4:AT200)/$BB200</f>
        <v>218629064.02248251</v>
      </c>
      <c r="AU585" s="108"/>
      <c r="AV585" s="36"/>
      <c r="AW585" s="36"/>
      <c r="AX585" s="63"/>
      <c r="AY585" s="63"/>
    </row>
    <row r="586" spans="1:51" x14ac:dyDescent="0.25">
      <c r="A586" s="60">
        <v>19590</v>
      </c>
      <c r="B586" s="92">
        <f>SUM(B$4:B201)/$BB201</f>
        <v>190963312.87681761</v>
      </c>
      <c r="C586" s="92">
        <f>SUM(C$4:C201)/$BB201</f>
        <v>197595292.06828985</v>
      </c>
      <c r="D586" s="92">
        <f>SUM(D$4:D201)/$BB201</f>
        <v>104835254.10880998</v>
      </c>
      <c r="E586" s="92">
        <f>SUM(E$4:E201)/$BB201</f>
        <v>47975627.259943135</v>
      </c>
      <c r="F586" s="92">
        <f>SUM(F$4:F201)/$BB201</f>
        <v>73379444.795580953</v>
      </c>
      <c r="G586" s="92">
        <f>SUM(G$4:G201)/$BB201</f>
        <v>136118687.27449799</v>
      </c>
      <c r="H586" s="92">
        <f>SUM(H$4:H201)/$BB201</f>
        <v>67830234.720342949</v>
      </c>
      <c r="I586" s="92">
        <f>SUM(I$4:I201)/$BB201</f>
        <v>97291856.595322728</v>
      </c>
      <c r="J586" s="92">
        <f>SUM(J$4:J201)/$BB201</f>
        <v>87379746.608046621</v>
      </c>
      <c r="K586" s="92">
        <f>SUM(K$4:K201)/$BB201</f>
        <v>104530609.10731217</v>
      </c>
      <c r="L586" s="91">
        <f>SUM(L$4:L201)/$BB201</f>
        <v>23404305.409374814</v>
      </c>
      <c r="M586" s="92">
        <f>SUM(M$4:M201)/$BB201</f>
        <v>66223657.072570652</v>
      </c>
      <c r="N586" s="92">
        <f>SUM(N$4:N201)/$BB201</f>
        <v>140969008.22067779</v>
      </c>
      <c r="O586" s="92">
        <f>SUM(O$4:O201)/$BB201</f>
        <v>254202732.90417966</v>
      </c>
      <c r="P586" s="92">
        <f>SUM(P$4:P201)/$BB201</f>
        <v>65498520.207018897</v>
      </c>
      <c r="Q586" s="92">
        <f>SUM(Q$4:Q201)/$BB201</f>
        <v>82702036.109269515</v>
      </c>
      <c r="R586" s="92">
        <f>SUM(R$4:R201)/$BB201</f>
        <v>177921925.58241016</v>
      </c>
      <c r="S586" s="92">
        <f>SUM(S$4:S201)/$BB201</f>
        <v>86042339.696691379</v>
      </c>
      <c r="T586" s="92">
        <f>SUM(T$4:T201)/$BB201</f>
        <v>88745835.056737363</v>
      </c>
      <c r="U586" s="92">
        <f>SUM(U$4:U201)/$BB201</f>
        <v>70269894.975127667</v>
      </c>
      <c r="V586" s="92">
        <f>SUM(V$4:V201)/$BB201</f>
        <v>140368223.47978821</v>
      </c>
      <c r="W586" s="92">
        <f>SUM(W$4:W201)/$BB201</f>
        <v>147246777.61369351</v>
      </c>
      <c r="X586" s="92">
        <f>SUM(X$4:X201)/$BB201</f>
        <v>261867144.2869148</v>
      </c>
      <c r="Y586" s="92">
        <f>SUM(Y$4:Y201)/$BB201</f>
        <v>81314905.018612072</v>
      </c>
      <c r="Z586" s="92">
        <f>SUM(Z$4:Z201)/$BB201</f>
        <v>108627526.02162053</v>
      </c>
      <c r="AA586" s="92">
        <f>SUM(AA$4:AA201)/$BB201</f>
        <v>99141327.630965859</v>
      </c>
      <c r="AB586" s="92">
        <f>SUM(AB$4:AB201)/$BB201</f>
        <v>236309711.46934271</v>
      </c>
      <c r="AC586" s="92">
        <f>SUM(AC$4:AC201)/$BB201</f>
        <v>145807092.74261516</v>
      </c>
      <c r="AD586" s="92">
        <f>SUM(AD$4:AD201)/$BB201</f>
        <v>202090857.53278947</v>
      </c>
      <c r="AE586" s="92">
        <f>SUM(AE$4:AE201)/$BB201</f>
        <v>120792998.78719218</v>
      </c>
      <c r="AF586" s="92">
        <f>SUM(AF$4:AF201)/$BB201</f>
        <v>105811128.08933036</v>
      </c>
      <c r="AG586" s="92">
        <f>SUM(AG$4:AG201)/$BB201</f>
        <v>93246372.029757425</v>
      </c>
      <c r="AH586" s="92">
        <f>SUM(AH$4:AH201)/$BB201</f>
        <v>91885386.299450845</v>
      </c>
      <c r="AI586" s="92">
        <f>SUM(AI$4:AI201)/$BB201</f>
        <v>85204426.624306917</v>
      </c>
      <c r="AJ586" s="92">
        <f>SUM(AJ$4:AJ201)/$BB201</f>
        <v>256914876.85743663</v>
      </c>
      <c r="AK586" s="92">
        <f>SUM(AK$4:AK201)/$BB201</f>
        <v>879003397.22011817</v>
      </c>
      <c r="AL586" s="92">
        <f>SUM(AL$4:AL201)/$BB201</f>
        <v>295237757.39856857</v>
      </c>
      <c r="AM586" s="92">
        <f>SUM(AM$4:AM201)/$BB201</f>
        <v>150437210.78760692</v>
      </c>
      <c r="AN586" s="92">
        <f>SUM(AN$4:AN201)/$BB201</f>
        <v>56563882.054375492</v>
      </c>
      <c r="AO586" s="92">
        <f>SUM(AO$4:AO201)/$BB201</f>
        <v>63825579.509452358</v>
      </c>
      <c r="AP586" s="91">
        <f>SUM(AP$4:AP201)/$BB201</f>
        <v>241539495.67015752</v>
      </c>
      <c r="AQ586" s="91">
        <f>SUM(AQ$4:AQ201)/$BB201</f>
        <v>197224713.42296344</v>
      </c>
      <c r="AR586" s="91">
        <f>SUM(AR$4:AR201)/$BB201</f>
        <v>164358357.19096231</v>
      </c>
      <c r="AS586" s="91">
        <f>SUM(AS$4:AS201)/$BB201</f>
        <v>134111603.58022122</v>
      </c>
      <c r="AT586" s="91">
        <f>SUM(AT$4:AT201)/$BB201</f>
        <v>194102211.41766819</v>
      </c>
      <c r="AU586" s="108"/>
      <c r="AV586" s="36"/>
      <c r="AW586" s="36"/>
      <c r="AX586" s="63"/>
      <c r="AY586" s="63"/>
    </row>
    <row r="587" spans="1:51" x14ac:dyDescent="0.25">
      <c r="A587" s="60">
        <v>19591</v>
      </c>
      <c r="B587" s="92">
        <f>SUM(B$4:B202)/$BB202</f>
        <v>169973644.03583512</v>
      </c>
      <c r="C587" s="92">
        <f>SUM(C$4:C202)/$BB202</f>
        <v>175876056.33415446</v>
      </c>
      <c r="D587" s="92">
        <f>SUM(D$4:D202)/$BB202</f>
        <v>93312480.917481974</v>
      </c>
      <c r="E587" s="92">
        <f>SUM(E$4:E202)/$BB202</f>
        <v>42703081.369002536</v>
      </c>
      <c r="F587" s="92">
        <f>SUM(F$4:F202)/$BB202</f>
        <v>65314117.979826421</v>
      </c>
      <c r="G587" s="92">
        <f>SUM(G$4:G202)/$BB202</f>
        <v>121156927.74647613</v>
      </c>
      <c r="H587" s="92">
        <f>SUM(H$4:H202)/$BB202</f>
        <v>60374846.347421773</v>
      </c>
      <c r="I587" s="92">
        <f>SUM(I$4:I202)/$BB202</f>
        <v>86597872.84114553</v>
      </c>
      <c r="J587" s="91">
        <f>SUM(J$4:J202)/$BB202</f>
        <v>77775528.039337173</v>
      </c>
      <c r="K587" s="92">
        <f>SUM(K$4:K202)/$BB202</f>
        <v>93040889.668206885</v>
      </c>
      <c r="L587" s="91">
        <f>SUM(L$4:L202)/$BB202</f>
        <v>20832427.192595225</v>
      </c>
      <c r="M587" s="92">
        <f>SUM(M$4:M202)/$BB202</f>
        <v>58944793.326971836</v>
      </c>
      <c r="N587" s="92">
        <f>SUM(N$4:N202)/$BB202</f>
        <v>125474033.2849523</v>
      </c>
      <c r="O587" s="92">
        <f>SUM(O$4:O202)/$BB202</f>
        <v>226260997.04756847</v>
      </c>
      <c r="P587" s="92">
        <f>SUM(P$4:P202)/$BB202</f>
        <v>58299326.096429348</v>
      </c>
      <c r="Q587" s="92">
        <f>SUM(Q$4:Q202)/$BB202</f>
        <v>73611705.511766836</v>
      </c>
      <c r="R587" s="92">
        <f>SUM(R$4:R202)/$BB202</f>
        <v>158365206.93654412</v>
      </c>
      <c r="S587" s="92">
        <f>SUM(S$4:S202)/$BB202</f>
        <v>76585027.43701762</v>
      </c>
      <c r="T587" s="92">
        <f>SUM(T$4:T202)/$BB202</f>
        <v>78991192.657434687</v>
      </c>
      <c r="U587" s="92">
        <f>SUM(U$4:U202)/$BB202</f>
        <v>62546190.964141436</v>
      </c>
      <c r="V587" s="92">
        <f>SUM(V$4:V202)/$BB202</f>
        <v>124939216.34725824</v>
      </c>
      <c r="W587" s="92">
        <f>SUM(W$4:W202)/$BB202</f>
        <v>131061673.26460141</v>
      </c>
      <c r="X587" s="92">
        <f>SUM(X$4:X202)/$BB202</f>
        <v>233083265.43427375</v>
      </c>
      <c r="Y587" s="92">
        <f>SUM(Y$4:Y202)/$BB202</f>
        <v>72377115.324769452</v>
      </c>
      <c r="Z587" s="92">
        <f>SUM(Z$4:Z202)/$BB202</f>
        <v>96687497.06271112</v>
      </c>
      <c r="AA587" s="92">
        <f>SUM(AA$4:AA202)/$BB202</f>
        <v>88245351.840585291</v>
      </c>
      <c r="AB587" s="92">
        <f>SUM(AB$4:AB202)/$BB202</f>
        <v>210335068.31882128</v>
      </c>
      <c r="AC587" s="92">
        <f>SUM(AC$4:AC202)/$BB202</f>
        <v>129780604.11070938</v>
      </c>
      <c r="AD587" s="92">
        <f>SUM(AD$4:AD202)/$BB202</f>
        <v>179878273.53548607</v>
      </c>
      <c r="AE587" s="92">
        <f>SUM(AE$4:AE202)/$BB202</f>
        <v>107516173.62789799</v>
      </c>
      <c r="AF587" s="92">
        <f>SUM(AF$4:AF202)/$BB202</f>
        <v>94180995.043616623</v>
      </c>
      <c r="AG587" s="92">
        <f>SUM(AG$4:AG202)/$BB202</f>
        <v>82997638.433923438</v>
      </c>
      <c r="AH587" s="92">
        <f>SUM(AH$4:AH202)/$BB202</f>
        <v>81786662.732964933</v>
      </c>
      <c r="AI587" s="92">
        <f>SUM(AI$4:AI202)/$BB202</f>
        <v>75839304.485659763</v>
      </c>
      <c r="AJ587" s="92">
        <f>SUM(AJ$4:AJ202)/$BB202</f>
        <v>228675337.65200278</v>
      </c>
      <c r="AK587" s="92">
        <f>SUM(AK$4:AK202)/$BB202</f>
        <v>782384093.459373</v>
      </c>
      <c r="AL587" s="92">
        <f>SUM(AL$4:AL202)/$BB202</f>
        <v>262786055.52197596</v>
      </c>
      <c r="AM587" s="92">
        <f>SUM(AM$4:AM202)/$BB202</f>
        <v>133901457.04067811</v>
      </c>
      <c r="AN587" s="92">
        <f>SUM(AN$4:AN202)/$BB202</f>
        <v>50347531.783052489</v>
      </c>
      <c r="AO587" s="92">
        <f>SUM(AO$4:AO202)/$BB202</f>
        <v>56810231.688760035</v>
      </c>
      <c r="AP587" s="91">
        <f>SUM(AP$4:AP202)/$BB202</f>
        <v>214990019.12926984</v>
      </c>
      <c r="AQ587" s="91">
        <f>SUM(AQ$4:AQ202)/$BB202</f>
        <v>175546908.94759983</v>
      </c>
      <c r="AR587" s="91">
        <f>SUM(AR$4:AR202)/$BB202</f>
        <v>146292751.08016768</v>
      </c>
      <c r="AS587" s="91">
        <f>SUM(AS$4:AS202)/$BB202</f>
        <v>119370742.79425672</v>
      </c>
      <c r="AT587" s="91">
        <f>SUM(AT$4:AT202)/$BB202</f>
        <v>172767037.73610663</v>
      </c>
      <c r="AU587" s="108"/>
      <c r="AV587" s="36"/>
      <c r="AW587" s="36"/>
      <c r="AX587" s="63"/>
      <c r="AY587" s="63"/>
    </row>
    <row r="588" spans="1:51" x14ac:dyDescent="0.25">
      <c r="A588" s="60">
        <v>19592</v>
      </c>
      <c r="B588" s="92">
        <f>SUM(B$4:B203)/$BB203</f>
        <v>151441832.27091897</v>
      </c>
      <c r="C588" s="92">
        <f>SUM(C$4:C203)/$BB203</f>
        <v>156700085.4139353</v>
      </c>
      <c r="D588" s="92">
        <f>SUM(D$4:D203)/$BB203</f>
        <v>83138983.0869039</v>
      </c>
      <c r="E588" s="92">
        <f>SUM(E$4:E203)/$BB203</f>
        <v>38047855.919859439</v>
      </c>
      <c r="F588" s="92">
        <f>SUM(F$4:F203)/$BB203</f>
        <v>58193220.444803514</v>
      </c>
      <c r="G588" s="92">
        <f>SUM(G$4:G203)/$BB203</f>
        <v>107947129.40426885</v>
      </c>
      <c r="H588" s="92">
        <f>SUM(H$4:H203)/$BB203</f>
        <v>53792460.845047146</v>
      </c>
      <c r="I588" s="92">
        <f>SUM(I$4:I203)/$BB203</f>
        <v>77156133.001014605</v>
      </c>
      <c r="J588" s="91">
        <f>SUM(J$4:J203)/$BB203</f>
        <v>69295954.751576573</v>
      </c>
      <c r="K588" s="92">
        <f>SUM(K$4:K203)/$BB203</f>
        <v>82896572.45514752</v>
      </c>
      <c r="L588" s="91">
        <f>SUM(L$4:L203)/$BB203</f>
        <v>18561726.355592668</v>
      </c>
      <c r="M588" s="92">
        <f>SUM(M$4:M203)/$BB203</f>
        <v>52518257.605995268</v>
      </c>
      <c r="N588" s="92">
        <f>SUM(N$4:N203)/$BB203</f>
        <v>111793479.79206647</v>
      </c>
      <c r="O588" s="92">
        <f>SUM(O$4:O203)/$BB203</f>
        <v>201591298.96558613</v>
      </c>
      <c r="P588" s="92">
        <f>SUM(P$4:P203)/$BB203</f>
        <v>51943119.015934587</v>
      </c>
      <c r="Q588" s="92">
        <f>SUM(Q$4:Q203)/$BB203</f>
        <v>65585833.224513501</v>
      </c>
      <c r="R588" s="92">
        <f>SUM(R$4:R203)/$BB203</f>
        <v>141098535.87281778</v>
      </c>
      <c r="S588" s="92">
        <f>SUM(S$4:S203)/$BB203</f>
        <v>68235103.731413886</v>
      </c>
      <c r="T588" s="92">
        <f>SUM(T$4:T203)/$BB203</f>
        <v>70378839.659329593</v>
      </c>
      <c r="U588" s="92">
        <f>SUM(U$4:U203)/$BB203</f>
        <v>55726907.491319276</v>
      </c>
      <c r="V588" s="92">
        <f>SUM(V$4:V203)/$BB203</f>
        <v>111316901.70477416</v>
      </c>
      <c r="W588" s="92">
        <f>SUM(W$4:W203)/$BB203</f>
        <v>116771789.22990139</v>
      </c>
      <c r="X588" s="92">
        <f>SUM(X$4:X203)/$BB203</f>
        <v>207669906.60913599</v>
      </c>
      <c r="Y588" s="92">
        <f>SUM(Y$4:Y203)/$BB203</f>
        <v>64486237.437875099</v>
      </c>
      <c r="Z588" s="92">
        <f>SUM(Z$4:Z203)/$BB203</f>
        <v>86145592.85820803</v>
      </c>
      <c r="AA588" s="92">
        <f>SUM(AA$4:AA203)/$BB203</f>
        <v>78625150.295843139</v>
      </c>
      <c r="AB588" s="92">
        <f>SUM(AB$4:AB203)/$BB203</f>
        <v>187402048.72133923</v>
      </c>
      <c r="AC588" s="92">
        <f>SUM(AC$4:AC203)/$BB203</f>
        <v>115630743.68260561</v>
      </c>
      <c r="AD588" s="92">
        <f>SUM(AD$4:AD203)/$BB203</f>
        <v>160266675.06253889</v>
      </c>
      <c r="AE588" s="92">
        <f>SUM(AE$4:AE203)/$BB203</f>
        <v>95793971.658441797</v>
      </c>
      <c r="AF588" s="92">
        <f>SUM(AF$4:AF203)/$BB203</f>
        <v>83912693.129867405</v>
      </c>
      <c r="AG588" s="92">
        <f>SUM(AG$4:AG203)/$BB203</f>
        <v>73949192.23469314</v>
      </c>
      <c r="AH588" s="92">
        <f>SUM(AH$4:AH203)/$BB203</f>
        <v>72870464.571257144</v>
      </c>
      <c r="AI588" s="92">
        <f>SUM(AI$4:AI203)/$BB203</f>
        <v>67570875.183114991</v>
      </c>
      <c r="AJ588" s="92">
        <f>SUM(AJ$4:AJ203)/$BB203</f>
        <v>203742611.19650772</v>
      </c>
      <c r="AK588" s="92">
        <f>SUM(AK$4:AK203)/$BB203</f>
        <v>697078681.21475697</v>
      </c>
      <c r="AL588" s="92">
        <f>SUM(AL$4:AL203)/$BB203</f>
        <v>234134353.72980392</v>
      </c>
      <c r="AM588" s="92">
        <f>SUM(AM$4:AM203)/$BB203</f>
        <v>119302044.61898781</v>
      </c>
      <c r="AN588" s="92">
        <f>SUM(AN$4:AN203)/$BB203</f>
        <v>44859023.349727206</v>
      </c>
      <c r="AO588" s="92">
        <f>SUM(AO$4:AO203)/$BB203</f>
        <v>50616364.607069448</v>
      </c>
      <c r="AP588" s="91">
        <f>SUM(AP$4:AP203)/$BB203</f>
        <v>191549470.54835239</v>
      </c>
      <c r="AQ588" s="91">
        <f>SUM(AQ$4:AQ203)/$BB203</f>
        <v>156407519.40162238</v>
      </c>
      <c r="AR588" s="91">
        <f>SUM(AR$4:AR203)/$BB203</f>
        <v>130342544.56045356</v>
      </c>
      <c r="AS588" s="91">
        <f>SUM(AS$4:AS203)/$BB203</f>
        <v>106356064.15242311</v>
      </c>
      <c r="AT588" s="91">
        <f>SUM(AT$4:AT203)/$BB203</f>
        <v>153930159.62745708</v>
      </c>
      <c r="AU588" s="108"/>
      <c r="AV588" s="36"/>
      <c r="AW588" s="36"/>
      <c r="AX588" s="63"/>
      <c r="AY588" s="63"/>
    </row>
    <row r="589" spans="1:51" x14ac:dyDescent="0.25">
      <c r="A589" s="60">
        <v>19593</v>
      </c>
      <c r="B589" s="92">
        <f>SUM(B$4:B204)/$BB204</f>
        <v>135221829.86447406</v>
      </c>
      <c r="C589" s="92">
        <f>SUM(C$4:C204)/$BB204</f>
        <v>139916344.12876716</v>
      </c>
      <c r="D589" s="92">
        <f>SUM(D$4:D204)/$BB204</f>
        <v>74234631.962522984</v>
      </c>
      <c r="E589" s="92">
        <f>SUM(E$4:E204)/$BB204</f>
        <v>33973310.655526236</v>
      </c>
      <c r="F589" s="92">
        <f>SUM(F$4:F204)/$BB204</f>
        <v>51960669.779913291</v>
      </c>
      <c r="G589" s="92">
        <f>SUM(G$4:G204)/$BB204</f>
        <v>96385219.632375702</v>
      </c>
      <c r="H589" s="92">
        <f>SUM(H$4:H204)/$BB204</f>
        <v>48031273.507361419</v>
      </c>
      <c r="I589" s="92">
        <f>SUM(I$4:I204)/$BB204</f>
        <v>68892234.344765201</v>
      </c>
      <c r="J589" s="91">
        <f>SUM(J$4:J204)/$BB204</f>
        <v>61874196.118514888</v>
      </c>
      <c r="K589" s="92">
        <f>SUM(K$4:K204)/$BB204</f>
        <v>74017733.565356418</v>
      </c>
      <c r="L589" s="91">
        <f>SUM(L$4:L204)/$BB204</f>
        <v>16574279.231736129</v>
      </c>
      <c r="M589" s="92">
        <f>SUM(M$4:M204)/$BB204</f>
        <v>46893397.281561926</v>
      </c>
      <c r="N589" s="92">
        <f>SUM(N$4:N204)/$BB204</f>
        <v>99819535.355399773</v>
      </c>
      <c r="O589" s="92">
        <f>SUM(O$4:O204)/$BB204</f>
        <v>179999104.13447735</v>
      </c>
      <c r="P589" s="92">
        <f>SUM(P$4:P204)/$BB204</f>
        <v>46379875.951149642</v>
      </c>
      <c r="Q589" s="92">
        <f>SUM(Q$4:Q204)/$BB204</f>
        <v>58561183.51685603</v>
      </c>
      <c r="R589" s="92">
        <f>SUM(R$4:R204)/$BB204</f>
        <v>125985851.02686951</v>
      </c>
      <c r="S589" s="92">
        <f>SUM(S$4:S204)/$BB204</f>
        <v>60926795.361884855</v>
      </c>
      <c r="T589" s="92">
        <f>SUM(T$4:T204)/$BB204</f>
        <v>62840885.241780274</v>
      </c>
      <c r="U589" s="92">
        <f>SUM(U$4:U204)/$BB204</f>
        <v>49758344.608777501</v>
      </c>
      <c r="V589" s="92">
        <f>SUM(V$4:V204)/$BB204</f>
        <v>99393970.641846299</v>
      </c>
      <c r="W589" s="92">
        <f>SUM(W$4:W204)/$BB204</f>
        <v>104264544.93550251</v>
      </c>
      <c r="X589" s="92">
        <f>SUM(X$4:X204)/$BB204</f>
        <v>185426814.57605746</v>
      </c>
      <c r="Y589" s="92">
        <f>SUM(Y$4:Y204)/$BB204</f>
        <v>57579758.279479347</v>
      </c>
      <c r="Z589" s="92">
        <f>SUM(Z$4:Z204)/$BB204</f>
        <v>76918754.367017508</v>
      </c>
      <c r="AA589" s="92">
        <f>SUM(AA$4:AA204)/$BB204</f>
        <v>70204993.855402917</v>
      </c>
      <c r="AB589" s="92">
        <f>SUM(AB$4:AB204)/$BB204</f>
        <v>167329868.10859215</v>
      </c>
      <c r="AC589" s="92">
        <f>SUM(AC$4:AC204)/$BB204</f>
        <v>103246055.23841792</v>
      </c>
      <c r="AD589" s="92">
        <f>SUM(AD$4:AD204)/$BB204</f>
        <v>143101616.33062118</v>
      </c>
      <c r="AE589" s="92">
        <f>SUM(AE$4:AE204)/$BB204</f>
        <v>85534291.558283463</v>
      </c>
      <c r="AF589" s="92">
        <f>SUM(AF$4:AF204)/$BB204</f>
        <v>74925299.33876878</v>
      </c>
      <c r="AG589" s="92">
        <f>SUM(AG$4:AG204)/$BB204</f>
        <v>66029626.506577574</v>
      </c>
      <c r="AH589" s="92">
        <f>SUM(AH$4:AH204)/$BB204</f>
        <v>65066444.401126951</v>
      </c>
      <c r="AI589" s="92">
        <f>SUM(AI$4:AI204)/$BB204</f>
        <v>60333907.236603767</v>
      </c>
      <c r="AJ589" s="92">
        <f>SUM(AJ$4:AJ204)/$BB204</f>
        <v>181920170.32982528</v>
      </c>
      <c r="AK589" s="92">
        <f>SUM(AK$4:AK204)/$BB204</f>
        <v>622414996.8837173</v>
      </c>
      <c r="AL589" s="92">
        <f>SUM(AL$4:AL204)/$BB204</f>
        <v>209056932.98167574</v>
      </c>
      <c r="AM589" s="92">
        <f>SUM(AM$4:AM204)/$BB204</f>
        <v>106523920.99693476</v>
      </c>
      <c r="AN589" s="92">
        <f>SUM(AN$4:AN204)/$BB204</f>
        <v>40055125.445928611</v>
      </c>
      <c r="AO589" s="92">
        <f>SUM(AO$4:AO204)/$BB204</f>
        <v>45195160.696069211</v>
      </c>
      <c r="AP589" s="91">
        <f>SUM(AP$4:AP204)/$BB204</f>
        <v>171033088.8209089</v>
      </c>
      <c r="AQ589" s="91">
        <f>SUM(AQ$4:AQ204)/$BB204</f>
        <v>139655667.90036073</v>
      </c>
      <c r="AR589" s="91">
        <f>SUM(AR$4:AR204)/$BB204</f>
        <v>116382127.56629308</v>
      </c>
      <c r="AS589" s="91">
        <f>SUM(AS$4:AS204)/$BB204</f>
        <v>94965047.532843441</v>
      </c>
      <c r="AT589" s="91">
        <f>SUM(AT$4:AT204)/$BB204</f>
        <v>137443125.89506105</v>
      </c>
      <c r="AU589" s="108"/>
      <c r="AV589" s="36"/>
      <c r="AW589" s="36"/>
      <c r="AX589" s="63"/>
      <c r="AY589" s="63"/>
    </row>
    <row r="590" spans="1:51" x14ac:dyDescent="0.25">
      <c r="A590" s="60">
        <v>19594</v>
      </c>
      <c r="B590" s="92">
        <f>SUM(B$4:B205)/$BB205</f>
        <v>120570960.47077391</v>
      </c>
      <c r="C590" s="92">
        <f>SUM(C$4:C205)/$BB205</f>
        <v>124756328.07656334</v>
      </c>
      <c r="D590" s="92">
        <f>SUM(D$4:D205)/$BB205</f>
        <v>66191653.627906442</v>
      </c>
      <c r="E590" s="91">
        <f>SUM(E$4:E205)/$BB205</f>
        <v>30292864.244513396</v>
      </c>
      <c r="F590" s="92">
        <f>SUM(F$4:F205)/$BB205</f>
        <v>46331149.423617929</v>
      </c>
      <c r="G590" s="92">
        <f>SUM(G$4:G205)/$BB205</f>
        <v>85941838.771929324</v>
      </c>
      <c r="H590" s="92">
        <f>SUM(H$4:H205)/$BB205</f>
        <v>42827406.053741217</v>
      </c>
      <c r="I590" s="92">
        <f>SUM(I$4:I205)/$BB205</f>
        <v>61427859.634678699</v>
      </c>
      <c r="J590" s="91">
        <f>SUM(J$4:J205)/$BB205</f>
        <v>55170363.200176269</v>
      </c>
      <c r="K590" s="92">
        <f>SUM(K$4:K205)/$BB205</f>
        <v>65997886.791586056</v>
      </c>
      <c r="L590" s="91">
        <f>SUM(L$4:L205)/$BB205</f>
        <v>14779087.261673572</v>
      </c>
      <c r="M590" s="92">
        <f>SUM(M$4:M205)/$BB205</f>
        <v>41812650.328206554</v>
      </c>
      <c r="N590" s="92">
        <f>SUM(N$4:N205)/$BB205</f>
        <v>89003939.815750688</v>
      </c>
      <c r="O590" s="92">
        <f>SUM(O$4:O205)/$BB205</f>
        <v>160495972.96582326</v>
      </c>
      <c r="P590" s="92">
        <f>SUM(P$4:P205)/$BB205</f>
        <v>41354834.987729467</v>
      </c>
      <c r="Q590" s="92">
        <f>SUM(Q$4:Q205)/$BB205</f>
        <v>52216105.533551306</v>
      </c>
      <c r="R590" s="92">
        <f>SUM(R$4:R205)/$BB205</f>
        <v>112335147.49641013</v>
      </c>
      <c r="S590" s="92">
        <f>SUM(S$4:S205)/$BB205</f>
        <v>54325489.562885664</v>
      </c>
      <c r="T590" s="92">
        <f>SUM(T$4:T205)/$BB205</f>
        <v>56032184.969230823</v>
      </c>
      <c r="U590" s="92">
        <f>SUM(U$4:U205)/$BB205</f>
        <v>44367220.111463927</v>
      </c>
      <c r="V590" s="92">
        <f>SUM(V$4:V205)/$BB205</f>
        <v>88624522.504573718</v>
      </c>
      <c r="W590" s="92">
        <f>SUM(W$4:W205)/$BB205</f>
        <v>92967364.188027784</v>
      </c>
      <c r="X590" s="92">
        <f>SUM(X$4:X205)/$BB205</f>
        <v>165335500.81645593</v>
      </c>
      <c r="Y590" s="92">
        <f>SUM(Y$4:Y205)/$BB205</f>
        <v>51341442.453835569</v>
      </c>
      <c r="Z590" s="92">
        <f>SUM(Z$4:Z205)/$BB205</f>
        <v>68584520.986590162</v>
      </c>
      <c r="AA590" s="92">
        <f>SUM(AA$4:AA205)/$BB205</f>
        <v>62599307.021281615</v>
      </c>
      <c r="AB590" s="92">
        <f>SUM(AB$4:AB205)/$BB205</f>
        <v>149199523.37717539</v>
      </c>
      <c r="AC590" s="92">
        <f>SUM(AC$4:AC205)/$BB205</f>
        <v>92059431.73954244</v>
      </c>
      <c r="AD590" s="92">
        <f>SUM(AD$4:AD205)/$BB205</f>
        <v>127596999.91215131</v>
      </c>
      <c r="AE590" s="92">
        <f>SUM(AE$4:AE205)/$BB205</f>
        <v>76267288.830114603</v>
      </c>
      <c r="AF590" s="92">
        <f>SUM(AF$4:AF205)/$BB205</f>
        <v>66807419.655229241</v>
      </c>
      <c r="AG590" s="92">
        <f>SUM(AG$4:AG205)/$BB205</f>
        <v>58876162.607972503</v>
      </c>
      <c r="AH590" s="92">
        <f>SUM(AH$4:AH205)/$BB205</f>
        <v>58017312.652745426</v>
      </c>
      <c r="AI590" s="92">
        <f>SUM(AI$4:AI205)/$BB205</f>
        <v>53797010.110965416</v>
      </c>
      <c r="AJ590" s="92">
        <f>SUM(AJ$4:AJ205)/$BB205</f>
        <v>162208797.96253121</v>
      </c>
      <c r="AK590" s="92">
        <f>SUM(AK$4:AK205)/$BB205</f>
        <v>554974454.27681911</v>
      </c>
      <c r="AL590" s="92">
        <f>SUM(AL$4:AL205)/$BB205</f>
        <v>186405458.37184703</v>
      </c>
      <c r="AM590" s="92">
        <f>SUM(AM$4:AM205)/$BB205</f>
        <v>94981958.222085223</v>
      </c>
      <c r="AN590" s="92">
        <f>SUM(AN$4:AN205)/$BB205</f>
        <v>35715886.51797644</v>
      </c>
      <c r="AO590" s="92">
        <f>SUM(AO$4:AO205)/$BB205</f>
        <v>40298591.045318112</v>
      </c>
      <c r="AP590" s="91">
        <f>SUM(AP$4:AP205)/$BB205</f>
        <v>152501422.20195535</v>
      </c>
      <c r="AQ590" s="91">
        <f>SUM(AQ$4:AQ205)/$BB205</f>
        <v>124524319.57775472</v>
      </c>
      <c r="AR590" s="91">
        <f>SUM(AR$4:AR205)/$BB205</f>
        <v>103772242.46609709</v>
      </c>
      <c r="AS590" s="91">
        <f>SUM(AS$4:AS205)/$BB205</f>
        <v>84676025.420003012</v>
      </c>
      <c r="AT590" s="91">
        <f>SUM(AT$4:AT205)/$BB205</f>
        <v>122551013.42236319</v>
      </c>
      <c r="AU590" s="108"/>
      <c r="AV590" s="36"/>
      <c r="AW590" s="36"/>
      <c r="AX590" s="63"/>
      <c r="AY590" s="63"/>
    </row>
    <row r="591" spans="1:51" x14ac:dyDescent="0.25">
      <c r="A591" s="60">
        <v>19595</v>
      </c>
      <c r="B591" s="92">
        <f>SUM(B$4:B206)/$BB206</f>
        <v>107803603.76403166</v>
      </c>
      <c r="C591" s="92">
        <f>SUM(C$4:C206)/$BB206</f>
        <v>111545305.01758899</v>
      </c>
      <c r="D591" s="92">
        <f>SUM(D$4:D206)/$BB206</f>
        <v>59182654.373769365</v>
      </c>
      <c r="E591" s="91">
        <f>SUM(E$4:E206)/$BB206</f>
        <v>27085568.877849214</v>
      </c>
      <c r="F591" s="92">
        <f>SUM(F$4:F206)/$BB206</f>
        <v>41425429.826297708</v>
      </c>
      <c r="G591" s="92">
        <f>SUM(G$4:G206)/$BB206</f>
        <v>76841031.253653914</v>
      </c>
      <c r="H591" s="92">
        <f>SUM(H$4:H206)/$BB206</f>
        <v>38292535.166296139</v>
      </c>
      <c r="I591" s="92">
        <f>SUM(I$4:I206)/$BB206</f>
        <v>54923100.865505569</v>
      </c>
      <c r="J591" s="91">
        <f>SUM(J$4:J206)/$BB206</f>
        <v>49328335.712279484</v>
      </c>
      <c r="K591" s="92">
        <f>SUM(K$4:K206)/$BB206</f>
        <v>59009057.147648491</v>
      </c>
      <c r="L591" s="91">
        <f>SUM(L$4:L206)/$BB206</f>
        <v>13214666.105013154</v>
      </c>
      <c r="M591" s="92">
        <f>SUM(M$4:M206)/$BB206</f>
        <v>37385111.812726699</v>
      </c>
      <c r="N591" s="92">
        <f>SUM(N$4:N206)/$BB206</f>
        <v>79578844.980835766</v>
      </c>
      <c r="O591" s="92">
        <f>SUM(O$4:O206)/$BB206</f>
        <v>143500175.55129829</v>
      </c>
      <c r="P591" s="92">
        <f>SUM(P$4:P206)/$BB206</f>
        <v>36975831.85960751</v>
      </c>
      <c r="Q591" s="92">
        <f>SUM(Q$4:Q206)/$BB206</f>
        <v>46686742.06081567</v>
      </c>
      <c r="R591" s="92">
        <f>SUM(R$4:R206)/$BB206</f>
        <v>100439375.81482214</v>
      </c>
      <c r="S591" s="92">
        <f>SUM(S$4:S206)/$BB206</f>
        <v>48572896.583427086</v>
      </c>
      <c r="T591" s="92">
        <f>SUM(T$4:T206)/$BB206</f>
        <v>50098830.312860727</v>
      </c>
      <c r="U591" s="92">
        <f>SUM(U$4:U206)/$BB206</f>
        <v>39669166.40199548</v>
      </c>
      <c r="V591" s="92">
        <f>SUM(V$4:V206)/$BB206</f>
        <v>79239622.491750017</v>
      </c>
      <c r="W591" s="92">
        <f>SUM(W$4:W206)/$BB206</f>
        <v>83122549.658730686</v>
      </c>
      <c r="X591" s="92">
        <f>SUM(X$4:X206)/$BB206</f>
        <v>147827108.46347684</v>
      </c>
      <c r="Y591" s="92">
        <f>SUM(Y$4:Y206)/$BB206</f>
        <v>45905074.140536703</v>
      </c>
      <c r="Z591" s="92">
        <f>SUM(Z$4:Z206)/$BB206</f>
        <v>61321727.197286263</v>
      </c>
      <c r="AA591" s="92">
        <f>SUM(AA$4:AA206)/$BB206</f>
        <v>55971378.325610265</v>
      </c>
      <c r="AB591" s="92">
        <f>SUM(AB$4:AB206)/$BB206</f>
        <v>133400055.17288673</v>
      </c>
      <c r="AC591" s="92">
        <f>SUM(AC$4:AC206)/$BB206</f>
        <v>82310937.93335782</v>
      </c>
      <c r="AD591" s="92">
        <f>SUM(AD$4:AD206)/$BB206</f>
        <v>114085595.79958138</v>
      </c>
      <c r="AE591" s="92">
        <f>SUM(AE$4:AE206)/$BB206</f>
        <v>68191717.527852878</v>
      </c>
      <c r="AF591" s="92">
        <f>SUM(AF$4:AF206)/$BB206</f>
        <v>59733221.716582052</v>
      </c>
      <c r="AG591" s="92">
        <f>SUM(AG$4:AG206)/$BB206</f>
        <v>52642260.791916132</v>
      </c>
      <c r="AH591" s="92">
        <f>SUM(AH$4:AH206)/$BB206</f>
        <v>51874438.973255612</v>
      </c>
      <c r="AI591" s="92">
        <f>SUM(AI$4:AI206)/$BB206</f>
        <v>48100657.317653537</v>
      </c>
      <c r="AJ591" s="92">
        <f>SUM(AJ$4:AJ206)/$BB206</f>
        <v>145031513.95643091</v>
      </c>
      <c r="AK591" s="92">
        <f>SUM(AK$4:AK206)/$BB206</f>
        <v>496204063.56559443</v>
      </c>
      <c r="AL591" s="92">
        <f>SUM(AL$4:AL206)/$BB206</f>
        <v>166666028.45190534</v>
      </c>
      <c r="AM591" s="92">
        <f>SUM(AM$4:AM206)/$BB206</f>
        <v>84923801.580383241</v>
      </c>
      <c r="AN591" s="92">
        <f>SUM(AN$4:AN206)/$BB206</f>
        <v>31934439.367532983</v>
      </c>
      <c r="AO591" s="92">
        <f>SUM(AO$4:AO206)/$BB206</f>
        <v>36031486.49456533</v>
      </c>
      <c r="AP591" s="91">
        <f>SUM(AP$4:AP206)/$BB206</f>
        <v>136352186.75657019</v>
      </c>
      <c r="AQ591" s="91">
        <f>SUM(AQ$4:AQ206)/$BB206</f>
        <v>111338218.92275026</v>
      </c>
      <c r="AR591" s="91">
        <f>SUM(AR$4:AR206)/$BB206</f>
        <v>92783491.577025324</v>
      </c>
      <c r="AS591" s="91">
        <f>SUM(AS$4:AS206)/$BB206</f>
        <v>75709785.632095054</v>
      </c>
      <c r="AT591" s="91">
        <f>SUM(AT$4:AT206)/$BB206</f>
        <v>109573468.59369037</v>
      </c>
      <c r="AU591" s="108"/>
      <c r="AV591" s="36"/>
      <c r="AW591" s="36"/>
      <c r="AX591" s="63"/>
      <c r="AY591" s="63"/>
    </row>
    <row r="592" spans="1:51" x14ac:dyDescent="0.25">
      <c r="A592" s="60">
        <v>19596</v>
      </c>
      <c r="B592" s="92">
        <f>SUM(B$4:B207)/$BB207</f>
        <v>96542590.7247511</v>
      </c>
      <c r="C592" s="92">
        <f>SUM(C$4:C207)/$BB207</f>
        <v>99892947.482156724</v>
      </c>
      <c r="D592" s="92">
        <f>SUM(D$4:D207)/$BB207</f>
        <v>53000585.276843607</v>
      </c>
      <c r="E592" s="91">
        <f>SUM(E$4:E207)/$BB207</f>
        <v>24256675.482897982</v>
      </c>
      <c r="F592" s="92">
        <f>SUM(F$4:F207)/$BB207</f>
        <v>37098505.514999539</v>
      </c>
      <c r="G592" s="92">
        <f>SUM(G$4:G207)/$BB207</f>
        <v>68814016.897135124</v>
      </c>
      <c r="H592" s="92">
        <f>SUM(H$4:H207)/$BB207</f>
        <v>34292670.905607618</v>
      </c>
      <c r="I592" s="92">
        <f>SUM(I$4:I207)/$BB207</f>
        <v>49185795.251098409</v>
      </c>
      <c r="J592" s="91">
        <f>SUM(J$4:J207)/$BB207</f>
        <v>44175580.178140506</v>
      </c>
      <c r="K592" s="92">
        <f>SUM(K$4:K207)/$BB207</f>
        <v>52844774.584294766</v>
      </c>
      <c r="L592" s="91">
        <f>SUM(L$4:L207)/$BB207</f>
        <v>11834805.330639526</v>
      </c>
      <c r="M592" s="92">
        <f>SUM(M$4:M207)/$BB207</f>
        <v>33479920.394144028</v>
      </c>
      <c r="N592" s="92">
        <f>SUM(N$4:N207)/$BB207</f>
        <v>71265821.155559346</v>
      </c>
      <c r="O592" s="92">
        <f>SUM(O$4:O207)/$BB207</f>
        <v>128509583.85424696</v>
      </c>
      <c r="P592" s="92">
        <f>SUM(P$4:P207)/$BB207</f>
        <v>33113487.697460588</v>
      </c>
      <c r="Q592" s="92">
        <f>SUM(Q$4:Q207)/$BB207</f>
        <v>41809743.716249488</v>
      </c>
      <c r="R592" s="92">
        <f>SUM(R$4:R207)/$BB207</f>
        <v>89947096.334114656</v>
      </c>
      <c r="S592" s="92">
        <f>SUM(S$4:S207)/$BB207</f>
        <v>43499017.934096321</v>
      </c>
      <c r="T592" s="92">
        <f>SUM(T$4:T207)/$BB207</f>
        <v>44865562.434683479</v>
      </c>
      <c r="U592" s="92">
        <f>SUM(U$4:U207)/$BB207</f>
        <v>35525438.794717014</v>
      </c>
      <c r="V592" s="92">
        <f>SUM(V$4:V207)/$BB207</f>
        <v>70962063.289815143</v>
      </c>
      <c r="W592" s="92">
        <f>SUM(W$4:W207)/$BB207</f>
        <v>74439291.853981391</v>
      </c>
      <c r="X592" s="92">
        <f>SUM(X$4:X207)/$BB207</f>
        <v>132384416.01868565</v>
      </c>
      <c r="Y592" s="92">
        <f>SUM(Y$4:Y207)/$BB207</f>
        <v>41110205.625790663</v>
      </c>
      <c r="Z592" s="92">
        <f>SUM(Z$4:Z207)/$BB207</f>
        <v>54915842.744303882</v>
      </c>
      <c r="AA592" s="92">
        <f>SUM(AA$4:AA207)/$BB207</f>
        <v>50125362.319540918</v>
      </c>
      <c r="AB592" s="92">
        <f>SUM(AB$4:AB207)/$BB207</f>
        <v>119464651.47325869</v>
      </c>
      <c r="AC592" s="92">
        <f>SUM(AC$4:AC207)/$BB207</f>
        <v>73712598.921395406</v>
      </c>
      <c r="AD592" s="92">
        <f>SUM(AD$4:AD207)/$BB207</f>
        <v>102168349.61419539</v>
      </c>
      <c r="AE592" s="92">
        <f>SUM(AE$4:AE207)/$BB207</f>
        <v>61068909.431856804</v>
      </c>
      <c r="AF592" s="92">
        <f>SUM(AF$4:AF207)/$BB207</f>
        <v>53493664.403847747</v>
      </c>
      <c r="AG592" s="92">
        <f>SUM(AG$4:AG207)/$BB207</f>
        <v>47143817.908088893</v>
      </c>
      <c r="AH592" s="92">
        <f>SUM(AH$4:AH207)/$BB207</f>
        <v>46456243.171927884</v>
      </c>
      <c r="AI592" s="92">
        <f>SUM(AI$4:AI207)/$BB207</f>
        <v>43076407.418818608</v>
      </c>
      <c r="AJ592" s="92">
        <f>SUM(AJ$4:AJ207)/$BB207</f>
        <v>129880913.79903437</v>
      </c>
      <c r="AK592" s="92">
        <f>SUM(AK$4:AK207)/$BB207</f>
        <v>444367584.00731003</v>
      </c>
      <c r="AL592" s="92">
        <f>SUM(AL$4:AL207)/$BB207</f>
        <v>149255598.31527683</v>
      </c>
      <c r="AM592" s="92">
        <f>SUM(AM$4:AM207)/$BB207</f>
        <v>76052329.818702802</v>
      </c>
      <c r="AN592" s="92">
        <f>SUM(AN$4:AN207)/$BB207</f>
        <v>28599080.376145273</v>
      </c>
      <c r="AO592" s="92">
        <f>SUM(AO$4:AO207)/$BB207</f>
        <v>32267923.969943326</v>
      </c>
      <c r="AP592" s="91">
        <f>SUM(AP$4:AP207)/$BB207</f>
        <v>122108268.23882774</v>
      </c>
      <c r="AQ592" s="91">
        <f>SUM(AQ$4:AQ207)/$BB207</f>
        <v>99707798.506323621</v>
      </c>
      <c r="AR592" s="91">
        <f>SUM(AR$4:AR207)/$BB207</f>
        <v>83091253.767557815</v>
      </c>
      <c r="AS592" s="91">
        <f>SUM(AS$4:AS207)/$BB207</f>
        <v>67801434.386486456</v>
      </c>
      <c r="AT592" s="91">
        <f>SUM(AT$4:AT207)/$BB207</f>
        <v>98127111.319487184</v>
      </c>
      <c r="AU592" s="108"/>
      <c r="AV592" s="36"/>
      <c r="AW592" s="36"/>
      <c r="AX592" s="63"/>
      <c r="AY592" s="63"/>
    </row>
    <row r="593" spans="1:51" x14ac:dyDescent="0.25">
      <c r="A593" s="60">
        <v>19597</v>
      </c>
      <c r="B593" s="92">
        <f>SUM(B$4:B208)/$BB208</f>
        <v>86762647.026961893</v>
      </c>
      <c r="C593" s="92">
        <f>SUM(C$4:C208)/$BB208</f>
        <v>89773177.969376564</v>
      </c>
      <c r="D593" s="92">
        <f>SUM(D$4:D208)/$BB208</f>
        <v>47631618.873175204</v>
      </c>
      <c r="E593" s="91">
        <f>SUM(E$4:E208)/$BB208</f>
        <v>21799805.97302692</v>
      </c>
      <c r="F593" s="92">
        <f>SUM(F$4:F208)/$BB208</f>
        <v>33340721.01145865</v>
      </c>
      <c r="G593" s="92">
        <f>SUM(G$4:G208)/$BB208</f>
        <v>61842769.794570312</v>
      </c>
      <c r="H593" s="92">
        <f>SUM(H$4:H208)/$BB208</f>
        <v>30818865.443117607</v>
      </c>
      <c r="I593" s="92">
        <f>SUM(I$4:I208)/$BB208</f>
        <v>44203105.665905043</v>
      </c>
      <c r="J593" s="91">
        <f>SUM(J$4:J208)/$BB208</f>
        <v>39700544.028611653</v>
      </c>
      <c r="K593" s="92">
        <f>SUM(K$4:K208)/$BB208</f>
        <v>47491222.974891044</v>
      </c>
      <c r="L593" s="91">
        <f>SUM(L$4:L208)/$BB208</f>
        <v>10636424.170920115</v>
      </c>
      <c r="M593" s="92">
        <f>SUM(M$4:M208)/$BB208</f>
        <v>30088356.27434836</v>
      </c>
      <c r="N593" s="92">
        <f>SUM(N$4:N208)/$BB208</f>
        <v>64046179.23557473</v>
      </c>
      <c r="O593" s="92">
        <f>SUM(O$4:O208)/$BB208</f>
        <v>115490610.91606952</v>
      </c>
      <c r="P593" s="92">
        <f>SUM(P$4:P208)/$BB208</f>
        <v>29759114.623228192</v>
      </c>
      <c r="Q593" s="92">
        <f>SUM(Q$4:Q208)/$BB208</f>
        <v>37574310.581526034</v>
      </c>
      <c r="R593" s="92">
        <f>SUM(R$4:R208)/$BB208</f>
        <v>80834782.578072593</v>
      </c>
      <c r="S593" s="92">
        <f>SUM(S$4:S208)/$BB208</f>
        <v>39092549.306867667</v>
      </c>
      <c r="T593" s="92">
        <f>SUM(T$4:T208)/$BB208</f>
        <v>40320681.352127075</v>
      </c>
      <c r="U593" s="92">
        <f>SUM(U$4:U208)/$BB208</f>
        <v>31926680.804988969</v>
      </c>
      <c r="V593" s="92">
        <f>SUM(V$4:V208)/$BB208</f>
        <v>63773193.58979556</v>
      </c>
      <c r="W593" s="92">
        <f>SUM(W$4:W208)/$BB208</f>
        <v>66898081.790424526</v>
      </c>
      <c r="X593" s="92">
        <f>SUM(X$4:X208)/$BB208</f>
        <v>118972786.5324977</v>
      </c>
      <c r="Y593" s="92">
        <f>SUM(Y$4:Y208)/$BB208</f>
        <v>36945941.525428846</v>
      </c>
      <c r="Z593" s="92">
        <f>SUM(Z$4:Z208)/$BB208</f>
        <v>49352495.232733861</v>
      </c>
      <c r="AA593" s="92">
        <f>SUM(AA$4:AA208)/$BB208</f>
        <v>45048199.029825673</v>
      </c>
      <c r="AB593" s="92">
        <f>SUM(AB$4:AB208)/$BB208</f>
        <v>107362053.66362315</v>
      </c>
      <c r="AC593" s="92">
        <f>SUM(AC$4:AC208)/$BB208</f>
        <v>66245145.845827542</v>
      </c>
      <c r="AD593" s="92">
        <f>SUM(AD$4:AD208)/$BB208</f>
        <v>91818441.008714467</v>
      </c>
      <c r="AE593" s="92">
        <f>SUM(AE$4:AE208)/$BB208</f>
        <v>54882855.044793367</v>
      </c>
      <c r="AF593" s="92">
        <f>SUM(AF$4:AF208)/$BB208</f>
        <v>48074729.901728034</v>
      </c>
      <c r="AG593" s="92">
        <f>SUM(AG$4:AG208)/$BB208</f>
        <v>42368518.41180291</v>
      </c>
      <c r="AH593" s="92">
        <f>SUM(AH$4:AH208)/$BB208</f>
        <v>41750624.894406781</v>
      </c>
      <c r="AI593" s="92">
        <f>SUM(AI$4:AI208)/$BB208</f>
        <v>38713015.442022502</v>
      </c>
      <c r="AJ593" s="92">
        <f>SUM(AJ$4:AJ208)/$BB208</f>
        <v>116722979.19256653</v>
      </c>
      <c r="AK593" s="92">
        <f>SUM(AK$4:AK208)/$BB208</f>
        <v>399348789.27458388</v>
      </c>
      <c r="AL593" s="92">
        <f>SUM(AL$4:AL208)/$BB208</f>
        <v>134135008.31182764</v>
      </c>
      <c r="AM593" s="92">
        <f>SUM(AM$4:AM208)/$BB208</f>
        <v>68347708.897489637</v>
      </c>
      <c r="AN593" s="92">
        <f>SUM(AN$4:AN208)/$BB208</f>
        <v>25702436.254117392</v>
      </c>
      <c r="AO593" s="92">
        <f>SUM(AO$4:AO208)/$BB208</f>
        <v>28999320.328861944</v>
      </c>
      <c r="AP593" s="91">
        <f>SUM(AP$4:AP208)/$BB208</f>
        <v>109737737.01009277</v>
      </c>
      <c r="AQ593" s="91">
        <f>SUM(AQ$4:AQ208)/$BB208</f>
        <v>89607011.418801934</v>
      </c>
      <c r="AR593" s="91">
        <f>SUM(AR$4:AR208)/$BB208</f>
        <v>74673730.325584888</v>
      </c>
      <c r="AS593" s="91">
        <f>SUM(AS$4:AS208)/$BB208</f>
        <v>60933209.244806483</v>
      </c>
      <c r="AT593" s="91">
        <f>SUM(AT$4:AT208)/$BB208</f>
        <v>88186247.147577181</v>
      </c>
      <c r="AU593" s="108"/>
      <c r="AV593" s="36"/>
      <c r="AW593" s="36"/>
      <c r="AX593" s="63"/>
      <c r="AY593" s="63"/>
    </row>
    <row r="594" spans="1:51" x14ac:dyDescent="0.25">
      <c r="A594" s="60">
        <v>19598</v>
      </c>
      <c r="B594" s="92">
        <f>SUM(B$4:B209)/$BB209</f>
        <v>78031908.563316002</v>
      </c>
      <c r="C594" s="92">
        <f>SUM(C$4:C209)/$BB209</f>
        <v>80739135.701181978</v>
      </c>
      <c r="D594" s="92">
        <f>SUM(D$4:D209)/$BB209</f>
        <v>42838609.372594252</v>
      </c>
      <c r="E594" s="91">
        <f>SUM(E$4:E209)/$BB209</f>
        <v>19606468.317452855</v>
      </c>
      <c r="F594" s="92">
        <f>SUM(F$4:F209)/$BB209</f>
        <v>29986089.469793316</v>
      </c>
      <c r="G594" s="92">
        <f>SUM(G$4:G209)/$BB209</f>
        <v>55619431.909297608</v>
      </c>
      <c r="H594" s="92">
        <f>SUM(H$4:H209)/$BB209</f>
        <v>27717772.57333304</v>
      </c>
      <c r="I594" s="92">
        <f>SUM(I$4:I209)/$BB209</f>
        <v>39755005.734707296</v>
      </c>
      <c r="J594" s="91">
        <f>SUM(J$4:J209)/$BB209</f>
        <v>35705631.830533698</v>
      </c>
      <c r="K594" s="92">
        <f>SUM(K$4:K209)/$BB209</f>
        <v>42712005.678236604</v>
      </c>
      <c r="L594" s="91">
        <f>SUM(L$4:L209)/$BB209</f>
        <v>9566613.8355770037</v>
      </c>
      <c r="M594" s="92">
        <f>SUM(M$4:M209)/$BB209</f>
        <v>27060650.662588816</v>
      </c>
      <c r="N594" s="92">
        <f>SUM(N$4:N209)/$BB209</f>
        <v>57601093.803068779</v>
      </c>
      <c r="O594" s="92">
        <f>SUM(O$4:O209)/$BB209</f>
        <v>103868334.06642373</v>
      </c>
      <c r="P594" s="92">
        <f>SUM(P$4:P209)/$BB209</f>
        <v>26764902.628452621</v>
      </c>
      <c r="Q594" s="92">
        <f>SUM(Q$4:Q209)/$BB209</f>
        <v>33793253.471555248</v>
      </c>
      <c r="R594" s="92">
        <f>SUM(R$4:R209)/$BB209</f>
        <v>72700067.459575221</v>
      </c>
      <c r="S594" s="92">
        <f>SUM(S$4:S209)/$BB209</f>
        <v>35158788.347538933</v>
      </c>
      <c r="T594" s="92">
        <f>SUM(T$4:T209)/$BB209</f>
        <v>36263355.103412241</v>
      </c>
      <c r="U594" s="92">
        <f>SUM(U$4:U209)/$BB209</f>
        <v>28714048.036420781</v>
      </c>
      <c r="V594" s="92">
        <f>SUM(V$4:V209)/$BB209</f>
        <v>57355782.742754519</v>
      </c>
      <c r="W594" s="92">
        <f>SUM(W$4:W209)/$BB209</f>
        <v>60165916.263103612</v>
      </c>
      <c r="X594" s="92">
        <f>SUM(X$4:X209)/$BB209</f>
        <v>107000113.38710096</v>
      </c>
      <c r="Y594" s="92">
        <f>SUM(Y$4:Y209)/$BB209</f>
        <v>33228403.023391273</v>
      </c>
      <c r="Z594" s="92">
        <f>SUM(Z$4:Z209)/$BB209</f>
        <v>44386003.148405559</v>
      </c>
      <c r="AA594" s="92">
        <f>SUM(AA$4:AA209)/$BB209</f>
        <v>40515788.175832152</v>
      </c>
      <c r="AB594" s="92">
        <f>SUM(AB$4:AB209)/$BB209</f>
        <v>96557842.953123495</v>
      </c>
      <c r="AC594" s="92">
        <f>SUM(AC$4:AC209)/$BB209</f>
        <v>59578837.149622984</v>
      </c>
      <c r="AD594" s="92">
        <f>SUM(AD$4:AD209)/$BB209</f>
        <v>82578891.877091974</v>
      </c>
      <c r="AE594" s="92">
        <f>SUM(AE$4:AE209)/$BB209</f>
        <v>49360396.253295645</v>
      </c>
      <c r="AF594" s="92">
        <f>SUM(AF$4:AF209)/$BB209</f>
        <v>43237123.471062034</v>
      </c>
      <c r="AG594" s="92">
        <f>SUM(AG$4:AG209)/$BB209</f>
        <v>38105503.474389262</v>
      </c>
      <c r="AH594" s="92">
        <f>SUM(AH$4:AH209)/$BB209</f>
        <v>37549779.531860061</v>
      </c>
      <c r="AI594" s="92">
        <f>SUM(AI$4:AI209)/$BB209</f>
        <v>34817741.004571766</v>
      </c>
      <c r="AJ594" s="92">
        <f>SUM(AJ$4:AJ209)/$BB209</f>
        <v>104976722.44448482</v>
      </c>
      <c r="AK594" s="92">
        <f>SUM(AK$4:AK209)/$BB209</f>
        <v>359159759.91471368</v>
      </c>
      <c r="AL594" s="92">
        <f>SUM(AL$4:AL209)/$BB209</f>
        <v>120636647.09689915</v>
      </c>
      <c r="AM594" s="92">
        <f>SUM(AM$4:AM209)/$BB209</f>
        <v>61469687.6622122</v>
      </c>
      <c r="AN594" s="92">
        <f>SUM(AN$4:AN209)/$BB209</f>
        <v>23116515.287246723</v>
      </c>
      <c r="AO594" s="92">
        <f>SUM(AO$4:AO209)/$BB209</f>
        <v>26081339.566442639</v>
      </c>
      <c r="AP594" s="91">
        <f>SUM(AP$4:AP209)/$BB209</f>
        <v>98694356.155372217</v>
      </c>
      <c r="AQ594" s="91">
        <f>SUM(AQ$4:AQ209)/$BB209</f>
        <v>80589827.954015225</v>
      </c>
      <c r="AR594" s="91">
        <f>SUM(AR$4:AR209)/$BB209</f>
        <v>67159231.149347901</v>
      </c>
      <c r="AS594" s="91">
        <f>SUM(AS$4:AS209)/$BB209</f>
        <v>54801773.423054449</v>
      </c>
      <c r="AT594" s="91">
        <f>SUM(AT$4:AT209)/$BB209</f>
        <v>79311892.962391853</v>
      </c>
      <c r="AU594" s="108"/>
      <c r="AV594" s="36"/>
      <c r="AW594" s="36"/>
      <c r="AX594" s="63"/>
      <c r="AY594" s="63"/>
    </row>
    <row r="595" spans="1:51" x14ac:dyDescent="0.25">
      <c r="A595" s="60">
        <v>19599</v>
      </c>
      <c r="B595" s="92">
        <f>SUM(B$4:B210)/$BB210</f>
        <v>70219378.754711583</v>
      </c>
      <c r="C595" s="92">
        <f>SUM(C$4:C210)/$BB210</f>
        <v>72655178.342055887</v>
      </c>
      <c r="D595" s="92">
        <f>SUM(D$4:D210)/$BB210</f>
        <v>38549643.465771444</v>
      </c>
      <c r="E595" s="91">
        <f>SUM(E$4:E210)/$BB210</f>
        <v>17643807.244353011</v>
      </c>
      <c r="F595" s="92">
        <f>SUM(F$4:F210)/$BB210</f>
        <v>26984226.91443821</v>
      </c>
      <c r="G595" s="92">
        <f>SUM(G$4:G210)/$BB210</f>
        <v>50050618.821549118</v>
      </c>
      <c r="H595" s="92">
        <f>SUM(H$4:H210)/$BB210</f>
        <v>24942814.351371836</v>
      </c>
      <c r="I595" s="92">
        <f>SUM(I$4:I210)/$BB210</f>
        <v>35774706.860824391</v>
      </c>
      <c r="J595" s="91">
        <f>SUM(J$4:J210)/$BB210</f>
        <v>32130881.346363075</v>
      </c>
      <c r="K595" s="92">
        <f>SUM(K$4:K210)/$BB210</f>
        <v>38435458.731726006</v>
      </c>
      <c r="L595" s="91">
        <f>SUM(L$4:L210)/$BB210</f>
        <v>8609308.3524884712</v>
      </c>
      <c r="M595" s="92">
        <f>SUM(M$4:M210)/$BB210</f>
        <v>24351365.836371653</v>
      </c>
      <c r="N595" s="92">
        <f>SUM(N$4:N210)/$BB210</f>
        <v>51833937.726440854</v>
      </c>
      <c r="O595" s="92">
        <f>SUM(O$4:O210)/$BB210</f>
        <v>93468397.890595019</v>
      </c>
      <c r="P595" s="92">
        <f>SUM(P$4:P210)/$BB210</f>
        <v>24085543.012782313</v>
      </c>
      <c r="Q595" s="92">
        <f>SUM(Q$4:Q210)/$BB210</f>
        <v>30409878.4758466</v>
      </c>
      <c r="R595" s="92">
        <f>SUM(R$4:R210)/$BB210</f>
        <v>65420904.305979982</v>
      </c>
      <c r="S595" s="92">
        <f>SUM(S$4:S210)/$BB210</f>
        <v>31638908.392773226</v>
      </c>
      <c r="T595" s="92">
        <f>SUM(T$4:T210)/$BB210</f>
        <v>32632817.043531597</v>
      </c>
      <c r="U595" s="92">
        <f>SUM(U$4:U210)/$BB210</f>
        <v>25839304.945016108</v>
      </c>
      <c r="V595" s="92">
        <f>SUM(V$4:V210)/$BB210</f>
        <v>51613295.123149686</v>
      </c>
      <c r="W595" s="92">
        <f>SUM(W$4:W210)/$BB210</f>
        <v>54141781.928003378</v>
      </c>
      <c r="X595" s="92">
        <f>SUM(X$4:X210)/$BB210</f>
        <v>96286716.751543313</v>
      </c>
      <c r="Y595" s="92">
        <f>SUM(Y$4:Y210)/$BB210</f>
        <v>29901797.725798272</v>
      </c>
      <c r="Z595" s="92">
        <f>SUM(Z$4:Z210)/$BB210</f>
        <v>39941847.508676142</v>
      </c>
      <c r="AA595" s="92">
        <f>SUM(AA$4:AA210)/$BB210</f>
        <v>36459978.522316858</v>
      </c>
      <c r="AB595" s="92">
        <f>SUM(AB$4:AB210)/$BB210</f>
        <v>86889914.940158129</v>
      </c>
      <c r="AC595" s="92">
        <f>SUM(AC$4:AC210)/$BB210</f>
        <v>53613605.455875307</v>
      </c>
      <c r="AD595" s="92">
        <f>SUM(AD$4:AD210)/$BB210</f>
        <v>74311035.294526085</v>
      </c>
      <c r="AE595" s="92">
        <f>SUM(AE$4:AE210)/$BB210</f>
        <v>44418723.559734039</v>
      </c>
      <c r="AF595" s="92">
        <f>SUM(AF$4:AF210)/$BB210</f>
        <v>38908291.549823992</v>
      </c>
      <c r="AG595" s="92">
        <f>SUM(AG$4:AG210)/$BB210</f>
        <v>34290804.741500966</v>
      </c>
      <c r="AH595" s="92">
        <f>SUM(AH$4:AH210)/$BB210</f>
        <v>33790705.130673572</v>
      </c>
      <c r="AI595" s="92">
        <f>SUM(AI$4:AI210)/$BB210</f>
        <v>31332129.736487091</v>
      </c>
      <c r="AJ595" s="92">
        <f>SUM(AJ$4:AJ210)/$BB210</f>
        <v>94465847.206040397</v>
      </c>
      <c r="AK595" s="92">
        <f>SUM(AK$4:AK210)/$BB210</f>
        <v>323197496.92572027</v>
      </c>
      <c r="AL595" s="92">
        <f>SUM(AL$4:AL210)/$BB210</f>
        <v>108557931.9608819</v>
      </c>
      <c r="AM595" s="92">
        <f>SUM(AM$4:AM210)/$BB210</f>
        <v>55315025.828920849</v>
      </c>
      <c r="AN595" s="92">
        <f>SUM(AN$4:AN210)/$BB210</f>
        <v>20802669.366318326</v>
      </c>
      <c r="AO595" s="92">
        <f>SUM(AO$4:AO210)/$BB210</f>
        <v>23470497.123730667</v>
      </c>
      <c r="AP595" s="91">
        <f>SUM(AP$4:AP210)/$BB210</f>
        <v>88812400.494199261</v>
      </c>
      <c r="AQ595" s="91">
        <f>SUM(AQ$4:AQ210)/$BB210</f>
        <v>72520957.623125345</v>
      </c>
      <c r="AR595" s="91">
        <f>SUM(AR$4:AR210)/$BB210</f>
        <v>60435014.701558456</v>
      </c>
      <c r="AS595" s="91">
        <f>SUM(AS$4:AS210)/$BB210</f>
        <v>49315142.829896227</v>
      </c>
      <c r="AT595" s="91">
        <f>SUM(AT$4:AT210)/$BB210</f>
        <v>71370896.029721797</v>
      </c>
      <c r="AU595" s="108"/>
      <c r="AV595" s="36"/>
      <c r="AW595" s="36"/>
      <c r="AX595" s="63"/>
      <c r="AY595" s="63"/>
    </row>
    <row r="596" spans="1:51" x14ac:dyDescent="0.25">
      <c r="A596" s="60">
        <v>19600</v>
      </c>
      <c r="B596" s="92">
        <f>SUM(B$4:B211)/$BB211</f>
        <v>63348799.310203694</v>
      </c>
      <c r="C596" s="92">
        <f>SUM(C$4:C211)/$BB211</f>
        <v>65545899.495666593</v>
      </c>
      <c r="D596" s="92">
        <f>SUM(D$4:D211)/$BB211</f>
        <v>34777762.373178512</v>
      </c>
      <c r="E596" s="91">
        <f>SUM(E$4:E211)/$BB211</f>
        <v>15917770.818981189</v>
      </c>
      <c r="F596" s="92">
        <f>SUM(F$4:F211)/$BB211</f>
        <v>24344267.962748576</v>
      </c>
      <c r="G596" s="92">
        <f>SUM(G$4:G211)/$BB211</f>
        <v>45153258.791283816</v>
      </c>
      <c r="H596" s="91">
        <f>SUM(H$4:H211)/$BB211</f>
        <v>22502435.616521027</v>
      </c>
      <c r="I596" s="91">
        <f>SUM(I$4:I211)/$BB211</f>
        <v>32274334.252664223</v>
      </c>
      <c r="J596" s="91">
        <f>SUM(J$4:J211)/$BB211</f>
        <v>28987125.39946701</v>
      </c>
      <c r="K596" s="92">
        <f>SUM(K$4:K211)/$BB211</f>
        <v>34674545.73287183</v>
      </c>
      <c r="L596" s="91">
        <f>SUM(L$4:L211)/$BB211</f>
        <v>7767410.2876938256</v>
      </c>
      <c r="M596" s="92">
        <f>SUM(M$4:M211)/$BB211</f>
        <v>21968753.395112779</v>
      </c>
      <c r="N596" s="92">
        <f>SUM(N$4:N211)/$BB211</f>
        <v>46762093.017192058</v>
      </c>
      <c r="O596" s="92">
        <f>SUM(O$4:O211)/$BB211</f>
        <v>84322317.849661365</v>
      </c>
      <c r="P596" s="92">
        <f>SUM(P$4:P211)/$BB211</f>
        <v>21729196.835684404</v>
      </c>
      <c r="Q596" s="92">
        <f>SUM(Q$4:Q211)/$BB211</f>
        <v>27434592.475702893</v>
      </c>
      <c r="R596" s="92">
        <f>SUM(R$4:R211)/$BB211</f>
        <v>59019364.493611008</v>
      </c>
      <c r="S596" s="91">
        <f>SUM(S$4:S211)/$BB211</f>
        <v>28543380.777881067</v>
      </c>
      <c r="T596" s="91">
        <f>SUM(T$4:T211)/$BB211</f>
        <v>29439987.556473847</v>
      </c>
      <c r="U596" s="92">
        <f>SUM(U$4:U211)/$BB211</f>
        <v>23311148.741647553</v>
      </c>
      <c r="V596" s="92">
        <f>SUM(V$4:V211)/$BB211</f>
        <v>46563129.952472433</v>
      </c>
      <c r="W596" s="92">
        <f>SUM(W$4:W211)/$BB211</f>
        <v>48843954.400851421</v>
      </c>
      <c r="X596" s="92">
        <f>SUM(X$4:X211)/$BB211</f>
        <v>86864965.400470033</v>
      </c>
      <c r="Y596" s="92">
        <f>SUM(Y$4:Y211)/$BB211</f>
        <v>26976230.619589005</v>
      </c>
      <c r="Z596" s="92">
        <f>SUM(Z$4:Z211)/$BB211</f>
        <v>36033505.350339875</v>
      </c>
      <c r="AA596" s="92">
        <f>SUM(AA$4:AA211)/$BB211</f>
        <v>32893088.474516407</v>
      </c>
      <c r="AB596" s="92">
        <f>SUM(AB$4:AB211)/$BB211</f>
        <v>78387616.394279644</v>
      </c>
      <c r="AC596" s="92">
        <f>SUM(AC$4:AC211)/$BB211</f>
        <v>48367567.736641601</v>
      </c>
      <c r="AD596" s="92">
        <f>SUM(AD$4:AD211)/$BB211</f>
        <v>67040142.544567011</v>
      </c>
      <c r="AE596" s="92">
        <f>SUM(AE$4:AE211)/$BB211</f>
        <v>40072796.860634953</v>
      </c>
      <c r="AF596" s="92">
        <f>SUM(AF$4:AF211)/$BB211</f>
        <v>35101386.572045617</v>
      </c>
      <c r="AG596" s="92">
        <f>SUM(AG$4:AG211)/$BB211</f>
        <v>30936012.399793636</v>
      </c>
      <c r="AH596" s="92">
        <f>SUM(AH$4:AH211)/$BB211</f>
        <v>30484805.929054808</v>
      </c>
      <c r="AI596" s="92">
        <f>SUM(AI$4:AI211)/$BB211</f>
        <v>28266741.046556387</v>
      </c>
      <c r="AJ596" s="92">
        <f>SUM(AJ$4:AJ211)/$BB211</f>
        <v>85222217.520627722</v>
      </c>
      <c r="AK596" s="92">
        <f>SUM(AK$4:AK211)/$BB211</f>
        <v>291571065.40659297</v>
      </c>
      <c r="AL596" s="92">
        <f>SUM(AL$4:AL211)/$BB211</f>
        <v>97935563.406143576</v>
      </c>
      <c r="AM596" s="92">
        <f>SUM(AM$4:AM211)/$BB211</f>
        <v>49902421.813094646</v>
      </c>
      <c r="AN596" s="92">
        <f>SUM(AN$4:AN211)/$BB211</f>
        <v>18767776.149110362</v>
      </c>
      <c r="AO596" s="92">
        <f>SUM(AO$4:AO211)/$BB211</f>
        <v>21174402.686845515</v>
      </c>
      <c r="AP596" s="91">
        <f>SUM(AP$4:AP211)/$BB211</f>
        <v>80121860.4997603</v>
      </c>
      <c r="AQ596" s="91">
        <f>SUM(AQ$4:AQ211)/$BB211</f>
        <v>65424917.431460328</v>
      </c>
      <c r="AR596" s="91">
        <f>SUM(AR$4:AR211)/$BB211</f>
        <v>54521489.707162559</v>
      </c>
      <c r="AS596" s="91">
        <f>SUM(AS$4:AS211)/$BB211</f>
        <v>44489975.256389275</v>
      </c>
      <c r="AT596" s="91">
        <f>SUM(AT$4:AT211)/$BB211</f>
        <v>64387317.845398344</v>
      </c>
      <c r="AU596" s="108"/>
      <c r="AV596" s="36"/>
      <c r="AW596" s="36"/>
      <c r="AX596" s="63"/>
      <c r="AY596" s="63"/>
    </row>
    <row r="597" spans="1:51" x14ac:dyDescent="0.25">
      <c r="A597" s="60">
        <v>19601</v>
      </c>
      <c r="B597" s="92">
        <f>SUM(B$4:B212)/$BB212</f>
        <v>57388309.061049841</v>
      </c>
      <c r="C597" s="92">
        <f>SUM(C$4:C212)/$BB212</f>
        <v>59378347.367549367</v>
      </c>
      <c r="D597" s="92">
        <f>SUM(D$4:D212)/$BB212</f>
        <v>31505502.725833859</v>
      </c>
      <c r="E597" s="91">
        <f>SUM(E$4:E212)/$BB212</f>
        <v>14420369.497424399</v>
      </c>
      <c r="F597" s="92">
        <f>SUM(F$4:F212)/$BB212</f>
        <v>22053978.941349681</v>
      </c>
      <c r="G597" s="92">
        <f>SUM(G$4:G212)/$BB212</f>
        <v>40904579.271417901</v>
      </c>
      <c r="H597" s="91">
        <f>SUM(H$4:H212)/$BB212</f>
        <v>20385310.969226152</v>
      </c>
      <c r="I597" s="91">
        <f>SUM(I$4:I212)/$BB212</f>
        <v>29237615.01149153</v>
      </c>
      <c r="J597" s="91">
        <f>SUM(J$4:J212)/$BB212</f>
        <v>26259799.203573462</v>
      </c>
      <c r="K597" s="92">
        <f>SUM(K$4:K212)/$BB212</f>
        <v>31411824.475360114</v>
      </c>
      <c r="L597" s="91">
        <f>SUM(L$4:L212)/$BB212</f>
        <v>7037031.2109386111</v>
      </c>
      <c r="M597" s="92">
        <f>SUM(M$4:M212)/$BB212</f>
        <v>19901746.859697141</v>
      </c>
      <c r="N597" s="92">
        <f>SUM(N$4:N212)/$BB212</f>
        <v>42362075.028982401</v>
      </c>
      <c r="O597" s="92">
        <f>SUM(O$4:O212)/$BB212</f>
        <v>76387737.886906475</v>
      </c>
      <c r="P597" s="92">
        <f>SUM(P$4:P212)/$BB212</f>
        <v>19685002.616619039</v>
      </c>
      <c r="Q597" s="92">
        <f>SUM(Q$4:Q212)/$BB212</f>
        <v>24853424.930871487</v>
      </c>
      <c r="R597" s="92">
        <f>SUM(R$4:R212)/$BB212</f>
        <v>53465777.035303645</v>
      </c>
      <c r="S597" s="91">
        <f>SUM(S$4:S212)/$BB212</f>
        <v>25857854.700073138</v>
      </c>
      <c r="T597" s="91">
        <f>SUM(T$4:T212)/$BB212</f>
        <v>26670121.681179065</v>
      </c>
      <c r="U597" s="92">
        <f>SUM(U$4:U212)/$BB212</f>
        <v>21117862.904655896</v>
      </c>
      <c r="V597" s="92">
        <f>SUM(V$4:V212)/$BB212</f>
        <v>42181918.0458019</v>
      </c>
      <c r="W597" s="92">
        <f>SUM(W$4:W212)/$BB212</f>
        <v>44247881.424486138</v>
      </c>
      <c r="X597" s="92">
        <f>SUM(X$4:X212)/$BB212</f>
        <v>78691222.386950776</v>
      </c>
      <c r="Y597" s="92">
        <f>SUM(Y$4:Y212)/$BB212</f>
        <v>24438177.820761893</v>
      </c>
      <c r="Z597" s="92">
        <f>SUM(Z$4:Z212)/$BB212</f>
        <v>32642884.087657731</v>
      </c>
      <c r="AA597" s="92">
        <f>SUM(AA$4:AA212)/$BB212</f>
        <v>29798635.711258959</v>
      </c>
      <c r="AB597" s="92">
        <f>SUM(AB$4:AB212)/$BB212</f>
        <v>71011576.238567084</v>
      </c>
      <c r="AC597" s="92">
        <f>SUM(AC$4:AC212)/$BB212</f>
        <v>43816408.33872056</v>
      </c>
      <c r="AD597" s="92">
        <f>SUM(AD$4:AD212)/$BB212</f>
        <v>60732299.615841195</v>
      </c>
      <c r="AE597" s="92">
        <f>SUM(AE$4:AE212)/$BB212</f>
        <v>36302518.784668267</v>
      </c>
      <c r="AF597" s="92">
        <f>SUM(AF$4:AF212)/$BB212</f>
        <v>31798731.381791726</v>
      </c>
      <c r="AG597" s="92">
        <f>SUM(AG$4:AG212)/$BB212</f>
        <v>28025550.881275129</v>
      </c>
      <c r="AH597" s="92">
        <f>SUM(AH$4:AH212)/$BB212</f>
        <v>27616777.257603209</v>
      </c>
      <c r="AI597" s="92">
        <f>SUM(AI$4:AI212)/$BB212</f>
        <v>25607383.051340073</v>
      </c>
      <c r="AJ597" s="92">
        <f>SUM(AJ$4:AJ212)/$BB212</f>
        <v>77203030.356607512</v>
      </c>
      <c r="AK597" s="92">
        <f>SUM(AK$4:AK212)/$BB212</f>
        <v>264133832.83425483</v>
      </c>
      <c r="AL597" s="92">
        <f>SUM(AL$4:AL212)/$BB212</f>
        <v>88720221.889596984</v>
      </c>
      <c r="AM597" s="92">
        <f>SUM(AM$4:AM212)/$BB212</f>
        <v>45206764.61502476</v>
      </c>
      <c r="AN597" s="92">
        <f>SUM(AN$4:AN212)/$BB212</f>
        <v>17002379.571970627</v>
      </c>
      <c r="AO597" s="92">
        <f>SUM(AO$4:AO212)/$BB212</f>
        <v>19182411.024811063</v>
      </c>
      <c r="AP597" s="91">
        <f>SUM(AP$4:AP212)/$BB212</f>
        <v>72582465.540741026</v>
      </c>
      <c r="AQ597" s="91">
        <f>SUM(AQ$4:AQ212)/$BB212</f>
        <v>59268792.741175368</v>
      </c>
      <c r="AR597" s="91">
        <f>SUM(AR$4:AR212)/$BB212</f>
        <v>49391258.284364901</v>
      </c>
      <c r="AS597" s="91">
        <f>SUM(AS$4:AS212)/$BB212</f>
        <v>40303940.812220275</v>
      </c>
      <c r="AT597" s="91">
        <f>SUM(AT$4:AT212)/$BB212</f>
        <v>58328780.337384805</v>
      </c>
      <c r="AU597" s="108"/>
      <c r="AV597" s="36"/>
      <c r="AW597" s="36"/>
      <c r="AX597" s="63"/>
      <c r="AY597" s="63"/>
    </row>
    <row r="598" spans="1:51" x14ac:dyDescent="0.25">
      <c r="A598" s="60">
        <v>19602</v>
      </c>
      <c r="B598" s="92">
        <f>SUM(B$4:B213)/$BB213</f>
        <v>52085866.666805372</v>
      </c>
      <c r="C598" s="92">
        <f>SUM(C$4:C213)/$BB213</f>
        <v>53891754.686484471</v>
      </c>
      <c r="D598" s="92">
        <f>SUM(D$4:D213)/$BB213</f>
        <v>28594536.575951081</v>
      </c>
      <c r="E598" s="91">
        <f>SUM(E$4:E213)/$BB213</f>
        <v>13088293.661042947</v>
      </c>
      <c r="F598" s="92">
        <f>SUM(F$4:F213)/$BB213</f>
        <v>20016546.780288979</v>
      </c>
      <c r="G598" s="92">
        <f>SUM(G$4:G213)/$BB213</f>
        <v>37124974.358823754</v>
      </c>
      <c r="H598" s="91">
        <f>SUM(H$4:H213)/$BB213</f>
        <v>18501903.144881565</v>
      </c>
      <c r="I598" s="91">
        <f>SUM(I$4:I213)/$BB213</f>
        <v>26536160.831124716</v>
      </c>
      <c r="J598" s="91">
        <f>SUM(J$4:J213)/$BB213</f>
        <v>23833596.822693732</v>
      </c>
      <c r="K598" s="92">
        <f>SUM(K$4:K213)/$BB213</f>
        <v>28509314.307861514</v>
      </c>
      <c r="L598" s="91">
        <f>SUM(L$4:L213)/$BB213</f>
        <v>6387288.1249776315</v>
      </c>
      <c r="M598" s="92">
        <f>SUM(M$4:M213)/$BB213</f>
        <v>18062943.465967629</v>
      </c>
      <c r="N598" s="92">
        <f>SUM(N$4:N213)/$BB213</f>
        <v>38447955.717790075</v>
      </c>
      <c r="O598" s="92">
        <f>SUM(O$4:O213)/$BB213</f>
        <v>69329207.138561815</v>
      </c>
      <c r="P598" s="92">
        <f>SUM(P$4:P213)/$BB213</f>
        <v>17866464.211087812</v>
      </c>
      <c r="Q598" s="92">
        <f>SUM(Q$4:Q213)/$BB213</f>
        <v>22557228.016275126</v>
      </c>
      <c r="R598" s="92">
        <f>SUM(R$4:R213)/$BB213</f>
        <v>48525423.019729242</v>
      </c>
      <c r="S598" s="91">
        <f>SUM(S$4:S213)/$BB213</f>
        <v>23468857.906458352</v>
      </c>
      <c r="T598" s="91">
        <f>SUM(T$4:T213)/$BB213</f>
        <v>24206067.871435519</v>
      </c>
      <c r="U598" s="92">
        <f>SUM(U$4:U213)/$BB213</f>
        <v>19166769.553557027</v>
      </c>
      <c r="V598" s="92">
        <f>SUM(V$4:V213)/$BB213</f>
        <v>38284407.082108289</v>
      </c>
      <c r="W598" s="92">
        <f>SUM(W$4:W213)/$BB213</f>
        <v>40159262.084745824</v>
      </c>
      <c r="X598" s="92">
        <f>SUM(X$4:X213)/$BB213</f>
        <v>71419911.501381084</v>
      </c>
      <c r="Y598" s="92">
        <f>SUM(Y$4:Y213)/$BB213</f>
        <v>22180315.681384884</v>
      </c>
      <c r="Z598" s="92">
        <f>SUM(Z$4:Z213)/$BB213</f>
        <v>29626598.624557495</v>
      </c>
      <c r="AA598" s="92">
        <f>SUM(AA$4:AA213)/$BB213</f>
        <v>27045790.420703989</v>
      </c>
      <c r="AB598" s="92">
        <f>SUM(AB$4:AB213)/$BB213</f>
        <v>64449891.469103694</v>
      </c>
      <c r="AC598" s="92">
        <f>SUM(AC$4:AC213)/$BB213</f>
        <v>39767744.243446209</v>
      </c>
      <c r="AD598" s="92">
        <f>SUM(AD$4:AD213)/$BB213</f>
        <v>55120840.802052997</v>
      </c>
      <c r="AE598" s="92">
        <f>SUM(AE$4:AE213)/$BB213</f>
        <v>32948532.846375991</v>
      </c>
      <c r="AF598" s="92">
        <f>SUM(AF$4:AF213)/$BB213</f>
        <v>28860698.419110954</v>
      </c>
      <c r="AG598" s="92">
        <f>SUM(AG$4:AG213)/$BB213</f>
        <v>25436377.119409021</v>
      </c>
      <c r="AH598" s="92">
        <f>SUM(AH$4:AH213)/$BB213</f>
        <v>25065384.579117578</v>
      </c>
      <c r="AI598" s="92">
        <f>SUM(AI$4:AI213)/$BB213</f>
        <v>23241633.047655817</v>
      </c>
      <c r="AJ598" s="92">
        <f>SUM(AJ$4:AJ213)/$BB213</f>
        <v>70069187.896468163</v>
      </c>
      <c r="AK598" s="92">
        <f>SUM(AK$4:AK213)/$BB213</f>
        <v>239725900.60060984</v>
      </c>
      <c r="AL598" s="92">
        <f>SUM(AL$4:AL213)/$BB213</f>
        <v>80522476.932435378</v>
      </c>
      <c r="AM598" s="92">
        <f>SUM(AM$4:AM213)/$BB213</f>
        <v>41029555.981422409</v>
      </c>
      <c r="AN598" s="92">
        <f>SUM(AN$4:AN213)/$BB213</f>
        <v>15431844.464899052</v>
      </c>
      <c r="AO598" s="92">
        <f>SUM(AO$4:AO213)/$BB213</f>
        <v>17410307.636881962</v>
      </c>
      <c r="AP598" s="91">
        <f>SUM(AP$4:AP213)/$BB213</f>
        <v>65875535.219060048</v>
      </c>
      <c r="AQ598" s="91">
        <f>SUM(AQ$4:AQ213)/$BB213</f>
        <v>53792337.90351887</v>
      </c>
      <c r="AR598" s="91">
        <f>SUM(AR$4:AR213)/$BB213</f>
        <v>44827441.135205746</v>
      </c>
      <c r="AS598" s="91">
        <f>SUM(AS$4:AS213)/$BB213</f>
        <v>36580047.865673803</v>
      </c>
      <c r="AT598" s="91">
        <f>SUM(AT$4:AT213)/$BB213</f>
        <v>52939160.834987812</v>
      </c>
      <c r="AU598" s="108"/>
      <c r="AV598" s="36"/>
      <c r="AW598" s="36"/>
      <c r="AX598" s="63"/>
      <c r="AY598" s="63"/>
    </row>
    <row r="599" spans="1:51" x14ac:dyDescent="0.25">
      <c r="A599" s="60">
        <v>19603</v>
      </c>
      <c r="B599" s="92">
        <f>SUM(B$4:B214)/$BB214</f>
        <v>47338270.029987842</v>
      </c>
      <c r="C599" s="92">
        <f>SUM(C$4:C214)/$BB214</f>
        <v>48979317.730046727</v>
      </c>
      <c r="D599" s="92">
        <f>SUM(D$4:D214)/$BB214</f>
        <v>25988162.395899128</v>
      </c>
      <c r="E599" s="91">
        <f>SUM(E$4:E214)/$BB214</f>
        <v>11895615.105628999</v>
      </c>
      <c r="F599" s="92">
        <f>SUM(F$4:F214)/$BB214</f>
        <v>18192297.459255341</v>
      </c>
      <c r="G599" s="92">
        <f>SUM(G$4:G214)/$BB214</f>
        <v>33740953.737654738</v>
      </c>
      <c r="H599" s="91">
        <f>SUM(H$4:H214)/$BB214</f>
        <v>16815597.410362232</v>
      </c>
      <c r="I599" s="91">
        <f>SUM(I$4:I214)/$BB214</f>
        <v>24117382.621133525</v>
      </c>
      <c r="J599" s="91">
        <f>SUM(J$4:J214)/$BB214</f>
        <v>21661288.488354299</v>
      </c>
      <c r="K599" s="92">
        <f>SUM(K$4:K214)/$BB214</f>
        <v>25910514.631972346</v>
      </c>
      <c r="L599" s="91">
        <f>SUM(L$4:L214)/$BB214</f>
        <v>5805537.336704067</v>
      </c>
      <c r="M599" s="92">
        <f>SUM(M$4:M214)/$BB214</f>
        <v>16416537.035303116</v>
      </c>
      <c r="N599" s="92">
        <f>SUM(N$4:N214)/$BB214</f>
        <v>34943462.745636143</v>
      </c>
      <c r="O599" s="92">
        <f>SUM(O$4:O214)/$BB214</f>
        <v>63009303.867310166</v>
      </c>
      <c r="P599" s="92">
        <f>SUM(P$4:P214)/$BB214</f>
        <v>16238185.973528892</v>
      </c>
      <c r="Q599" s="92">
        <f>SUM(Q$4:Q214)/$BB214</f>
        <v>20501300.804084588</v>
      </c>
      <c r="R599" s="91">
        <f>SUM(R$4:R214)/$BB214</f>
        <v>44102069.366331339</v>
      </c>
      <c r="S599" s="91">
        <f>SUM(S$4:S214)/$BB214</f>
        <v>21329860.684884183</v>
      </c>
      <c r="T599" s="91">
        <f>SUM(T$4:T214)/$BB214</f>
        <v>21999855.288199589</v>
      </c>
      <c r="U599" s="92">
        <f>SUM(U$4:U214)/$BB214</f>
        <v>17419813.232723463</v>
      </c>
      <c r="V599" s="92">
        <f>SUM(V$4:V214)/$BB214</f>
        <v>34794711.848952971</v>
      </c>
      <c r="W599" s="92">
        <f>SUM(W$4:W214)/$BB214</f>
        <v>36498559.755806327</v>
      </c>
      <c r="X599" s="92">
        <f>SUM(X$4:X214)/$BB214</f>
        <v>64909481.765708774</v>
      </c>
      <c r="Y599" s="92">
        <f>SUM(Y$4:Y214)/$BB214</f>
        <v>20158692.576082233</v>
      </c>
      <c r="Z599" s="92">
        <f>SUM(Z$4:Z214)/$BB214</f>
        <v>26925986.516397107</v>
      </c>
      <c r="AA599" s="92">
        <f>SUM(AA$4:AA214)/$BB214</f>
        <v>24580976.364166688</v>
      </c>
      <c r="AB599" s="92">
        <f>SUM(AB$4:AB214)/$BB214</f>
        <v>58574814.093668289</v>
      </c>
      <c r="AC599" s="92">
        <f>SUM(AC$4:AC214)/$BB214</f>
        <v>36142737.017889842</v>
      </c>
      <c r="AD599" s="92">
        <f>SUM(AD$4:AD214)/$BB214</f>
        <v>50096600.721387483</v>
      </c>
      <c r="AE599" s="92">
        <f>SUM(AE$4:AE214)/$BB214</f>
        <v>29945508.045501299</v>
      </c>
      <c r="AF599" s="92">
        <f>SUM(AF$4:AF214)/$BB214</f>
        <v>26230098.371977024</v>
      </c>
      <c r="AG599" s="92">
        <f>SUM(AG$4:AG214)/$BB214</f>
        <v>23118130.535814811</v>
      </c>
      <c r="AH599" s="92">
        <f>SUM(AH$4:AH214)/$BB214</f>
        <v>22780942.219816018</v>
      </c>
      <c r="AI599" s="92">
        <f>SUM(AI$4:AI214)/$BB214</f>
        <v>21123426.350970633</v>
      </c>
      <c r="AJ599" s="92">
        <f>SUM(AJ$4:AJ214)/$BB214</f>
        <v>63681891.745194711</v>
      </c>
      <c r="AK599" s="92">
        <f>SUM(AK$4:AK214)/$BB214</f>
        <v>217872020.59513837</v>
      </c>
      <c r="AL599" s="92">
        <f>SUM(AL$4:AL214)/$BB214</f>
        <v>73182535.324384391</v>
      </c>
      <c r="AM599" s="92">
        <f>SUM(AM$4:AM214)/$BB214</f>
        <v>37289449.675893553</v>
      </c>
      <c r="AN599" s="92">
        <f>SUM(AN$4:AN214)/$BB214</f>
        <v>14025602.9139522</v>
      </c>
      <c r="AO599" s="92">
        <f>SUM(AO$4:AO214)/$BB214</f>
        <v>15823739.210400643</v>
      </c>
      <c r="AP599" s="91">
        <f>SUM(AP$4:AP214)/$BB214</f>
        <v>59870447.753365226</v>
      </c>
      <c r="AQ599" s="91">
        <f>SUM(AQ$4:AQ214)/$BB214</f>
        <v>48888921.59243077</v>
      </c>
      <c r="AR599" s="91">
        <f>SUM(AR$4:AR214)/$BB214</f>
        <v>40741190.516280033</v>
      </c>
      <c r="AS599" s="91">
        <f>SUM(AS$4:AS214)/$BB214</f>
        <v>33245794.365213174</v>
      </c>
      <c r="AT599" s="91">
        <f>SUM(AT$4:AT214)/$BB214</f>
        <v>48113494.770365864</v>
      </c>
      <c r="AU599" s="108"/>
      <c r="AV599" s="36"/>
      <c r="AW599" s="36"/>
      <c r="AX599" s="63"/>
      <c r="AY599" s="63"/>
    </row>
    <row r="600" spans="1:51" x14ac:dyDescent="0.25">
      <c r="A600" s="60">
        <v>19604</v>
      </c>
      <c r="B600" s="92">
        <f>SUM(B$4:B215)/$BB215</f>
        <v>43118538.510572195</v>
      </c>
      <c r="C600" s="92">
        <f>SUM(C$4:C215)/$BB215</f>
        <v>44613081.755818143</v>
      </c>
      <c r="D600" s="92">
        <f>SUM(D$4:D215)/$BB215</f>
        <v>23671579.795273587</v>
      </c>
      <c r="E600" s="91">
        <f>SUM(E$4:E215)/$BB215</f>
        <v>10835552.929617913</v>
      </c>
      <c r="F600" s="92">
        <f>SUM(F$4:F215)/$BB215</f>
        <v>16570865.559873883</v>
      </c>
      <c r="G600" s="92">
        <f>SUM(G$4:G215)/$BB215</f>
        <v>30733249.161833383</v>
      </c>
      <c r="H600" s="91">
        <f>SUM(H$4:H215)/$BB215</f>
        <v>15316866.267874977</v>
      </c>
      <c r="I600" s="91">
        <f>SUM(I$4:I215)/$BB215</f>
        <v>21967647.501449618</v>
      </c>
      <c r="J600" s="91">
        <f>SUM(J$4:J215)/$BB215</f>
        <v>19730524.614636954</v>
      </c>
      <c r="K600" s="92">
        <f>SUM(K$4:K215)/$BB215</f>
        <v>23600661.185545024</v>
      </c>
      <c r="L600" s="91">
        <f>SUM(L$4:L215)/$BB215</f>
        <v>5288471.1198186139</v>
      </c>
      <c r="M600" s="92">
        <f>SUM(M$4:M215)/$BB215</f>
        <v>14953174.565695725</v>
      </c>
      <c r="N600" s="92">
        <f>SUM(N$4:N215)/$BB215</f>
        <v>31828664.821302876</v>
      </c>
      <c r="O600" s="92">
        <f>SUM(O$4:O215)/$BB215</f>
        <v>57392101.47949972</v>
      </c>
      <c r="P600" s="91">
        <f>SUM(P$4:P215)/$BB215</f>
        <v>14790939.859619251</v>
      </c>
      <c r="Q600" s="91">
        <f>SUM(Q$4:Q215)/$BB215</f>
        <v>18673945.113536049</v>
      </c>
      <c r="R600" s="91">
        <f>SUM(R$4:R215)/$BB215</f>
        <v>40170560.925387755</v>
      </c>
      <c r="S600" s="91">
        <f>SUM(S$4:S215)/$BB215</f>
        <v>19428676.313089021</v>
      </c>
      <c r="T600" s="91">
        <f>SUM(T$4:T215)/$BB215</f>
        <v>20038929.785845544</v>
      </c>
      <c r="U600" s="92">
        <f>SUM(U$4:U215)/$BB215</f>
        <v>15867111.464862885</v>
      </c>
      <c r="V600" s="92">
        <f>SUM(V$4:V215)/$BB215</f>
        <v>31693039.250507288</v>
      </c>
      <c r="W600" s="92">
        <f>SUM(W$4:W215)/$BB215</f>
        <v>33244872.946277276</v>
      </c>
      <c r="X600" s="92">
        <f>SUM(X$4:X215)/$BB215</f>
        <v>59122950.715871304</v>
      </c>
      <c r="Y600" s="92">
        <f>SUM(Y$4:Y215)/$BB215</f>
        <v>18361864.062203597</v>
      </c>
      <c r="Z600" s="92">
        <f>SUM(Z$4:Z215)/$BB215</f>
        <v>24525686.849727668</v>
      </c>
      <c r="AA600" s="92">
        <f>SUM(AA$4:AA215)/$BB215</f>
        <v>22390185.681052003</v>
      </c>
      <c r="AB600" s="92">
        <f>SUM(AB$4:AB215)/$BB215</f>
        <v>53352978.706697419</v>
      </c>
      <c r="AC600" s="92">
        <f>SUM(AC$4:AC215)/$BB215</f>
        <v>32920767.993279088</v>
      </c>
      <c r="AD600" s="92">
        <f>SUM(AD$4:AD215)/$BB215</f>
        <v>45630982.338140905</v>
      </c>
      <c r="AE600" s="92">
        <f>SUM(AE$4:AE215)/$BB215</f>
        <v>27276370.684234787</v>
      </c>
      <c r="AF600" s="92">
        <f>SUM(AF$4:AF215)/$BB215</f>
        <v>23891985.895799313</v>
      </c>
      <c r="AG600" s="92">
        <f>SUM(AG$4:AG215)/$BB215</f>
        <v>21057645.673200462</v>
      </c>
      <c r="AH600" s="92">
        <f>SUM(AH$4:AH215)/$BB215</f>
        <v>20750491.65475186</v>
      </c>
      <c r="AI600" s="92">
        <f>SUM(AI$4:AI215)/$BB215</f>
        <v>19240731.038972851</v>
      </c>
      <c r="AJ600" s="92">
        <f>SUM(AJ$4:AJ215)/$BB215</f>
        <v>58004799.87880981</v>
      </c>
      <c r="AK600" s="92">
        <f>SUM(AK$4:AK215)/$BB215</f>
        <v>198448043.42585638</v>
      </c>
      <c r="AL600" s="92">
        <f>SUM(AL$4:AL215)/$BB215</f>
        <v>66658660.477994472</v>
      </c>
      <c r="AM600" s="92">
        <f>SUM(AM$4:AM215)/$BB215</f>
        <v>33965199.206430621</v>
      </c>
      <c r="AN600" s="92">
        <f>SUM(AN$4:AN215)/$BB215</f>
        <v>12775683.767822769</v>
      </c>
      <c r="AO600" s="92">
        <f>SUM(AO$4:AO215)/$BB215</f>
        <v>14413579.546675241</v>
      </c>
      <c r="AP600" s="91">
        <f>SUM(AP$4:AP215)/$BB215</f>
        <v>54533071.013577759</v>
      </c>
      <c r="AQ600" s="91">
        <f>SUM(AQ$4:AQ215)/$BB215</f>
        <v>44530722.499401785</v>
      </c>
      <c r="AR600" s="91">
        <f>SUM(AR$4:AR215)/$BB215</f>
        <v>37109271.958104856</v>
      </c>
      <c r="AS600" s="91">
        <f>SUM(AS$4:AS215)/$BB215</f>
        <v>30282261.786093403</v>
      </c>
      <c r="AT600" s="91">
        <f>SUM(AT$4:AT215)/$BB215</f>
        <v>43824403.959305272</v>
      </c>
      <c r="AU600" s="108"/>
      <c r="AV600" s="36"/>
      <c r="AW600" s="36"/>
      <c r="AX600" s="63"/>
      <c r="AY600" s="63"/>
    </row>
    <row r="601" spans="1:51" x14ac:dyDescent="0.25">
      <c r="A601" s="60">
        <v>19605</v>
      </c>
      <c r="B601" s="92">
        <f>SUM(B$4:B216)/$BB216</f>
        <v>39309700.604343578</v>
      </c>
      <c r="C601" s="91">
        <f>SUM(C$4:C216)/$BB216</f>
        <v>40671844.749033637</v>
      </c>
      <c r="D601" s="92">
        <f>SUM(D$4:D216)/$BB216</f>
        <v>21580501.348320451</v>
      </c>
      <c r="E601" s="91">
        <f>SUM(E$4:E216)/$BB216</f>
        <v>9878686.0456852447</v>
      </c>
      <c r="F601" s="92">
        <f>SUM(F$4:F216)/$BB216</f>
        <v>15107246.403086295</v>
      </c>
      <c r="G601" s="92">
        <f>SUM(G$4:G216)/$BB216</f>
        <v>28018342.805137552</v>
      </c>
      <c r="H601" s="91">
        <f>SUM(H$4:H216)/$BB216</f>
        <v>13964034.573707271</v>
      </c>
      <c r="I601" s="91">
        <f>SUM(I$4:I216)/$BB216</f>
        <v>20027183.487025984</v>
      </c>
      <c r="J601" s="91">
        <f>SUM(J$4:J216)/$BB216</f>
        <v>17987716.912549078</v>
      </c>
      <c r="K601" s="92">
        <f>SUM(K$4:K216)/$BB216</f>
        <v>21515640.307921804</v>
      </c>
      <c r="L601" s="91">
        <f>SUM(L$4:L216)/$BB216</f>
        <v>4821739.8147758115</v>
      </c>
      <c r="M601" s="92">
        <f>SUM(M$4:M216)/$BB216</f>
        <v>13632266.175149474</v>
      </c>
      <c r="N601" s="91">
        <f>SUM(N$4:N216)/$BB216</f>
        <v>29017064.491774101</v>
      </c>
      <c r="O601" s="92">
        <f>SUM(O$4:O216)/$BB216</f>
        <v>52321667.177899241</v>
      </c>
      <c r="P601" s="91">
        <f>SUM(P$4:P216)/$BB216</f>
        <v>13484609.108804623</v>
      </c>
      <c r="Q601" s="91">
        <f>SUM(Q$4:Q216)/$BB216</f>
        <v>17024455.97905004</v>
      </c>
      <c r="R601" s="91">
        <f>SUM(R$4:R216)/$BB216</f>
        <v>36621798.489172034</v>
      </c>
      <c r="S601" s="91">
        <f>SUM(S$4:S216)/$BB216</f>
        <v>17712565.268288132</v>
      </c>
      <c r="T601" s="91">
        <f>SUM(T$4:T216)/$BB216</f>
        <v>18268893.820369497</v>
      </c>
      <c r="U601" s="92">
        <f>SUM(U$4:U216)/$BB216</f>
        <v>14465532.945468852</v>
      </c>
      <c r="V601" s="92">
        <f>SUM(V$4:V216)/$BB216</f>
        <v>28893301.455715738</v>
      </c>
      <c r="W601" s="92">
        <f>SUM(W$4:W216)/$BB216</f>
        <v>30307887.883832905</v>
      </c>
      <c r="X601" s="92">
        <f>SUM(X$4:X216)/$BB216</f>
        <v>53899718.803752281</v>
      </c>
      <c r="Y601" s="92">
        <f>SUM(Y$4:Y216)/$BB216</f>
        <v>16739936.252569024</v>
      </c>
      <c r="Z601" s="92">
        <f>SUM(Z$4:Z216)/$BB216</f>
        <v>22359042.320245549</v>
      </c>
      <c r="AA601" s="92">
        <f>SUM(AA$4:AA216)/$BB216</f>
        <v>20412594.469524302</v>
      </c>
      <c r="AB601" s="92">
        <f>SUM(AB$4:AB216)/$BB216</f>
        <v>48639493.737883806</v>
      </c>
      <c r="AC601" s="92">
        <f>SUM(AC$4:AC216)/$BB216</f>
        <v>30012408.044941768</v>
      </c>
      <c r="AD601" s="92">
        <f>SUM(AD$4:AD216)/$BB216</f>
        <v>41600007.568831079</v>
      </c>
      <c r="AE601" s="92">
        <f>SUM(AE$4:AE216)/$BB216</f>
        <v>24867005.701910861</v>
      </c>
      <c r="AF601" s="92">
        <f>SUM(AF$4:AF216)/$BB216</f>
        <v>21781460.774456363</v>
      </c>
      <c r="AG601" s="92">
        <f>SUM(AG$4:AG216)/$BB216</f>
        <v>19197701.707630817</v>
      </c>
      <c r="AH601" s="92">
        <f>SUM(AH$4:AH216)/$BB216</f>
        <v>18917679.958207209</v>
      </c>
      <c r="AI601" s="92">
        <f>SUM(AI$4:AI216)/$BB216</f>
        <v>17541287.38083487</v>
      </c>
      <c r="AJ601" s="92">
        <f>SUM(AJ$4:AJ216)/$BB216</f>
        <v>52880329.248175412</v>
      </c>
      <c r="AK601" s="92">
        <f>SUM(AK$4:AK216)/$BB216</f>
        <v>180914868.30194873</v>
      </c>
      <c r="AL601" s="92">
        <f>SUM(AL$4:AL216)/$BB216</f>
        <v>60769790.805801541</v>
      </c>
      <c r="AM601" s="92">
        <f>SUM(AM$4:AM216)/$BB216</f>
        <v>30964534.614091352</v>
      </c>
      <c r="AN601" s="92">
        <f>SUM(AN$4:AN216)/$BB216</f>
        <v>11647437.426396165</v>
      </c>
      <c r="AO601" s="92">
        <f>SUM(AO$4:AO216)/$BB216</f>
        <v>13140652.155242456</v>
      </c>
      <c r="AP601" s="91">
        <f>SUM(AP$4:AP216)/$BB216</f>
        <v>49715260.161125012</v>
      </c>
      <c r="AQ601" s="91">
        <f>SUM(AQ$4:AQ216)/$BB216</f>
        <v>40596773.779659174</v>
      </c>
      <c r="AR601" s="91">
        <f>SUM(AR$4:AR216)/$BB216</f>
        <v>33830973.272938848</v>
      </c>
      <c r="AS601" s="91">
        <f>SUM(AS$4:AS216)/$BB216</f>
        <v>27607179.155381996</v>
      </c>
      <c r="AT601" s="91">
        <f>SUM(AT$4:AT216)/$BB216</f>
        <v>39952836.254020929</v>
      </c>
      <c r="AU601" s="108"/>
      <c r="AV601" s="36"/>
      <c r="AW601" s="36"/>
      <c r="AX601" s="63"/>
      <c r="AY601" s="63"/>
    </row>
    <row r="602" spans="1:51" x14ac:dyDescent="0.25">
      <c r="A602" s="60">
        <v>19606</v>
      </c>
      <c r="B602" s="92">
        <f>SUM(B$4:B217)/$BB217</f>
        <v>35855610.377355568</v>
      </c>
      <c r="C602" s="91">
        <f>SUM(C$4:C217)/$BB217</f>
        <v>37097637.565589115</v>
      </c>
      <c r="D602" s="91">
        <f>SUM(D$4:D217)/$BB217</f>
        <v>19684153.91673445</v>
      </c>
      <c r="E602" s="91">
        <f>SUM(E$4:E217)/$BB217</f>
        <v>9010935.8638325185</v>
      </c>
      <c r="F602" s="92">
        <f>SUM(F$4:F217)/$BB217</f>
        <v>13779910.409425534</v>
      </c>
      <c r="G602" s="92">
        <f>SUM(G$4:G217)/$BB217</f>
        <v>25556280.178002879</v>
      </c>
      <c r="H602" s="91">
        <f>SUM(H$4:H217)/$BB217</f>
        <v>12737196.653095745</v>
      </c>
      <c r="I602" s="91">
        <f>SUM(I$4:I217)/$BB217</f>
        <v>18267437.653031118</v>
      </c>
      <c r="J602" s="91">
        <f>SUM(J$4:J217)/$BB217</f>
        <v>16407220.950885415</v>
      </c>
      <c r="K602" s="92">
        <f>SUM(K$4:K217)/$BB217</f>
        <v>19624776.160179541</v>
      </c>
      <c r="L602" s="91">
        <f>SUM(L$4:L217)/$BB217</f>
        <v>4398477.7569116568</v>
      </c>
      <c r="M602" s="92">
        <f>SUM(M$4:M217)/$BB217</f>
        <v>12434360.48912091</v>
      </c>
      <c r="N602" s="91">
        <f>SUM(N$4:N217)/$BB217</f>
        <v>26467255.542406544</v>
      </c>
      <c r="O602" s="91">
        <f>SUM(O$4:O217)/$BB217</f>
        <v>47723459.745459065</v>
      </c>
      <c r="P602" s="91">
        <f>SUM(P$4:P217)/$BB217</f>
        <v>12299915.806061581</v>
      </c>
      <c r="Q602" s="91">
        <f>SUM(Q$4:Q217)/$BB217</f>
        <v>15528616.826697821</v>
      </c>
      <c r="R602" s="91">
        <f>SUM(R$4:R217)/$BB217</f>
        <v>33403552.147979949</v>
      </c>
      <c r="S602" s="91">
        <f>SUM(S$4:S217)/$BB217</f>
        <v>16156276.453929164</v>
      </c>
      <c r="T602" s="91">
        <f>SUM(T$4:T217)/$BB217</f>
        <v>16663702.664340293</v>
      </c>
      <c r="U602" s="92">
        <f>SUM(U$4:U217)/$BB217</f>
        <v>13194490.331081368</v>
      </c>
      <c r="V602" s="92">
        <f>SUM(V$4:V217)/$BB217</f>
        <v>26354301.279887382</v>
      </c>
      <c r="W602" s="92">
        <f>SUM(W$4:W217)/$BB217</f>
        <v>27644408.334365785</v>
      </c>
      <c r="X602" s="92">
        <f>SUM(X$4:X217)/$BB217</f>
        <v>49162903.714514434</v>
      </c>
      <c r="Y602" s="92">
        <f>SUM(Y$4:Y217)/$BB217</f>
        <v>15269087.596201213</v>
      </c>
      <c r="Z602" s="92">
        <f>SUM(Z$4:Z217)/$BB217</f>
        <v>20394171.123834331</v>
      </c>
      <c r="AA602" s="92">
        <f>SUM(AA$4:AA217)/$BB217</f>
        <v>18619117.232449248</v>
      </c>
      <c r="AB602" s="92">
        <f>SUM(AB$4:AB217)/$BB217</f>
        <v>44364962.817336634</v>
      </c>
      <c r="AC602" s="92">
        <f>SUM(AC$4:AC217)/$BB217</f>
        <v>27374891.995632414</v>
      </c>
      <c r="AD602" s="92">
        <f>SUM(AD$4:AD217)/$BB217</f>
        <v>37944381.733312197</v>
      </c>
      <c r="AE602" s="92">
        <f>SUM(AE$4:AE217)/$BB217</f>
        <v>22681965.801118661</v>
      </c>
      <c r="AF602" s="92">
        <f>SUM(AF$4:AF217)/$BB217</f>
        <v>19867475.209581405</v>
      </c>
      <c r="AG602" s="92">
        <f>SUM(AG$4:AG217)/$BB217</f>
        <v>17510939.206439573</v>
      </c>
      <c r="AH602" s="92">
        <f>SUM(AH$4:AH217)/$BB217</f>
        <v>17255523.438815005</v>
      </c>
      <c r="AI602" s="92">
        <f>SUM(AI$4:AI217)/$BB217</f>
        <v>16000067.463496048</v>
      </c>
      <c r="AJ602" s="92">
        <f>SUM(AJ$4:AJ217)/$BB217</f>
        <v>48233103.892592639</v>
      </c>
      <c r="AK602" s="92">
        <f>SUM(AK$4:AK217)/$BB217</f>
        <v>165014473.82145515</v>
      </c>
      <c r="AL602" s="92">
        <f>SUM(AL$4:AL217)/$BB217</f>
        <v>55429277.565206304</v>
      </c>
      <c r="AM602" s="92">
        <f>SUM(AM$4:AM217)/$BB217</f>
        <v>28243303.568157889</v>
      </c>
      <c r="AN602" s="92">
        <f>SUM(AN$4:AN217)/$BB217</f>
        <v>10624258.621242369</v>
      </c>
      <c r="AO602" s="92">
        <f>SUM(AO$4:AO217)/$BB217</f>
        <v>11986223.720749876</v>
      </c>
      <c r="AP602" s="91">
        <f>SUM(AP$4:AP217)/$BB217</f>
        <v>45346137.206772156</v>
      </c>
      <c r="AQ602" s="91">
        <f>SUM(AQ$4:AQ217)/$BB217</f>
        <v>37029193.904643878</v>
      </c>
      <c r="AR602" s="91">
        <f>SUM(AR$4:AR217)/$BB217</f>
        <v>30857947.545801487</v>
      </c>
      <c r="AS602" s="91">
        <f>SUM(AS$4:AS217)/$BB217</f>
        <v>25181191.672715567</v>
      </c>
      <c r="AT602" s="91">
        <f>SUM(AT$4:AT217)/$BB217</f>
        <v>36441810.672271959</v>
      </c>
      <c r="AU602" s="108"/>
      <c r="AV602" s="36"/>
      <c r="AW602" s="36"/>
      <c r="AX602" s="63"/>
      <c r="AY602" s="63"/>
    </row>
    <row r="603" spans="1:51" x14ac:dyDescent="0.25">
      <c r="A603" s="60">
        <v>19607</v>
      </c>
      <c r="B603" s="92">
        <f>SUM(B$4:B218)/$BB218</f>
        <v>32736950.764375899</v>
      </c>
      <c r="C603" s="91">
        <f>SUM(C$4:C218)/$BB218</f>
        <v>33870525.304872043</v>
      </c>
      <c r="D603" s="91">
        <f>SUM(D$4:D218)/$BB218</f>
        <v>17971954.187637493</v>
      </c>
      <c r="E603" s="91">
        <f>SUM(E$4:E218)/$BB218</f>
        <v>8227452.5730086155</v>
      </c>
      <c r="F603" s="92">
        <f>SUM(F$4:F218)/$BB218</f>
        <v>12581487.427607076</v>
      </c>
      <c r="G603" s="92">
        <f>SUM(G$4:G218)/$BB218</f>
        <v>23333349.735251479</v>
      </c>
      <c r="H603" s="91">
        <f>SUM(H$4:H218)/$BB218</f>
        <v>11629499.27810866</v>
      </c>
      <c r="I603" s="91">
        <f>SUM(I$4:I218)/$BB218</f>
        <v>16678584.539683264</v>
      </c>
      <c r="J603" s="91">
        <f>SUM(J$4:J218)/$BB218</f>
        <v>14980210.800166085</v>
      </c>
      <c r="K603" s="92">
        <f>SUM(K$4:K218)/$BB218</f>
        <v>17917528.967198454</v>
      </c>
      <c r="L603" s="91">
        <f>SUM(L$4:L218)/$BB218</f>
        <v>4016315.0331535451</v>
      </c>
      <c r="M603" s="92">
        <f>SUM(M$4:M218)/$BB218</f>
        <v>11352769.111396607</v>
      </c>
      <c r="N603" s="91">
        <f>SUM(N$4:N218)/$BB218</f>
        <v>24165049.343704466</v>
      </c>
      <c r="O603" s="91">
        <f>SUM(O$4:O218)/$BB218</f>
        <v>43571850.314374715</v>
      </c>
      <c r="P603" s="91">
        <f>SUM(P$4:P218)/$BB218</f>
        <v>11230257.331703827</v>
      </c>
      <c r="Q603" s="91">
        <f>SUM(Q$4:Q218)/$BB218</f>
        <v>14178026.921467077</v>
      </c>
      <c r="R603" s="91">
        <f>SUM(R$4:R218)/$BB218</f>
        <v>30497811.222169057</v>
      </c>
      <c r="S603" s="91">
        <f>SUM(S$4:S218)/$BB218</f>
        <v>14751119.991321679</v>
      </c>
      <c r="T603" s="91">
        <f>SUM(T$4:T218)/$BB218</f>
        <v>15214393.468976824</v>
      </c>
      <c r="U603" s="92">
        <f>SUM(U$4:U218)/$BB218</f>
        <v>12046889.42548779</v>
      </c>
      <c r="V603" s="92">
        <f>SUM(V$4:V218)/$BB218</f>
        <v>24061867.720261402</v>
      </c>
      <c r="W603" s="92">
        <f>SUM(W$4:W218)/$BB218</f>
        <v>25239562.266278792</v>
      </c>
      <c r="X603" s="92">
        <f>SUM(X$4:X218)/$BB218</f>
        <v>44886066.159735143</v>
      </c>
      <c r="Y603" s="92">
        <f>SUM(Y$4:Y218)/$BB218</f>
        <v>13941073.6487845</v>
      </c>
      <c r="Z603" s="92">
        <f>SUM(Z$4:Z218)/$BB218</f>
        <v>18620104.95020999</v>
      </c>
      <c r="AA603" s="92">
        <f>SUM(AA$4:AA218)/$BB218</f>
        <v>16999777.529602602</v>
      </c>
      <c r="AB603" s="92">
        <f>SUM(AB$4:AB218)/$BB218</f>
        <v>40505538.491408475</v>
      </c>
      <c r="AC603" s="92">
        <f>SUM(AC$4:AC218)/$BB218</f>
        <v>24993526.499089371</v>
      </c>
      <c r="AD603" s="92">
        <f>SUM(AD$4:AD218)/$BB218</f>
        <v>34643733.328804873</v>
      </c>
      <c r="AE603" s="92">
        <f>SUM(AE$4:AE218)/$BB218</f>
        <v>20709099.544201393</v>
      </c>
      <c r="AF603" s="92">
        <f>SUM(AF$4:AF218)/$BB218</f>
        <v>18139341.296293154</v>
      </c>
      <c r="AG603" s="92">
        <f>SUM(AG$4:AG218)/$BB218</f>
        <v>15987971.245763306</v>
      </c>
      <c r="AH603" s="92">
        <f>SUM(AH$4:AH218)/$BB218</f>
        <v>15754787.051543217</v>
      </c>
      <c r="AI603" s="92">
        <f>SUM(AI$4:AI218)/$BB218</f>
        <v>14608506.553509688</v>
      </c>
      <c r="AJ603" s="92">
        <f>SUM(AJ$4:AJ218)/$BB218</f>
        <v>44037156.522789396</v>
      </c>
      <c r="AK603" s="92">
        <f>SUM(AK$4:AK218)/$BB218</f>
        <v>150658180.41843051</v>
      </c>
      <c r="AL603" s="92">
        <f>SUM(AL$4:AL218)/$BB218</f>
        <v>50607362.839777909</v>
      </c>
      <c r="AM603" s="92">
        <f>SUM(AM$4:AM218)/$BB218</f>
        <v>25786366.931953855</v>
      </c>
      <c r="AN603" s="92">
        <f>SUM(AN$4:AN218)/$BB218</f>
        <v>9700429.8368644472</v>
      </c>
      <c r="AO603" s="92">
        <f>SUM(AO$4:AO218)/$BB218</f>
        <v>10943865.607861975</v>
      </c>
      <c r="AP603" s="91">
        <f>SUM(AP$4:AP218)/$BB218</f>
        <v>41401393.284255952</v>
      </c>
      <c r="AQ603" s="91">
        <f>SUM(AQ$4:AQ218)/$BB218</f>
        <v>33808056.498283967</v>
      </c>
      <c r="AR603" s="91">
        <f>SUM(AR$4:AR218)/$BB218</f>
        <v>28173665.668425173</v>
      </c>
      <c r="AS603" s="91">
        <f>SUM(AS$4:AS218)/$BB218</f>
        <v>22990830.125246726</v>
      </c>
      <c r="AT603" s="91">
        <f>SUM(AT$4:AT218)/$BB218</f>
        <v>33271746.524375364</v>
      </c>
      <c r="AU603" s="108"/>
      <c r="AV603" s="36"/>
      <c r="AW603" s="36"/>
      <c r="AX603" s="63"/>
      <c r="AY603" s="63"/>
    </row>
    <row r="604" spans="1:51" x14ac:dyDescent="0.25">
      <c r="A604" s="60">
        <v>19608</v>
      </c>
      <c r="B604" s="92">
        <f>SUM(B$4:B219)/$BB219</f>
        <v>29924724.151662748</v>
      </c>
      <c r="C604" s="91">
        <f>SUM(C$4:C219)/$BB219</f>
        <v>30960530.921275023</v>
      </c>
      <c r="D604" s="91">
        <f>SUM(D$4:D219)/$BB219</f>
        <v>16428060.819273986</v>
      </c>
      <c r="E604" s="91">
        <f>SUM(E$4:E219)/$BB219</f>
        <v>7520965.1475177668</v>
      </c>
      <c r="F604" s="92">
        <f>SUM(F$4:F219)/$BB219</f>
        <v>11500882.868588762</v>
      </c>
      <c r="G604" s="92">
        <f>SUM(G$4:G219)/$BB219</f>
        <v>21328865.221519981</v>
      </c>
      <c r="H604" s="91">
        <f>SUM(H$4:H219)/$BB219</f>
        <v>10630661.176736221</v>
      </c>
      <c r="I604" s="91">
        <f>SUM(I$4:I219)/$BB219</f>
        <v>15245875.994120093</v>
      </c>
      <c r="J604" s="91">
        <f>SUM(J$4:J219)/$BB219</f>
        <v>13693440.682195945</v>
      </c>
      <c r="K604" s="92">
        <f>SUM(K$4:K219)/$BB219</f>
        <v>16378068.698734721</v>
      </c>
      <c r="L604" s="91">
        <f>SUM(L$4:L219)/$BB219</f>
        <v>3671706.7875720253</v>
      </c>
      <c r="M604" s="92">
        <f>SUM(M$4:M219)/$BB219</f>
        <v>10377454.884314613</v>
      </c>
      <c r="N604" s="91">
        <f>SUM(N$4:N219)/$BB219</f>
        <v>22089082.032053377</v>
      </c>
      <c r="O604" s="91">
        <f>SUM(O$4:O219)/$BB219</f>
        <v>39828261.354684703</v>
      </c>
      <c r="P604" s="91">
        <f>SUM(P$4:P219)/$BB219</f>
        <v>10265730.543414911</v>
      </c>
      <c r="Q604" s="91">
        <f>SUM(Q$4:Q219)/$BB219</f>
        <v>12960197.895524103</v>
      </c>
      <c r="R604" s="91">
        <f>SUM(R$4:R219)/$BB219</f>
        <v>27877628.705708057</v>
      </c>
      <c r="S604" s="91">
        <f>SUM(S$4:S219)/$BB219</f>
        <v>13484053.556707829</v>
      </c>
      <c r="T604" s="91">
        <f>SUM(T$4:T219)/$BB219</f>
        <v>13907513.889116213</v>
      </c>
      <c r="U604" s="92">
        <f>SUM(U$4:U219)/$BB219</f>
        <v>11012165.606994482</v>
      </c>
      <c r="V604" s="92">
        <f>SUM(V$4:V219)/$BB219</f>
        <v>21994721.192749489</v>
      </c>
      <c r="W604" s="92">
        <f>SUM(W$4:W219)/$BB219</f>
        <v>23071036.323616333</v>
      </c>
      <c r="X604" s="92">
        <f>SUM(X$4:X219)/$BB219</f>
        <v>41029511.759578474</v>
      </c>
      <c r="Y604" s="92">
        <f>SUM(Y$4:Y219)/$BB219</f>
        <v>12743541.641254067</v>
      </c>
      <c r="Z604" s="92">
        <f>SUM(Z$4:Z219)/$BB219</f>
        <v>17020410.085521381</v>
      </c>
      <c r="AA604" s="92">
        <f>SUM(AA$4:AA219)/$BB219</f>
        <v>15539563.552807134</v>
      </c>
      <c r="AB604" s="92">
        <f>SUM(AB$4:AB219)/$BB219</f>
        <v>37025394.274389371</v>
      </c>
      <c r="AC604" s="92">
        <f>SUM(AC$4:AC219)/$BB219</f>
        <v>22846189.082921091</v>
      </c>
      <c r="AD604" s="92">
        <f>SUM(AD$4:AD219)/$BB219</f>
        <v>31667408.411165204</v>
      </c>
      <c r="AE604" s="92">
        <f>SUM(AE$4:AE219)/$BB219</f>
        <v>18930127.48310503</v>
      </c>
      <c r="AF604" s="92">
        <f>SUM(AF$4:AF219)/$BB219</f>
        <v>16581033.969033159</v>
      </c>
      <c r="AG604" s="92">
        <f>SUM(AG$4:AG219)/$BB219</f>
        <v>14614648.050377533</v>
      </c>
      <c r="AH604" s="92">
        <f>SUM(AH$4:AH219)/$BB219</f>
        <v>14401496.610831639</v>
      </c>
      <c r="AI604" s="92">
        <f>SUM(AI$4:AI219)/$BB219</f>
        <v>13353707.987702603</v>
      </c>
      <c r="AJ604" s="92">
        <f>SUM(AJ$4:AJ219)/$BB219</f>
        <v>40253555.739131659</v>
      </c>
      <c r="AK604" s="92">
        <f>SUM(AK$4:AK219)/$BB219</f>
        <v>137712717.58967045</v>
      </c>
      <c r="AL604" s="92">
        <f>SUM(AL$4:AL219)/$BB219</f>
        <v>46259270.131071851</v>
      </c>
      <c r="AM604" s="92">
        <f>SUM(AM$4:AM219)/$BB219</f>
        <v>23570898.712954696</v>
      </c>
      <c r="AN604" s="92">
        <f>SUM(AN$4:AN219)/$BB219</f>
        <v>8867358.0471947156</v>
      </c>
      <c r="AO604" s="92">
        <f>SUM(AO$4:AO219)/$BB219</f>
        <v>10003910.685221523</v>
      </c>
      <c r="AP604" s="91">
        <f>SUM(AP$4:AP219)/$BB219</f>
        <v>37844297.765794687</v>
      </c>
      <c r="AQ604" s="91">
        <f>SUM(AQ$4:AQ219)/$BB219</f>
        <v>30903469.376329411</v>
      </c>
      <c r="AR604" s="91">
        <f>SUM(AR$4:AR219)/$BB219</f>
        <v>25753160.708940636</v>
      </c>
      <c r="AS604" s="91">
        <f>SUM(AS$4:AS219)/$BB219</f>
        <v>21015718.507855248</v>
      </c>
      <c r="AT604" s="91">
        <f>SUM(AT$4:AT219)/$BB219</f>
        <v>30413209.919967826</v>
      </c>
      <c r="AU604" s="108"/>
      <c r="AV604" s="36"/>
      <c r="AW604" s="36"/>
      <c r="AX604" s="63"/>
      <c r="AY604" s="63"/>
    </row>
    <row r="605" spans="1:51" x14ac:dyDescent="0.25">
      <c r="A605" s="60">
        <v>19609</v>
      </c>
      <c r="B605" s="92">
        <f>SUM(B$4:B220)/$BB220</f>
        <v>27377574.05033756</v>
      </c>
      <c r="C605" s="91">
        <f>SUM(C$4:C220)/$BB220</f>
        <v>28324867.2207991</v>
      </c>
      <c r="D605" s="91">
        <f>SUM(D$4:D220)/$BB220</f>
        <v>15029763.051986961</v>
      </c>
      <c r="E605" s="91">
        <f>SUM(E$4:E220)/$BB220</f>
        <v>6881080.8372927215</v>
      </c>
      <c r="F605" s="92">
        <f>SUM(F$4:F220)/$BB220</f>
        <v>10522158.157013234</v>
      </c>
      <c r="G605" s="92">
        <f>SUM(G$4:G220)/$BB220</f>
        <v>19513354.218329635</v>
      </c>
      <c r="H605" s="91">
        <f>SUM(H$4:H220)/$BB220</f>
        <v>9725989.1207528897</v>
      </c>
      <c r="I605" s="91">
        <f>SUM(I$4:I220)/$BB220</f>
        <v>13948236.933260726</v>
      </c>
      <c r="J605" s="91">
        <f>SUM(J$4:J220)/$BB220</f>
        <v>12527982.055680025</v>
      </c>
      <c r="K605" s="92">
        <f>SUM(K$4:K220)/$BB220</f>
        <v>14983734.764549481</v>
      </c>
      <c r="L605" s="91">
        <f>SUM(L$4:L220)/$BB220</f>
        <v>3359583.5190225625</v>
      </c>
      <c r="M605" s="92">
        <f>SUM(M$4:M220)/$BB220</f>
        <v>9494075.1269146018</v>
      </c>
      <c r="N605" s="91">
        <f>SUM(N$4:N220)/$BB220</f>
        <v>20208794.551479876</v>
      </c>
      <c r="O605" s="91">
        <f>SUM(O$4:O220)/$BB220</f>
        <v>36437590.920334123</v>
      </c>
      <c r="P605" s="91">
        <f>SUM(P$4:P220)/$BB220</f>
        <v>9392134.5537229814</v>
      </c>
      <c r="Q605" s="91">
        <f>SUM(Q$4:Q220)/$BB220</f>
        <v>11857179.779273905</v>
      </c>
      <c r="R605" s="91">
        <f>SUM(R$4:R220)/$BB220</f>
        <v>25504463.252851546</v>
      </c>
      <c r="S605" s="91">
        <f>SUM(S$4:S220)/$BB220</f>
        <v>12336438.842619644</v>
      </c>
      <c r="T605" s="91">
        <f>SUM(T$4:T220)/$BB220</f>
        <v>12723839.912712373</v>
      </c>
      <c r="U605" s="91">
        <f>SUM(U$4:U220)/$BB220</f>
        <v>10075003.897519456</v>
      </c>
      <c r="V605" s="91">
        <f>SUM(V$4:V220)/$BB220</f>
        <v>20122454.84583747</v>
      </c>
      <c r="W605" s="91">
        <f>SUM(W$4:W220)/$BB220</f>
        <v>21107059.270399749</v>
      </c>
      <c r="X605" s="91">
        <f>SUM(X$4:X220)/$BB220</f>
        <v>37536522.340737484</v>
      </c>
      <c r="Y605" s="91">
        <f>SUM(Y$4:Y220)/$BB220</f>
        <v>11658940.282818148</v>
      </c>
      <c r="Z605" s="91">
        <f>SUM(Z$4:Z220)/$BB220</f>
        <v>15571511.454815725</v>
      </c>
      <c r="AA605" s="91">
        <f>SUM(AA$4:AA220)/$BB220</f>
        <v>14216974.696724487</v>
      </c>
      <c r="AB605" s="91">
        <f>SUM(AB$4:AB220)/$BB220</f>
        <v>33873339.705249265</v>
      </c>
      <c r="AC605" s="91">
        <f>SUM(AC$4:AC220)/$BB220</f>
        <v>20901312.970061626</v>
      </c>
      <c r="AD605" s="91">
        <f>SUM(AD$4:AD220)/$BB220</f>
        <v>28971639.837444335</v>
      </c>
      <c r="AE605" s="91">
        <f>SUM(AE$4:AE220)/$BB220</f>
        <v>17318868.469174996</v>
      </c>
      <c r="AF605" s="91">
        <f>SUM(AF$4:AF220)/$BB220</f>
        <v>15169699.614606438</v>
      </c>
      <c r="AG605" s="91">
        <f>SUM(AG$4:AG220)/$BB220</f>
        <v>13370763.08532268</v>
      </c>
      <c r="AH605" s="91">
        <f>SUM(AH$4:AH220)/$BB220</f>
        <v>13175752.543418931</v>
      </c>
      <c r="AI605" s="91">
        <f>SUM(AI$4:AI220)/$BB220</f>
        <v>12217175.771394048</v>
      </c>
      <c r="AJ605" s="91">
        <f>SUM(AJ$4:AJ220)/$BB220</f>
        <v>36826649.878594019</v>
      </c>
      <c r="AK605" s="91">
        <f>SUM(AK$4:AK220)/$BB220</f>
        <v>125987673.83298934</v>
      </c>
      <c r="AL605" s="91">
        <f>SUM(AL$4:AL220)/$BB220</f>
        <v>42321055.07942237</v>
      </c>
      <c r="AM605" s="91">
        <f>SUM(AM$4:AM220)/$BB220</f>
        <v>21564354.748458628</v>
      </c>
      <c r="AN605" s="91">
        <f>SUM(AN$4:AN220)/$BB220</f>
        <v>8112823.202755427</v>
      </c>
      <c r="AO605" s="91">
        <f>SUM(AO$4:AO220)/$BB220</f>
        <v>9152539.507266026</v>
      </c>
      <c r="AP605" s="91">
        <f>SUM(AP$4:AP220)/$BB220</f>
        <v>34622531.657303996</v>
      </c>
      <c r="AQ605" s="91">
        <f>SUM(AQ$4:AQ220)/$BB220</f>
        <v>28272687.818107326</v>
      </c>
      <c r="AR605" s="91">
        <f>SUM(AR$4:AR220)/$BB220</f>
        <v>23560833.664438318</v>
      </c>
      <c r="AS605" s="91">
        <f>SUM(AS$4:AS220)/$BB220</f>
        <v>19226807.43551081</v>
      </c>
      <c r="AT605" s="91">
        <f>SUM(AT$4:AT220)/$BB220</f>
        <v>27824156.966032844</v>
      </c>
      <c r="AU605" s="108"/>
      <c r="AV605" s="36"/>
      <c r="AW605" s="36"/>
      <c r="AX605" s="63"/>
      <c r="AY605" s="63"/>
    </row>
    <row r="606" spans="1:51" x14ac:dyDescent="0.25">
      <c r="A606" s="60">
        <v>19610</v>
      </c>
      <c r="B606" s="92">
        <f>SUM(B$4:B221)/$BB221</f>
        <v>25063132.15236615</v>
      </c>
      <c r="C606" s="91">
        <f>SUM(C$4:C221)/$BB221</f>
        <v>25930022.563680135</v>
      </c>
      <c r="D606" s="91">
        <f>SUM(D$4:D221)/$BB221</f>
        <v>13759228.182066275</v>
      </c>
      <c r="E606" s="91">
        <f>SUM(E$4:E221)/$BB221</f>
        <v>6299656.9995836457</v>
      </c>
      <c r="F606" s="92">
        <f>SUM(F$4:F221)/$BB221</f>
        <v>9632833.4117401727</v>
      </c>
      <c r="G606" s="92">
        <f>SUM(G$4:G221)/$BB221</f>
        <v>17863724.709505077</v>
      </c>
      <c r="H606" s="91">
        <f>SUM(H$4:H221)/$BB221</f>
        <v>8903973.0357782226</v>
      </c>
      <c r="I606" s="91">
        <f>SUM(I$4:I221)/$BB221</f>
        <v>12769160.201344224</v>
      </c>
      <c r="J606" s="91">
        <f>SUM(J$4:J221)/$BB221</f>
        <v>11469008.504699476</v>
      </c>
      <c r="K606" s="92">
        <f>SUM(K$4:K221)/$BB221</f>
        <v>13716808.216628538</v>
      </c>
      <c r="L606" s="91">
        <f>SUM(L$4:L221)/$BB221</f>
        <v>3075970.8857781705</v>
      </c>
      <c r="M606" s="92">
        <f>SUM(M$4:M221)/$BB221</f>
        <v>8691399.0625044797</v>
      </c>
      <c r="N606" s="91">
        <f>SUM(N$4:N221)/$BB221</f>
        <v>18500304.548525807</v>
      </c>
      <c r="O606" s="91">
        <f>SUM(O$4:O221)/$BB221</f>
        <v>33356692.184782267</v>
      </c>
      <c r="P606" s="91">
        <f>SUM(P$4:P221)/$BB221</f>
        <v>8598354.5810609143</v>
      </c>
      <c r="Q606" s="91">
        <f>SUM(Q$4:Q221)/$BB221</f>
        <v>10854940.424391503</v>
      </c>
      <c r="R606" s="91">
        <f>SUM(R$4:R221)/$BB221</f>
        <v>23348131.548493598</v>
      </c>
      <c r="S606" s="91">
        <f>SUM(S$4:S221)/$BB221</f>
        <v>11293676.846358085</v>
      </c>
      <c r="T606" s="91">
        <f>SUM(T$4:T221)/$BB221</f>
        <v>11648313.888690196</v>
      </c>
      <c r="U606" s="91">
        <f>SUM(U$4:U221)/$BB221</f>
        <v>9223469.993983224</v>
      </c>
      <c r="V606" s="91">
        <f>SUM(V$4:V221)/$BB221</f>
        <v>18421254.717730209</v>
      </c>
      <c r="W606" s="91">
        <f>SUM(W$4:W221)/$BB221</f>
        <v>19322581.452118933</v>
      </c>
      <c r="X606" s="91">
        <f>SUM(X$4:X221)/$BB221</f>
        <v>34362684.594244443</v>
      </c>
      <c r="Y606" s="91">
        <f>SUM(Y$4:Y221)/$BB221</f>
        <v>10673453.141191129</v>
      </c>
      <c r="Z606" s="91">
        <f>SUM(Z$4:Z221)/$BB221</f>
        <v>14255029.458508465</v>
      </c>
      <c r="AA606" s="91">
        <f>SUM(AA$4:AA221)/$BB221</f>
        <v>13015223.904589169</v>
      </c>
      <c r="AB606" s="91">
        <f>SUM(AB$4:AB221)/$BB221</f>
        <v>31009287.099655401</v>
      </c>
      <c r="AC606" s="91">
        <f>SUM(AC$4:AC221)/$BB221</f>
        <v>19134148.55941895</v>
      </c>
      <c r="AD606" s="91">
        <f>SUM(AD$4:AD221)/$BB221</f>
        <v>26522170.715129755</v>
      </c>
      <c r="AE606" s="91">
        <f>SUM(AE$4:AE221)/$BB221</f>
        <v>15854799.91495965</v>
      </c>
      <c r="AF606" s="91">
        <f>SUM(AF$4:AF221)/$BB221</f>
        <v>13887324.419746177</v>
      </c>
      <c r="AG606" s="91">
        <f>SUM(AG$4:AG221)/$BB221</f>
        <v>12240538.04286265</v>
      </c>
      <c r="AH606" s="91">
        <f>SUM(AH$4:AH221)/$BB221</f>
        <v>12062001.316031063</v>
      </c>
      <c r="AI606" s="91">
        <f>SUM(AI$4:AI221)/$BB221</f>
        <v>11184485.278658425</v>
      </c>
      <c r="AJ606" s="91">
        <f>SUM(AJ$4:AJ221)/$BB221</f>
        <v>33712857.752082482</v>
      </c>
      <c r="AK606" s="91">
        <f>SUM(AK$4:AK221)/$BB221</f>
        <v>115333950.32116689</v>
      </c>
      <c r="AL606" s="91">
        <f>SUM(AL$4:AL221)/$BB221</f>
        <v>38742646.210388847</v>
      </c>
      <c r="AM606" s="91">
        <f>SUM(AM$4:AM221)/$BB221</f>
        <v>19741166.529929031</v>
      </c>
      <c r="AN606" s="91">
        <f>SUM(AN$4:AN221)/$BB221</f>
        <v>7427224.8534129104</v>
      </c>
      <c r="AO606" s="91">
        <f>SUM(AO$4:AO221)/$BB221</f>
        <v>8379074.6932807527</v>
      </c>
      <c r="AP606" s="91">
        <f>SUM(AP$4:AP221)/$BB221</f>
        <v>31695148.893324975</v>
      </c>
      <c r="AQ606" s="91">
        <f>SUM(AQ$4:AQ221)/$BB221</f>
        <v>25882265.127609726</v>
      </c>
      <c r="AR606" s="91">
        <f>SUM(AR$4:AR221)/$BB221</f>
        <v>21568870.473849922</v>
      </c>
      <c r="AS606" s="91">
        <f>SUM(AS$4:AS221)/$BB221</f>
        <v>17601352.601812508</v>
      </c>
      <c r="AT606" s="91">
        <f>SUM(AT$4:AT221)/$BB221</f>
        <v>25471664.434911303</v>
      </c>
      <c r="AU606" s="108"/>
      <c r="AV606" s="36"/>
      <c r="AW606" s="36"/>
      <c r="AX606" s="63"/>
      <c r="AY606" s="63"/>
    </row>
    <row r="607" spans="1:51" x14ac:dyDescent="0.25">
      <c r="A607" s="60">
        <v>19611</v>
      </c>
      <c r="B607" s="92">
        <f>SUM(B$4:B222)/$BB222</f>
        <v>22979574.987183038</v>
      </c>
      <c r="C607" s="91">
        <f>SUM(C$4:C222)/$BB222</f>
        <v>23774127.995161746</v>
      </c>
      <c r="D607" s="91">
        <f>SUM(D$4:D222)/$BB222</f>
        <v>12615464.366358981</v>
      </c>
      <c r="E607" s="91">
        <f>SUM(E$4:E222)/$BB222</f>
        <v>5776246.0692103868</v>
      </c>
      <c r="F607" s="92">
        <f>SUM(F$4:F222)/$BB222</f>
        <v>8832216.668271238</v>
      </c>
      <c r="G607" s="92">
        <f>SUM(G$4:G222)/$BB222</f>
        <v>16378678.612323005</v>
      </c>
      <c r="H607" s="91">
        <f>SUM(H$4:H222)/$BB222</f>
        <v>8163976.4597304147</v>
      </c>
      <c r="I607" s="91">
        <f>SUM(I$4:I222)/$BB222</f>
        <v>11707729.433089936</v>
      </c>
      <c r="J607" s="91">
        <f>SUM(J$4:J222)/$BB222</f>
        <v>10515697.716139788</v>
      </c>
      <c r="K607" s="92">
        <f>SUM(K$4:K222)/$BB222</f>
        <v>12576295.597119531</v>
      </c>
      <c r="L607" s="91">
        <f>SUM(L$4:L222)/$BB222</f>
        <v>2820655.1515862015</v>
      </c>
      <c r="M607" s="92">
        <f>SUM(M$4:M222)/$BB222</f>
        <v>7968865.2379598916</v>
      </c>
      <c r="N607" s="91">
        <f>SUM(N$4:N222)/$BB222</f>
        <v>16962281.352487084</v>
      </c>
      <c r="O607" s="91">
        <f>SUM(O$4:O222)/$BB222</f>
        <v>30583194.712044615</v>
      </c>
      <c r="P607" s="91">
        <f>SUM(P$4:P222)/$BB222</f>
        <v>7883776.410787194</v>
      </c>
      <c r="Q607" s="91">
        <f>SUM(Q$4:Q222)/$BB222</f>
        <v>9952702.231924681</v>
      </c>
      <c r="R607" s="91">
        <f>SUM(R$4:R222)/$BB222</f>
        <v>21406951.656523965</v>
      </c>
      <c r="S607" s="91">
        <f>SUM(S$4:S222)/$BB222</f>
        <v>10354958.435717588</v>
      </c>
      <c r="T607" s="91">
        <f>SUM(T$4:T222)/$BB222</f>
        <v>10680100.899336675</v>
      </c>
      <c r="U607" s="91">
        <f>SUM(U$4:U222)/$BB222</f>
        <v>8456873.6928696707</v>
      </c>
      <c r="V607" s="91">
        <f>SUM(V$4:V222)/$BB222</f>
        <v>16889795.444897648</v>
      </c>
      <c r="W607" s="91">
        <f>SUM(W$4:W222)/$BB222</f>
        <v>17716153.84379939</v>
      </c>
      <c r="X607" s="91">
        <f>SUM(X$4:X222)/$BB222</f>
        <v>31505514.445870645</v>
      </c>
      <c r="Y607" s="91">
        <f>SUM(Y$4:Y222)/$BB222</f>
        <v>9786337.0709508788</v>
      </c>
      <c r="Z607" s="91">
        <f>SUM(Z$4:Z222)/$BB222</f>
        <v>13069991.434842093</v>
      </c>
      <c r="AA607" s="91">
        <f>SUM(AA$4:AA222)/$BB222</f>
        <v>11933365.357861152</v>
      </c>
      <c r="AB607" s="91">
        <f>SUM(AB$4:AB222)/$BB222</f>
        <v>28430999.927690338</v>
      </c>
      <c r="AC607" s="91">
        <f>SUM(AC$4:AC222)/$BB222</f>
        <v>17543305.183926079</v>
      </c>
      <c r="AD607" s="91">
        <f>SUM(AD$4:AD222)/$BB222</f>
        <v>24317088.848849513</v>
      </c>
      <c r="AE607" s="91">
        <f>SUM(AE$4:AE222)/$BB222</f>
        <v>14536780.663875662</v>
      </c>
      <c r="AF607" s="91">
        <f>SUM(AF$4:AF222)/$BB222</f>
        <v>12732883.442214629</v>
      </c>
      <c r="AG607" s="91">
        <f>SUM(AG$4:AG222)/$BB222</f>
        <v>11223077.982291266</v>
      </c>
      <c r="AH607" s="91">
        <f>SUM(AH$4:AH222)/$BB222</f>
        <v>11059375.962105352</v>
      </c>
      <c r="AI607" s="91">
        <f>SUM(AI$4:AI222)/$BB222</f>
        <v>10254832.986271061</v>
      </c>
      <c r="AJ607" s="91">
        <f>SUM(AJ$4:AJ222)/$BB222</f>
        <v>30909745.702762153</v>
      </c>
      <c r="AK607" s="91">
        <f>SUM(AK$4:AK222)/$BB222</f>
        <v>105743206.39456026</v>
      </c>
      <c r="AL607" s="91">
        <f>SUM(AL$4:AL222)/$BB222</f>
        <v>35521255.608294345</v>
      </c>
      <c r="AM607" s="91">
        <f>SUM(AM$4:AM222)/$BB222</f>
        <v>18099893.068729594</v>
      </c>
      <c r="AN607" s="91">
        <f>SUM(AN$4:AN222)/$BB222</f>
        <v>6810031.7089447724</v>
      </c>
      <c r="AO607" s="91">
        <f>SUM(AO$4:AO222)/$BB222</f>
        <v>7682752.4092878569</v>
      </c>
      <c r="AP607" s="91">
        <f>SUM(AP$4:AP222)/$BB222</f>
        <v>29059826.989925716</v>
      </c>
      <c r="AQ607" s="91">
        <f>SUM(AQ$4:AQ222)/$BB222</f>
        <v>23730346.066798978</v>
      </c>
      <c r="AR607" s="91">
        <f>SUM(AR$4:AR222)/$BB222</f>
        <v>19775654.465517905</v>
      </c>
      <c r="AS607" s="91">
        <f>SUM(AS$4:AS222)/$BB222</f>
        <v>16138076.440329347</v>
      </c>
      <c r="AT607" s="91">
        <f>SUM(AT$4:AT222)/$BB222</f>
        <v>23353891.037467588</v>
      </c>
      <c r="AU607" s="108"/>
      <c r="AV607" s="36"/>
      <c r="AW607" s="36"/>
      <c r="AX607" s="63"/>
      <c r="AY607" s="63"/>
    </row>
    <row r="608" spans="1:51" x14ac:dyDescent="0.25">
      <c r="A608" s="60">
        <v>19612</v>
      </c>
      <c r="B608" s="92">
        <f>SUM(B$4:B223)/$BB223</f>
        <v>21135260.179908484</v>
      </c>
      <c r="C608" s="91">
        <f>SUM(C$4:C223)/$BB223</f>
        <v>21865794.153653733</v>
      </c>
      <c r="D608" s="91">
        <f>SUM(D$4:D223)/$BB223</f>
        <v>11603038.651779054</v>
      </c>
      <c r="E608" s="91">
        <f>SUM(E$4:E223)/$BB223</f>
        <v>5312937.4349621395</v>
      </c>
      <c r="F608" s="92">
        <f>SUM(F$4:F223)/$BB223</f>
        <v>8123521.6075189486</v>
      </c>
      <c r="G608" s="92">
        <f>SUM(G$4:G223)/$BB223</f>
        <v>15064163.809196953</v>
      </c>
      <c r="H608" s="91">
        <f>SUM(H$4:H223)/$BB223</f>
        <v>7508953.4249068592</v>
      </c>
      <c r="I608" s="91">
        <f>SUM(I$4:I223)/$BB223</f>
        <v>10768182.63037134</v>
      </c>
      <c r="J608" s="91">
        <f>SUM(J$4:J223)/$BB223</f>
        <v>9671855.6374222729</v>
      </c>
      <c r="K608" s="92">
        <f>SUM(K$4:K223)/$BB223</f>
        <v>11566742.718658471</v>
      </c>
      <c r="L608" s="91">
        <f>SUM(L$4:L223)/$BB223</f>
        <v>2594655.4406233248</v>
      </c>
      <c r="M608" s="92">
        <f>SUM(M$4:M223)/$BB223</f>
        <v>7329288.6849337015</v>
      </c>
      <c r="N608" s="91">
        <f>SUM(N$4:N223)/$BB223</f>
        <v>15600867.934891317</v>
      </c>
      <c r="O608" s="91">
        <f>SUM(O$4:O223)/$BB223</f>
        <v>28128176.790900439</v>
      </c>
      <c r="P608" s="91">
        <f>SUM(P$4:P223)/$BB223</f>
        <v>7251252.7362516038</v>
      </c>
      <c r="Q608" s="91">
        <f>SUM(Q$4:Q223)/$BB223</f>
        <v>9154067.5535940472</v>
      </c>
      <c r="R608" s="91">
        <f>SUM(R$4:R223)/$BB223</f>
        <v>19688676.616716072</v>
      </c>
      <c r="S608" s="91">
        <f>SUM(S$4:S223)/$BB223</f>
        <v>9524032.0847677141</v>
      </c>
      <c r="T608" s="91">
        <f>SUM(T$4:T223)/$BB223</f>
        <v>9823067.0596502386</v>
      </c>
      <c r="U608" s="91">
        <f>SUM(U$4:U223)/$BB223</f>
        <v>7778319.8522379436</v>
      </c>
      <c r="V608" s="91">
        <f>SUM(V$4:V223)/$BB223</f>
        <v>15534193.075726647</v>
      </c>
      <c r="W608" s="91">
        <f>SUM(W$4:W223)/$BB223</f>
        <v>16294193.691520372</v>
      </c>
      <c r="X608" s="91">
        <f>SUM(X$4:X223)/$BB223</f>
        <v>28976432.969489757</v>
      </c>
      <c r="Y608" s="91">
        <f>SUM(Y$4:Y223)/$BB223</f>
        <v>9001097.0893439557</v>
      </c>
      <c r="Z608" s="91">
        <f>SUM(Z$4:Z223)/$BB223</f>
        <v>12021052.515376825</v>
      </c>
      <c r="AA608" s="91">
        <f>SUM(AA$4:AA223)/$BB223</f>
        <v>10975721.14980088</v>
      </c>
      <c r="AB608" s="91">
        <f>SUM(AB$4:AB223)/$BB223</f>
        <v>26148776.492709957</v>
      </c>
      <c r="AC608" s="91">
        <f>SUM(AC$4:AC223)/$BB223</f>
        <v>16135155.031698795</v>
      </c>
      <c r="AD608" s="91">
        <f>SUM(AD$4:AD223)/$BB223</f>
        <v>22365199.905644849</v>
      </c>
      <c r="AE608" s="91">
        <f>SUM(AE$4:AE223)/$BB223</f>
        <v>13370108.087187409</v>
      </c>
      <c r="AF608" s="91">
        <f>SUM(AF$4:AF223)/$BB223</f>
        <v>11710989.776173543</v>
      </c>
      <c r="AG608" s="91">
        <f>SUM(AG$4:AG223)/$BB223</f>
        <v>10322439.151039949</v>
      </c>
      <c r="AH608" s="91">
        <f>SUM(AH$4:AH223)/$BB223</f>
        <v>10171881.095492467</v>
      </c>
      <c r="AI608" s="91">
        <f>SUM(AI$4:AI223)/$BB223</f>
        <v>9431931.8550984915</v>
      </c>
      <c r="AJ608" s="91">
        <f>SUM(AJ$4:AJ223)/$BB223</f>
        <v>28428512.363542359</v>
      </c>
      <c r="AK608" s="91">
        <f>SUM(AK$4:AK223)/$BB223</f>
        <v>97253760.147752613</v>
      </c>
      <c r="AL608" s="91">
        <f>SUM(AL$4:AL223)/$BB223</f>
        <v>32669774.346797816</v>
      </c>
      <c r="AM608" s="91">
        <f>SUM(AM$4:AM223)/$BB223</f>
        <v>16647124.996549577</v>
      </c>
      <c r="AN608" s="91">
        <f>SUM(AN$4:AN223)/$BB223</f>
        <v>6263710.8083935902</v>
      </c>
      <c r="AO608" s="91">
        <f>SUM(AO$4:AO223)/$BB223</f>
        <v>7066367.1223015347</v>
      </c>
      <c r="AP608" s="91">
        <f>SUM(AP$4:AP223)/$BB223</f>
        <v>26727122.836914457</v>
      </c>
      <c r="AQ608" s="91">
        <f>SUM(AQ$4:AQ223)/$BB223</f>
        <v>21825530.769827083</v>
      </c>
      <c r="AR608" s="91">
        <f>SUM(AR$4:AR223)/$BB223</f>
        <v>18188352.603107151</v>
      </c>
      <c r="AS608" s="91">
        <f>SUM(AS$4:AS223)/$BB223</f>
        <v>14842827.665417224</v>
      </c>
      <c r="AT608" s="91">
        <f>SUM(AT$4:AT223)/$BB223</f>
        <v>21479300.481478997</v>
      </c>
      <c r="AU608" s="108"/>
      <c r="AV608" s="36"/>
      <c r="AW608" s="36"/>
      <c r="AX608" s="63"/>
      <c r="AY608" s="63"/>
    </row>
    <row r="609" spans="1:51" x14ac:dyDescent="0.25">
      <c r="A609" s="60">
        <v>19613</v>
      </c>
      <c r="B609" s="92">
        <f>SUM(B$4:B224)/$BB224</f>
        <v>19502465.055586811</v>
      </c>
      <c r="C609" s="91">
        <f>SUM(C$4:C224)/$BB224</f>
        <v>20176332.209445462</v>
      </c>
      <c r="D609" s="91">
        <f>SUM(D$4:D224)/$BB224</f>
        <v>10706730.003244573</v>
      </c>
      <c r="E609" s="91">
        <f>SUM(E$4:E224)/$BB224</f>
        <v>4902765.0254896684</v>
      </c>
      <c r="F609" s="92">
        <f>SUM(F$4:F224)/$BB224</f>
        <v>7496106.7489804169</v>
      </c>
      <c r="G609" s="92">
        <f>SUM(G$4:G224)/$BB224</f>
        <v>13900421.929239558</v>
      </c>
      <c r="H609" s="91">
        <f>SUM(H$4:H224)/$BB224</f>
        <v>6929055.613181306</v>
      </c>
      <c r="I609" s="91">
        <f>SUM(I$4:I224)/$BB224</f>
        <v>9936394.2638544384</v>
      </c>
      <c r="J609" s="91">
        <f>SUM(J$4:J224)/$BB224</f>
        <v>8924795.3810730483</v>
      </c>
      <c r="K609" s="92">
        <f>SUM(K$4:K224)/$BB224</f>
        <v>10672992.214410691</v>
      </c>
      <c r="L609" s="91">
        <f>SUM(L$4:L224)/$BB224</f>
        <v>2394573.4051643913</v>
      </c>
      <c r="M609" s="92">
        <f>SUM(M$4:M224)/$BB224</f>
        <v>6763075.1099268841</v>
      </c>
      <c r="N609" s="91">
        <f>SUM(N$4:N224)/$BB224</f>
        <v>14395597.442974553</v>
      </c>
      <c r="O609" s="91">
        <f>SUM(O$4:O224)/$BB224</f>
        <v>25954731.6401967</v>
      </c>
      <c r="P609" s="91">
        <f>SUM(P$4:P224)/$BB224</f>
        <v>6691273.5567175709</v>
      </c>
      <c r="Q609" s="91">
        <f>SUM(Q$4:Q224)/$BB224</f>
        <v>8447029.2845209707</v>
      </c>
      <c r="R609" s="91">
        <f>SUM(R$4:R224)/$BB224</f>
        <v>18167474.765843347</v>
      </c>
      <c r="S609" s="91">
        <f>SUM(S$4:S224)/$BB224</f>
        <v>8788405.4317772407</v>
      </c>
      <c r="T609" s="91">
        <f>SUM(T$4:T224)/$BB224</f>
        <v>9064327.4587704614</v>
      </c>
      <c r="U609" s="91">
        <f>SUM(U$4:U224)/$BB224</f>
        <v>7177610.2841932392</v>
      </c>
      <c r="V609" s="91">
        <f>SUM(V$4:V224)/$BB224</f>
        <v>14334067.799364785</v>
      </c>
      <c r="W609" s="91">
        <f>SUM(W$4:W224)/$BB224</f>
        <v>15035317.337905545</v>
      </c>
      <c r="X609" s="91">
        <f>SUM(X$4:X224)/$BB224</f>
        <v>26737418.660632569</v>
      </c>
      <c r="Y609" s="91">
        <f>SUM(Y$4:Y224)/$BB224</f>
        <v>8305905.1542945383</v>
      </c>
      <c r="Z609" s="91">
        <f>SUM(Z$4:Z224)/$BB224</f>
        <v>11092424.137618365</v>
      </c>
      <c r="AA609" s="91">
        <f>SUM(AA$4:AA224)/$BB224</f>
        <v>10127899.061065396</v>
      </c>
      <c r="AB609" s="91">
        <f>SUM(AB$4:AB224)/$BB224</f>
        <v>24128307.514738198</v>
      </c>
      <c r="AC609" s="91">
        <f>SUM(AC$4:AC224)/$BB224</f>
        <v>14888519.260780349</v>
      </c>
      <c r="AD609" s="91">
        <f>SUM(AD$4:AD224)/$BB224</f>
        <v>20637166.027885161</v>
      </c>
      <c r="AE609" s="91">
        <f>SUM(AE$4:AE224)/$BB224</f>
        <v>12337249.873425998</v>
      </c>
      <c r="AF609" s="91">
        <f>SUM(AF$4:AF224)/$BB224</f>
        <v>10806335.443113256</v>
      </c>
      <c r="AG609" s="91">
        <f>SUM(AG$4:AG224)/$BB224</f>
        <v>9525097.3272922244</v>
      </c>
      <c r="AH609" s="91">
        <f>SUM(AH$4:AH224)/$BB224</f>
        <v>9386175.6599940713</v>
      </c>
      <c r="AI609" s="91">
        <f>SUM(AI$4:AI224)/$BB224</f>
        <v>8703411.7897223327</v>
      </c>
      <c r="AJ609" s="91">
        <f>SUM(AJ$4:AJ224)/$BB224</f>
        <v>26231859.31129938</v>
      </c>
      <c r="AK609" s="91">
        <f>SUM(AK$4:AK224)/$BB224</f>
        <v>89737995.22140415</v>
      </c>
      <c r="AL609" s="91">
        <f>SUM(AL$4:AL224)/$BB224</f>
        <v>30145338.283194233</v>
      </c>
      <c r="AM609" s="91">
        <f>SUM(AM$4:AM224)/$BB224</f>
        <v>15360963.94913375</v>
      </c>
      <c r="AN609" s="91">
        <f>SUM(AN$4:AN224)/$BB224</f>
        <v>5780048.5312079694</v>
      </c>
      <c r="AO609" s="91">
        <f>SUM(AO$4:AO224)/$BB224</f>
        <v>6520681.6453255126</v>
      </c>
      <c r="AP609" s="91">
        <f>SUM(AP$4:AP224)/$BB224</f>
        <v>24661962.141727466</v>
      </c>
      <c r="AQ609" s="91">
        <f>SUM(AQ$4:AQ224)/$BB224</f>
        <v>20139184.134911109</v>
      </c>
      <c r="AR609" s="91">
        <f>SUM(AR$4:AR224)/$BB224</f>
        <v>16783102.777831394</v>
      </c>
      <c r="AS609" s="91">
        <f>SUM(AS$4:AS224)/$BB224</f>
        <v>13696134.430841137</v>
      </c>
      <c r="AT609" s="91">
        <f>SUM(AT$4:AT224)/$BB224</f>
        <v>19819712.015943758</v>
      </c>
      <c r="AU609" s="108"/>
      <c r="AV609" s="36"/>
      <c r="AW609" s="36"/>
      <c r="AX609" s="63"/>
      <c r="AY609" s="63"/>
    </row>
    <row r="610" spans="1:51" x14ac:dyDescent="0.25">
      <c r="A610" s="60">
        <v>19614</v>
      </c>
      <c r="B610" s="92">
        <f>SUM(B$4:B225)/$BB225</f>
        <v>18046125.188764121</v>
      </c>
      <c r="C610" s="91">
        <f>SUM(C$4:C225)/$BB225</f>
        <v>18669466.682473388</v>
      </c>
      <c r="D610" s="91">
        <f>SUM(D$4:D225)/$BB225</f>
        <v>9907294.2044520527</v>
      </c>
      <c r="E610" s="91">
        <f>SUM(E$4:E225)/$BB225</f>
        <v>4536923.4388956884</v>
      </c>
      <c r="F610" s="92">
        <f>SUM(F$4:F225)/$BB225</f>
        <v>6936491.1490386669</v>
      </c>
      <c r="G610" s="92">
        <f>SUM(G$4:G225)/$BB225</f>
        <v>12862453.928678103</v>
      </c>
      <c r="H610" s="91">
        <f>SUM(H$4:H225)/$BB225</f>
        <v>6411833.061330758</v>
      </c>
      <c r="I610" s="91">
        <f>SUM(I$4:I225)/$BB225</f>
        <v>9194505.5388464276</v>
      </c>
      <c r="J610" s="91">
        <f>SUM(J$4:J225)/$BB225</f>
        <v>8258477.4951569131</v>
      </c>
      <c r="K610" s="92">
        <f>SUM(K$4:K225)/$BB225</f>
        <v>9875837.1764311753</v>
      </c>
      <c r="L610" s="91">
        <f>SUM(L$4:L225)/$BB225</f>
        <v>2216114.9745072722</v>
      </c>
      <c r="M610" s="92">
        <f>SUM(M$4:M225)/$BB225</f>
        <v>6258048.4406381808</v>
      </c>
      <c r="N610" s="91">
        <f>SUM(N$4:N225)/$BB225</f>
        <v>13320591.459697995</v>
      </c>
      <c r="O610" s="91">
        <f>SUM(O$4:O225)/$BB225</f>
        <v>24016191.307881676</v>
      </c>
      <c r="P610" s="91">
        <f>SUM(P$4:P225)/$BB225</f>
        <v>6191816.6426516203</v>
      </c>
      <c r="Q610" s="91">
        <f>SUM(Q$4:Q225)/$BB225</f>
        <v>7816407.4094111528</v>
      </c>
      <c r="R610" s="91">
        <f>SUM(R$4:R225)/$BB225</f>
        <v>16810683.672199156</v>
      </c>
      <c r="S610" s="91">
        <f>SUM(S$4:S225)/$BB225</f>
        <v>8132284.6301774606</v>
      </c>
      <c r="T610" s="91">
        <f>SUM(T$4:T225)/$BB225</f>
        <v>8387591.927308307</v>
      </c>
      <c r="U610" s="91">
        <f>SUM(U$4:U225)/$BB225</f>
        <v>6641824.7735048439</v>
      </c>
      <c r="V610" s="91">
        <f>SUM(V$4:V225)/$BB225</f>
        <v>13263651.602145266</v>
      </c>
      <c r="W610" s="91">
        <f>SUM(W$4:W225)/$BB225</f>
        <v>13912488.910817731</v>
      </c>
      <c r="X610" s="91">
        <f>SUM(X$4:X225)/$BB225</f>
        <v>24740411.722175732</v>
      </c>
      <c r="Y610" s="91">
        <f>SUM(Y$4:Y225)/$BB225</f>
        <v>7685832.8763182079</v>
      </c>
      <c r="Z610" s="91">
        <f>SUM(Z$4:Z225)/$BB225</f>
        <v>10264175.400210036</v>
      </c>
      <c r="AA610" s="91">
        <f>SUM(AA$4:AA225)/$BB225</f>
        <v>9371724.3747990411</v>
      </c>
      <c r="AB610" s="91">
        <f>SUM(AB$4:AB225)/$BB225</f>
        <v>22326209.86573996</v>
      </c>
      <c r="AC610" s="91">
        <f>SUM(AC$4:AC225)/$BB225</f>
        <v>13776629.88205727</v>
      </c>
      <c r="AD610" s="91">
        <f>SUM(AD$4:AD225)/$BB225</f>
        <v>19095879.293359734</v>
      </c>
      <c r="AE610" s="91">
        <f>SUM(AE$4:AE225)/$BB225</f>
        <v>11416013.733102063</v>
      </c>
      <c r="AF610" s="91">
        <f>SUM(AF$4:AF225)/$BB225</f>
        <v>9999455.2110185791</v>
      </c>
      <c r="AG610" s="91">
        <f>SUM(AG$4:AG225)/$BB225</f>
        <v>8813931.4222835191</v>
      </c>
      <c r="AH610" s="91">
        <f>SUM(AH$4:AH225)/$BB225</f>
        <v>8685388.4419411216</v>
      </c>
      <c r="AI610" s="91">
        <f>SUM(AI$4:AI225)/$BB225</f>
        <v>8053629.4906784995</v>
      </c>
      <c r="AJ610" s="91">
        <f>SUM(AJ$4:AJ225)/$BB225</f>
        <v>24272618.09578535</v>
      </c>
      <c r="AK610" s="91">
        <f>SUM(AK$4:AK225)/$BB225</f>
        <v>83034526.88719365</v>
      </c>
      <c r="AL610" s="91">
        <f>SUM(AL$4:AL225)/$BB225</f>
        <v>27893740.544946548</v>
      </c>
      <c r="AM610" s="91">
        <f>SUM(AM$4:AM225)/$BB225</f>
        <v>14213833.183147008</v>
      </c>
      <c r="AN610" s="91">
        <f>SUM(AN$4:AN225)/$BB225</f>
        <v>5348660.2379203793</v>
      </c>
      <c r="AO610" s="91">
        <f>SUM(AO$4:AO225)/$BB225</f>
        <v>6033979.343872726</v>
      </c>
      <c r="AP610" s="91">
        <f>SUM(AP$4:AP225)/$BB225</f>
        <v>22820000.263171863</v>
      </c>
      <c r="AQ610" s="91">
        <f>SUM(AQ$4:AQ225)/$BB225</f>
        <v>18635096.47534759</v>
      </c>
      <c r="AR610" s="91">
        <f>SUM(AR$4:AR225)/$BB225</f>
        <v>15529731.241342165</v>
      </c>
      <c r="AS610" s="91">
        <f>SUM(AS$4:AS225)/$BB225</f>
        <v>12673374.924771322</v>
      </c>
      <c r="AT610" s="91">
        <f>SUM(AT$4:AT225)/$BB225</f>
        <v>18339490.527242575</v>
      </c>
      <c r="AU610" s="108"/>
      <c r="AV610" s="36"/>
      <c r="AW610" s="36"/>
      <c r="AX610" s="63"/>
      <c r="AY610" s="63"/>
    </row>
    <row r="611" spans="1:51" x14ac:dyDescent="0.25">
      <c r="A611" s="60">
        <v>19615</v>
      </c>
      <c r="B611" s="92">
        <f>SUM(B$4:B226)/$BB226</f>
        <v>16723211.823889121</v>
      </c>
      <c r="C611" s="91">
        <f>SUM(C$4:C226)/$BB226</f>
        <v>17300679.793583822</v>
      </c>
      <c r="D611" s="91">
        <f>SUM(D$4:D226)/$BB226</f>
        <v>9181112.4547784626</v>
      </c>
      <c r="E611" s="91">
        <f>SUM(E$4:E226)/$BB226</f>
        <v>4204603.1286172168</v>
      </c>
      <c r="F611" s="92">
        <f>SUM(F$4:F226)/$BB226</f>
        <v>6428181.8037231779</v>
      </c>
      <c r="G611" s="92">
        <f>SUM(G$4:G226)/$BB226</f>
        <v>11919582.827901738</v>
      </c>
      <c r="H611" s="91">
        <f>SUM(H$4:H226)/$BB226</f>
        <v>5942004.1432939116</v>
      </c>
      <c r="I611" s="91">
        <f>SUM(I$4:I226)/$BB226</f>
        <v>8520597.7240569741</v>
      </c>
      <c r="J611" s="91">
        <f>SUM(J$4:J226)/$BB226</f>
        <v>7653215.7773600202</v>
      </c>
      <c r="K611" s="92">
        <f>SUM(K$4:K226)/$BB226</f>
        <v>9151742.7859731633</v>
      </c>
      <c r="L611" s="91">
        <f>SUM(L$4:L226)/$BB226</f>
        <v>2054006.2535363548</v>
      </c>
      <c r="M611" s="92">
        <f>SUM(M$4:M226)/$BB226</f>
        <v>5799289.7235553032</v>
      </c>
      <c r="N611" s="91">
        <f>SUM(N$4:N226)/$BB226</f>
        <v>12344090.209834516</v>
      </c>
      <c r="O611" s="91">
        <f>SUM(O$4:O226)/$BB226</f>
        <v>22255285.409172691</v>
      </c>
      <c r="P611" s="91">
        <f>SUM(P$4:P226)/$BB226</f>
        <v>5738125.1908798041</v>
      </c>
      <c r="Q611" s="91">
        <f>SUM(Q$4:Q226)/$BB226</f>
        <v>7243570.2369974582</v>
      </c>
      <c r="R611" s="91">
        <f>SUM(R$4:R226)/$BB226</f>
        <v>15578219.06252218</v>
      </c>
      <c r="S611" s="91">
        <f>SUM(S$4:S226)/$BB226</f>
        <v>7536284.6749066766</v>
      </c>
      <c r="T611" s="91">
        <f>SUM(T$4:T226)/$BB226</f>
        <v>7772866.4681136245</v>
      </c>
      <c r="U611" s="91">
        <f>SUM(U$4:U226)/$BB226</f>
        <v>6155133.2736949511</v>
      </c>
      <c r="V611" s="91">
        <f>SUM(V$4:V226)/$BB226</f>
        <v>12291320.340133732</v>
      </c>
      <c r="W611" s="91">
        <f>SUM(W$4:W226)/$BB226</f>
        <v>12892572.71762675</v>
      </c>
      <c r="X611" s="91">
        <f>SUM(X$4:X226)/$BB226</f>
        <v>22926396.251883809</v>
      </c>
      <c r="Y611" s="91">
        <f>SUM(Y$4:Y226)/$BB226</f>
        <v>7122575.1442803768</v>
      </c>
      <c r="Z611" s="91">
        <f>SUM(Z$4:Z226)/$BB226</f>
        <v>9511821.3472904749</v>
      </c>
      <c r="AA611" s="91">
        <f>SUM(AA$4:AA226)/$BB226</f>
        <v>8684833.6277804729</v>
      </c>
      <c r="AB611" s="91">
        <f>SUM(AB$4:AB226)/$BB226</f>
        <v>20689243.973297149</v>
      </c>
      <c r="AC611" s="91">
        <f>SUM(AC$4:AC226)/$BB226</f>
        <v>12766659.139801921</v>
      </c>
      <c r="AD611" s="91">
        <f>SUM(AD$4:AD226)/$BB226</f>
        <v>17695825.909964483</v>
      </c>
      <c r="AE611" s="91">
        <f>SUM(AE$4:AE226)/$BB226</f>
        <v>10579192.929893838</v>
      </c>
      <c r="AF611" s="91">
        <f>SUM(AF$4:AF226)/$BB226</f>
        <v>9266512.7959031798</v>
      </c>
      <c r="AG611" s="91">
        <f>SUM(AG$4:AG226)/$BB226</f>
        <v>8167932.7664073827</v>
      </c>
      <c r="AH611" s="91">
        <f>SUM(AH$4:AH226)/$BB226</f>
        <v>8048817.3737320788</v>
      </c>
      <c r="AI611" s="91">
        <f>SUM(AI$4:AI226)/$BB226</f>
        <v>7463389.6973910555</v>
      </c>
      <c r="AJ611" s="91">
        <f>SUM(AJ$4:AJ226)/$BB226</f>
        <v>22492909.171079867</v>
      </c>
      <c r="AK611" s="91">
        <f>SUM(AK$4:AK226)/$BB226</f>
        <v>76945320.928848341</v>
      </c>
      <c r="AL611" s="91">
        <f>SUM(AL$4:AL226)/$BB226</f>
        <v>25848464.745813712</v>
      </c>
      <c r="AM611" s="91">
        <f>SUM(AM$4:AM226)/$BB226</f>
        <v>13171818.193757871</v>
      </c>
      <c r="AN611" s="91">
        <f>SUM(AN$4:AN226)/$BB226</f>
        <v>4956801.7409952106</v>
      </c>
      <c r="AO611" s="91">
        <f>SUM(AO$4:AO226)/$BB226</f>
        <v>5591860.7258082032</v>
      </c>
      <c r="AP611" s="91">
        <f>SUM(AP$4:AP226)/$BB226</f>
        <v>21146823.824721828</v>
      </c>
      <c r="AQ611" s="91">
        <f>SUM(AQ$4:AQ226)/$BB226</f>
        <v>17268833.662248846</v>
      </c>
      <c r="AR611" s="91">
        <f>SUM(AR$4:AR226)/$BB226</f>
        <v>14391210.558129312</v>
      </c>
      <c r="AS611" s="91">
        <f>SUM(AS$4:AS226)/$BB226</f>
        <v>11744334.486949334</v>
      </c>
      <c r="AT611" s="91">
        <f>SUM(AT$4:AT226)/$BB226</f>
        <v>16994906.944493245</v>
      </c>
      <c r="AU611" s="108"/>
      <c r="AV611" s="36"/>
      <c r="AW611" s="36"/>
      <c r="AX611" s="63"/>
      <c r="AY611" s="63"/>
    </row>
    <row r="612" spans="1:51" x14ac:dyDescent="0.25">
      <c r="A612" s="60">
        <v>19616</v>
      </c>
      <c r="B612" s="92">
        <f>SUM(B$4:B227)/$BB227</f>
        <v>15534340.617581286</v>
      </c>
      <c r="C612" s="91">
        <f>SUM(C$4:C227)/$BB227</f>
        <v>16070597.151361465</v>
      </c>
      <c r="D612" s="91">
        <f>SUM(D$4:D227)/$BB227</f>
        <v>8528516.933430953</v>
      </c>
      <c r="E612" s="91">
        <f>SUM(E$4:E227)/$BB227</f>
        <v>3905956.7637509513</v>
      </c>
      <c r="F612" s="92">
        <f>SUM(F$4:F227)/$BB227</f>
        <v>5971399.1925195176</v>
      </c>
      <c r="G612" s="92">
        <f>SUM(G$4:G227)/$BB227</f>
        <v>11072248.880421909</v>
      </c>
      <c r="H612" s="91">
        <f>SUM(H$4:H227)/$BB227</f>
        <v>5519784.0213432433</v>
      </c>
      <c r="I612" s="91">
        <f>SUM(I$4:I227)/$BB227</f>
        <v>7914979.0765878363</v>
      </c>
      <c r="J612" s="91">
        <f>SUM(J$4:J227)/$BB227</f>
        <v>7109287.0925847143</v>
      </c>
      <c r="K612" s="92">
        <f>SUM(K$4:K227)/$BB227</f>
        <v>8501036.7758953441</v>
      </c>
      <c r="L612" s="91">
        <f>SUM(L$4:L227)/$BB227</f>
        <v>1908322.5617316673</v>
      </c>
      <c r="M612" s="91">
        <f>SUM(M$4:M227)/$BB227</f>
        <v>5387021.2828721981</v>
      </c>
      <c r="N612" s="91">
        <f>SUM(N$4:N227)/$BB227</f>
        <v>11466540.54701893</v>
      </c>
      <c r="O612" s="91">
        <f>SUM(O$4:O227)/$BB227</f>
        <v>20672818.718140639</v>
      </c>
      <c r="P612" s="91">
        <f>SUM(P$4:P227)/$BB227</f>
        <v>5330407.0920567345</v>
      </c>
      <c r="Q612" s="91">
        <f>SUM(Q$4:Q227)/$BB227</f>
        <v>6728780.0317733726</v>
      </c>
      <c r="R612" s="91">
        <f>SUM(R$4:R227)/$BB227</f>
        <v>14470644.395837875</v>
      </c>
      <c r="S612" s="91">
        <f>SUM(S$4:S227)/$BB227</f>
        <v>7000678.5819009747</v>
      </c>
      <c r="T612" s="91">
        <f>SUM(T$4:T227)/$BB227</f>
        <v>7220432.5584050436</v>
      </c>
      <c r="U612" s="91">
        <f>SUM(U$4:U227)/$BB227</f>
        <v>5717758.9025754519</v>
      </c>
      <c r="V612" s="91">
        <f>SUM(V$4:V227)/$BB227</f>
        <v>11417518.640551867</v>
      </c>
      <c r="W612" s="91">
        <f>SUM(W$4:W227)/$BB227</f>
        <v>11976020.381448196</v>
      </c>
      <c r="X612" s="91">
        <f>SUM(X$4:X227)/$BB227</f>
        <v>21296201.477812547</v>
      </c>
      <c r="Y612" s="91">
        <f>SUM(Y$4:Y227)/$BB227</f>
        <v>6616380.9145310223</v>
      </c>
      <c r="Z612" s="91">
        <f>SUM(Z$4:Z227)/$BB227</f>
        <v>8835705.6001462489</v>
      </c>
      <c r="AA612" s="91">
        <f>SUM(AA$4:AA227)/$BB227</f>
        <v>8067543.0939704003</v>
      </c>
      <c r="AB612" s="91">
        <f>SUM(AB$4:AB227)/$BB227</f>
        <v>19218157.973469134</v>
      </c>
      <c r="AC612" s="91">
        <f>SUM(AC$4:AC227)/$BB227</f>
        <v>11859048.898805629</v>
      </c>
      <c r="AD612" s="91">
        <f>SUM(AD$4:AD227)/$BB227</f>
        <v>16437645.259728421</v>
      </c>
      <c r="AE612" s="91">
        <f>SUM(AE$4:AE227)/$BB227</f>
        <v>9827169.7962904479</v>
      </c>
      <c r="AF612" s="91">
        <f>SUM(AF$4:AF227)/$BB227</f>
        <v>8607842.525934346</v>
      </c>
      <c r="AG612" s="91">
        <f>SUM(AG$4:AG227)/$BB227</f>
        <v>7587395.9392465996</v>
      </c>
      <c r="AH612" s="91">
        <f>SUM(AH$4:AH227)/$BB227</f>
        <v>7476752.754839303</v>
      </c>
      <c r="AI612" s="91">
        <f>SUM(AI$4:AI227)/$BB227</f>
        <v>6932961.4954186659</v>
      </c>
      <c r="AJ612" s="91">
        <f>SUM(AJ$4:AJ227)/$BB227</f>
        <v>20893545.230197232</v>
      </c>
      <c r="AK612" s="91">
        <f>SUM(AK$4:AK227)/$BB227</f>
        <v>71473158.786649719</v>
      </c>
      <c r="AL612" s="91">
        <f>SUM(AL$4:AL227)/$BB227</f>
        <v>24010444.900174003</v>
      </c>
      <c r="AM612" s="91">
        <f>SUM(AM$4:AM227)/$BB227</f>
        <v>12235394.666457988</v>
      </c>
      <c r="AN612" s="91">
        <f>SUM(AN$4:AN227)/$BB227</f>
        <v>4604651.7089389311</v>
      </c>
      <c r="AO612" s="91">
        <f>SUM(AO$4:AO227)/$BB227</f>
        <v>5194543.6347594764</v>
      </c>
      <c r="AP612" s="91">
        <f>SUM(AP$4:AP227)/$BB227</f>
        <v>19643197.000707157</v>
      </c>
      <c r="AQ612" s="91">
        <f>SUM(AQ$4:AQ227)/$BB227</f>
        <v>16041019.659763267</v>
      </c>
      <c r="AR612" s="91">
        <f>SUM(AR$4:AR227)/$BB227</f>
        <v>13368060.650804045</v>
      </c>
      <c r="AS612" s="91">
        <f>SUM(AS$4:AS227)/$BB227</f>
        <v>10909437.341194252</v>
      </c>
      <c r="AT612" s="91">
        <f>SUM(AT$4:AT227)/$BB227</f>
        <v>15786575.327921394</v>
      </c>
      <c r="AU612" s="108"/>
      <c r="AV612" s="36"/>
      <c r="AW612" s="36"/>
      <c r="AX612" s="63"/>
      <c r="AY612" s="63"/>
    </row>
    <row r="613" spans="1:51" x14ac:dyDescent="0.25">
      <c r="A613" s="60">
        <v>19617</v>
      </c>
      <c r="B613" s="92">
        <f>SUM(B$4:B228)/$BB228</f>
        <v>14481497.474900173</v>
      </c>
      <c r="C613" s="91">
        <f>SUM(C$4:C228)/$BB228</f>
        <v>14981262.121444458</v>
      </c>
      <c r="D613" s="91">
        <f>SUM(D$4:D228)/$BB228</f>
        <v>7950592.1463195113</v>
      </c>
      <c r="E613" s="91">
        <f>SUM(E$4:E228)/$BB228</f>
        <v>3641481.5020750668</v>
      </c>
      <c r="F613" s="92">
        <f>SUM(F$4:F228)/$BB228</f>
        <v>5566889.1997843394</v>
      </c>
      <c r="G613" s="92">
        <f>SUM(G$4:G228)/$BB228</f>
        <v>10321869.388647616</v>
      </c>
      <c r="H613" s="91">
        <f>SUM(H$4:H228)/$BB228</f>
        <v>5145874.7276028348</v>
      </c>
      <c r="I613" s="91">
        <f>SUM(I$4:I228)/$BB228</f>
        <v>7378656.0474735359</v>
      </c>
      <c r="J613" s="91">
        <f>SUM(J$4:J228)/$BB228</f>
        <v>6627595.4134285208</v>
      </c>
      <c r="K613" s="92">
        <f>SUM(K$4:K228)/$BB228</f>
        <v>7924784.8994485196</v>
      </c>
      <c r="L613" s="91">
        <f>SUM(L$4:L228)/$BB228</f>
        <v>1779307.4645228805</v>
      </c>
      <c r="M613" s="91">
        <f>SUM(M$4:M228)/$BB228</f>
        <v>5021923.1353608696</v>
      </c>
      <c r="N613" s="91">
        <f>SUM(N$4:N228)/$BB228</f>
        <v>10689400.877097184</v>
      </c>
      <c r="O613" s="91">
        <f>SUM(O$4:O228)/$BB228</f>
        <v>19271419.817424808</v>
      </c>
      <c r="P613" s="91">
        <f>SUM(P$4:P228)/$BB228</f>
        <v>4969340.3998597665</v>
      </c>
      <c r="Q613" s="91">
        <f>SUM(Q$4:Q228)/$BB228</f>
        <v>6272892.5977829229</v>
      </c>
      <c r="R613" s="91">
        <f>SUM(R$4:R228)/$BB228</f>
        <v>13489799.727697579</v>
      </c>
      <c r="S613" s="91">
        <f>SUM(S$4:S228)/$BB228</f>
        <v>6526356.8990694331</v>
      </c>
      <c r="T613" s="91">
        <f>SUM(T$4:T228)/$BB228</f>
        <v>6731208.5944794407</v>
      </c>
      <c r="U613" s="91">
        <f>SUM(U$4:U228)/$BB228</f>
        <v>5330429.1194455903</v>
      </c>
      <c r="V613" s="91">
        <f>SUM(V$4:V228)/$BB228</f>
        <v>10643698.351997593</v>
      </c>
      <c r="W613" s="91">
        <f>SUM(W$4:W228)/$BB228</f>
        <v>11164340.187198889</v>
      </c>
      <c r="X613" s="91">
        <f>SUM(X$4:X228)/$BB228</f>
        <v>19852535.440611288</v>
      </c>
      <c r="Y613" s="91">
        <f>SUM(Y$4:Y228)/$BB228</f>
        <v>6168109.5919697247</v>
      </c>
      <c r="Z613" s="91">
        <f>SUM(Z$4:Z228)/$BB228</f>
        <v>8236951.7658644626</v>
      </c>
      <c r="AA613" s="91">
        <f>SUM(AA$4:AA228)/$BB228</f>
        <v>7520882.9375819257</v>
      </c>
      <c r="AB613" s="91">
        <f>SUM(AB$4:AB228)/$BB228</f>
        <v>17915395.466816463</v>
      </c>
      <c r="AC613" s="91">
        <f>SUM(AC$4:AC228)/$BB228</f>
        <v>11055288.543889279</v>
      </c>
      <c r="AD613" s="91">
        <f>SUM(AD$4:AD228)/$BB228</f>
        <v>15323426.931483848</v>
      </c>
      <c r="AE613" s="91">
        <f>SUM(AE$4:AE228)/$BB228</f>
        <v>9161193.6371322237</v>
      </c>
      <c r="AF613" s="91">
        <f>SUM(AF$4:AF228)/$BB228</f>
        <v>8024538.1138218455</v>
      </c>
      <c r="AG613" s="91">
        <f>SUM(AG$4:AG228)/$BB228</f>
        <v>7073284.871201952</v>
      </c>
      <c r="AH613" s="91">
        <f>SUM(AH$4:AH228)/$BB228</f>
        <v>6970144.4739372609</v>
      </c>
      <c r="AI613" s="91">
        <f>SUM(AI$4:AI228)/$BB228</f>
        <v>6463225.5805327026</v>
      </c>
      <c r="AJ613" s="91">
        <f>SUM(AJ$4:AJ228)/$BB228</f>
        <v>19477182.312357854</v>
      </c>
      <c r="AK613" s="91">
        <f>SUM(AK$4:AK228)/$BB228</f>
        <v>66627127.853142686</v>
      </c>
      <c r="AL613" s="91">
        <f>SUM(AL$4:AL228)/$BB228</f>
        <v>22382733.370620914</v>
      </c>
      <c r="AM613" s="91">
        <f>SUM(AM$4:AM228)/$BB228</f>
        <v>11406117.730012028</v>
      </c>
      <c r="AN613" s="91">
        <f>SUM(AN$4:AN228)/$BB228</f>
        <v>4292794.9980956605</v>
      </c>
      <c r="AO613" s="91">
        <f>SUM(AO$4:AO228)/$BB228</f>
        <v>4842687.9336420884</v>
      </c>
      <c r="AP613" s="91">
        <f>SUM(AP$4:AP228)/$BB228</f>
        <v>18311616.844727848</v>
      </c>
      <c r="AQ613" s="91">
        <f>SUM(AQ$4:AQ228)/$BB228</f>
        <v>14953693.493570404</v>
      </c>
      <c r="AR613" s="91">
        <f>SUM(AR$4:AR228)/$BB228</f>
        <v>12461980.670092352</v>
      </c>
      <c r="AS613" s="91">
        <f>SUM(AS$4:AS228)/$BB228</f>
        <v>10170070.016721422</v>
      </c>
      <c r="AT613" s="91">
        <f>SUM(AT$4:AT228)/$BB228</f>
        <v>14716502.349827673</v>
      </c>
      <c r="AU613" s="108"/>
      <c r="AV613" s="36"/>
      <c r="AW613" s="36"/>
      <c r="AX613" s="63"/>
      <c r="AY613" s="63"/>
    </row>
    <row r="614" spans="1:51" x14ac:dyDescent="0.25">
      <c r="A614" s="60">
        <v>19618</v>
      </c>
      <c r="B614" s="92">
        <f>SUM(B$4:B229)/$BB229</f>
        <v>13526849.429204043</v>
      </c>
      <c r="C614" s="91">
        <f>SUM(C$4:C229)/$BB229</f>
        <v>13993540.641356029</v>
      </c>
      <c r="D614" s="91">
        <f>SUM(D$4:D229)/$BB229</f>
        <v>7426576.0649229558</v>
      </c>
      <c r="E614" s="91">
        <f>SUM(E$4:E229)/$BB229</f>
        <v>3401675.607429239</v>
      </c>
      <c r="F614" s="92">
        <f>SUM(F$4:F229)/$BB229</f>
        <v>5200111.9878969863</v>
      </c>
      <c r="G614" s="92">
        <f>SUM(G$4:G229)/$BB229</f>
        <v>9641477.72533313</v>
      </c>
      <c r="H614" s="91">
        <f>SUM(H$4:H229)/$BB229</f>
        <v>4806843.3211440546</v>
      </c>
      <c r="I614" s="91">
        <f>SUM(I$4:I229)/$BB229</f>
        <v>6892361.1438457817</v>
      </c>
      <c r="J614" s="91">
        <f>SUM(J$4:J229)/$BB229</f>
        <v>6190835.8585176291</v>
      </c>
      <c r="K614" s="92">
        <f>SUM(K$4:K229)/$BB229</f>
        <v>7402315.8492910797</v>
      </c>
      <c r="L614" s="91">
        <f>SUM(L$4:L229)/$BB229</f>
        <v>1662325.3660442904</v>
      </c>
      <c r="M614" s="91">
        <f>SUM(M$4:M229)/$BB229</f>
        <v>4690881.9168762146</v>
      </c>
      <c r="N614" s="91">
        <f>SUM(N$4:N229)/$BB229</f>
        <v>9984752.3591760248</v>
      </c>
      <c r="O614" s="91">
        <f>SUM(O$4:O229)/$BB229</f>
        <v>18000743.930528574</v>
      </c>
      <c r="P614" s="91">
        <f>SUM(P$4:P229)/$BB229</f>
        <v>4641953.4911636757</v>
      </c>
      <c r="Q614" s="91">
        <f>SUM(Q$4:Q229)/$BB229</f>
        <v>5859529.960809092</v>
      </c>
      <c r="R614" s="91">
        <f>SUM(R$4:R229)/$BB229</f>
        <v>12600448.387700455</v>
      </c>
      <c r="S614" s="91">
        <f>SUM(S$4:S229)/$BB229</f>
        <v>6096279.3378712777</v>
      </c>
      <c r="T614" s="91">
        <f>SUM(T$4:T229)/$BB229</f>
        <v>6287618.9740219852</v>
      </c>
      <c r="U614" s="91">
        <f>SUM(U$4:U229)/$BB229</f>
        <v>4979228.7487105411</v>
      </c>
      <c r="V614" s="91">
        <f>SUM(V$4:V229)/$BB229</f>
        <v>9942060.023009846</v>
      </c>
      <c r="W614" s="91">
        <f>SUM(W$4:W229)/$BB229</f>
        <v>10428364.777210819</v>
      </c>
      <c r="X614" s="91">
        <f>SUM(X$4:X229)/$BB229</f>
        <v>18543534.858156607</v>
      </c>
      <c r="Y614" s="91">
        <f>SUM(Y$4:Y229)/$BB229</f>
        <v>5761686.114053593</v>
      </c>
      <c r="Z614" s="91">
        <f>SUM(Z$4:Z229)/$BB229</f>
        <v>7694049.5272002695</v>
      </c>
      <c r="AA614" s="91">
        <f>SUM(AA$4:AA229)/$BB229</f>
        <v>7025207.4500888661</v>
      </c>
      <c r="AB614" s="91">
        <f>SUM(AB$4:AB229)/$BB229</f>
        <v>16734155.135711128</v>
      </c>
      <c r="AC614" s="91">
        <f>SUM(AC$4:AC229)/$BB229</f>
        <v>10326503.078464856</v>
      </c>
      <c r="AD614" s="91">
        <f>SUM(AD$4:AD229)/$BB229</f>
        <v>14313142.785028378</v>
      </c>
      <c r="AE614" s="91">
        <f>SUM(AE$4:AE229)/$BB229</f>
        <v>8557339.0250112321</v>
      </c>
      <c r="AF614" s="91">
        <f>SUM(AF$4:AF229)/$BB229</f>
        <v>7495644.2949037515</v>
      </c>
      <c r="AG614" s="91">
        <f>SUM(AG$4:AG229)/$BB229</f>
        <v>6607130.0378539469</v>
      </c>
      <c r="AH614" s="91">
        <f>SUM(AH$4:AH229)/$BB229</f>
        <v>6510792.5282656206</v>
      </c>
      <c r="AI614" s="91">
        <f>SUM(AI$4:AI229)/$BB229</f>
        <v>6037306.5870606117</v>
      </c>
      <c r="AJ614" s="91">
        <f>SUM(AJ$4:AJ229)/$BB229</f>
        <v>18192937.976116989</v>
      </c>
      <c r="AK614" s="91">
        <f>SUM(AK$4:AK229)/$BB229</f>
        <v>62233136.994696766</v>
      </c>
      <c r="AL614" s="91">
        <f>SUM(AL$4:AL229)/$BB229</f>
        <v>20906855.148170929</v>
      </c>
      <c r="AM614" s="91">
        <f>SUM(AM$4:AM229)/$BB229</f>
        <v>10654195.642027635</v>
      </c>
      <c r="AN614" s="91">
        <f>SUM(AN$4:AN229)/$BB229</f>
        <v>4010027.866140537</v>
      </c>
      <c r="AO614" s="91">
        <f>SUM(AO$4:AO229)/$BB229</f>
        <v>4523652.9412619211</v>
      </c>
      <c r="AP614" s="91">
        <f>SUM(AP$4:AP229)/$BB229</f>
        <v>17104246.683372948</v>
      </c>
      <c r="AQ614" s="91">
        <f>SUM(AQ$4:AQ229)/$BB229</f>
        <v>13967793.163057139</v>
      </c>
      <c r="AR614" s="91">
        <f>SUM(AR$4:AR229)/$BB229</f>
        <v>11640419.77196385</v>
      </c>
      <c r="AS614" s="91">
        <f>SUM(AS$4:AS229)/$BB229</f>
        <v>9499670.7180766482</v>
      </c>
      <c r="AT614" s="91">
        <f>SUM(AT$4:AT229)/$BB229</f>
        <v>13746245.819659906</v>
      </c>
      <c r="AU614" s="108"/>
      <c r="AV614" s="36"/>
      <c r="AW614" s="36"/>
      <c r="AX614" s="63"/>
      <c r="AY614" s="63"/>
    </row>
    <row r="615" spans="1:51" x14ac:dyDescent="0.25">
      <c r="A615" s="60">
        <v>19619</v>
      </c>
      <c r="B615" s="92">
        <f>SUM(B$4:B230)/$BB230</f>
        <v>12653841.346795799</v>
      </c>
      <c r="C615" s="91">
        <f>SUM(C$4:C230)/$BB230</f>
        <v>13090302.910664147</v>
      </c>
      <c r="D615" s="91">
        <f>SUM(D$4:D230)/$BB230</f>
        <v>6947380.7994667757</v>
      </c>
      <c r="E615" s="91">
        <f>SUM(E$4:E230)/$BB230</f>
        <v>3182380.1899555395</v>
      </c>
      <c r="F615" s="92">
        <f>SUM(F$4:F230)/$BB230</f>
        <v>4864707.2126755007</v>
      </c>
      <c r="G615" s="92">
        <f>SUM(G$4:G230)/$BB230</f>
        <v>9019275.7828236464</v>
      </c>
      <c r="H615" s="91">
        <f>SUM(H$4:H230)/$BB230</f>
        <v>4496810.0515325246</v>
      </c>
      <c r="I615" s="91">
        <f>SUM(I$4:I230)/$BB230</f>
        <v>6447660.6598912291</v>
      </c>
      <c r="J615" s="91">
        <f>SUM(J$4:J230)/$BB230</f>
        <v>5791433.7962108934</v>
      </c>
      <c r="K615" s="92">
        <f>SUM(K$4:K230)/$BB230</f>
        <v>6924546.6650103824</v>
      </c>
      <c r="L615" s="91">
        <f>SUM(L$4:L230)/$BB230</f>
        <v>1555347.5007024826</v>
      </c>
      <c r="M615" s="91">
        <f>SUM(M$4:M230)/$BB230</f>
        <v>4388193.6555734295</v>
      </c>
      <c r="N615" s="91">
        <f>SUM(N$4:N230)/$BB230</f>
        <v>9340374.4726732336</v>
      </c>
      <c r="O615" s="91">
        <f>SUM(O$4:O230)/$BB230</f>
        <v>16838754.067339707</v>
      </c>
      <c r="P615" s="91">
        <f>SUM(P$4:P230)/$BB230</f>
        <v>4342568.5695493743</v>
      </c>
      <c r="Q615" s="91">
        <f>SUM(Q$4:Q230)/$BB230</f>
        <v>5481523.2696898067</v>
      </c>
      <c r="R615" s="91">
        <f>SUM(R$4:R230)/$BB230</f>
        <v>11787166.587642543</v>
      </c>
      <c r="S615" s="91">
        <f>SUM(S$4:S230)/$BB230</f>
        <v>5702987.1772186682</v>
      </c>
      <c r="T615" s="91">
        <f>SUM(T$4:T230)/$BB230</f>
        <v>5881970.633896172</v>
      </c>
      <c r="U615" s="91">
        <f>SUM(U$4:U230)/$BB230</f>
        <v>4658067.0149691375</v>
      </c>
      <c r="V615" s="91">
        <f>SUM(V$4:V230)/$BB230</f>
        <v>9300435.3152725492</v>
      </c>
      <c r="W615" s="91">
        <f>SUM(W$4:W230)/$BB230</f>
        <v>9755339.8132243697</v>
      </c>
      <c r="X615" s="91">
        <f>SUM(X$4:X230)/$BB230</f>
        <v>17346498.100270014</v>
      </c>
      <c r="Y615" s="91">
        <f>SUM(Y$4:Y230)/$BB230</f>
        <v>5390026.6929761935</v>
      </c>
      <c r="Z615" s="91">
        <f>SUM(Z$4:Z230)/$BB230</f>
        <v>7197583.4603898479</v>
      </c>
      <c r="AA615" s="91">
        <f>SUM(AA$4:AA230)/$BB230</f>
        <v>6571928.7549843946</v>
      </c>
      <c r="AB615" s="91">
        <f>SUM(AB$4:AB230)/$BB230</f>
        <v>15653951.042332916</v>
      </c>
      <c r="AC615" s="91">
        <f>SUM(AC$4:AC230)/$BB230</f>
        <v>9660053.3544954136</v>
      </c>
      <c r="AD615" s="91">
        <f>SUM(AD$4:AD230)/$BB230</f>
        <v>13389271.747860603</v>
      </c>
      <c r="AE615" s="91">
        <f>SUM(AE$4:AE230)/$BB230</f>
        <v>8005133.4877486778</v>
      </c>
      <c r="AF615" s="91">
        <f>SUM(AF$4:AF230)/$BB230</f>
        <v>7011988.5825794255</v>
      </c>
      <c r="AG615" s="91">
        <f>SUM(AG$4:AG230)/$BB230</f>
        <v>6180847.0137029365</v>
      </c>
      <c r="AH615" s="91">
        <f>SUM(AH$4:AH230)/$BB230</f>
        <v>6090730.4745105365</v>
      </c>
      <c r="AI615" s="91">
        <f>SUM(AI$4:AI230)/$BB230</f>
        <v>5647817.8859640975</v>
      </c>
      <c r="AJ615" s="91">
        <f>SUM(AJ$4:AJ230)/$BB230</f>
        <v>17018539.932443891</v>
      </c>
      <c r="AK615" s="91">
        <f>SUM(AK$4:AK230)/$BB230</f>
        <v>58214982.538839579</v>
      </c>
      <c r="AL615" s="91">
        <f>SUM(AL$4:AL230)/$BB230</f>
        <v>19557214.495877612</v>
      </c>
      <c r="AM615" s="91">
        <f>SUM(AM$4:AM230)/$BB230</f>
        <v>9966588.0155214574</v>
      </c>
      <c r="AN615" s="91">
        <f>SUM(AN$4:AN230)/$BB230</f>
        <v>3751446.3370955992</v>
      </c>
      <c r="AO615" s="91">
        <f>SUM(AO$4:AO230)/$BB230</f>
        <v>4231905.6992229242</v>
      </c>
      <c r="AP615" s="91">
        <f>SUM(AP$4:AP230)/$BB230</f>
        <v>16000147.432930198</v>
      </c>
      <c r="AQ615" s="91">
        <f>SUM(AQ$4:AQ230)/$BB230</f>
        <v>13066220.468095325</v>
      </c>
      <c r="AR615" s="91">
        <f>SUM(AR$4:AR230)/$BB230</f>
        <v>10889129.844835946</v>
      </c>
      <c r="AS615" s="91">
        <f>SUM(AS$4:AS230)/$BB230</f>
        <v>8886612.8830946889</v>
      </c>
      <c r="AT615" s="91">
        <f>SUM(AT$4:AT230)/$BB230</f>
        <v>12858978.842937799</v>
      </c>
      <c r="AU615" s="108"/>
      <c r="AV615" s="36"/>
      <c r="AW615" s="36"/>
      <c r="AX615" s="63"/>
      <c r="AY615" s="63"/>
    </row>
    <row r="616" spans="1:51" x14ac:dyDescent="0.25">
      <c r="A616" s="60">
        <v>19620</v>
      </c>
      <c r="B616" s="92">
        <f>SUM(B$4:B231)/$BB231</f>
        <v>11832314.628231999</v>
      </c>
      <c r="C616" s="91">
        <f>SUM(C$4:C231)/$BB231</f>
        <v>12240353.875309339</v>
      </c>
      <c r="D616" s="91">
        <f>SUM(D$4:D231)/$BB231</f>
        <v>6496455.9616703335</v>
      </c>
      <c r="E616" s="91">
        <f>SUM(E$4:E231)/$BB231</f>
        <v>2976020.527548824</v>
      </c>
      <c r="F616" s="92">
        <f>SUM(F$4:F231)/$BB231</f>
        <v>4549070.7225331562</v>
      </c>
      <c r="G616" s="92">
        <f>SUM(G$4:G231)/$BB231</f>
        <v>8433766.3026975226</v>
      </c>
      <c r="H616" s="91">
        <f>SUM(H$4:H231)/$BB231</f>
        <v>4205066.6600744892</v>
      </c>
      <c r="I616" s="91">
        <f>SUM(I$4:I231)/$BB231</f>
        <v>6029195.5442935098</v>
      </c>
      <c r="J616" s="91">
        <f>SUM(J$4:J231)/$BB231</f>
        <v>5415594.6216353923</v>
      </c>
      <c r="K616" s="92">
        <f>SUM(K$4:K231)/$BB231</f>
        <v>6474970.5467036953</v>
      </c>
      <c r="L616" s="91">
        <f>SUM(L$4:L231)/$BB231</f>
        <v>1454677.9118173604</v>
      </c>
      <c r="M616" s="91">
        <f>SUM(M$4:M231)/$BB231</f>
        <v>4103511.3292156709</v>
      </c>
      <c r="N616" s="91">
        <f>SUM(N$4:N231)/$BB231</f>
        <v>8734011.8916443642</v>
      </c>
      <c r="O616" s="91">
        <f>SUM(O$4:O231)/$BB231</f>
        <v>15745318.883440053</v>
      </c>
      <c r="P616" s="91">
        <f>SUM(P$4:P231)/$BB231</f>
        <v>4060845.0697132125</v>
      </c>
      <c r="Q616" s="91">
        <f>SUM(Q$4:Q231)/$BB231</f>
        <v>5125816.7077022512</v>
      </c>
      <c r="R616" s="91">
        <f>SUM(R$4:R231)/$BB231</f>
        <v>11021865.920589933</v>
      </c>
      <c r="S616" s="91">
        <f>SUM(S$4:S231)/$BB231</f>
        <v>5332896.6024273261</v>
      </c>
      <c r="T616" s="91">
        <f>SUM(T$4:T231)/$BB231</f>
        <v>5500253.0800384982</v>
      </c>
      <c r="U616" s="91">
        <f>SUM(U$4:U231)/$BB231</f>
        <v>4355851.1803473197</v>
      </c>
      <c r="V616" s="91">
        <f>SUM(V$4:V231)/$BB231</f>
        <v>8696664.1730775218</v>
      </c>
      <c r="W616" s="91">
        <f>SUM(W$4:W231)/$BB231</f>
        <v>9122020.7290332224</v>
      </c>
      <c r="X616" s="91">
        <f>SUM(X$4:X231)/$BB231</f>
        <v>16220083.330719737</v>
      </c>
      <c r="Y616" s="91">
        <f>SUM(Y$4:Y231)/$BB231</f>
        <v>5040270.1990568982</v>
      </c>
      <c r="Z616" s="91">
        <f>SUM(Z$4:Z231)/$BB231</f>
        <v>6730406.6884442661</v>
      </c>
      <c r="AA616" s="91">
        <f>SUM(AA$4:AA231)/$BB231</f>
        <v>6145391.5478338497</v>
      </c>
      <c r="AB616" s="91">
        <f>SUM(AB$4:AB231)/$BB231</f>
        <v>14637476.40859146</v>
      </c>
      <c r="AC616" s="91">
        <f>SUM(AC$4:AC231)/$BB231</f>
        <v>9032922.0019142609</v>
      </c>
      <c r="AD616" s="91">
        <f>SUM(AD$4:AD231)/$BB231</f>
        <v>12519905.963482704</v>
      </c>
      <c r="AE616" s="91">
        <f>SUM(AE$4:AE231)/$BB231</f>
        <v>7485504.8800324872</v>
      </c>
      <c r="AF616" s="91">
        <f>SUM(AF$4:AF231)/$BB231</f>
        <v>6556866.573159242</v>
      </c>
      <c r="AG616" s="91">
        <f>SUM(AG$4:AG231)/$BB231</f>
        <v>5779712.8363980437</v>
      </c>
      <c r="AH616" s="91">
        <f>SUM(AH$4:AH231)/$BB231</f>
        <v>5695450.1832131958</v>
      </c>
      <c r="AI616" s="91">
        <f>SUM(AI$4:AI231)/$BB231</f>
        <v>5281307.2566268193</v>
      </c>
      <c r="AJ616" s="91">
        <f>SUM(AJ$4:AJ231)/$BB231</f>
        <v>15913428.187643904</v>
      </c>
      <c r="AK616" s="91">
        <f>SUM(AK$4:AK231)/$BB231</f>
        <v>54433892.41895362</v>
      </c>
      <c r="AL616" s="91">
        <f>SUM(AL$4:AL231)/$BB231</f>
        <v>18287199.235061955</v>
      </c>
      <c r="AM616" s="91">
        <f>SUM(AM$4:AM231)/$BB231</f>
        <v>9319546.668015914</v>
      </c>
      <c r="AN616" s="91">
        <f>SUM(AN$4:AN231)/$BB231</f>
        <v>3508119.0890937555</v>
      </c>
      <c r="AO616" s="91">
        <f>SUM(AO$4:AO231)/$BB231</f>
        <v>3957369.4734106427</v>
      </c>
      <c r="AP616" s="91">
        <f>SUM(AP$4:AP231)/$BB231</f>
        <v>14961186.941336371</v>
      </c>
      <c r="AQ616" s="91">
        <f>SUM(AQ$4:AQ231)/$BB231</f>
        <v>12217837.72096842</v>
      </c>
      <c r="AR616" s="91">
        <f>SUM(AR$4:AR231)/$BB231</f>
        <v>10182163.372024443</v>
      </c>
      <c r="AS616" s="91">
        <f>SUM(AS$4:AS231)/$BB231</f>
        <v>8309722.9835581342</v>
      </c>
      <c r="AT616" s="91">
        <f>SUM(AT$4:AT231)/$BB231</f>
        <v>12024057.794740409</v>
      </c>
      <c r="AU616" s="108"/>
      <c r="AV616" s="36"/>
      <c r="AW616" s="36"/>
      <c r="AX616" s="63"/>
      <c r="AY616" s="63"/>
    </row>
    <row r="617" spans="1:51" x14ac:dyDescent="0.25">
      <c r="A617" s="60">
        <v>19621</v>
      </c>
      <c r="B617" s="92">
        <f>SUM(B$4:B232)/$BB232</f>
        <v>11096607.216105746</v>
      </c>
      <c r="C617" s="91">
        <f>SUM(C$4:C232)/$BB232</f>
        <v>11479195.308928013</v>
      </c>
      <c r="D617" s="91">
        <f>SUM(D$4:D232)/$BB232</f>
        <v>6092637.2548244484</v>
      </c>
      <c r="E617" s="91">
        <f>SUM(E$4:E232)/$BB232</f>
        <v>2791218.1262579542</v>
      </c>
      <c r="F617" s="92">
        <f>SUM(F$4:F232)/$BB232</f>
        <v>4266410.3489320222</v>
      </c>
      <c r="G617" s="92">
        <f>SUM(G$4:G232)/$BB232</f>
        <v>7909421.4344848739</v>
      </c>
      <c r="H617" s="91">
        <f>SUM(H$4:H232)/$BB232</f>
        <v>3943800.3761530942</v>
      </c>
      <c r="I617" s="91">
        <f>SUM(I$4:I232)/$BB232</f>
        <v>5654445.6635950785</v>
      </c>
      <c r="J617" s="91">
        <f>SUM(J$4:J232)/$BB232</f>
        <v>5079017.7613764955</v>
      </c>
      <c r="K617" s="92">
        <f>SUM(K$4:K232)/$BB232</f>
        <v>6072366.0292770555</v>
      </c>
      <c r="L617" s="91">
        <f>SUM(L$4:L232)/$BB232</f>
        <v>1364524.3758604026</v>
      </c>
      <c r="M617" s="91">
        <f>SUM(M$4:M232)/$BB232</f>
        <v>3848568.0922805788</v>
      </c>
      <c r="N617" s="91">
        <f>SUM(N$4:N232)/$BB232</f>
        <v>8190993.131364774</v>
      </c>
      <c r="O617" s="91">
        <f>SUM(O$4:O232)/$BB232</f>
        <v>14766110.049069641</v>
      </c>
      <c r="P617" s="91">
        <f>SUM(P$4:P232)/$BB232</f>
        <v>3808551.8847981724</v>
      </c>
      <c r="Q617" s="91">
        <f>SUM(Q$4:Q232)/$BB232</f>
        <v>4807269.170697053</v>
      </c>
      <c r="R617" s="91">
        <f>SUM(R$4:R232)/$BB232</f>
        <v>10336512.813764919</v>
      </c>
      <c r="S617" s="91">
        <f>SUM(S$4:S232)/$BB232</f>
        <v>5001467.5846028486</v>
      </c>
      <c r="T617" s="91">
        <f>SUM(T$4:T232)/$BB232</f>
        <v>5158411.7565656835</v>
      </c>
      <c r="U617" s="91">
        <f>SUM(U$4:U232)/$BB232</f>
        <v>4085206.3123403378</v>
      </c>
      <c r="V617" s="91">
        <f>SUM(V$4:V232)/$BB232</f>
        <v>8155966.3266963009</v>
      </c>
      <c r="W617" s="91">
        <f>SUM(W$4:W232)/$BB232</f>
        <v>8554861.6088642757</v>
      </c>
      <c r="X617" s="91">
        <f>SUM(X$4:X232)/$BB232</f>
        <v>15211340.025330259</v>
      </c>
      <c r="Y617" s="91">
        <f>SUM(Y$4:Y232)/$BB232</f>
        <v>4727045.4107420333</v>
      </c>
      <c r="Z617" s="91">
        <f>SUM(Z$4:Z232)/$BB232</f>
        <v>6312033.7893394241</v>
      </c>
      <c r="AA617" s="91">
        <f>SUM(AA$4:AA232)/$BB232</f>
        <v>5763412.8349316809</v>
      </c>
      <c r="AB617" s="91">
        <f>SUM(AB$4:AB232)/$BB232</f>
        <v>13727188.4135355</v>
      </c>
      <c r="AC617" s="91">
        <f>SUM(AC$4:AC232)/$BB232</f>
        <v>8471304.3252033852</v>
      </c>
      <c r="AD617" s="91">
        <f>SUM(AD$4:AD232)/$BB232</f>
        <v>11741358.813138254</v>
      </c>
      <c r="AE617" s="91">
        <f>SUM(AE$4:AE232)/$BB232</f>
        <v>7020159.297459051</v>
      </c>
      <c r="AF617" s="91">
        <f>SUM(AF$4:AF232)/$BB232</f>
        <v>6149289.185762248</v>
      </c>
      <c r="AG617" s="91">
        <f>SUM(AG$4:AG232)/$BB232</f>
        <v>5420483.4326123605</v>
      </c>
      <c r="AH617" s="91">
        <f>SUM(AH$4:AH232)/$BB232</f>
        <v>5341463.1212676512</v>
      </c>
      <c r="AI617" s="91">
        <f>SUM(AI$4:AI232)/$BB232</f>
        <v>4953084.4470668565</v>
      </c>
      <c r="AJ617" s="91">
        <f>SUM(AJ$4:AJ232)/$BB232</f>
        <v>14923762.466683436</v>
      </c>
      <c r="AK617" s="91">
        <f>SUM(AK$4:AK232)/$BB232</f>
        <v>51047795.70026578</v>
      </c>
      <c r="AL617" s="91">
        <f>SUM(AL$4:AL232)/$BB232</f>
        <v>17149856.723775603</v>
      </c>
      <c r="AM617" s="91">
        <f>SUM(AM$4:AM232)/$BB232</f>
        <v>8740098.7983796149</v>
      </c>
      <c r="AN617" s="91">
        <f>SUM(AN$4:AN232)/$BB232</f>
        <v>3290211.1299729561</v>
      </c>
      <c r="AO617" s="91">
        <f>SUM(AO$4:AO232)/$BB232</f>
        <v>3711512.7974659097</v>
      </c>
      <c r="AP617" s="91">
        <f>SUM(AP$4:AP232)/$BB232</f>
        <v>14030761.950868225</v>
      </c>
      <c r="AQ617" s="91">
        <f>SUM(AQ$4:AQ232)/$BB232</f>
        <v>11458081.678564087</v>
      </c>
      <c r="AR617" s="91">
        <f>SUM(AR$4:AR232)/$BB232</f>
        <v>9549050.4843285847</v>
      </c>
      <c r="AS617" s="91">
        <f>SUM(AS$4:AS232)/$BB232</f>
        <v>7793098.1568931369</v>
      </c>
      <c r="AT617" s="91">
        <f>SUM(AT$4:AT232)/$BB232</f>
        <v>11276357.168365277</v>
      </c>
      <c r="AU617" s="108"/>
      <c r="AV617" s="36"/>
      <c r="AW617" s="36"/>
      <c r="AX617" s="63"/>
      <c r="AY617" s="63"/>
    </row>
    <row r="618" spans="1:51" x14ac:dyDescent="0.25">
      <c r="A618" s="60">
        <v>19622</v>
      </c>
      <c r="B618" s="92">
        <f>SUM(B$4:B233)/$BB233</f>
        <v>10437250.12990926</v>
      </c>
      <c r="C618" s="91">
        <f>SUM(C$4:C233)/$BB233</f>
        <v>10797030.680218864</v>
      </c>
      <c r="D618" s="91">
        <f>SUM(D$4:D233)/$BB233</f>
        <v>5730727.3164003147</v>
      </c>
      <c r="E618" s="91">
        <f>SUM(E$4:E233)/$BB233</f>
        <v>2625594.5701675355</v>
      </c>
      <c r="F618" s="92">
        <f>SUM(F$4:F233)/$BB233</f>
        <v>4013084.4980689273</v>
      </c>
      <c r="G618" s="92">
        <f>SUM(G$4:G233)/$BB233</f>
        <v>7439494.380409278</v>
      </c>
      <c r="H618" s="91">
        <f>SUM(H$4:H233)/$BB233</f>
        <v>3709648.5782899526</v>
      </c>
      <c r="I618" s="91">
        <f>SUM(I$4:I233)/$BB233</f>
        <v>5318587.7750425218</v>
      </c>
      <c r="J618" s="91">
        <f>SUM(J$4:J233)/$BB233</f>
        <v>4777371.2700629914</v>
      </c>
      <c r="K618" s="92">
        <f>SUM(K$4:K233)/$BB233</f>
        <v>5711548.3898346648</v>
      </c>
      <c r="L618" s="91">
        <f>SUM(L$4:L233)/$BB233</f>
        <v>1283726.7520970295</v>
      </c>
      <c r="M618" s="91">
        <f>SUM(M$4:M233)/$BB233</f>
        <v>3620082.8584505939</v>
      </c>
      <c r="N618" s="91">
        <f>SUM(N$4:N233)/$BB233</f>
        <v>7704329.3346884167</v>
      </c>
      <c r="O618" s="91">
        <f>SUM(O$4:O233)/$BB233</f>
        <v>13888524.628588915</v>
      </c>
      <c r="P618" s="91">
        <f>SUM(P$4:P233)/$BB233</f>
        <v>3582441.9056916414</v>
      </c>
      <c r="Q618" s="91">
        <f>SUM(Q$4:Q233)/$BB233</f>
        <v>4521780.8105927603</v>
      </c>
      <c r="R618" s="91">
        <f>SUM(R$4:R233)/$BB233</f>
        <v>9722286.4193525873</v>
      </c>
      <c r="S618" s="91">
        <f>SUM(S$4:S233)/$BB233</f>
        <v>4704434.5257850494</v>
      </c>
      <c r="T618" s="91">
        <f>SUM(T$4:T233)/$BB233</f>
        <v>4852047.0316442605</v>
      </c>
      <c r="U618" s="91">
        <f>SUM(U$4:U233)/$BB233</f>
        <v>3842649.1434044451</v>
      </c>
      <c r="V618" s="91">
        <f>SUM(V$4:V233)/$BB233</f>
        <v>7671382.7127132434</v>
      </c>
      <c r="W618" s="91">
        <f>SUM(W$4:W233)/$BB233</f>
        <v>8046562.8491882989</v>
      </c>
      <c r="X618" s="91">
        <f>SUM(X$4:X233)/$BB233</f>
        <v>14307285.17183567</v>
      </c>
      <c r="Y618" s="91">
        <f>SUM(Y$4:Y233)/$BB233</f>
        <v>4446325.641279011</v>
      </c>
      <c r="Z618" s="91">
        <f>SUM(Z$4:Z233)/$BB233</f>
        <v>5937080.0909667071</v>
      </c>
      <c r="AA618" s="91">
        <f>SUM(AA$4:AA233)/$BB233</f>
        <v>5421076.3331999155</v>
      </c>
      <c r="AB618" s="91">
        <f>SUM(AB$4:AB233)/$BB233</f>
        <v>12911371.161621315</v>
      </c>
      <c r="AC618" s="91">
        <f>SUM(AC$4:AC233)/$BB233</f>
        <v>7967971.9946767827</v>
      </c>
      <c r="AD618" s="91">
        <f>SUM(AD$4:AD233)/$BB233</f>
        <v>11043610.053417124</v>
      </c>
      <c r="AE618" s="91">
        <f>SUM(AE$4:AE233)/$BB233</f>
        <v>6603107.6101262383</v>
      </c>
      <c r="AF618" s="91">
        <f>SUM(AF$4:AF233)/$BB233</f>
        <v>5784010.6690441435</v>
      </c>
      <c r="AG618" s="91">
        <f>SUM(AG$4:AG233)/$BB233</f>
        <v>5098535.3060441343</v>
      </c>
      <c r="AH618" s="91">
        <f>SUM(AH$4:AH233)/$BB233</f>
        <v>5024213.2699712263</v>
      </c>
      <c r="AI618" s="91">
        <f>SUM(AI$4:AI233)/$BB233</f>
        <v>4658925.0258725435</v>
      </c>
      <c r="AJ618" s="91">
        <f>SUM(AJ$4:AJ233)/$BB233</f>
        <v>14036805.298831688</v>
      </c>
      <c r="AK618" s="91">
        <f>SUM(AK$4:AK233)/$BB233</f>
        <v>48013111.694840632</v>
      </c>
      <c r="AL618" s="91">
        <f>SUM(AL$4:AL233)/$BB233</f>
        <v>16130548.820112826</v>
      </c>
      <c r="AM618" s="91">
        <f>SUM(AM$4:AM233)/$BB233</f>
        <v>8220786.6365289316</v>
      </c>
      <c r="AN618" s="91">
        <f>SUM(AN$4:AN233)/$BB233</f>
        <v>3094917.8818336376</v>
      </c>
      <c r="AO618" s="91">
        <f>SUM(AO$4:AO233)/$BB233</f>
        <v>3491171.3800885109</v>
      </c>
      <c r="AP618" s="91">
        <f>SUM(AP$4:AP233)/$BB233</f>
        <v>13196897.44743138</v>
      </c>
      <c r="AQ618" s="91">
        <f>SUM(AQ$4:AQ233)/$BB233</f>
        <v>10777173.918068992</v>
      </c>
      <c r="AR618" s="91">
        <f>SUM(AR$4:AR233)/$BB233</f>
        <v>8981642.7171236351</v>
      </c>
      <c r="AS618" s="91">
        <f>SUM(AS$4:AS233)/$BB233</f>
        <v>7330089.1957335742</v>
      </c>
      <c r="AT618" s="91">
        <f>SUM(AT$4:AT233)/$BB233</f>
        <v>10606253.699989844</v>
      </c>
      <c r="AU618" s="108"/>
      <c r="AV618" s="36"/>
      <c r="AW618" s="36"/>
      <c r="AX618" s="63"/>
      <c r="AY618" s="63"/>
    </row>
    <row r="619" spans="1:51" x14ac:dyDescent="0.25">
      <c r="A619" s="60">
        <v>19623</v>
      </c>
      <c r="B619" s="92">
        <f>SUM(B$4:B234)/$BB234</f>
        <v>9834587.1573810633</v>
      </c>
      <c r="C619" s="91">
        <f>SUM(C$4:C234)/$BB234</f>
        <v>10173530.606354348</v>
      </c>
      <c r="D619" s="91">
        <f>SUM(D$4:D234)/$BB234</f>
        <v>5399940.7097170679</v>
      </c>
      <c r="E619" s="91">
        <f>SUM(E$4:E234)/$BB234</f>
        <v>2474213.8744595014</v>
      </c>
      <c r="F619" s="92">
        <f>SUM(F$4:F234)/$BB234</f>
        <v>3781543.9943276457</v>
      </c>
      <c r="G619" s="92">
        <f>SUM(G$4:G234)/$BB234</f>
        <v>7009985.7423269497</v>
      </c>
      <c r="H619" s="91">
        <f>SUM(H$4:H234)/$BB234</f>
        <v>3495633.1525630094</v>
      </c>
      <c r="I619" s="91">
        <f>SUM(I$4:I234)/$BB234</f>
        <v>5011612.837750365</v>
      </c>
      <c r="J619" s="91">
        <f>SUM(J$4:J234)/$BB234</f>
        <v>4501665.6584887812</v>
      </c>
      <c r="K619" s="92">
        <f>SUM(K$4:K234)/$BB234</f>
        <v>5381768.4060680773</v>
      </c>
      <c r="L619" s="91">
        <f>SUM(L$4:L234)/$BB234</f>
        <v>1209876.8512242448</v>
      </c>
      <c r="M619" s="91">
        <f>SUM(M$4:M234)/$BB234</f>
        <v>3411246.1928406144</v>
      </c>
      <c r="N619" s="91">
        <f>SUM(N$4:N234)/$BB234</f>
        <v>7259517.1497224951</v>
      </c>
      <c r="O619" s="91">
        <f>SUM(O$4:O234)/$BB234</f>
        <v>13086409.44792594</v>
      </c>
      <c r="P619" s="91">
        <f>SUM(P$4:P234)/$BB234</f>
        <v>3375776.6445525894</v>
      </c>
      <c r="Q619" s="91">
        <f>SUM(Q$4:Q234)/$BB234</f>
        <v>4260843.6070061158</v>
      </c>
      <c r="R619" s="91">
        <f>SUM(R$4:R234)/$BB234</f>
        <v>9160881.9600190185</v>
      </c>
      <c r="S619" s="91">
        <f>SUM(S$4:S234)/$BB234</f>
        <v>4432945.3084385255</v>
      </c>
      <c r="T619" s="91">
        <f>SUM(T$4:T234)/$BB234</f>
        <v>4572028.7204070147</v>
      </c>
      <c r="U619" s="91">
        <f>SUM(U$4:U234)/$BB234</f>
        <v>3620950.9937098911</v>
      </c>
      <c r="V619" s="91">
        <f>SUM(V$4:V234)/$BB234</f>
        <v>7228472.0674254261</v>
      </c>
      <c r="W619" s="91">
        <f>SUM(W$4:W234)/$BB234</f>
        <v>7581976.4093292933</v>
      </c>
      <c r="X619" s="91">
        <f>SUM(X$4:X234)/$BB234</f>
        <v>13480976.716914417</v>
      </c>
      <c r="Y619" s="91">
        <f>SUM(Y$4:Y234)/$BB234</f>
        <v>4189747.0540186455</v>
      </c>
      <c r="Z619" s="91">
        <f>SUM(Z$4:Z234)/$BB234</f>
        <v>5594371.4241761323</v>
      </c>
      <c r="AA619" s="91">
        <f>SUM(AA$4:AA234)/$BB234</f>
        <v>5108179.933249332</v>
      </c>
      <c r="AB619" s="91">
        <f>SUM(AB$4:AB234)/$BB234</f>
        <v>12165712.252083261</v>
      </c>
      <c r="AC619" s="91">
        <f>SUM(AC$4:AC234)/$BB234</f>
        <v>7507925.033937755</v>
      </c>
      <c r="AD619" s="91">
        <f>SUM(AD$4:AD234)/$BB234</f>
        <v>10405865.766763056</v>
      </c>
      <c r="AE619" s="91">
        <f>SUM(AE$4:AE234)/$BB234</f>
        <v>6221920.9485817952</v>
      </c>
      <c r="AF619" s="91">
        <f>SUM(AF$4:AF234)/$BB234</f>
        <v>5450145.2143725427</v>
      </c>
      <c r="AG619" s="91">
        <f>SUM(AG$4:AG234)/$BB234</f>
        <v>4804273.9558104277</v>
      </c>
      <c r="AH619" s="91">
        <f>SUM(AH$4:AH234)/$BB234</f>
        <v>4734246.1352591505</v>
      </c>
      <c r="AI619" s="91">
        <f>SUM(AI$4:AI234)/$BB234</f>
        <v>4390062.6361104045</v>
      </c>
      <c r="AJ619" s="91">
        <f>SUM(AJ$4:AJ234)/$BB234</f>
        <v>13226124.158273384</v>
      </c>
      <c r="AK619" s="91">
        <f>SUM(AK$4:AK234)/$BB234</f>
        <v>45239402.950526707</v>
      </c>
      <c r="AL619" s="91">
        <f>SUM(AL$4:AL234)/$BB234</f>
        <v>15198898.782007035</v>
      </c>
      <c r="AM619" s="91">
        <f>SUM(AM$4:AM234)/$BB234</f>
        <v>7746133.9342884142</v>
      </c>
      <c r="AN619" s="91">
        <f>SUM(AN$4:AN234)/$BB234</f>
        <v>2916419.2624245896</v>
      </c>
      <c r="AO619" s="91">
        <f>SUM(AO$4:AO234)/$BB234</f>
        <v>3289778.672484627</v>
      </c>
      <c r="AP619" s="91">
        <f>SUM(AP$4:AP234)/$BB234</f>
        <v>12434743.132528955</v>
      </c>
      <c r="AQ619" s="91">
        <f>SUM(AQ$4:AQ234)/$BB234</f>
        <v>10154822.441834077</v>
      </c>
      <c r="AR619" s="91">
        <f>SUM(AR$4:AR234)/$BB234</f>
        <v>8463030.5134799965</v>
      </c>
      <c r="AS619" s="91">
        <f>SUM(AS$4:AS234)/$BB234</f>
        <v>6906897.7571895616</v>
      </c>
      <c r="AT619" s="91">
        <f>SUM(AT$4:AT234)/$BB234</f>
        <v>9993777.3732846193</v>
      </c>
      <c r="AU619" s="108"/>
      <c r="AV619" s="36"/>
      <c r="AW619" s="36"/>
      <c r="AX619" s="63"/>
      <c r="AY619" s="63"/>
    </row>
    <row r="620" spans="1:51" x14ac:dyDescent="0.25">
      <c r="A620" s="60">
        <v>19624</v>
      </c>
      <c r="B620" s="92">
        <f>SUM(B$4:B235)/$BB235</f>
        <v>9282748.4203076772</v>
      </c>
      <c r="C620" s="91">
        <f>SUM(C$4:C235)/$BB235</f>
        <v>9602619.285989983</v>
      </c>
      <c r="D620" s="91">
        <f>SUM(D$4:D235)/$BB235</f>
        <v>5097054.0800502412</v>
      </c>
      <c r="E620" s="91">
        <f>SUM(E$4:E235)/$BB235</f>
        <v>2335601.0178738711</v>
      </c>
      <c r="F620" s="92">
        <f>SUM(F$4:F235)/$BB235</f>
        <v>3569526.67158448</v>
      </c>
      <c r="G620" s="92">
        <f>SUM(G$4:G235)/$BB235</f>
        <v>6616709.9801579956</v>
      </c>
      <c r="H620" s="91">
        <f>SUM(H$4:H235)/$BB235</f>
        <v>3299668.6670968654</v>
      </c>
      <c r="I620" s="91">
        <f>SUM(I$4:I235)/$BB235</f>
        <v>4730529.5299844351</v>
      </c>
      <c r="J620" s="91">
        <f>SUM(J$4:J235)/$BB235</f>
        <v>4249214.3124825219</v>
      </c>
      <c r="K620" s="92">
        <f>SUM(K$4:K235)/$BB235</f>
        <v>5079811.2463093447</v>
      </c>
      <c r="L620" s="91">
        <f>SUM(L$4:L235)/$BB235</f>
        <v>1142255.2340243049</v>
      </c>
      <c r="M620" s="91">
        <f>SUM(M$4:M235)/$BB235</f>
        <v>3220023.2266354114</v>
      </c>
      <c r="N620" s="91">
        <f>SUM(N$4:N235)/$BB235</f>
        <v>6852222.1169817504</v>
      </c>
      <c r="O620" s="91">
        <f>SUM(O$4:O235)/$BB235</f>
        <v>12351948.14700974</v>
      </c>
      <c r="P620" s="91">
        <f>SUM(P$4:P235)/$BB235</f>
        <v>3186542.3104511616</v>
      </c>
      <c r="Q620" s="91">
        <f>SUM(Q$4:Q235)/$BB235</f>
        <v>4021914.8927660915</v>
      </c>
      <c r="R620" s="91">
        <f>SUM(R$4:R235)/$BB235</f>
        <v>8646828.7613641601</v>
      </c>
      <c r="S620" s="91">
        <f>SUM(S$4:S235)/$BB235</f>
        <v>4184354.4642115184</v>
      </c>
      <c r="T620" s="91">
        <f>SUM(T$4:T235)/$BB235</f>
        <v>4315628.2262761816</v>
      </c>
      <c r="U620" s="91">
        <f>SUM(U$4:U235)/$BB235</f>
        <v>3417951.6032640007</v>
      </c>
      <c r="V620" s="91">
        <f>SUM(V$4:V235)/$BB235</f>
        <v>6822918.4126192313</v>
      </c>
      <c r="W620" s="91">
        <f>SUM(W$4:W235)/$BB235</f>
        <v>7156575.1037833327</v>
      </c>
      <c r="X620" s="91">
        <f>SUM(X$4:X235)/$BB235</f>
        <v>12724362.571646623</v>
      </c>
      <c r="Y620" s="91">
        <f>SUM(Y$4:Y235)/$BB235</f>
        <v>3954809.4332819181</v>
      </c>
      <c r="Z620" s="91">
        <f>SUM(Z$4:Z235)/$BB235</f>
        <v>5280568.2627031635</v>
      </c>
      <c r="AA620" s="91">
        <f>SUM(AA$4:AA235)/$BB235</f>
        <v>4821674.6089256695</v>
      </c>
      <c r="AB620" s="91">
        <f>SUM(AB$4:AB235)/$BB235</f>
        <v>11482945.475645822</v>
      </c>
      <c r="AC620" s="91">
        <f>SUM(AC$4:AC235)/$BB235</f>
        <v>7086680.4639689401</v>
      </c>
      <c r="AD620" s="91">
        <f>SUM(AD$4:AD235)/$BB235</f>
        <v>9821911.4001840912</v>
      </c>
      <c r="AE620" s="91">
        <f>SUM(AE$4:AE235)/$BB235</f>
        <v>5872884.8922496298</v>
      </c>
      <c r="AF620" s="91">
        <f>SUM(AF$4:AF235)/$BB235</f>
        <v>5144439.4563045278</v>
      </c>
      <c r="AG620" s="91">
        <f>SUM(AG$4:AG235)/$BB235</f>
        <v>4534831.9451702042</v>
      </c>
      <c r="AH620" s="91">
        <f>SUM(AH$4:AH235)/$BB235</f>
        <v>4468736.1304028332</v>
      </c>
      <c r="AI620" s="91">
        <f>SUM(AI$4:AI235)/$BB235</f>
        <v>4143877.3450328954</v>
      </c>
      <c r="AJ620" s="91">
        <f>SUM(AJ$4:AJ235)/$BB235</f>
        <v>12483819.243079782</v>
      </c>
      <c r="AK620" s="91">
        <f>SUM(AK$4:AK235)/$BB235</f>
        <v>42699640.41103819</v>
      </c>
      <c r="AL620" s="91">
        <f>SUM(AL$4:AL235)/$BB235</f>
        <v>14345827.993331438</v>
      </c>
      <c r="AM620" s="91">
        <f>SUM(AM$4:AM235)/$BB235</f>
        <v>7311515.4098916994</v>
      </c>
      <c r="AN620" s="91">
        <f>SUM(AN$4:AN235)/$BB235</f>
        <v>2752975.9436810636</v>
      </c>
      <c r="AO620" s="91">
        <f>SUM(AO$4:AO235)/$BB235</f>
        <v>3105372.248944052</v>
      </c>
      <c r="AP620" s="91">
        <f>SUM(AP$4:AP235)/$BB235</f>
        <v>11736872.087032914</v>
      </c>
      <c r="AQ620" s="91">
        <f>SUM(AQ$4:AQ235)/$BB235</f>
        <v>9584962.677371569</v>
      </c>
      <c r="AR620" s="91">
        <f>SUM(AR$4:AR235)/$BB235</f>
        <v>7988160.2163592903</v>
      </c>
      <c r="AS620" s="91">
        <f>SUM(AS$4:AS235)/$BB235</f>
        <v>6519400.0377219981</v>
      </c>
      <c r="AT620" s="91">
        <f>SUM(AT$4:AT235)/$BB235</f>
        <v>9432959.8468320426</v>
      </c>
      <c r="AU620" s="108"/>
      <c r="AV620" s="36"/>
      <c r="AW620" s="36"/>
      <c r="AX620" s="63"/>
      <c r="AY620" s="63"/>
    </row>
    <row r="621" spans="1:51" x14ac:dyDescent="0.25">
      <c r="A621" s="60">
        <v>19625</v>
      </c>
      <c r="B621" s="92">
        <f>SUM(B$4:B236)/$BB236</f>
        <v>8775560.1506579816</v>
      </c>
      <c r="C621" s="91">
        <f>SUM(C$4:C236)/$BB236</f>
        <v>9077908.8295038715</v>
      </c>
      <c r="D621" s="91">
        <f>SUM(D$4:D236)/$BB236</f>
        <v>4818678.4355277494</v>
      </c>
      <c r="E621" s="91">
        <f>SUM(E$4:E236)/$BB236</f>
        <v>2208205.0805893419</v>
      </c>
      <c r="F621" s="92">
        <f>SUM(F$4:F236)/$BB236</f>
        <v>3374659.6708955248</v>
      </c>
      <c r="G621" s="92">
        <f>SUM(G$4:G236)/$BB236</f>
        <v>6255260.6403952166</v>
      </c>
      <c r="H621" s="91">
        <f>SUM(H$4:H236)/$BB236</f>
        <v>3119562.4734696005</v>
      </c>
      <c r="I621" s="91">
        <f>SUM(I$4:I236)/$BB236</f>
        <v>4472192.8098438894</v>
      </c>
      <c r="J621" s="91">
        <f>SUM(J$4:J236)/$BB236</f>
        <v>4017192.545534906</v>
      </c>
      <c r="K621" s="92">
        <f>SUM(K$4:K236)/$BB236</f>
        <v>4802305.7787680617</v>
      </c>
      <c r="L621" s="91">
        <f>SUM(L$4:L236)/$BB236</f>
        <v>1080105.3284874232</v>
      </c>
      <c r="M621" s="91">
        <f>SUM(M$4:M236)/$BB236</f>
        <v>3044274.4234189722</v>
      </c>
      <c r="N621" s="91">
        <f>SUM(N$4:N236)/$BB236</f>
        <v>6477887.0656969035</v>
      </c>
      <c r="O621" s="91">
        <f>SUM(O$4:O236)/$BB236</f>
        <v>11676922.904796338</v>
      </c>
      <c r="P621" s="91">
        <f>SUM(P$4:P236)/$BB236</f>
        <v>3012621.5669519403</v>
      </c>
      <c r="Q621" s="91">
        <f>SUM(Q$4:Q236)/$BB236</f>
        <v>3802321.3037714921</v>
      </c>
      <c r="R621" s="91">
        <f>SUM(R$4:R236)/$BB236</f>
        <v>8174375.1220379239</v>
      </c>
      <c r="S621" s="91">
        <f>SUM(S$4:S236)/$BB236</f>
        <v>3955880.536879397</v>
      </c>
      <c r="T621" s="91">
        <f>SUM(T$4:T236)/$BB236</f>
        <v>4079976.7033937513</v>
      </c>
      <c r="U621" s="91">
        <f>SUM(U$4:U236)/$BB236</f>
        <v>3231379.6348141511</v>
      </c>
      <c r="V621" s="91">
        <f>SUM(V$4:V236)/$BB236</f>
        <v>6450184.0314511722</v>
      </c>
      <c r="W621" s="91">
        <f>SUM(W$4:W236)/$BB236</f>
        <v>6765599.154873142</v>
      </c>
      <c r="X621" s="91">
        <f>SUM(X$4:X236)/$BB236</f>
        <v>12028977.068312826</v>
      </c>
      <c r="Y621" s="91">
        <f>SUM(Y$4:Y236)/$BB236</f>
        <v>3738884.0569703747</v>
      </c>
      <c r="Z621" s="91">
        <f>SUM(Z$4:Z236)/$BB236</f>
        <v>4992159.4751930721</v>
      </c>
      <c r="AA621" s="91">
        <f>SUM(AA$4:AA236)/$BB236</f>
        <v>4558354.6515711145</v>
      </c>
      <c r="AB621" s="91">
        <f>SUM(AB$4:AB236)/$BB236</f>
        <v>10855431.411302691</v>
      </c>
      <c r="AC621" s="91">
        <f>SUM(AC$4:AC236)/$BB236</f>
        <v>6699524.9978337549</v>
      </c>
      <c r="AD621" s="91">
        <f>SUM(AD$4:AD236)/$BB236</f>
        <v>9285213.1613842882</v>
      </c>
      <c r="AE621" s="91">
        <f>SUM(AE$4:AE236)/$BB236</f>
        <v>5552094.1346348291</v>
      </c>
      <c r="AF621" s="91">
        <f>SUM(AF$4:AF236)/$BB236</f>
        <v>4863472.8552363263</v>
      </c>
      <c r="AG621" s="91">
        <f>SUM(AG$4:AG236)/$BB236</f>
        <v>4287194.4811128881</v>
      </c>
      <c r="AH621" s="91">
        <f>SUM(AH$4:AH236)/$BB236</f>
        <v>4224712.4593497524</v>
      </c>
      <c r="AI621" s="91">
        <f>SUM(AI$4:AI236)/$BB236</f>
        <v>3917614.5734130037</v>
      </c>
      <c r="AJ621" s="91">
        <f>SUM(AJ$4:AJ236)/$BB236</f>
        <v>11801584.990702385</v>
      </c>
      <c r="AK621" s="91">
        <f>SUM(AK$4:AK236)/$BB236</f>
        <v>40365407.051601999</v>
      </c>
      <c r="AL621" s="91">
        <f>SUM(AL$4:AL236)/$BB236</f>
        <v>13561791.550119853</v>
      </c>
      <c r="AM621" s="91">
        <f>SUM(AM$4:AM236)/$BB236</f>
        <v>6912068.153981044</v>
      </c>
      <c r="AN621" s="91">
        <f>SUM(AN$4:AN236)/$BB236</f>
        <v>2602759.1516992254</v>
      </c>
      <c r="AO621" s="91">
        <f>SUM(AO$4:AO236)/$BB236</f>
        <v>2935888.782778759</v>
      </c>
      <c r="AP621" s="91">
        <f>SUM(AP$4:AP236)/$BB236</f>
        <v>11095475.911765864</v>
      </c>
      <c r="AQ621" s="91">
        <f>SUM(AQ$4:AQ236)/$BB236</f>
        <v>9061218.5229936168</v>
      </c>
      <c r="AR621" s="91">
        <f>SUM(AR$4:AR236)/$BB236</f>
        <v>7551718.5458383365</v>
      </c>
      <c r="AS621" s="91">
        <f>SUM(AS$4:AS236)/$BB236</f>
        <v>6163260.3550273525</v>
      </c>
      <c r="AT621" s="91">
        <f>SUM(AT$4:AT236)/$BB236</f>
        <v>8917526.1910807826</v>
      </c>
      <c r="AU621" s="108"/>
      <c r="AV621" s="36"/>
      <c r="AW621" s="36"/>
      <c r="AX621" s="63"/>
      <c r="AY621" s="63"/>
    </row>
    <row r="622" spans="1:51" x14ac:dyDescent="0.25">
      <c r="A622" s="60">
        <v>19626</v>
      </c>
      <c r="B622" s="92">
        <f>SUM(B$4:B237)/$BB237</f>
        <v>8313860.6670122398</v>
      </c>
      <c r="C622" s="91">
        <f>SUM(C$4:C237)/$BB237</f>
        <v>8600261.1978889685</v>
      </c>
      <c r="D622" s="91">
        <f>SUM(D$4:D237)/$BB237</f>
        <v>4565271.0980474623</v>
      </c>
      <c r="E622" s="91">
        <f>SUM(E$4:E237)/$BB237</f>
        <v>2092235.506123872</v>
      </c>
      <c r="F622" s="92">
        <f>SUM(F$4:F237)/$BB237</f>
        <v>3197271.4751148089</v>
      </c>
      <c r="G622" s="92">
        <f>SUM(G$4:G237)/$BB237</f>
        <v>5926231.855896296</v>
      </c>
      <c r="H622" s="91">
        <f>SUM(H$4:H237)/$BB237</f>
        <v>2955610.487466875</v>
      </c>
      <c r="I622" s="91">
        <f>SUM(I$4:I237)/$BB237</f>
        <v>4237027.0627430519</v>
      </c>
      <c r="J622" s="91">
        <f>SUM(J$4:J237)/$BB237</f>
        <v>3805981.4995265258</v>
      </c>
      <c r="K622" s="92">
        <f>SUM(K$4:K237)/$BB237</f>
        <v>4549692.6715680854</v>
      </c>
      <c r="L622" s="91">
        <f>SUM(L$4:L237)/$BB237</f>
        <v>1023529.5429215959</v>
      </c>
      <c r="M622" s="91">
        <f>SUM(M$4:M237)/$BB237</f>
        <v>2884288.7814415344</v>
      </c>
      <c r="N622" s="91">
        <f>SUM(N$4:N237)/$BB237</f>
        <v>6137127.0845325533</v>
      </c>
      <c r="O622" s="91">
        <f>SUM(O$4:O237)/$BB237</f>
        <v>11062442.638163181</v>
      </c>
      <c r="P622" s="91">
        <f>SUM(P$4:P237)/$BB237</f>
        <v>2854300.2059406783</v>
      </c>
      <c r="Q622" s="91">
        <f>SUM(Q$4:Q237)/$BB237</f>
        <v>3602423.6442102985</v>
      </c>
      <c r="R622" s="91">
        <f>SUM(R$4:R237)/$BB237</f>
        <v>7744297.2010545237</v>
      </c>
      <c r="S622" s="91">
        <f>SUM(S$4:S237)/$BB237</f>
        <v>3747898.983579305</v>
      </c>
      <c r="T622" s="91">
        <f>SUM(T$4:T237)/$BB237</f>
        <v>3865461.3655073089</v>
      </c>
      <c r="U622" s="91">
        <f>SUM(U$4:U237)/$BB237</f>
        <v>3061541.7212940892</v>
      </c>
      <c r="V622" s="91">
        <f>SUM(V$4:V237)/$BB237</f>
        <v>6110881.2619736744</v>
      </c>
      <c r="W622" s="91">
        <f>SUM(W$4:W237)/$BB237</f>
        <v>6409690.9143136805</v>
      </c>
      <c r="X622" s="91">
        <f>SUM(X$4:X237)/$BB237</f>
        <v>11395962.644679578</v>
      </c>
      <c r="Y622" s="91">
        <f>SUM(Y$4:Y237)/$BB237</f>
        <v>3542325.6478607291</v>
      </c>
      <c r="Z622" s="91">
        <f>SUM(Z$4:Z237)/$BB237</f>
        <v>4729618.8818655927</v>
      </c>
      <c r="AA622" s="91">
        <f>SUM(AA$4:AA237)/$BB237</f>
        <v>4318652.6305246381</v>
      </c>
      <c r="AB622" s="91">
        <f>SUM(AB$4:AB237)/$BB237</f>
        <v>10284200.915694492</v>
      </c>
      <c r="AC622" s="91">
        <f>SUM(AC$4:AC237)/$BB237</f>
        <v>6347094.6371584693</v>
      </c>
      <c r="AD622" s="91">
        <f>SUM(AD$4:AD237)/$BB237</f>
        <v>8796652.8416639939</v>
      </c>
      <c r="AE622" s="91">
        <f>SUM(AE$4:AE237)/$BB237</f>
        <v>5260075.8556044707</v>
      </c>
      <c r="AF622" s="91">
        <f>SUM(AF$4:AF237)/$BB237</f>
        <v>4607706.9696634281</v>
      </c>
      <c r="AG622" s="91">
        <f>SUM(AG$4:AG237)/$BB237</f>
        <v>4061768.3569137119</v>
      </c>
      <c r="AH622" s="91">
        <f>SUM(AH$4:AH237)/$BB237</f>
        <v>4002575.9880399234</v>
      </c>
      <c r="AI622" s="91">
        <f>SUM(AI$4:AI237)/$BB237</f>
        <v>3711645.9915462616</v>
      </c>
      <c r="AJ622" s="91">
        <f>SUM(AJ$4:AJ237)/$BB237</f>
        <v>11180542.239403917</v>
      </c>
      <c r="AK622" s="91">
        <f>SUM(AK$4:AK237)/$BB237</f>
        <v>38240537.696059048</v>
      </c>
      <c r="AL622" s="91">
        <f>SUM(AL$4:AL237)/$BB237</f>
        <v>12848077.536293052</v>
      </c>
      <c r="AM622" s="91">
        <f>SUM(AM$4:AM237)/$BB237</f>
        <v>6548448.4283997063</v>
      </c>
      <c r="AN622" s="91">
        <f>SUM(AN$4:AN237)/$BB237</f>
        <v>2466015.7002289416</v>
      </c>
      <c r="AO622" s="91">
        <f>SUM(AO$4:AO237)/$BB237</f>
        <v>2781606.7399808136</v>
      </c>
      <c r="AP622" s="91">
        <f>SUM(AP$4:AP237)/$BB237</f>
        <v>10511608.354184093</v>
      </c>
      <c r="AQ622" s="91">
        <f>SUM(AQ$4:AQ237)/$BB237</f>
        <v>8584450.4416162521</v>
      </c>
      <c r="AR622" s="91">
        <f>SUM(AR$4:AR237)/$BB237</f>
        <v>7154422.5400085896</v>
      </c>
      <c r="AS622" s="91">
        <f>SUM(AS$4:AS237)/$BB237</f>
        <v>5839063.8231325075</v>
      </c>
      <c r="AT622" s="91">
        <f>SUM(AT$4:AT237)/$BB237</f>
        <v>8448323.2160500009</v>
      </c>
      <c r="AU622" s="108"/>
      <c r="AV622" s="36"/>
      <c r="AW622" s="36"/>
      <c r="AX622" s="63"/>
      <c r="AY622" s="63"/>
    </row>
    <row r="623" spans="1:51" x14ac:dyDescent="0.25">
      <c r="A623" s="60">
        <v>19627</v>
      </c>
      <c r="B623" s="92">
        <f>SUM(B$4:B238)/$BB238</f>
        <v>7889523.4058208484</v>
      </c>
      <c r="C623" s="91">
        <f>SUM(C$4:C238)/$BB238</f>
        <v>8161271.4201621981</v>
      </c>
      <c r="D623" s="91">
        <f>SUM(D$4:D238)/$BB238</f>
        <v>4332372.9392958591</v>
      </c>
      <c r="E623" s="91">
        <f>SUM(E$4:E238)/$BB238</f>
        <v>1985651.567589768</v>
      </c>
      <c r="F623" s="92">
        <f>SUM(F$4:F238)/$BB238</f>
        <v>3034239.6445795791</v>
      </c>
      <c r="G623" s="92">
        <f>SUM(G$4:G238)/$BB238</f>
        <v>5623832.9655164983</v>
      </c>
      <c r="H623" s="91">
        <f>SUM(H$4:H238)/$BB238</f>
        <v>2804927.6786842733</v>
      </c>
      <c r="I623" s="91">
        <f>SUM(I$4:I238)/$BB238</f>
        <v>4020894.1516775177</v>
      </c>
      <c r="J623" s="91">
        <f>SUM(J$4:J238)/$BB238</f>
        <v>3611864.5591055411</v>
      </c>
      <c r="K623" s="92">
        <f>SUM(K$4:K238)/$BB238</f>
        <v>4317532.8454193175</v>
      </c>
      <c r="L623" s="91">
        <f>SUM(L$4:L238)/$BB238</f>
        <v>971532.24936515221</v>
      </c>
      <c r="M623" s="91">
        <f>SUM(M$4:M238)/$BB238</f>
        <v>2737251.0239746659</v>
      </c>
      <c r="N623" s="91">
        <f>SUM(N$4:N238)/$BB238</f>
        <v>5823945.9216432134</v>
      </c>
      <c r="O623" s="91">
        <f>SUM(O$4:O238)/$BB238</f>
        <v>10497694.594505511</v>
      </c>
      <c r="P623" s="91">
        <f>SUM(P$4:P238)/$BB238</f>
        <v>2708792.2701623444</v>
      </c>
      <c r="Q623" s="91">
        <f>SUM(Q$4:Q238)/$BB238</f>
        <v>3418704.3617484518</v>
      </c>
      <c r="R623" s="91">
        <f>SUM(R$4:R238)/$BB238</f>
        <v>7349027.0813003974</v>
      </c>
      <c r="S623" s="91">
        <f>SUM(S$4:S238)/$BB238</f>
        <v>3556749.9928261549</v>
      </c>
      <c r="T623" s="91">
        <f>SUM(T$4:T238)/$BB238</f>
        <v>3668307.4350449396</v>
      </c>
      <c r="U623" s="91">
        <f>SUM(U$4:U238)/$BB238</f>
        <v>2905449.24456215</v>
      </c>
      <c r="V623" s="91">
        <f>SUM(V$4:V238)/$BB238</f>
        <v>5799039.5143977646</v>
      </c>
      <c r="W623" s="91">
        <f>SUM(W$4:W238)/$BB238</f>
        <v>6082587.5860302495</v>
      </c>
      <c r="X623" s="91">
        <f>SUM(X$4:X238)/$BB238</f>
        <v>10814180.399246493</v>
      </c>
      <c r="Y623" s="91">
        <f>SUM(Y$4:Y238)/$BB238</f>
        <v>3361675.4220376341</v>
      </c>
      <c r="Z623" s="91">
        <f>SUM(Z$4:Z238)/$BB238</f>
        <v>4488326.6382191759</v>
      </c>
      <c r="AA623" s="91">
        <f>SUM(AA$4:AA238)/$BB238</f>
        <v>4098350.5865603834</v>
      </c>
      <c r="AB623" s="91">
        <f>SUM(AB$4:AB238)/$BB238</f>
        <v>9759202.2832508627</v>
      </c>
      <c r="AC623" s="91">
        <f>SUM(AC$4:AC238)/$BB238</f>
        <v>6023187.7967751175</v>
      </c>
      <c r="AD623" s="91">
        <f>SUM(AD$4:AD238)/$BB238</f>
        <v>8347633.4218554078</v>
      </c>
      <c r="AE623" s="91">
        <f>SUM(AE$4:AE238)/$BB238</f>
        <v>4991691.4787805649</v>
      </c>
      <c r="AF623" s="91">
        <f>SUM(AF$4:AF238)/$BB238</f>
        <v>4372641.1723372955</v>
      </c>
      <c r="AG623" s="91">
        <f>SUM(AG$4:AG238)/$BB238</f>
        <v>3854586.8216286018</v>
      </c>
      <c r="AH623" s="91">
        <f>SUM(AH$4:AH238)/$BB238</f>
        <v>3798417.8504097662</v>
      </c>
      <c r="AI623" s="91">
        <f>SUM(AI$4:AI238)/$BB238</f>
        <v>3522347.235004147</v>
      </c>
      <c r="AJ623" s="91">
        <f>SUM(AJ$4:AJ238)/$BB238</f>
        <v>10609762.746601194</v>
      </c>
      <c r="AK623" s="91">
        <f>SUM(AK$4:AK238)/$BB238</f>
        <v>36287641.970095493</v>
      </c>
      <c r="AL623" s="91">
        <f>SUM(AL$4:AL238)/$BB238</f>
        <v>12192127.016507294</v>
      </c>
      <c r="AM623" s="91">
        <f>SUM(AM$4:AM238)/$BB238</f>
        <v>6214257.7428629519</v>
      </c>
      <c r="AN623" s="91">
        <f>SUM(AN$4:AN238)/$BB238</f>
        <v>2340339.3344168374</v>
      </c>
      <c r="AO623" s="91">
        <f>SUM(AO$4:AO238)/$BB238</f>
        <v>2639811.2473276928</v>
      </c>
      <c r="AP623" s="91">
        <f>SUM(AP$4:AP238)/$BB238</f>
        <v>9974995.3261597771</v>
      </c>
      <c r="AQ623" s="91">
        <f>SUM(AQ$4:AQ238)/$BB238</f>
        <v>8146268.9243840184</v>
      </c>
      <c r="AR623" s="91">
        <f>SUM(AR$4:AR238)/$BB238</f>
        <v>6789281.1228699004</v>
      </c>
      <c r="AS623" s="91">
        <f>SUM(AS$4:AS238)/$BB238</f>
        <v>5541105.6632096404</v>
      </c>
      <c r="AT623" s="91">
        <f>SUM(AT$4:AT238)/$BB238</f>
        <v>8017094.5325139537</v>
      </c>
      <c r="AU623" s="108"/>
      <c r="AV623" s="36"/>
      <c r="AW623" s="36"/>
      <c r="AX623" s="63"/>
      <c r="AY623" s="63"/>
    </row>
    <row r="624" spans="1:51" x14ac:dyDescent="0.25">
      <c r="A624" s="60">
        <v>19628</v>
      </c>
      <c r="B624" s="92">
        <f>SUM(B$4:B239)/$BB239</f>
        <v>7500028.143598103</v>
      </c>
      <c r="C624" s="91">
        <f>SUM(C$4:C239)/$BB239</f>
        <v>7758330.0064293528</v>
      </c>
      <c r="D624" s="91">
        <f>SUM(D$4:D239)/$BB239</f>
        <v>4118599.5481821662</v>
      </c>
      <c r="E624" s="91">
        <f>SUM(E$4:E239)/$BB239</f>
        <v>1887819.7596126746</v>
      </c>
      <c r="F624" s="92">
        <f>SUM(F$4:F239)/$BB239</f>
        <v>2884597.0684195282</v>
      </c>
      <c r="G624" s="92">
        <f>SUM(G$4:G239)/$BB239</f>
        <v>5346264.2334905295</v>
      </c>
      <c r="H624" s="91">
        <f>SUM(H$4:H239)/$BB239</f>
        <v>2666618.3581513544</v>
      </c>
      <c r="I624" s="91">
        <f>SUM(I$4:I239)/$BB239</f>
        <v>3822509.3159519685</v>
      </c>
      <c r="J624" s="91">
        <f>SUM(J$4:J239)/$BB239</f>
        <v>3433687.8269419787</v>
      </c>
      <c r="K624" s="92">
        <f>SUM(K$4:K239)/$BB239</f>
        <v>4104444.0035904814</v>
      </c>
      <c r="L624" s="91">
        <f>SUM(L$4:L239)/$BB239</f>
        <v>923804.48052864405</v>
      </c>
      <c r="M624" s="91">
        <f>SUM(M$4:M239)/$BB239</f>
        <v>2602287.2260028697</v>
      </c>
      <c r="N624" s="91">
        <f>SUM(N$4:N239)/$BB239</f>
        <v>5536481.9927487234</v>
      </c>
      <c r="O624" s="91">
        <f>SUM(O$4:O239)/$BB239</f>
        <v>9979321.7512364369</v>
      </c>
      <c r="P624" s="91">
        <f>SUM(P$4:P239)/$BB239</f>
        <v>2575232.846554135</v>
      </c>
      <c r="Q624" s="91">
        <f>SUM(Q$4:Q239)/$BB239</f>
        <v>3250071.3973623668</v>
      </c>
      <c r="R624" s="91">
        <f>SUM(R$4:R239)/$BB239</f>
        <v>6986215.1723376652</v>
      </c>
      <c r="S624" s="91">
        <f>SUM(S$4:S239)/$BB239</f>
        <v>3381297.3673190591</v>
      </c>
      <c r="T624" s="91">
        <f>SUM(T$4:T239)/$BB239</f>
        <v>3487343.0057945582</v>
      </c>
      <c r="U624" s="91">
        <f>SUM(U$4:U239)/$BB239</f>
        <v>2762174.397423191</v>
      </c>
      <c r="V624" s="91">
        <f>SUM(V$4:V239)/$BB239</f>
        <v>5512805.1176184611</v>
      </c>
      <c r="W624" s="91">
        <f>SUM(W$4:W239)/$BB239</f>
        <v>5782344.7987268744</v>
      </c>
      <c r="X624" s="91">
        <f>SUM(X$4:X239)/$BB239</f>
        <v>10280172.083019236</v>
      </c>
      <c r="Y624" s="91">
        <f>SUM(Y$4:Y239)/$BB239</f>
        <v>3195859.5415354483</v>
      </c>
      <c r="Z624" s="91">
        <f>SUM(Z$4:Z239)/$BB239</f>
        <v>4266848.4428955987</v>
      </c>
      <c r="AA624" s="91">
        <f>SUM(AA$4:AA239)/$BB239</f>
        <v>3896138.9755395306</v>
      </c>
      <c r="AB624" s="91">
        <f>SUM(AB$4:AB239)/$BB239</f>
        <v>9277314.7687796671</v>
      </c>
      <c r="AC624" s="91">
        <f>SUM(AC$4:AC239)/$BB239</f>
        <v>5725879.0764811933</v>
      </c>
      <c r="AD624" s="91">
        <f>SUM(AD$4:AD239)/$BB239</f>
        <v>7935485.8482252825</v>
      </c>
      <c r="AE624" s="91">
        <f>SUM(AE$4:AE239)/$BB239</f>
        <v>4745345.7253882242</v>
      </c>
      <c r="AF624" s="91">
        <f>SUM(AF$4:AF239)/$BB239</f>
        <v>4156878.1591817457</v>
      </c>
      <c r="AG624" s="91">
        <f>SUM(AG$4:AG239)/$BB239</f>
        <v>3664418.3177037206</v>
      </c>
      <c r="AH624" s="91">
        <f>SUM(AH$4:AH239)/$BB239</f>
        <v>3611024.4645578386</v>
      </c>
      <c r="AI624" s="91">
        <f>SUM(AI$4:AI239)/$BB239</f>
        <v>3348593.0427047601</v>
      </c>
      <c r="AJ624" s="91">
        <f>SUM(AJ$4:AJ239)/$BB239</f>
        <v>10085853.668719441</v>
      </c>
      <c r="AK624" s="91">
        <f>SUM(AK$4:AK239)/$BB239</f>
        <v>34495111.400209978</v>
      </c>
      <c r="AL624" s="91">
        <f>SUM(AL$4:AL239)/$BB239</f>
        <v>11590040.870203733</v>
      </c>
      <c r="AM624" s="91">
        <f>SUM(AM$4:AM239)/$BB239</f>
        <v>5907509.5943328021</v>
      </c>
      <c r="AN624" s="91">
        <f>SUM(AN$4:AN239)/$BB239</f>
        <v>2224983.0102835665</v>
      </c>
      <c r="AO624" s="91">
        <f>SUM(AO$4:AO239)/$BB239</f>
        <v>2509659.444889341</v>
      </c>
      <c r="AP624" s="91">
        <f>SUM(AP$4:AP239)/$BB239</f>
        <v>9482447.0777681377</v>
      </c>
      <c r="AQ624" s="91">
        <f>SUM(AQ$4:AQ239)/$BB239</f>
        <v>7744069.3218480544</v>
      </c>
      <c r="AR624" s="91">
        <f>SUM(AR$4:AR239)/$BB239</f>
        <v>6454123.8128225096</v>
      </c>
      <c r="AS624" s="91">
        <f>SUM(AS$4:AS239)/$BB239</f>
        <v>5267614.7470312361</v>
      </c>
      <c r="AT624" s="91">
        <f>SUM(AT$4:AT239)/$BB239</f>
        <v>7621276.8203325681</v>
      </c>
      <c r="AU624" s="108"/>
      <c r="AV624" s="36"/>
      <c r="AW624" s="36"/>
      <c r="AX624" s="63"/>
      <c r="AY624" s="63"/>
    </row>
    <row r="625" spans="1:51" x14ac:dyDescent="0.25">
      <c r="A625" s="60">
        <v>19629</v>
      </c>
      <c r="B625" s="92">
        <f>SUM(B$4:B240)/$BB240</f>
        <v>7138186.7918596575</v>
      </c>
      <c r="C625" s="91">
        <f>SUM(C$4:C240)/$BB240</f>
        <v>7384002.7567038061</v>
      </c>
      <c r="D625" s="91">
        <f>SUM(D$4:D240)/$BB240</f>
        <v>3920006.8218369139</v>
      </c>
      <c r="E625" s="91">
        <f>SUM(E$4:E240)/$BB240</f>
        <v>1796935.0290239286</v>
      </c>
      <c r="F625" s="92">
        <f>SUM(F$4:F240)/$BB240</f>
        <v>2745580.3334967997</v>
      </c>
      <c r="G625" s="92">
        <f>SUM(G$4:G240)/$BB240</f>
        <v>5088402.0651198495</v>
      </c>
      <c r="H625" s="91">
        <f>SUM(H$4:H240)/$BB240</f>
        <v>2538130.7092243046</v>
      </c>
      <c r="I625" s="91">
        <f>SUM(I$4:I240)/$BB240</f>
        <v>3638212.3734941287</v>
      </c>
      <c r="J625" s="91">
        <f>SUM(J$4:J240)/$BB240</f>
        <v>3268163.9603816741</v>
      </c>
      <c r="K625" s="92">
        <f>SUM(K$4:K240)/$BB240</f>
        <v>3906503.3039251626</v>
      </c>
      <c r="L625" s="91">
        <f>SUM(L$4:L240)/$BB240</f>
        <v>879465.54433003464</v>
      </c>
      <c r="M625" s="91">
        <f>SUM(M$4:M240)/$BB240</f>
        <v>2476907.218898511</v>
      </c>
      <c r="N625" s="91">
        <f>SUM(N$4:N240)/$BB240</f>
        <v>5269431.5808404312</v>
      </c>
      <c r="O625" s="91">
        <f>SUM(O$4:O240)/$BB240</f>
        <v>9497760.217173107</v>
      </c>
      <c r="P625" s="91">
        <f>SUM(P$4:P240)/$BB240</f>
        <v>2451157.7411781205</v>
      </c>
      <c r="Q625" s="91">
        <f>SUM(Q$4:Q240)/$BB240</f>
        <v>3093413.46378981</v>
      </c>
      <c r="R625" s="91">
        <f>SUM(R$4:R240)/$BB240</f>
        <v>6649167.6405884074</v>
      </c>
      <c r="S625" s="91">
        <f>SUM(S$4:S240)/$BB240</f>
        <v>3218303.9781543822</v>
      </c>
      <c r="T625" s="91">
        <f>SUM(T$4:T240)/$BB240</f>
        <v>3319229.2682381938</v>
      </c>
      <c r="U625" s="91">
        <f>SUM(U$4:U240)/$BB240</f>
        <v>2629073.7202224005</v>
      </c>
      <c r="V625" s="91">
        <f>SUM(V$4:V240)/$BB240</f>
        <v>5246897.0775153525</v>
      </c>
      <c r="W625" s="91">
        <f>SUM(W$4:W240)/$BB240</f>
        <v>5503423.0917833401</v>
      </c>
      <c r="X625" s="91">
        <f>SUM(X$4:X240)/$BB240</f>
        <v>9784085.3105656933</v>
      </c>
      <c r="Y625" s="91">
        <f>SUM(Y$4:Y240)/$BB240</f>
        <v>3041818.7111716405</v>
      </c>
      <c r="Z625" s="91">
        <f>SUM(Z$4:Z240)/$BB240</f>
        <v>4061098.0360092293</v>
      </c>
      <c r="AA625" s="91">
        <f>SUM(AA$4:AA240)/$BB240</f>
        <v>3708287.0130041097</v>
      </c>
      <c r="AB625" s="91">
        <f>SUM(AB$4:AB240)/$BB240</f>
        <v>8829647.6304422636</v>
      </c>
      <c r="AC625" s="91">
        <f>SUM(AC$4:AC240)/$BB240</f>
        <v>5449683.1719104564</v>
      </c>
      <c r="AD625" s="91">
        <f>SUM(AD$4:AD240)/$BB240</f>
        <v>7552606.0258358959</v>
      </c>
      <c r="AE625" s="91">
        <f>SUM(AE$4:AE240)/$BB240</f>
        <v>4516493.4829829512</v>
      </c>
      <c r="AF625" s="91">
        <f>SUM(AF$4:AF240)/$BB240</f>
        <v>3956437.1254958548</v>
      </c>
      <c r="AG625" s="91">
        <f>SUM(AG$4:AG240)/$BB240</f>
        <v>3487754.2575082174</v>
      </c>
      <c r="AH625" s="91">
        <f>SUM(AH$4:AH240)/$BB240</f>
        <v>3436938.4402155499</v>
      </c>
      <c r="AI625" s="91">
        <f>SUM(AI$4:AI240)/$BB240</f>
        <v>3187177.6702983719</v>
      </c>
      <c r="AJ625" s="91">
        <f>SUM(AJ$4:AJ240)/$BB240</f>
        <v>9599148.9474331439</v>
      </c>
      <c r="AK625" s="91">
        <f>SUM(AK$4:AK240)/$BB240</f>
        <v>32829874.106267884</v>
      </c>
      <c r="AL625" s="91">
        <f>SUM(AL$4:AL240)/$BB240</f>
        <v>11030710.687224908</v>
      </c>
      <c r="AM625" s="91">
        <f>SUM(AM$4:AM240)/$BB240</f>
        <v>5622544.5017397199</v>
      </c>
      <c r="AN625" s="91">
        <f>SUM(AN$4:AN240)/$BB240</f>
        <v>2117818.3890000335</v>
      </c>
      <c r="AO625" s="91">
        <f>SUM(AO$4:AO240)/$BB240</f>
        <v>2388750.0201159981</v>
      </c>
      <c r="AP625" s="91">
        <f>SUM(AP$4:AP240)/$BB240</f>
        <v>9024876.1519382205</v>
      </c>
      <c r="AQ625" s="91">
        <f>SUM(AQ$4:AQ240)/$BB240</f>
        <v>7370431.0920250947</v>
      </c>
      <c r="AR625" s="91">
        <f>SUM(AR$4:AR240)/$BB240</f>
        <v>6142766.985247042</v>
      </c>
      <c r="AS625" s="91">
        <f>SUM(AS$4:AS240)/$BB240</f>
        <v>5013545.1830492904</v>
      </c>
      <c r="AT625" s="91">
        <f>SUM(AT$4:AT240)/$BB240</f>
        <v>7253567.2821685486</v>
      </c>
      <c r="AU625" s="108"/>
      <c r="AV625" s="51"/>
      <c r="AW625" s="36"/>
      <c r="AX625" s="63"/>
      <c r="AY625" s="63"/>
    </row>
    <row r="626" spans="1:51" x14ac:dyDescent="0.25">
      <c r="A626" s="60">
        <v>19630</v>
      </c>
      <c r="B626" s="92">
        <f>SUM(B$4:B241)/$BB241</f>
        <v>6804603.2616420984</v>
      </c>
      <c r="C626" s="91">
        <f>SUM(C$4:C241)/$BB241</f>
        <v>7038911.9422841333</v>
      </c>
      <c r="D626" s="91">
        <f>SUM(D$4:D241)/$BB241</f>
        <v>3736924.9342646473</v>
      </c>
      <c r="E626" s="91">
        <f>SUM(E$4:E241)/$BB241</f>
        <v>1713148.6030002807</v>
      </c>
      <c r="F626" s="92">
        <f>SUM(F$4:F241)/$BB241</f>
        <v>2617419.1132071335</v>
      </c>
      <c r="G626" s="92">
        <f>SUM(G$4:G241)/$BB241</f>
        <v>4850677.4252665844</v>
      </c>
      <c r="H626" s="91">
        <f>SUM(H$4:H241)/$BB241</f>
        <v>2419678.3902307162</v>
      </c>
      <c r="I626" s="91">
        <f>SUM(I$4:I241)/$BB241</f>
        <v>3468309.7240604195</v>
      </c>
      <c r="J626" s="91">
        <f>SUM(J$4:J241)/$BB241</f>
        <v>3115568.144387268</v>
      </c>
      <c r="K626" s="92">
        <f>SUM(K$4:K241)/$BB241</f>
        <v>3724033.487614512</v>
      </c>
      <c r="L626" s="91">
        <f>SUM(L$4:L241)/$BB241</f>
        <v>838589.39059669012</v>
      </c>
      <c r="M626" s="91">
        <f>SUM(M$4:M241)/$BB241</f>
        <v>2361319.6473889756</v>
      </c>
      <c r="N626" s="91">
        <f>SUM(N$4:N241)/$BB241</f>
        <v>5023238.7355105784</v>
      </c>
      <c r="O626" s="91">
        <f>SUM(O$4:O241)/$BB241</f>
        <v>9053810.530357901</v>
      </c>
      <c r="P626" s="91">
        <f>SUM(P$4:P241)/$BB241</f>
        <v>2336773.3011601907</v>
      </c>
      <c r="Q626" s="91">
        <f>SUM(Q$4:Q241)/$BB241</f>
        <v>2948991.0583491009</v>
      </c>
      <c r="R626" s="91">
        <f>SUM(R$4:R241)/$BB241</f>
        <v>6338444.8162823906</v>
      </c>
      <c r="S626" s="91">
        <f>SUM(S$4:S241)/$BB241</f>
        <v>3068040.8947051819</v>
      </c>
      <c r="T626" s="91">
        <f>SUM(T$4:T241)/$BB241</f>
        <v>3164245.781309119</v>
      </c>
      <c r="U626" s="91">
        <f>SUM(U$4:U241)/$BB241</f>
        <v>2506368.5996598997</v>
      </c>
      <c r="V626" s="91">
        <f>SUM(V$4:V241)/$BB241</f>
        <v>5001757.4682126446</v>
      </c>
      <c r="W626" s="91">
        <f>SUM(W$4:W241)/$BB241</f>
        <v>5246286.2012032745</v>
      </c>
      <c r="X626" s="91">
        <f>SUM(X$4:X241)/$BB241</f>
        <v>9326744.8113224562</v>
      </c>
      <c r="Y626" s="91">
        <f>SUM(Y$4:Y241)/$BB241</f>
        <v>2899809.0429299511</v>
      </c>
      <c r="Z626" s="91">
        <f>SUM(Z$4:Z241)/$BB241</f>
        <v>3871417.4997679107</v>
      </c>
      <c r="AA626" s="91">
        <f>SUM(AA$4:AA241)/$BB241</f>
        <v>3535107.0065943869</v>
      </c>
      <c r="AB626" s="91">
        <f>SUM(AB$4:AB241)/$BB241</f>
        <v>8416945.0582268853</v>
      </c>
      <c r="AC626" s="91">
        <f>SUM(AC$4:AC241)/$BB241</f>
        <v>5195059.2413293757</v>
      </c>
      <c r="AD626" s="91">
        <f>SUM(AD$4:AD241)/$BB241</f>
        <v>7199630.5293396637</v>
      </c>
      <c r="AE626" s="91">
        <f>SUM(AE$4:AE241)/$BB241</f>
        <v>4305515.3385656551</v>
      </c>
      <c r="AF626" s="91">
        <f>SUM(AF$4:AF241)/$BB241</f>
        <v>3771651.3051810716</v>
      </c>
      <c r="AG626" s="91">
        <f>SUM(AG$4:AG241)/$BB241</f>
        <v>3324888.342969567</v>
      </c>
      <c r="AH626" s="91">
        <f>SUM(AH$4:AH241)/$BB241</f>
        <v>3276449.1998020401</v>
      </c>
      <c r="AI626" s="91">
        <f>SUM(AI$4:AI241)/$BB241</f>
        <v>3038369.4664543616</v>
      </c>
      <c r="AJ626" s="91">
        <f>SUM(AJ$4:AJ241)/$BB241</f>
        <v>9150457.719827801</v>
      </c>
      <c r="AK626" s="91">
        <f>SUM(AK$4:AK241)/$BB241</f>
        <v>31294698.344251923</v>
      </c>
      <c r="AL626" s="91">
        <f>SUM(AL$4:AL241)/$BB241</f>
        <v>10515066.332685156</v>
      </c>
      <c r="AM626" s="91">
        <f>SUM(AM$4:AM241)/$BB241</f>
        <v>5359836.2428180398</v>
      </c>
      <c r="AN626" s="91">
        <f>SUM(AN$4:AN241)/$BB241</f>
        <v>2019023.6839086041</v>
      </c>
      <c r="AO626" s="91">
        <f>SUM(AO$4:AO241)/$BB241</f>
        <v>2277284.034852372</v>
      </c>
      <c r="AP626" s="91">
        <f>SUM(AP$4:AP241)/$BB241</f>
        <v>8603043.25555465</v>
      </c>
      <c r="AQ626" s="91">
        <f>SUM(AQ$4:AQ241)/$BB241</f>
        <v>7025975.4173312439</v>
      </c>
      <c r="AR626" s="91">
        <f>SUM(AR$4:AR241)/$BB241</f>
        <v>5855728.2898487402</v>
      </c>
      <c r="AS626" s="91">
        <f>SUM(AS$4:AS241)/$BB241</f>
        <v>4779319.3902021749</v>
      </c>
      <c r="AT626" s="91">
        <f>SUM(AT$4:AT241)/$BB241</f>
        <v>6914577.2449514922</v>
      </c>
      <c r="AU626" s="108"/>
      <c r="AV626" s="36"/>
      <c r="AW626" s="36"/>
      <c r="AX626" s="63"/>
      <c r="AY626" s="63"/>
    </row>
    <row r="627" spans="1:51" x14ac:dyDescent="0.25">
      <c r="A627" s="60">
        <v>19631</v>
      </c>
      <c r="B627" s="91">
        <f>SUM(B$4:B242)/$BB242</f>
        <v>6497128.3907651091</v>
      </c>
      <c r="C627" s="91">
        <f>SUM(C$4:C242)/$BB242</f>
        <v>6720832.4592545647</v>
      </c>
      <c r="D627" s="91">
        <f>SUM(D$4:D242)/$BB242</f>
        <v>3568173.3809154909</v>
      </c>
      <c r="E627" s="91">
        <f>SUM(E$4:E242)/$BB242</f>
        <v>1635920.2449901209</v>
      </c>
      <c r="F627" s="92">
        <f>SUM(F$4:F242)/$BB242</f>
        <v>2499291.5826839707</v>
      </c>
      <c r="G627" s="92">
        <f>SUM(G$4:G242)/$BB242</f>
        <v>4631563.7196660526</v>
      </c>
      <c r="H627" s="91">
        <f>SUM(H$4:H242)/$BB242</f>
        <v>2310497.6182269361</v>
      </c>
      <c r="I627" s="91">
        <f>SUM(I$4:I242)/$BB242</f>
        <v>3311705.8350826381</v>
      </c>
      <c r="J627" s="91">
        <f>SUM(J$4:J242)/$BB242</f>
        <v>2974916.432787328</v>
      </c>
      <c r="K627" s="92">
        <f>SUM(K$4:K242)/$BB242</f>
        <v>3555846.273786678</v>
      </c>
      <c r="L627" s="91">
        <f>SUM(L$4:L242)/$BB242</f>
        <v>800912.49441994284</v>
      </c>
      <c r="M627" s="91">
        <f>SUM(M$4:M242)/$BB242</f>
        <v>2254779.2600988992</v>
      </c>
      <c r="N627" s="91">
        <f>SUM(N$4:N242)/$BB242</f>
        <v>4796316.0612591347</v>
      </c>
      <c r="O627" s="91">
        <f>SUM(O$4:O242)/$BB242</f>
        <v>8644610.1765282452</v>
      </c>
      <c r="P627" s="91">
        <f>SUM(P$4:P242)/$BB242</f>
        <v>2231341.9815613688</v>
      </c>
      <c r="Q627" s="91">
        <f>SUM(Q$4:Q242)/$BB242</f>
        <v>2815872.9547071857</v>
      </c>
      <c r="R627" s="91">
        <f>SUM(R$4:R242)/$BB242</f>
        <v>6052043.202363315</v>
      </c>
      <c r="S627" s="91">
        <f>SUM(S$4:S242)/$BB242</f>
        <v>2929539.2476911559</v>
      </c>
      <c r="T627" s="91">
        <f>SUM(T$4:T242)/$BB242</f>
        <v>3021393.2311288202</v>
      </c>
      <c r="U627" s="91">
        <f>SUM(U$4:U242)/$BB242</f>
        <v>2393267.8557835664</v>
      </c>
      <c r="V627" s="91">
        <f>SUM(V$4:V242)/$BB242</f>
        <v>4775805.6547999363</v>
      </c>
      <c r="W627" s="91">
        <f>SUM(W$4:W242)/$BB242</f>
        <v>5009276.1485317135</v>
      </c>
      <c r="X627" s="91">
        <f>SUM(X$4:X242)/$BB242</f>
        <v>8905201.7490616385</v>
      </c>
      <c r="Y627" s="91">
        <f>SUM(Y$4:Y242)/$BB242</f>
        <v>2768914.8532711407</v>
      </c>
      <c r="Z627" s="91">
        <f>SUM(Z$4:Z242)/$BB242</f>
        <v>3696583.7873201021</v>
      </c>
      <c r="AA627" s="91">
        <f>SUM(AA$4:AA242)/$BB242</f>
        <v>3375482.291600822</v>
      </c>
      <c r="AB627" s="91">
        <f>SUM(AB$4:AB242)/$BB242</f>
        <v>8036546.0085184295</v>
      </c>
      <c r="AC627" s="91">
        <f>SUM(AC$4:AC242)/$BB242</f>
        <v>4960365.4906339608</v>
      </c>
      <c r="AD627" s="91">
        <f>SUM(AD$4:AD242)/$BB242</f>
        <v>6874283.4508835273</v>
      </c>
      <c r="AE627" s="91">
        <f>SUM(AE$4:AE242)/$BB242</f>
        <v>4111050.9649270079</v>
      </c>
      <c r="AF627" s="91">
        <f>SUM(AF$4:AF242)/$BB242</f>
        <v>3601329.2022158103</v>
      </c>
      <c r="AG627" s="91">
        <f>SUM(AG$4:AG242)/$BB242</f>
        <v>3174770.4086006288</v>
      </c>
      <c r="AH627" s="91">
        <f>SUM(AH$4:AH242)/$BB242</f>
        <v>3128521.9043381196</v>
      </c>
      <c r="AI627" s="91">
        <f>SUM(AI$4:AI242)/$BB242</f>
        <v>2901208.9038032652</v>
      </c>
      <c r="AJ627" s="91">
        <f>SUM(AJ$4:AJ242)/$BB242</f>
        <v>8736886.9929250181</v>
      </c>
      <c r="AK627" s="91">
        <f>SUM(AK$4:AK242)/$BB242</f>
        <v>29879685.785580665</v>
      </c>
      <c r="AL627" s="91">
        <f>SUM(AL$4:AL242)/$BB242</f>
        <v>10039783.119358258</v>
      </c>
      <c r="AM627" s="91">
        <f>SUM(AM$4:AM242)/$BB242</f>
        <v>5117690.9885634612</v>
      </c>
      <c r="AN627" s="91">
        <f>SUM(AN$4:AN242)/$BB242</f>
        <v>1927961.9328246233</v>
      </c>
      <c r="AO627" s="91">
        <f>SUM(AO$4:AO242)/$BB242</f>
        <v>2174542.8261925192</v>
      </c>
      <c r="AP627" s="91">
        <f>SUM(AP$4:AP242)/$BB242</f>
        <v>8214228.5703304224</v>
      </c>
      <c r="AQ627" s="91">
        <f>SUM(AQ$4:AQ242)/$BB242</f>
        <v>6708481.3852520129</v>
      </c>
      <c r="AR627" s="91">
        <f>SUM(AR$4:AR242)/$BB242</f>
        <v>5591157.0220604325</v>
      </c>
      <c r="AS627" s="91">
        <f>SUM(AS$4:AS242)/$BB242</f>
        <v>4563427.1861251257</v>
      </c>
      <c r="AT627" s="91">
        <f>SUM(AT$4:AT242)/$BB242</f>
        <v>6602121.037004305</v>
      </c>
      <c r="AU627" s="108"/>
      <c r="AV627" s="36"/>
      <c r="AW627" s="36"/>
      <c r="AX627" s="63"/>
      <c r="AY627" s="63"/>
    </row>
    <row r="628" spans="1:51" x14ac:dyDescent="0.25">
      <c r="A628" s="60">
        <v>19632</v>
      </c>
      <c r="B628" s="91">
        <f>SUM(B$4:B243)/$BB243</f>
        <v>6212799.808442465</v>
      </c>
      <c r="C628" s="91">
        <f>SUM(C$4:C243)/$BB243</f>
        <v>6426699.9684383236</v>
      </c>
      <c r="D628" s="91">
        <f>SUM(D$4:D243)/$BB243</f>
        <v>3412126.4691458507</v>
      </c>
      <c r="E628" s="91">
        <f>SUM(E$4:E243)/$BB243</f>
        <v>1564506.0165736778</v>
      </c>
      <c r="F628" s="92">
        <f>SUM(F$4:F243)/$BB243</f>
        <v>2390055.2384948996</v>
      </c>
      <c r="G628" s="92">
        <f>SUM(G$4:G243)/$BB243</f>
        <v>4428945.1479105931</v>
      </c>
      <c r="H628" s="91">
        <f>SUM(H$4:H243)/$BB243</f>
        <v>2209536.6147589283</v>
      </c>
      <c r="I628" s="91">
        <f>SUM(I$4:I243)/$BB243</f>
        <v>3166892.0451951032</v>
      </c>
      <c r="J628" s="91">
        <f>SUM(J$4:J243)/$BB243</f>
        <v>2844853.8488307199</v>
      </c>
      <c r="K628" s="92">
        <f>SUM(K$4:K243)/$BB243</f>
        <v>3400328.2117870478</v>
      </c>
      <c r="L628" s="91">
        <f>SUM(L$4:L243)/$BB243</f>
        <v>766071.96925292758</v>
      </c>
      <c r="M628" s="91">
        <f>SUM(M$4:M243)/$BB243</f>
        <v>2156259.7291669995</v>
      </c>
      <c r="N628" s="91">
        <f>SUM(N$4:N243)/$BB243</f>
        <v>4586477.4440246075</v>
      </c>
      <c r="O628" s="91">
        <f>SUM(O$4:O243)/$BB243</f>
        <v>8266216.9473496201</v>
      </c>
      <c r="P628" s="91">
        <f>SUM(P$4:P243)/$BB243</f>
        <v>2133848.1286275215</v>
      </c>
      <c r="Q628" s="91">
        <f>SUM(Q$4:Q243)/$BB243</f>
        <v>2692776.7600705312</v>
      </c>
      <c r="R628" s="91">
        <f>SUM(R$4:R243)/$BB243</f>
        <v>5787203.6507250266</v>
      </c>
      <c r="S628" s="91">
        <f>SUM(S$4:S243)/$BB243</f>
        <v>2801464.7819880447</v>
      </c>
      <c r="T628" s="91">
        <f>SUM(T$4:T243)/$BB243</f>
        <v>2889295.4435688276</v>
      </c>
      <c r="U628" s="91">
        <f>SUM(U$4:U243)/$BB243</f>
        <v>2288681.9496822231</v>
      </c>
      <c r="V628" s="91">
        <f>SUM(V$4:V243)/$BB243</f>
        <v>4566864.8701857161</v>
      </c>
      <c r="W628" s="91">
        <f>SUM(W$4:W243)/$BB243</f>
        <v>4790109.6326471707</v>
      </c>
      <c r="X628" s="91">
        <f>SUM(X$4:X243)/$BB243</f>
        <v>8515395.0080926958</v>
      </c>
      <c r="Y628" s="91">
        <f>SUM(Y$4:Y243)/$BB243</f>
        <v>2647875.1719387574</v>
      </c>
      <c r="Z628" s="91">
        <f>SUM(Z$4:Z243)/$BB243</f>
        <v>3534912.6105646142</v>
      </c>
      <c r="AA628" s="91">
        <f>SUM(AA$4:AA243)/$BB243</f>
        <v>3227875.1034977739</v>
      </c>
      <c r="AB628" s="91">
        <f>SUM(AB$4:AB243)/$BB243</f>
        <v>7684785.7479682108</v>
      </c>
      <c r="AC628" s="91">
        <f>SUM(AC$4:AC243)/$BB243</f>
        <v>4743340.9303335762</v>
      </c>
      <c r="AD628" s="91">
        <f>SUM(AD$4:AD243)/$BB243</f>
        <v>6573430.4416085966</v>
      </c>
      <c r="AE628" s="91">
        <f>SUM(AE$4:AE243)/$BB243</f>
        <v>3931226.9582913318</v>
      </c>
      <c r="AF628" s="91">
        <f>SUM(AF$4:AF243)/$BB243</f>
        <v>3443829.9920271579</v>
      </c>
      <c r="AG628" s="91">
        <f>SUM(AG$4:AG243)/$BB243</f>
        <v>3035954.2787361802</v>
      </c>
      <c r="AH628" s="91">
        <f>SUM(AH$4:AH243)/$BB243</f>
        <v>2991731.4835541146</v>
      </c>
      <c r="AI628" s="91">
        <f>SUM(AI$4:AI243)/$BB243</f>
        <v>2774374.6392019275</v>
      </c>
      <c r="AJ628" s="91">
        <f>SUM(AJ$4:AJ243)/$BB243</f>
        <v>8354452.3768800711</v>
      </c>
      <c r="AK628" s="91">
        <f>SUM(AK$4:AK243)/$BB243</f>
        <v>28571204.025712077</v>
      </c>
      <c r="AL628" s="91">
        <f>SUM(AL$4:AL243)/$BB243</f>
        <v>9600282.1116584111</v>
      </c>
      <c r="AM628" s="91">
        <f>SUM(AM$4:AM243)/$BB243</f>
        <v>4893775.8833763273</v>
      </c>
      <c r="AN628" s="91">
        <f>SUM(AN$4:AN243)/$BB243</f>
        <v>1843755.8373389496</v>
      </c>
      <c r="AO628" s="91">
        <f>SUM(AO$4:AO243)/$BB243</f>
        <v>2079536.5743857925</v>
      </c>
      <c r="AP628" s="91">
        <f>SUM(AP$4:AP243)/$BB243</f>
        <v>7854686.2091939058</v>
      </c>
      <c r="AQ628" s="91">
        <f>SUM(AQ$4:AQ243)/$BB243</f>
        <v>6414890.2207256118</v>
      </c>
      <c r="AR628" s="91">
        <f>SUM(AR$4:AR243)/$BB243</f>
        <v>5346504.2712892415</v>
      </c>
      <c r="AS628" s="91">
        <f>SUM(AS$4:AS243)/$BB243</f>
        <v>4363788.6403569505</v>
      </c>
      <c r="AT628" s="91">
        <f>SUM(AT$4:AT243)/$BB243</f>
        <v>6313188.4182871273</v>
      </c>
      <c r="AU628" s="108"/>
      <c r="AV628" s="36"/>
      <c r="AW628" s="36"/>
      <c r="AX628" s="63"/>
      <c r="AY628" s="63"/>
    </row>
    <row r="629" spans="1:51" x14ac:dyDescent="0.25">
      <c r="A629" s="60">
        <v>19633</v>
      </c>
      <c r="B629" s="91">
        <f>SUM(B$4:B244)/$BB244</f>
        <v>5949283.911831989</v>
      </c>
      <c r="C629" s="91">
        <f>SUM(C$4:C244)/$BB244</f>
        <v>6154100.1137554673</v>
      </c>
      <c r="D629" s="91">
        <f>SUM(D$4:D244)/$BB244</f>
        <v>3267503.2790249963</v>
      </c>
      <c r="E629" s="91">
        <f>SUM(E$4:E244)/$BB244</f>
        <v>1498319.6939334502</v>
      </c>
      <c r="F629" s="92">
        <f>SUM(F$4:F244)/$BB244</f>
        <v>2288821.3578674635</v>
      </c>
      <c r="G629" s="92">
        <f>SUM(G$4:G244)/$BB244</f>
        <v>4241158.8964371281</v>
      </c>
      <c r="H629" s="91">
        <f>SUM(H$4:H244)/$BB244</f>
        <v>2115966.6184143224</v>
      </c>
      <c r="I629" s="91">
        <f>SUM(I$4:I244)/$BB244</f>
        <v>3032679.6363465199</v>
      </c>
      <c r="J629" s="91">
        <f>SUM(J$4:J244)/$BB244</f>
        <v>2724312.7537591313</v>
      </c>
      <c r="K629" s="92">
        <f>SUM(K$4:K244)/$BB244</f>
        <v>3256196.5880046254</v>
      </c>
      <c r="L629" s="91">
        <f>SUM(L$4:L244)/$BB244</f>
        <v>733781.81032947253</v>
      </c>
      <c r="M629" s="91">
        <f>SUM(M$4:M244)/$BB244</f>
        <v>2064952.3576282077</v>
      </c>
      <c r="N629" s="91">
        <f>SUM(N$4:N244)/$BB244</f>
        <v>4392000.4441740671</v>
      </c>
      <c r="O629" s="91">
        <f>SUM(O$4:O244)/$BB244</f>
        <v>7915524.8608234916</v>
      </c>
      <c r="P629" s="91">
        <f>SUM(P$4:P244)/$BB244</f>
        <v>2043491.4437667441</v>
      </c>
      <c r="Q629" s="91">
        <f>SUM(Q$4:Q244)/$BB244</f>
        <v>2578692.0251337723</v>
      </c>
      <c r="R629" s="91">
        <f>SUM(R$4:R244)/$BB244</f>
        <v>5541752.2517928556</v>
      </c>
      <c r="S629" s="91">
        <f>SUM(S$4:S244)/$BB244</f>
        <v>2682766.1922305129</v>
      </c>
      <c r="T629" s="91">
        <f>SUM(T$4:T244)/$BB244</f>
        <v>2766868.0855706413</v>
      </c>
      <c r="U629" s="91">
        <f>SUM(U$4:U244)/$BB244</f>
        <v>2191752.3757072622</v>
      </c>
      <c r="V629" s="91">
        <f>SUM(V$4:V244)/$BB244</f>
        <v>4373220.0320563493</v>
      </c>
      <c r="W629" s="91">
        <f>SUM(W$4:W244)/$BB244</f>
        <v>4586987.6412320053</v>
      </c>
      <c r="X629" s="91">
        <f>SUM(X$4:X244)/$BB244</f>
        <v>8154124.929587353</v>
      </c>
      <c r="Y629" s="91">
        <f>SUM(Y$4:Y244)/$BB244</f>
        <v>2535696.4242734471</v>
      </c>
      <c r="Z629" s="91">
        <f>SUM(Z$4:Z244)/$BB244</f>
        <v>3385076.8861650196</v>
      </c>
      <c r="AA629" s="91">
        <f>SUM(AA$4:AA244)/$BB244</f>
        <v>3091073.7952446663</v>
      </c>
      <c r="AB629" s="91">
        <f>SUM(AB$4:AB244)/$BB244</f>
        <v>7358776.9020407945</v>
      </c>
      <c r="AC629" s="91">
        <f>SUM(AC$4:AC244)/$BB244</f>
        <v>4542204.122206212</v>
      </c>
      <c r="AD629" s="91">
        <f>SUM(AD$4:AD244)/$BB244</f>
        <v>6294601.996021769</v>
      </c>
      <c r="AE629" s="91">
        <f>SUM(AE$4:AE244)/$BB244</f>
        <v>3764567.2499795766</v>
      </c>
      <c r="AF629" s="91">
        <f>SUM(AF$4:AF244)/$BB244</f>
        <v>3297860.8319408139</v>
      </c>
      <c r="AG629" s="91">
        <f>SUM(AG$4:AG244)/$BB244</f>
        <v>2907300.4636745043</v>
      </c>
      <c r="AH629" s="91">
        <f>SUM(AH$4:AH244)/$BB244</f>
        <v>2864955.0760977636</v>
      </c>
      <c r="AI629" s="91">
        <f>SUM(AI$4:AI244)/$BB244</f>
        <v>2656825.5314535182</v>
      </c>
      <c r="AJ629" s="91">
        <f>SUM(AJ$4:AJ244)/$BB244</f>
        <v>8000014.7253629714</v>
      </c>
      <c r="AK629" s="91">
        <f>SUM(AK$4:AK244)/$BB244</f>
        <v>27358512.759308092</v>
      </c>
      <c r="AL629" s="91">
        <f>SUM(AL$4:AL244)/$BB244</f>
        <v>9192955.7522034608</v>
      </c>
      <c r="AM629" s="91">
        <f>SUM(AM$4:AM244)/$BB244</f>
        <v>4686252.9371538935</v>
      </c>
      <c r="AN629" s="91">
        <f>SUM(AN$4:AN244)/$BB244</f>
        <v>1765714.163650274</v>
      </c>
      <c r="AO629" s="91">
        <f>SUM(AO$4:AO244)/$BB244</f>
        <v>1991485.3960345245</v>
      </c>
      <c r="AP629" s="91">
        <f>SUM(AP$4:AP244)/$BB244</f>
        <v>7521464.9294988131</v>
      </c>
      <c r="AQ629" s="91">
        <f>SUM(AQ$4:AQ244)/$BB244</f>
        <v>6142792.0202109525</v>
      </c>
      <c r="AR629" s="91">
        <f>SUM(AR$4:AR244)/$BB244</f>
        <v>5119761.829163745</v>
      </c>
      <c r="AS629" s="91">
        <f>SUM(AS$4:AS244)/$BB244</f>
        <v>4178765.0290952697</v>
      </c>
      <c r="AT629" s="91">
        <f>SUM(AT$4:AT244)/$BB244</f>
        <v>6045407.723428146</v>
      </c>
      <c r="AU629" s="108"/>
      <c r="AV629" s="36"/>
      <c r="AW629" s="36"/>
      <c r="AX629" s="63"/>
      <c r="AY629" s="63"/>
    </row>
    <row r="630" spans="1:51" x14ac:dyDescent="0.25">
      <c r="A630" s="60">
        <v>19634</v>
      </c>
      <c r="B630" s="91">
        <f>SUM(B$4:B245)/$BB245</f>
        <v>5705498.223618851</v>
      </c>
      <c r="C630" s="91">
        <f>SUM(C$4:C245)/$BB245</f>
        <v>5901911.8517876584</v>
      </c>
      <c r="D630" s="91">
        <f>SUM(D$4:D245)/$BB245</f>
        <v>3133709.0988204936</v>
      </c>
      <c r="E630" s="91">
        <f>SUM(E$4:E245)/$BB245</f>
        <v>1437089.1827681295</v>
      </c>
      <c r="F630" s="92">
        <f>SUM(F$4:F245)/$BB245</f>
        <v>2195166.8013184099</v>
      </c>
      <c r="G630" s="92">
        <f>SUM(G$4:G245)/$BB245</f>
        <v>4067433.0236904034</v>
      </c>
      <c r="H630" s="91">
        <f>SUM(H$4:H245)/$BB245</f>
        <v>2029402.8881887521</v>
      </c>
      <c r="I630" s="91">
        <f>SUM(I$4:I245)/$BB245</f>
        <v>2908516.7088887836</v>
      </c>
      <c r="J630" s="91">
        <f>SUM(J$4:J245)/$BB245</f>
        <v>2612797.4701537872</v>
      </c>
      <c r="K630" s="92">
        <f>SUM(K$4:K245)/$BB245</f>
        <v>3122860.5898643569</v>
      </c>
      <c r="L630" s="91">
        <f>SUM(L$4:L245)/$BB245</f>
        <v>703909.36063517141</v>
      </c>
      <c r="M630" s="91">
        <f>SUM(M$4:M245)/$BB245</f>
        <v>1980481.7646949666</v>
      </c>
      <c r="N630" s="91">
        <f>SUM(N$4:N245)/$BB245</f>
        <v>4212085.3473279132</v>
      </c>
      <c r="O630" s="91">
        <f>SUM(O$4:O245)/$BB245</f>
        <v>7591091.7121482408</v>
      </c>
      <c r="P630" s="91">
        <f>SUM(P$4:P245)/$BB245</f>
        <v>1959900.409739671</v>
      </c>
      <c r="Q630" s="91">
        <f>SUM(Q$4:Q245)/$BB245</f>
        <v>2473149.6432638718</v>
      </c>
      <c r="R630" s="91">
        <f>SUM(R$4:R245)/$BB245</f>
        <v>5314679.6244871877</v>
      </c>
      <c r="S630" s="91">
        <f>SUM(S$4:S245)/$BB245</f>
        <v>2572955.411289108</v>
      </c>
      <c r="T630" s="91">
        <f>SUM(T$4:T245)/$BB245</f>
        <v>2653607.7469899179</v>
      </c>
      <c r="U630" s="91">
        <f>SUM(U$4:U245)/$BB245</f>
        <v>2102080.5977804367</v>
      </c>
      <c r="V630" s="91">
        <f>SUM(V$4:V245)/$BB245</f>
        <v>4194074.8208511402</v>
      </c>
      <c r="W630" s="91">
        <f>SUM(W$4:W245)/$BB245</f>
        <v>4399074.8891269239</v>
      </c>
      <c r="X630" s="91">
        <f>SUM(X$4:X245)/$BB245</f>
        <v>7819905.8218533453</v>
      </c>
      <c r="Y630" s="91">
        <f>SUM(Y$4:Y245)/$BB245</f>
        <v>2431917.3297027717</v>
      </c>
      <c r="Z630" s="91">
        <f>SUM(Z$4:Z245)/$BB245</f>
        <v>3246460.4686996955</v>
      </c>
      <c r="AA630" s="91">
        <f>SUM(AA$4:AA245)/$BB245</f>
        <v>2964515.8193903184</v>
      </c>
      <c r="AB630" s="91">
        <f>SUM(AB$4:AB245)/$BB245</f>
        <v>7057178.7773283105</v>
      </c>
      <c r="AC630" s="91">
        <f>SUM(AC$4:AC245)/$BB245</f>
        <v>4356127.9286381798</v>
      </c>
      <c r="AD630" s="91">
        <f>SUM(AD$4:AD245)/$BB245</f>
        <v>6036651.4858731013</v>
      </c>
      <c r="AE630" s="91">
        <f>SUM(AE$4:AE245)/$BB245</f>
        <v>3610386.5405138172</v>
      </c>
      <c r="AF630" s="91">
        <f>SUM(AF$4:AF245)/$BB245</f>
        <v>3162821.4702115119</v>
      </c>
      <c r="AG630" s="91">
        <f>SUM(AG$4:AG245)/$BB245</f>
        <v>2788279.9207845307</v>
      </c>
      <c r="AH630" s="91">
        <f>SUM(AH$4:AH245)/$BB245</f>
        <v>2747671.3625915903</v>
      </c>
      <c r="AI630" s="91">
        <f>SUM(AI$4:AI245)/$BB245</f>
        <v>2548078.2056831969</v>
      </c>
      <c r="AJ630" s="91">
        <f>SUM(AJ$4:AJ245)/$BB245</f>
        <v>7672116.4476317996</v>
      </c>
      <c r="AK630" s="91">
        <f>SUM(AK$4:AK245)/$BB245</f>
        <v>26236624.72143019</v>
      </c>
      <c r="AL630" s="91">
        <f>SUM(AL$4:AL245)/$BB245</f>
        <v>8816128.9388953317</v>
      </c>
      <c r="AM630" s="91">
        <f>SUM(AM$4:AM245)/$BB245</f>
        <v>4494268.7640598621</v>
      </c>
      <c r="AN630" s="91">
        <f>SUM(AN$4:AN245)/$BB245</f>
        <v>1693516.0336783766</v>
      </c>
      <c r="AO630" s="91">
        <f>SUM(AO$4:AO245)/$BB245</f>
        <v>1910027.2477319324</v>
      </c>
      <c r="AP630" s="91">
        <f>SUM(AP$4:AP245)/$BB245</f>
        <v>7213194.3954577865</v>
      </c>
      <c r="AQ630" s="91">
        <f>SUM(AQ$4:AQ245)/$BB245</f>
        <v>5891067.8241475374</v>
      </c>
      <c r="AR630" s="91">
        <f>SUM(AR$4:AR245)/$BB245</f>
        <v>4909997.2672924092</v>
      </c>
      <c r="AS630" s="91">
        <f>SUM(AS$4:AS245)/$BB245</f>
        <v>4007595.4978030124</v>
      </c>
      <c r="AT630" s="91">
        <f>SUM(AT$4:AT245)/$BB245</f>
        <v>5797677.749143145</v>
      </c>
      <c r="AU630" s="108"/>
      <c r="AV630" s="36"/>
      <c r="AW630" s="36"/>
      <c r="AX630" s="63"/>
      <c r="AY630" s="63"/>
    </row>
    <row r="631" spans="1:51" x14ac:dyDescent="0.25">
      <c r="A631" s="60">
        <v>19635</v>
      </c>
      <c r="B631" s="91">
        <f>SUM(B$4:B246)/$BB246</f>
        <v>5478795.5377063826</v>
      </c>
      <c r="C631" s="91">
        <f>SUM(C$4:C246)/$BB246</f>
        <v>5667397.0768281361</v>
      </c>
      <c r="D631" s="91">
        <f>SUM(D$4:D246)/$BB246</f>
        <v>3009291.2643929971</v>
      </c>
      <c r="E631" s="91">
        <f>SUM(E$4:E246)/$BB246</f>
        <v>1380149.6589609513</v>
      </c>
      <c r="F631" s="92">
        <f>SUM(F$4:F246)/$BB246</f>
        <v>2108075.6136101424</v>
      </c>
      <c r="G631" s="92">
        <f>SUM(G$4:G246)/$BB246</f>
        <v>3905880.7296984354</v>
      </c>
      <c r="H631" s="91">
        <f>SUM(H$4:H246)/$BB246</f>
        <v>1948905.5549423955</v>
      </c>
      <c r="I631" s="91">
        <f>SUM(I$4:I246)/$BB246</f>
        <v>2793055.1692073033</v>
      </c>
      <c r="J631" s="91">
        <f>SUM(J$4:J246)/$BB246</f>
        <v>2509097.2247149334</v>
      </c>
      <c r="K631" s="92">
        <f>SUM(K$4:K246)/$BB246</f>
        <v>2998873.3468464273</v>
      </c>
      <c r="L631" s="91">
        <f>SUM(L$4:L246)/$BB246</f>
        <v>676130.25321434543</v>
      </c>
      <c r="M631" s="91">
        <f>SUM(M$4:M246)/$BB246</f>
        <v>1901930.7949060022</v>
      </c>
      <c r="N631" s="91">
        <f>SUM(N$4:N246)/$BB246</f>
        <v>4044778.7330308906</v>
      </c>
      <c r="O631" s="91">
        <f>SUM(O$4:O246)/$BB246</f>
        <v>7289395.0081119323</v>
      </c>
      <c r="P631" s="91">
        <f>SUM(P$4:P246)/$BB246</f>
        <v>1882167.4310457883</v>
      </c>
      <c r="Q631" s="91">
        <f>SUM(Q$4:Q246)/$BB246</f>
        <v>2375003.6869046371</v>
      </c>
      <c r="R631" s="91">
        <f>SUM(R$4:R246)/$BB246</f>
        <v>5103520.3495206051</v>
      </c>
      <c r="S631" s="91">
        <f>SUM(S$4:S246)/$BB246</f>
        <v>2470840.1649313434</v>
      </c>
      <c r="T631" s="91">
        <f>SUM(T$4:T246)/$BB246</f>
        <v>2548284.7023703577</v>
      </c>
      <c r="U631" s="91">
        <f>SUM(U$4:U246)/$BB246</f>
        <v>2018692.9968398486</v>
      </c>
      <c r="V631" s="91">
        <f>SUM(V$4:V246)/$BB246</f>
        <v>4027484.1811510134</v>
      </c>
      <c r="W631" s="91">
        <f>SUM(W$4:W246)/$BB246</f>
        <v>4224331.1264782324</v>
      </c>
      <c r="X631" s="91">
        <f>SUM(X$4:X246)/$BB246</f>
        <v>7509108.9385924013</v>
      </c>
      <c r="Y631" s="91">
        <f>SUM(Y$4:Y246)/$BB246</f>
        <v>2335411.1080633085</v>
      </c>
      <c r="Z631" s="91">
        <f>SUM(Z$4:Z246)/$BB246</f>
        <v>3117558.3366048937</v>
      </c>
      <c r="AA631" s="91">
        <f>SUM(AA$4:AA246)/$BB246</f>
        <v>2846827.0786186312</v>
      </c>
      <c r="AB631" s="91">
        <f>SUM(AB$4:AB246)/$BB246</f>
        <v>6776716.8084526025</v>
      </c>
      <c r="AC631" s="91">
        <f>SUM(AC$4:AC246)/$BB246</f>
        <v>4183092.0436375574</v>
      </c>
      <c r="AD631" s="91">
        <f>SUM(AD$4:AD246)/$BB246</f>
        <v>5796778.235895453</v>
      </c>
      <c r="AE631" s="91">
        <f>SUM(AE$4:AE246)/$BB246</f>
        <v>3467010.8134424137</v>
      </c>
      <c r="AF631" s="91">
        <f>SUM(AF$4:AF246)/$BB246</f>
        <v>3037245.7243583295</v>
      </c>
      <c r="AG631" s="91">
        <f>SUM(AG$4:AG246)/$BB246</f>
        <v>2677600.3897969481</v>
      </c>
      <c r="AH631" s="91">
        <f>SUM(AH$4:AH246)/$BB246</f>
        <v>2638606.9396189535</v>
      </c>
      <c r="AI631" s="91">
        <f>SUM(AI$4:AI246)/$BB246</f>
        <v>2446951.9417647086</v>
      </c>
      <c r="AJ631" s="91">
        <f>SUM(AJ$4:AJ246)/$BB246</f>
        <v>7367197.4243674539</v>
      </c>
      <c r="AK631" s="91">
        <f>SUM(AK$4:AK246)/$BB246</f>
        <v>25193359.180021036</v>
      </c>
      <c r="AL631" s="91">
        <f>SUM(AL$4:AL246)/$BB246</f>
        <v>8465710.3189176824</v>
      </c>
      <c r="AM631" s="91">
        <f>SUM(AM$4:AM246)/$BB246</f>
        <v>4315738.9097276917</v>
      </c>
      <c r="AN631" s="91">
        <f>SUM(AN$4:AN246)/$BB246</f>
        <v>1626377.5502440145</v>
      </c>
      <c r="AO631" s="91">
        <f>SUM(AO$4:AO246)/$BB246</f>
        <v>1834277.6931785173</v>
      </c>
      <c r="AP631" s="91">
        <f>SUM(AP$4:AP246)/$BB246</f>
        <v>6926527.5927384254</v>
      </c>
      <c r="AQ631" s="91">
        <f>SUM(AQ$4:AQ246)/$BB246</f>
        <v>5656984.5607321244</v>
      </c>
      <c r="AR631" s="91">
        <f>SUM(AR$4:AR246)/$BB246</f>
        <v>4714933.0836729705</v>
      </c>
      <c r="AS631" s="91">
        <f>SUM(AS$4:AS246)/$BB246</f>
        <v>3848421.5836506383</v>
      </c>
      <c r="AT631" s="91">
        <f>SUM(AT$4:AT246)/$BB246</f>
        <v>5567308.7902324218</v>
      </c>
      <c r="AU631" s="108"/>
      <c r="AV631" s="36"/>
      <c r="AW631" s="36"/>
      <c r="AX631" s="63"/>
      <c r="AY631" s="63"/>
    </row>
    <row r="632" spans="1:51" x14ac:dyDescent="0.25">
      <c r="A632" s="60">
        <v>19636</v>
      </c>
      <c r="B632" s="91">
        <f>SUM(B$4:B247)/$BB247</f>
        <v>5267027.9498842685</v>
      </c>
      <c r="C632" s="91">
        <f>SUM(C$4:C247)/$BB247</f>
        <v>5448332.1091128718</v>
      </c>
      <c r="D632" s="91">
        <f>SUM(D$4:D247)/$BB247</f>
        <v>2893070.0577926892</v>
      </c>
      <c r="E632" s="91">
        <f>SUM(E$4:E247)/$BB247</f>
        <v>1326961.2428123811</v>
      </c>
      <c r="F632" s="91">
        <f>SUM(F$4:F247)/$BB247</f>
        <v>2026721.3279481241</v>
      </c>
      <c r="G632" s="92">
        <f>SUM(G$4:G247)/$BB247</f>
        <v>3754969.5545817716</v>
      </c>
      <c r="H632" s="91">
        <f>SUM(H$4:H247)/$BB247</f>
        <v>1873711.3633526592</v>
      </c>
      <c r="I632" s="91">
        <f>SUM(I$4:I247)/$BB247</f>
        <v>2685200.2255528723</v>
      </c>
      <c r="J632" s="91">
        <f>SUM(J$4:J247)/$BB247</f>
        <v>2412228.7493896419</v>
      </c>
      <c r="K632" s="92">
        <f>SUM(K$4:K247)/$BB247</f>
        <v>2883057.1140169338</v>
      </c>
      <c r="L632" s="91">
        <f>SUM(L$4:L247)/$BB247</f>
        <v>650181.10793402151</v>
      </c>
      <c r="M632" s="91">
        <f>SUM(M$4:M247)/$BB247</f>
        <v>1828554.6393656654</v>
      </c>
      <c r="N632" s="91">
        <f>SUM(N$4:N247)/$BB247</f>
        <v>3888494.1976276063</v>
      </c>
      <c r="O632" s="91">
        <f>SUM(O$4:O247)/$BB247</f>
        <v>7007574.0344116045</v>
      </c>
      <c r="P632" s="91">
        <f>SUM(P$4:P247)/$BB247</f>
        <v>1809555.4631103107</v>
      </c>
      <c r="Q632" s="91">
        <f>SUM(Q$4:Q247)/$BB247</f>
        <v>2283323.551889285</v>
      </c>
      <c r="R632" s="91">
        <f>SUM(R$4:R247)/$BB247</f>
        <v>4906272.2073284835</v>
      </c>
      <c r="S632" s="91">
        <f>SUM(S$4:S247)/$BB247</f>
        <v>2375452.2087946068</v>
      </c>
      <c r="T632" s="91">
        <f>SUM(T$4:T247)/$BB247</f>
        <v>2449900.2916608281</v>
      </c>
      <c r="U632" s="91">
        <f>SUM(U$4:U247)/$BB247</f>
        <v>1940798.9076870098</v>
      </c>
      <c r="V632" s="91">
        <f>SUM(V$4:V247)/$BB247</f>
        <v>3871868.503063316</v>
      </c>
      <c r="W632" s="91">
        <f>SUM(W$4:W247)/$BB247</f>
        <v>4061099.4318753597</v>
      </c>
      <c r="X632" s="91">
        <f>SUM(X$4:X247)/$BB247</f>
        <v>7218787.2727460871</v>
      </c>
      <c r="Y632" s="91">
        <f>SUM(Y$4:Y247)/$BB247</f>
        <v>2245262.7056750408</v>
      </c>
      <c r="Z632" s="91">
        <f>SUM(Z$4:Z247)/$BB247</f>
        <v>2997148.2502145548</v>
      </c>
      <c r="AA632" s="91">
        <f>SUM(AA$4:AA247)/$BB247</f>
        <v>2736891.6624698034</v>
      </c>
      <c r="AB632" s="91">
        <f>SUM(AB$4:AB247)/$BB247</f>
        <v>6514731.6338799754</v>
      </c>
      <c r="AC632" s="91">
        <f>SUM(AC$4:AC247)/$BB247</f>
        <v>4021455.7431515171</v>
      </c>
      <c r="AD632" s="91">
        <f>SUM(AD$4:AD247)/$BB247</f>
        <v>5572707.7507375358</v>
      </c>
      <c r="AE632" s="91">
        <f>SUM(AE$4:AE247)/$BB247</f>
        <v>3333080.5809348589</v>
      </c>
      <c r="AF632" s="91">
        <f>SUM(AF$4:AF247)/$BB247</f>
        <v>2919942.8976365505</v>
      </c>
      <c r="AG632" s="91">
        <f>SUM(AG$4:AG247)/$BB247</f>
        <v>2574212.4236216117</v>
      </c>
      <c r="AH632" s="91">
        <f>SUM(AH$4:AH247)/$BB247</f>
        <v>2536727.6745307478</v>
      </c>
      <c r="AI632" s="91">
        <f>SUM(AI$4:AI247)/$BB247</f>
        <v>2352487.8791220225</v>
      </c>
      <c r="AJ632" s="91">
        <f>SUM(AJ$4:AJ247)/$BB247</f>
        <v>7082366.3833882129</v>
      </c>
      <c r="AK632" s="91">
        <f>SUM(AK$4:AK247)/$BB247</f>
        <v>24218823.695879884</v>
      </c>
      <c r="AL632" s="91">
        <f>SUM(AL$4:AL247)/$BB247</f>
        <v>8138377.18272427</v>
      </c>
      <c r="AM632" s="91">
        <f>SUM(AM$4:AM247)/$BB247</f>
        <v>4148970.5523771229</v>
      </c>
      <c r="AN632" s="91">
        <f>SUM(AN$4:AN247)/$BB247</f>
        <v>1563662.1294890556</v>
      </c>
      <c r="AO632" s="91">
        <f>SUM(AO$4:AO247)/$BB247</f>
        <v>1763518.4964115648</v>
      </c>
      <c r="AP632" s="91">
        <f>SUM(AP$4:AP247)/$BB247</f>
        <v>6658746.3208013363</v>
      </c>
      <c r="AQ632" s="91">
        <f>SUM(AQ$4:AQ247)/$BB247</f>
        <v>5438322.6383197503</v>
      </c>
      <c r="AR632" s="91">
        <f>SUM(AR$4:AR247)/$BB247</f>
        <v>4532719.6743124248</v>
      </c>
      <c r="AS632" s="91">
        <f>SUM(AS$4:AS247)/$BB247</f>
        <v>3699734.0022169445</v>
      </c>
      <c r="AT632" s="91">
        <f>SUM(AT$4:AT247)/$BB247</f>
        <v>5352116.4749180526</v>
      </c>
      <c r="AU632" s="108"/>
      <c r="AV632" s="36"/>
      <c r="AW632" s="36"/>
      <c r="AX632" s="63"/>
      <c r="AY632" s="63"/>
    </row>
    <row r="633" spans="1:51" x14ac:dyDescent="0.25">
      <c r="A633" s="60">
        <v>19637</v>
      </c>
      <c r="B633" s="91">
        <f>SUM(B$4:B248)/$BB248</f>
        <v>5070118.066968265</v>
      </c>
      <c r="C633" s="91">
        <f>SUM(C$4:C248)/$BB248</f>
        <v>5244636.8542753123</v>
      </c>
      <c r="D633" s="91">
        <f>SUM(D$4:D248)/$BB248</f>
        <v>2785002.9727400998</v>
      </c>
      <c r="E633" s="91">
        <f>SUM(E$4:E248)/$BB248</f>
        <v>1277504.5026788295</v>
      </c>
      <c r="F633" s="91">
        <f>SUM(F$4:F248)/$BB248</f>
        <v>1951075.4157475748</v>
      </c>
      <c r="G633" s="92">
        <f>SUM(G$4:G248)/$BB248</f>
        <v>3614646.3598711733</v>
      </c>
      <c r="H633" s="91">
        <f>SUM(H$4:H248)/$BB248</f>
        <v>1803792.8063926473</v>
      </c>
      <c r="I633" s="91">
        <f>SUM(I$4:I248)/$BB248</f>
        <v>2584912.4236438922</v>
      </c>
      <c r="J633" s="91">
        <f>SUM(J$4:J248)/$BB248</f>
        <v>2322156.600186727</v>
      </c>
      <c r="K633" s="91">
        <f>SUM(K$4:K248)/$BB248</f>
        <v>2775367.4277248457</v>
      </c>
      <c r="L633" s="91">
        <f>SUM(L$4:L248)/$BB248</f>
        <v>626052.48970976321</v>
      </c>
      <c r="M633" s="91">
        <f>SUM(M$4:M248)/$BB248</f>
        <v>1760326.5255203217</v>
      </c>
      <c r="N633" s="91">
        <f>SUM(N$4:N248)/$BB248</f>
        <v>3743174.6330613974</v>
      </c>
      <c r="O633" s="91">
        <f>SUM(O$4:O248)/$BB248</f>
        <v>6745525.7726966413</v>
      </c>
      <c r="P633" s="91">
        <f>SUM(P$4:P248)/$BB248</f>
        <v>1742037.9533365113</v>
      </c>
      <c r="Q633" s="91">
        <f>SUM(Q$4:Q248)/$BB248</f>
        <v>2198075.7130423901</v>
      </c>
      <c r="R633" s="91">
        <f>SUM(R$4:R248)/$BB248</f>
        <v>4722863.0881318618</v>
      </c>
      <c r="S633" s="91">
        <f>SUM(S$4:S248)/$BB248</f>
        <v>2286756.6817170507</v>
      </c>
      <c r="T633" s="91">
        <f>SUM(T$4:T248)/$BB248</f>
        <v>2358418.5487403674</v>
      </c>
      <c r="U633" s="91">
        <f>SUM(U$4:U248)/$BB248</f>
        <v>1868369.8645718521</v>
      </c>
      <c r="V633" s="91">
        <f>SUM(V$4:V248)/$BB248</f>
        <v>3727170.8876241902</v>
      </c>
      <c r="W633" s="91">
        <f>SUM(W$4:W248)/$BB248</f>
        <v>3909320.1371890646</v>
      </c>
      <c r="X633" s="91">
        <f>SUM(X$4:X248)/$BB248</f>
        <v>6948834.7213272983</v>
      </c>
      <c r="Y633" s="91">
        <f>SUM(Y$4:Y248)/$BB248</f>
        <v>2161439.1409025579</v>
      </c>
      <c r="Z633" s="91">
        <f>SUM(Z$4:Z248)/$BB248</f>
        <v>2885186.1773675554</v>
      </c>
      <c r="AA633" s="91">
        <f>SUM(AA$4:AA248)/$BB248</f>
        <v>2634669.3557704883</v>
      </c>
      <c r="AB633" s="91">
        <f>SUM(AB$4:AB248)/$BB248</f>
        <v>6271127.4801701522</v>
      </c>
      <c r="AC633" s="91">
        <f>SUM(AC$4:AC248)/$BB248</f>
        <v>3871159.9204486343</v>
      </c>
      <c r="AD633" s="91">
        <f>SUM(AD$4:AD248)/$BB248</f>
        <v>5364358.1470260415</v>
      </c>
      <c r="AE633" s="91">
        <f>SUM(AE$4:AE248)/$BB248</f>
        <v>3208546.9183075461</v>
      </c>
      <c r="AF633" s="91">
        <f>SUM(AF$4:AF248)/$BB248</f>
        <v>2810870.0827892767</v>
      </c>
      <c r="AG633" s="91">
        <f>SUM(AG$4:AG248)/$BB248</f>
        <v>2478078.1956064361</v>
      </c>
      <c r="AH633" s="91">
        <f>SUM(AH$4:AH248)/$BB248</f>
        <v>2441996.294658015</v>
      </c>
      <c r="AI633" s="91">
        <f>SUM(AI$4:AI248)/$BB248</f>
        <v>2264651.4491532031</v>
      </c>
      <c r="AJ633" s="91">
        <f>SUM(AJ$4:AJ248)/$BB248</f>
        <v>6817519.2618334908</v>
      </c>
      <c r="AK633" s="91">
        <f>SUM(AK$4:AK248)/$BB248</f>
        <v>23312662.229387436</v>
      </c>
      <c r="AL633" s="91">
        <f>SUM(AL$4:AL248)/$BB248</f>
        <v>7834009.939730579</v>
      </c>
      <c r="AM633" s="91">
        <f>SUM(AM$4:AM248)/$BB248</f>
        <v>3993902.7621919364</v>
      </c>
      <c r="AN633" s="91">
        <f>SUM(AN$4:AN248)/$BB248</f>
        <v>1505346.8563178754</v>
      </c>
      <c r="AO633" s="91">
        <f>SUM(AO$4:AO248)/$BB248</f>
        <v>1697723.8036207177</v>
      </c>
      <c r="AP633" s="91">
        <f>SUM(AP$4:AP248)/$BB248</f>
        <v>6409752.7457519546</v>
      </c>
      <c r="AQ633" s="91">
        <f>SUM(AQ$4:AQ248)/$BB248</f>
        <v>5235002.1682887962</v>
      </c>
      <c r="AR633" s="91">
        <f>SUM(AR$4:AR248)/$BB248</f>
        <v>4363290.4666961739</v>
      </c>
      <c r="AS633" s="91">
        <f>SUM(AS$4:AS248)/$BB248</f>
        <v>3561478.4293199885</v>
      </c>
      <c r="AT633" s="91">
        <f>SUM(AT$4:AT248)/$BB248</f>
        <v>5152022.1821653638</v>
      </c>
      <c r="AU633" s="108"/>
      <c r="AV633" s="36"/>
      <c r="AW633" s="36"/>
      <c r="AX633" s="63"/>
      <c r="AY633" s="63"/>
    </row>
    <row r="634" spans="1:51" x14ac:dyDescent="0.25">
      <c r="A634" s="60">
        <v>19638</v>
      </c>
      <c r="B634" s="91">
        <f>SUM(B$4:B249)/$BB249</f>
        <v>4885423.3386282697</v>
      </c>
      <c r="C634" s="91">
        <f>SUM(C$4:C249)/$BB249</f>
        <v>5053577.7239321899</v>
      </c>
      <c r="D634" s="91">
        <f>SUM(D$4:D249)/$BB249</f>
        <v>2683639.7798020858</v>
      </c>
      <c r="E634" s="91">
        <f>SUM(E$4:E249)/$BB249</f>
        <v>1231115.7519917984</v>
      </c>
      <c r="F634" s="91">
        <f>SUM(F$4:F249)/$BB249</f>
        <v>1880120.8241820047</v>
      </c>
      <c r="G634" s="92">
        <f>SUM(G$4:G249)/$BB249</f>
        <v>3483029.2349067279</v>
      </c>
      <c r="H634" s="91">
        <f>SUM(H$4:H249)/$BB249</f>
        <v>1738211.6163513919</v>
      </c>
      <c r="I634" s="91">
        <f>SUM(I$4:I249)/$BB249</f>
        <v>2490845.9383858568</v>
      </c>
      <c r="J634" s="91">
        <f>SUM(J$4:J249)/$BB249</f>
        <v>2237672.0527210599</v>
      </c>
      <c r="K634" s="91">
        <f>SUM(K$4:K249)/$BB249</f>
        <v>2674357.2093169284</v>
      </c>
      <c r="L634" s="91">
        <f>SUM(L$4:L249)/$BB249</f>
        <v>603420.59456265043</v>
      </c>
      <c r="M634" s="91">
        <f>SUM(M$4:M249)/$BB249</f>
        <v>1696330.823259728</v>
      </c>
      <c r="N634" s="91">
        <f>SUM(N$4:N249)/$BB249</f>
        <v>3606869.8419612464</v>
      </c>
      <c r="O634" s="91">
        <f>SUM(O$4:O249)/$BB249</f>
        <v>6499733.5108746234</v>
      </c>
      <c r="P634" s="91">
        <f>SUM(P$4:P249)/$BB249</f>
        <v>1678708.8493830869</v>
      </c>
      <c r="Q634" s="91">
        <f>SUM(Q$4:Q249)/$BB249</f>
        <v>2118116.1740134307</v>
      </c>
      <c r="R634" s="91">
        <f>SUM(R$4:R249)/$BB249</f>
        <v>4550831.6421037307</v>
      </c>
      <c r="S634" s="91">
        <f>SUM(S$4:S249)/$BB249</f>
        <v>2203563.3050019783</v>
      </c>
      <c r="T634" s="91">
        <f>SUM(T$4:T249)/$BB249</f>
        <v>2272611.8098600442</v>
      </c>
      <c r="U634" s="91">
        <f>SUM(U$4:U249)/$BB249</f>
        <v>1800433.8888003193</v>
      </c>
      <c r="V634" s="91">
        <f>SUM(V$4:V249)/$BB249</f>
        <v>3591449.5087893764</v>
      </c>
      <c r="W634" s="91">
        <f>SUM(W$4:W249)/$BB249</f>
        <v>3766956.368095417</v>
      </c>
      <c r="X634" s="91">
        <f>SUM(X$4:X249)/$BB249</f>
        <v>6695628.4788151821</v>
      </c>
      <c r="Y634" s="91">
        <f>SUM(Y$4:Y249)/$BB249</f>
        <v>2082815.5429056657</v>
      </c>
      <c r="Z634" s="91">
        <f>SUM(Z$4:Z249)/$BB249</f>
        <v>2780169.6131717199</v>
      </c>
      <c r="AA634" s="91">
        <f>SUM(AA$4:AA249)/$BB249</f>
        <v>2538788.3721383815</v>
      </c>
      <c r="AB634" s="91">
        <f>SUM(AB$4:AB249)/$BB249</f>
        <v>6042635.1640880108</v>
      </c>
      <c r="AC634" s="91">
        <f>SUM(AC$4:AC249)/$BB249</f>
        <v>3730187.6249291706</v>
      </c>
      <c r="AD634" s="91">
        <f>SUM(AD$4:AD249)/$BB249</f>
        <v>5168933.3454961916</v>
      </c>
      <c r="AE634" s="91">
        <f>SUM(AE$4:AE249)/$BB249</f>
        <v>3091738.5721310973</v>
      </c>
      <c r="AF634" s="91">
        <f>SUM(AF$4:AF249)/$BB249</f>
        <v>2708563.5571188028</v>
      </c>
      <c r="AG634" s="91">
        <f>SUM(AG$4:AG249)/$BB249</f>
        <v>2387907.6263454258</v>
      </c>
      <c r="AH634" s="91">
        <f>SUM(AH$4:AH249)/$BB249</f>
        <v>2353141.5454532285</v>
      </c>
      <c r="AI634" s="91">
        <f>SUM(AI$4:AI249)/$BB249</f>
        <v>2182263.9338595178</v>
      </c>
      <c r="AJ634" s="91">
        <f>SUM(AJ$4:AJ249)/$BB249</f>
        <v>6569101.7349013053</v>
      </c>
      <c r="AK634" s="91">
        <f>SUM(AK$4:AK249)/$BB249</f>
        <v>22462713.752830923</v>
      </c>
      <c r="AL634" s="91">
        <f>SUM(AL$4:AL249)/$BB249</f>
        <v>7548523.8888115166</v>
      </c>
      <c r="AM634" s="91">
        <f>SUM(AM$4:AM249)/$BB249</f>
        <v>3848454.4982570601</v>
      </c>
      <c r="AN634" s="91">
        <f>SUM(AN$4:AN249)/$BB249</f>
        <v>1450649.1484829534</v>
      </c>
      <c r="AO634" s="91">
        <f>SUM(AO$4:AO249)/$BB249</f>
        <v>1636010.6556635376</v>
      </c>
      <c r="AP634" s="91">
        <f>SUM(AP$4:AP249)/$BB249</f>
        <v>6176205.3039185163</v>
      </c>
      <c r="AQ634" s="91">
        <f>SUM(AQ$4:AQ249)/$BB249</f>
        <v>5044294.5388669958</v>
      </c>
      <c r="AR634" s="91">
        <f>SUM(AR$4:AR249)/$BB249</f>
        <v>4204371.6837662812</v>
      </c>
      <c r="AS634" s="91">
        <f>SUM(AS$4:AS249)/$BB249</f>
        <v>3431799.4509320641</v>
      </c>
      <c r="AT634" s="91">
        <f>SUM(AT$4:AT249)/$BB249</f>
        <v>4964340.5968312575</v>
      </c>
      <c r="AU634" s="108"/>
      <c r="AV634" s="36"/>
      <c r="AW634" s="36"/>
      <c r="AX634" s="63"/>
      <c r="AY634" s="63"/>
    </row>
    <row r="635" spans="1:51" x14ac:dyDescent="0.25">
      <c r="A635" s="60">
        <v>19639</v>
      </c>
      <c r="B635" s="91">
        <f>SUM(B$4:B250)/$BB250</f>
        <v>4711866.9180921577</v>
      </c>
      <c r="C635" s="91">
        <f>SUM(C$4:C250)/$BB250</f>
        <v>4874040.7600340853</v>
      </c>
      <c r="D635" s="91">
        <f>SUM(D$4:D250)/$BB250</f>
        <v>2588389.4651900553</v>
      </c>
      <c r="E635" s="91">
        <f>SUM(E$4:E250)/$BB250</f>
        <v>1187524.4944307087</v>
      </c>
      <c r="F635" s="91">
        <f>SUM(F$4:F250)/$BB250</f>
        <v>1813447.8909973532</v>
      </c>
      <c r="G635" s="92">
        <f>SUM(G$4:G250)/$BB250</f>
        <v>3359348.8370417361</v>
      </c>
      <c r="H635" s="91">
        <f>SUM(H$4:H250)/$BB250</f>
        <v>1676585.396001718</v>
      </c>
      <c r="I635" s="91">
        <f>SUM(I$4:I250)/$BB250</f>
        <v>2402452.2962253764</v>
      </c>
      <c r="J635" s="91">
        <f>SUM(J$4:J250)/$BB250</f>
        <v>2158282.4971032385</v>
      </c>
      <c r="K635" s="91">
        <f>SUM(K$4:K250)/$BB250</f>
        <v>2579437.5437464463</v>
      </c>
      <c r="L635" s="91">
        <f>SUM(L$4:L250)/$BB250</f>
        <v>582153.43987029872</v>
      </c>
      <c r="M635" s="91">
        <f>SUM(M$4:M250)/$BB250</f>
        <v>1636194.3905751766</v>
      </c>
      <c r="N635" s="91">
        <f>SUM(N$4:N250)/$BB250</f>
        <v>3478785.1011469746</v>
      </c>
      <c r="O635" s="91">
        <f>SUM(O$4:O250)/$BB250</f>
        <v>6268764.188463416</v>
      </c>
      <c r="P635" s="91">
        <f>SUM(P$4:P250)/$BB250</f>
        <v>1619198.8858652839</v>
      </c>
      <c r="Q635" s="91">
        <f>SUM(Q$4:Q250)/$BB250</f>
        <v>2042978.7102785071</v>
      </c>
      <c r="R635" s="91">
        <f>SUM(R$4:R250)/$BB250</f>
        <v>4389174.8479695953</v>
      </c>
      <c r="S635" s="91">
        <f>SUM(S$4:S250)/$BB250</f>
        <v>2125387.0033977199</v>
      </c>
      <c r="T635" s="91">
        <f>SUM(T$4:T250)/$BB250</f>
        <v>2191979.7617607545</v>
      </c>
      <c r="U635" s="91">
        <f>SUM(U$4:U250)/$BB250</f>
        <v>1736594.8589184075</v>
      </c>
      <c r="V635" s="91">
        <f>SUM(V$4:V250)/$BB250</f>
        <v>3463913.038959919</v>
      </c>
      <c r="W635" s="91">
        <f>SUM(W$4:W250)/$BB250</f>
        <v>3633178.0729747461</v>
      </c>
      <c r="X635" s="91">
        <f>SUM(X$4:X250)/$BB250</f>
        <v>6457692.2634840179</v>
      </c>
      <c r="Y635" s="91">
        <f>SUM(Y$4:Y250)/$BB250</f>
        <v>2008933.4732673636</v>
      </c>
      <c r="Z635" s="91">
        <f>SUM(Z$4:Z250)/$BB250</f>
        <v>2681486.2448335607</v>
      </c>
      <c r="AA635" s="91">
        <f>SUM(AA$4:AA250)/$BB250</f>
        <v>2448689.6590685453</v>
      </c>
      <c r="AB635" s="91">
        <f>SUM(AB$4:AB250)/$BB250</f>
        <v>5827922.4863095852</v>
      </c>
      <c r="AC635" s="91">
        <f>SUM(AC$4:AC250)/$BB250</f>
        <v>3597716.9139549443</v>
      </c>
      <c r="AD635" s="91">
        <f>SUM(AD$4:AD250)/$BB250</f>
        <v>4985293.942069645</v>
      </c>
      <c r="AE635" s="91">
        <f>SUM(AE$4:AE250)/$BB250</f>
        <v>2981974.4893491226</v>
      </c>
      <c r="AF635" s="91">
        <f>SUM(AF$4:AF250)/$BB250</f>
        <v>2612426.8060968141</v>
      </c>
      <c r="AG635" s="91">
        <f>SUM(AG$4:AG250)/$BB250</f>
        <v>2303174.955389305</v>
      </c>
      <c r="AH635" s="91">
        <f>SUM(AH$4:AH250)/$BB250</f>
        <v>2269645.3383700824</v>
      </c>
      <c r="AI635" s="91">
        <f>SUM(AI$4:AI250)/$BB250</f>
        <v>2104844.9488866972</v>
      </c>
      <c r="AJ635" s="91">
        <f>SUM(AJ$4:AJ250)/$BB250</f>
        <v>6335665.4402657095</v>
      </c>
      <c r="AK635" s="91">
        <f>SUM(AK$4:AK250)/$BB250</f>
        <v>21664022.881505787</v>
      </c>
      <c r="AL635" s="91">
        <f>SUM(AL$4:AL250)/$BB250</f>
        <v>7280254.5521723581</v>
      </c>
      <c r="AM635" s="91">
        <f>SUM(AM$4:AM250)/$BB250</f>
        <v>3711777.7256442779</v>
      </c>
      <c r="AN635" s="91">
        <f>SUM(AN$4:AN250)/$BB250</f>
        <v>1399250.0614234328</v>
      </c>
      <c r="AO635" s="91">
        <f>SUM(AO$4:AO250)/$BB250</f>
        <v>1578019.2068326506</v>
      </c>
      <c r="AP635" s="91">
        <f>SUM(AP$4:AP250)/$BB250</f>
        <v>5956742.3279676521</v>
      </c>
      <c r="AQ635" s="91">
        <f>SUM(AQ$4:AQ250)/$BB250</f>
        <v>4865087.8457313757</v>
      </c>
      <c r="AR635" s="91">
        <f>SUM(AR$4:AR250)/$BB250</f>
        <v>4055036.7552978909</v>
      </c>
      <c r="AS635" s="91">
        <f>SUM(AS$4:AS250)/$BB250</f>
        <v>3309940.9696010607</v>
      </c>
      <c r="AT635" s="91">
        <f>SUM(AT$4:AT250)/$BB250</f>
        <v>4787977.4569174657</v>
      </c>
      <c r="AU635" s="108"/>
      <c r="AV635" s="36"/>
      <c r="AW635" s="36"/>
      <c r="AX635" s="63"/>
      <c r="AY635" s="63"/>
    </row>
  </sheetData>
  <phoneticPr fontId="0" type="noConversion"/>
  <printOptions horizontalCentered="1"/>
  <pageMargins left="0.27" right="0.25" top="0.66" bottom="0.25" header="0.3" footer="0.24"/>
  <pageSetup scale="34" orientation="portrait" r:id="rId1"/>
  <headerFooter alignWithMargins="0">
    <oddHeader xml:space="preserve">&amp;L&amp;"Arial,Regular"&amp;7bvanalen [C:\Documents and Settings\bvanalen\My Documents\Fish\Data\Redoubt\2012\Redoubt 2012 Daily Sockeye Coho Prediction Model.xlsx]&amp;A; Last Saved 5/4/2012 10:10:55 AM; Printed &amp;D &amp;T; Page &amp;P of &amp;N&amp;8  </oddHeader>
  </headerFooter>
  <rowBreaks count="4" manualBreakCount="4">
    <brk id="132" max="16383" man="1"/>
    <brk id="258" max="16383" man="1"/>
    <brk id="384" max="16383" man="1"/>
    <brk id="511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2:B50"/>
  <sheetViews>
    <sheetView zoomScale="80" zoomScaleNormal="110" workbookViewId="0">
      <selection activeCell="R46" sqref="R46"/>
    </sheetView>
  </sheetViews>
  <sheetFormatPr defaultRowHeight="12" x14ac:dyDescent="0.2"/>
  <cols>
    <col min="1" max="1" width="12.109375" customWidth="1"/>
    <col min="2" max="2" width="11.33203125" bestFit="1" customWidth="1"/>
  </cols>
  <sheetData>
    <row r="2" ht="9.75" customHeight="1" x14ac:dyDescent="0.2"/>
    <row r="46" spans="1:2" ht="17.399999999999999" x14ac:dyDescent="0.3">
      <c r="A46" s="2" t="s">
        <v>75</v>
      </c>
      <c r="B46" s="2" t="str">
        <f>"Inseason predictions of the Redoubt Lake sockeye escapement, "&amp;MAX('Sockeye w EM Fill-in'!B3:AU3)+1&amp;"."</f>
        <v>Inseason predictions of the Redoubt Lake sockeye escapement, 2026.</v>
      </c>
    </row>
    <row r="47" spans="1:2" ht="17.399999999999999" x14ac:dyDescent="0.3">
      <c r="B47" s="6" t="str">
        <f>"(Based on weir counts through "&amp;MONTH(Currentyear!C4)&amp;"/"&amp;DAY(Currentyear!C4)&amp;")"</f>
        <v>(Based on weir counts through 8/30)</v>
      </c>
    </row>
    <row r="50" spans="2:2" x14ac:dyDescent="0.2">
      <c r="B50" s="111"/>
    </row>
  </sheetData>
  <phoneticPr fontId="0" type="noConversion"/>
  <pageMargins left="0.75" right="0.75" top="1" bottom="1" header="0.5" footer="0.5"/>
  <pageSetup scale="72" orientation="portrait" r:id="rId1"/>
  <headerFooter alignWithMargins="0">
    <oddHeader xml:space="preserve">&amp;L&amp;"Arial,Regular"&amp;7bvanalen [C:\Documents and Settings\bvanalen\My Documents\Fish\Data\Redoubt\2012\Redoubt 2012 Daily Sockeye Coho Prediction Model.xlsx]&amp;A; Last Saved 5/4/2012 10:10:55 AM; Printed &amp;D &amp;T; Page &amp;P of &amp;N&amp;8  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2:B47"/>
  <sheetViews>
    <sheetView zoomScale="70" zoomScaleNormal="70" workbookViewId="0">
      <selection activeCell="N33" sqref="N33"/>
    </sheetView>
  </sheetViews>
  <sheetFormatPr defaultRowHeight="12" x14ac:dyDescent="0.2"/>
  <cols>
    <col min="1" max="1" width="12.109375" customWidth="1"/>
    <col min="2" max="2" width="11.33203125" bestFit="1" customWidth="1"/>
  </cols>
  <sheetData>
    <row r="2" ht="9.75" customHeight="1" x14ac:dyDescent="0.2"/>
    <row r="46" spans="1:2" ht="17.399999999999999" x14ac:dyDescent="0.3">
      <c r="A46" s="2" t="s">
        <v>75</v>
      </c>
      <c r="B46" s="2" t="str">
        <f>"Inseason predictions of the Redoubt Lake Coho Salmon escapement, "&amp;MAX('Sockeye w EM Fill-in'!B3:AO3)+1&amp;"."</f>
        <v>Inseason predictions of the Redoubt Lake Coho Salmon escapement, 2020.</v>
      </c>
    </row>
    <row r="47" spans="1:2" ht="17.399999999999999" x14ac:dyDescent="0.3">
      <c r="B47" s="6" t="str">
        <f>"(Based on weir counts through "&amp;MONTH(Currentyear!C4)&amp;"/"&amp;DAY(Currentyear!C4)&amp;")"</f>
        <v>(Based on weir counts through 8/30)</v>
      </c>
    </row>
  </sheetData>
  <phoneticPr fontId="0" type="noConversion"/>
  <pageMargins left="0.75" right="0.75" top="1" bottom="1" header="0.5" footer="0.5"/>
  <pageSetup scale="72" orientation="portrait" r:id="rId1"/>
  <headerFooter alignWithMargins="0">
    <oddHeader xml:space="preserve">&amp;L&amp;"Arial,Regular"&amp;7bvanalen [C:\Documents and Settings\bvanalen\My Documents\Fish\Data\Redoubt\2012\Redoubt 2012 Daily Sockeye Coho Prediction Model.xlsx]&amp;A; Last Saved 5/4/2012 10:10:55 AM; Printed &amp;D &amp;T; Page &amp;P of &amp;N&amp;8  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read me</vt:lpstr>
      <vt:lpstr>Currentyear</vt:lpstr>
      <vt:lpstr>Sockeye w EM Fill-in</vt:lpstr>
      <vt:lpstr>Coho w EM Fill-in</vt:lpstr>
      <vt:lpstr>sockeye prediction figure</vt:lpstr>
      <vt:lpstr>coho prediction figure</vt:lpstr>
      <vt:lpstr>sockeyemape chart</vt:lpstr>
      <vt:lpstr>'Coho w EM Fill-in'!Print_Area</vt:lpstr>
      <vt:lpstr>'Sockeye w EM Fill-in'!Print_Area</vt:lpstr>
      <vt:lpstr>'Coho w EM Fill-in'!Print_Titles</vt:lpstr>
      <vt:lpstr>'Sockeye w EM Fill-in'!Print_Titles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Van Alen</dc:creator>
  <cp:keywords/>
  <dc:description/>
  <cp:lastModifiedBy>Blake Toney</cp:lastModifiedBy>
  <cp:revision/>
  <dcterms:created xsi:type="dcterms:W3CDTF">1997-07-14T18:31:14Z</dcterms:created>
  <dcterms:modified xsi:type="dcterms:W3CDTF">2026-05-06T16:47:39Z</dcterms:modified>
  <cp:category/>
  <cp:contentStatus/>
</cp:coreProperties>
</file>