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vogler\repos\research-and-analysis\lunatic\data\"/>
    </mc:Choice>
  </mc:AlternateContent>
  <xr:revisionPtr revIDLastSave="0" documentId="13_ncr:9_{21FC71E3-4AD4-4DE5-AAF2-4EB343A5E6DC}" xr6:coauthVersionLast="47" xr6:coauthVersionMax="47" xr10:uidLastSave="{00000000-0000-0000-0000-000000000000}"/>
  <bookViews>
    <workbookView xWindow="-120" yWindow="-120" windowWidth="29040" windowHeight="17520" xr2:uid="{0639A285-3DA1-4A3B-8A9C-57ADDA98F353}"/>
  </bookViews>
  <sheets>
    <sheet name="2025-01-28_162443_401155_LU (4)" sheetId="5" r:id="rId1"/>
    <sheet name="2025-01-28_162443_401155_LU (3)" sheetId="3" r:id="rId2"/>
  </sheets>
  <calcPr calcId="0"/>
</workbook>
</file>

<file path=xl/calcChain.xml><?xml version="1.0" encoding="utf-8"?>
<calcChain xmlns="http://schemas.openxmlformats.org/spreadsheetml/2006/main">
  <c r="E50" i="5" l="1"/>
  <c r="D50" i="5"/>
  <c r="E47" i="5"/>
  <c r="D47" i="5"/>
  <c r="E44" i="5"/>
  <c r="D44" i="5"/>
  <c r="E41" i="5"/>
  <c r="D41" i="5"/>
  <c r="E49" i="5"/>
  <c r="D49" i="5"/>
  <c r="E46" i="5"/>
  <c r="D46" i="5"/>
  <c r="E43" i="5"/>
  <c r="D43" i="5"/>
  <c r="E40" i="5"/>
  <c r="D40" i="5"/>
  <c r="E48" i="5"/>
  <c r="D48" i="5"/>
  <c r="E45" i="5"/>
  <c r="D45" i="5"/>
  <c r="E42" i="5"/>
  <c r="D42" i="5"/>
  <c r="E39" i="5"/>
  <c r="D39" i="5"/>
  <c r="E38" i="5"/>
  <c r="D38" i="5"/>
  <c r="E35" i="5"/>
  <c r="D35" i="5"/>
  <c r="E32" i="5"/>
  <c r="D32" i="5"/>
  <c r="E29" i="5"/>
  <c r="D29" i="5"/>
  <c r="E37" i="5"/>
  <c r="D37" i="5"/>
  <c r="E34" i="5"/>
  <c r="D34" i="5"/>
  <c r="E31" i="5"/>
  <c r="D31" i="5"/>
  <c r="E28" i="5"/>
  <c r="D28" i="5"/>
  <c r="E36" i="5"/>
  <c r="D36" i="5"/>
  <c r="E33" i="5"/>
  <c r="D33" i="5"/>
  <c r="E30" i="5"/>
  <c r="D30" i="5"/>
  <c r="E27" i="5"/>
  <c r="D27" i="5"/>
  <c r="E24" i="5"/>
  <c r="D24" i="5"/>
  <c r="E21" i="5"/>
  <c r="D21" i="5"/>
  <c r="E19" i="5"/>
  <c r="D19" i="5"/>
  <c r="E16" i="5"/>
  <c r="D16" i="5"/>
  <c r="E26" i="5"/>
  <c r="D26" i="5"/>
  <c r="E22" i="5"/>
  <c r="D22" i="5"/>
  <c r="E20" i="5"/>
  <c r="D20" i="5"/>
  <c r="E17" i="5"/>
  <c r="D17" i="5"/>
  <c r="E25" i="5"/>
  <c r="D25" i="5"/>
  <c r="E23" i="5"/>
  <c r="D23" i="5"/>
  <c r="E18" i="5"/>
  <c r="D18" i="5"/>
  <c r="E15" i="5"/>
  <c r="D15" i="5"/>
  <c r="E13" i="5"/>
  <c r="D13" i="5"/>
  <c r="E11" i="5"/>
  <c r="D11" i="5"/>
  <c r="E8" i="5"/>
  <c r="D8" i="5"/>
  <c r="E5" i="5"/>
  <c r="D5" i="5"/>
  <c r="E12" i="5"/>
  <c r="D12" i="5"/>
  <c r="E9" i="5"/>
  <c r="D9" i="5"/>
  <c r="E6" i="5"/>
  <c r="D6" i="5"/>
  <c r="E4" i="5"/>
  <c r="D4" i="5"/>
  <c r="E14" i="5"/>
  <c r="D14" i="5"/>
  <c r="E10" i="5"/>
  <c r="D10" i="5"/>
  <c r="E7" i="5"/>
  <c r="D7" i="5"/>
  <c r="E3" i="5"/>
  <c r="D3" i="5"/>
  <c r="R2" i="5"/>
  <c r="Q2" i="5"/>
  <c r="P2" i="5"/>
  <c r="O50" i="5" s="1"/>
  <c r="O2" i="5"/>
  <c r="R2" i="3"/>
  <c r="Q9" i="3" s="1"/>
  <c r="Q2" i="3"/>
  <c r="P2" i="3"/>
  <c r="O2" i="3"/>
  <c r="E7" i="3"/>
  <c r="E11" i="3"/>
  <c r="E15" i="3"/>
  <c r="E19" i="3"/>
  <c r="E23" i="3"/>
  <c r="E27" i="3"/>
  <c r="E31" i="3"/>
  <c r="E35" i="3"/>
  <c r="E39" i="3"/>
  <c r="E43" i="3"/>
  <c r="E47" i="3"/>
  <c r="E4" i="3"/>
  <c r="E8" i="3"/>
  <c r="E12" i="3"/>
  <c r="E16" i="3"/>
  <c r="E20" i="3"/>
  <c r="E24" i="3"/>
  <c r="E28" i="3"/>
  <c r="E32" i="3"/>
  <c r="E36" i="3"/>
  <c r="E40" i="3"/>
  <c r="E44" i="3"/>
  <c r="E48" i="3"/>
  <c r="E5" i="3"/>
  <c r="E9" i="3"/>
  <c r="E13" i="3"/>
  <c r="E17" i="3"/>
  <c r="E21" i="3"/>
  <c r="E25" i="3"/>
  <c r="E29" i="3"/>
  <c r="E33" i="3"/>
  <c r="E37" i="3"/>
  <c r="E41" i="3"/>
  <c r="E45" i="3"/>
  <c r="E49" i="3"/>
  <c r="E6" i="3"/>
  <c r="E10" i="3"/>
  <c r="E14" i="3"/>
  <c r="E18" i="3"/>
  <c r="E22" i="3"/>
  <c r="E26" i="3"/>
  <c r="E30" i="3"/>
  <c r="E34" i="3"/>
  <c r="E38" i="3"/>
  <c r="E42" i="3"/>
  <c r="E46" i="3"/>
  <c r="E50" i="3"/>
  <c r="E3" i="3"/>
  <c r="D7" i="3"/>
  <c r="D11" i="3"/>
  <c r="D15" i="3"/>
  <c r="D19" i="3"/>
  <c r="D23" i="3"/>
  <c r="D27" i="3"/>
  <c r="D31" i="3"/>
  <c r="D35" i="3"/>
  <c r="D39" i="3"/>
  <c r="D43" i="3"/>
  <c r="D47" i="3"/>
  <c r="D4" i="3"/>
  <c r="D8" i="3"/>
  <c r="D12" i="3"/>
  <c r="D16" i="3"/>
  <c r="D20" i="3"/>
  <c r="D24" i="3"/>
  <c r="D28" i="3"/>
  <c r="D32" i="3"/>
  <c r="D36" i="3"/>
  <c r="D40" i="3"/>
  <c r="D44" i="3"/>
  <c r="D48" i="3"/>
  <c r="D5" i="3"/>
  <c r="D9" i="3"/>
  <c r="D13" i="3"/>
  <c r="D17" i="3"/>
  <c r="D21" i="3"/>
  <c r="D25" i="3"/>
  <c r="D29" i="3"/>
  <c r="D33" i="3"/>
  <c r="D37" i="3"/>
  <c r="D41" i="3"/>
  <c r="D45" i="3"/>
  <c r="D49" i="3"/>
  <c r="D6" i="3"/>
  <c r="D10" i="3"/>
  <c r="D14" i="3"/>
  <c r="D18" i="3"/>
  <c r="D22" i="3"/>
  <c r="D26" i="3"/>
  <c r="D30" i="3"/>
  <c r="D34" i="3"/>
  <c r="D38" i="3"/>
  <c r="D42" i="3"/>
  <c r="D46" i="3"/>
  <c r="D50" i="3"/>
  <c r="D3" i="3"/>
  <c r="O3" i="5" l="1"/>
  <c r="O45" i="5"/>
  <c r="Q50" i="5"/>
  <c r="Q15" i="5"/>
  <c r="Q31" i="5"/>
  <c r="Q47" i="5"/>
  <c r="Q9" i="5"/>
  <c r="Q25" i="5"/>
  <c r="Q41" i="5"/>
  <c r="Q3" i="5"/>
  <c r="Q19" i="5"/>
  <c r="Q35" i="5"/>
  <c r="Q13" i="5"/>
  <c r="Q29" i="5"/>
  <c r="Q45" i="5"/>
  <c r="Q7" i="5"/>
  <c r="Q23" i="5"/>
  <c r="Q39" i="5"/>
  <c r="Q17" i="5"/>
  <c r="Q33" i="5"/>
  <c r="Q49" i="5"/>
  <c r="Q11" i="5"/>
  <c r="Q27" i="5"/>
  <c r="Q43" i="5"/>
  <c r="Q5" i="5"/>
  <c r="Q21" i="5"/>
  <c r="Q37" i="5"/>
  <c r="O4" i="5"/>
  <c r="O15" i="5"/>
  <c r="O16" i="5"/>
  <c r="O33" i="5"/>
  <c r="O49" i="5"/>
  <c r="O9" i="5"/>
  <c r="O11" i="5"/>
  <c r="O23" i="5"/>
  <c r="O22" i="5"/>
  <c r="O27" i="5"/>
  <c r="O31" i="5"/>
  <c r="O39" i="5"/>
  <c r="O43" i="5"/>
  <c r="O47" i="5"/>
  <c r="O7" i="5"/>
  <c r="O14" i="5"/>
  <c r="O6" i="5"/>
  <c r="O12" i="5"/>
  <c r="O8" i="5"/>
  <c r="O13" i="5"/>
  <c r="O18" i="5"/>
  <c r="O25" i="5"/>
  <c r="O20" i="5"/>
  <c r="O26" i="5"/>
  <c r="O19" i="5"/>
  <c r="O24" i="5"/>
  <c r="O28" i="5"/>
  <c r="O30" i="5"/>
  <c r="O32" i="5"/>
  <c r="O34" i="5"/>
  <c r="O36" i="5"/>
  <c r="O38" i="5"/>
  <c r="O40" i="5"/>
  <c r="O42" i="5"/>
  <c r="O44" i="5"/>
  <c r="O46" i="5"/>
  <c r="O48" i="5"/>
  <c r="O10" i="5"/>
  <c r="O5" i="5"/>
  <c r="O17" i="5"/>
  <c r="O21" i="5"/>
  <c r="O29" i="5"/>
  <c r="O35" i="5"/>
  <c r="O37" i="5"/>
  <c r="O41" i="5"/>
  <c r="Q4" i="5"/>
  <c r="Q6" i="5"/>
  <c r="Q8" i="5"/>
  <c r="Q10" i="5"/>
  <c r="Q12" i="5"/>
  <c r="Q14" i="5"/>
  <c r="Q16" i="5"/>
  <c r="Q18" i="5"/>
  <c r="Q20" i="5"/>
  <c r="Q22" i="5"/>
  <c r="Q24" i="5"/>
  <c r="Q26" i="5"/>
  <c r="Q28" i="5"/>
  <c r="Q30" i="5"/>
  <c r="Q32" i="5"/>
  <c r="Q34" i="5"/>
  <c r="Q36" i="5"/>
  <c r="Q38" i="5"/>
  <c r="Q40" i="5"/>
  <c r="Q42" i="5"/>
  <c r="Q44" i="5"/>
  <c r="Q46" i="5"/>
  <c r="Q48" i="5"/>
  <c r="Q49" i="3"/>
  <c r="Q39" i="3"/>
  <c r="Q29" i="3"/>
  <c r="Q17" i="3"/>
  <c r="Q7" i="3"/>
  <c r="Q6" i="3"/>
  <c r="Q30" i="3"/>
  <c r="Q20" i="3"/>
  <c r="Q48" i="3"/>
  <c r="Q16" i="3"/>
  <c r="Q37" i="3"/>
  <c r="Q25" i="3"/>
  <c r="Q15" i="3"/>
  <c r="Q46" i="3"/>
  <c r="Q36" i="3"/>
  <c r="Q24" i="3"/>
  <c r="Q14" i="3"/>
  <c r="Q4" i="3"/>
  <c r="Q45" i="3"/>
  <c r="Q33" i="3"/>
  <c r="Q23" i="3"/>
  <c r="Q13" i="3"/>
  <c r="Q12" i="3"/>
  <c r="Q40" i="3"/>
  <c r="Q8" i="3"/>
  <c r="Q38" i="3"/>
  <c r="Q28" i="3"/>
  <c r="Q47" i="3"/>
  <c r="Q5" i="3"/>
  <c r="Q44" i="3"/>
  <c r="Q32" i="3"/>
  <c r="Q22" i="3"/>
  <c r="Q41" i="3"/>
  <c r="Q31" i="3"/>
  <c r="Q21" i="3"/>
  <c r="Q10" i="3"/>
  <c r="Q3" i="3"/>
  <c r="Q43" i="3"/>
  <c r="Q35" i="3"/>
  <c r="Q27" i="3"/>
  <c r="Q19" i="3"/>
  <c r="Q11" i="3"/>
  <c r="Q50" i="3"/>
  <c r="Q42" i="3"/>
  <c r="Q34" i="3"/>
  <c r="Q26" i="3"/>
  <c r="Q18" i="3"/>
  <c r="O50" i="3"/>
  <c r="O35" i="3"/>
  <c r="O20" i="3"/>
  <c r="O37" i="3"/>
  <c r="O22" i="3"/>
  <c r="O7" i="3"/>
  <c r="O39" i="3"/>
  <c r="O24" i="3"/>
  <c r="O9" i="3"/>
  <c r="O41" i="3"/>
  <c r="O26" i="3"/>
  <c r="O11" i="3"/>
  <c r="O43" i="3"/>
  <c r="O28" i="3"/>
  <c r="O13" i="3"/>
  <c r="O45" i="3"/>
  <c r="O30" i="3"/>
  <c r="O15" i="3"/>
  <c r="O47" i="3"/>
  <c r="O32" i="3"/>
  <c r="O17" i="3"/>
  <c r="O49" i="3"/>
  <c r="O34" i="3"/>
  <c r="O19" i="3"/>
  <c r="O4" i="3"/>
  <c r="O36" i="3"/>
  <c r="O21" i="3"/>
  <c r="O6" i="3"/>
  <c r="O38" i="3"/>
  <c r="O23" i="3"/>
  <c r="O8" i="3"/>
  <c r="O40" i="3"/>
  <c r="O25" i="3"/>
  <c r="O10" i="3"/>
  <c r="O42" i="3"/>
  <c r="O3" i="3"/>
  <c r="O5" i="3"/>
  <c r="O27" i="3"/>
  <c r="O12" i="3"/>
  <c r="O44" i="3"/>
  <c r="O29" i="3"/>
  <c r="O14" i="3"/>
  <c r="O46" i="3"/>
  <c r="O31" i="3"/>
  <c r="O16" i="3"/>
  <c r="O48" i="3"/>
  <c r="O33" i="3"/>
  <c r="O18" i="3"/>
</calcChain>
</file>

<file path=xl/sharedStrings.xml><?xml version="1.0" encoding="utf-8"?>
<sst xmlns="http://schemas.openxmlformats.org/spreadsheetml/2006/main" count="508" uniqueCount="112">
  <si>
    <t>well_location</t>
  </si>
  <si>
    <t>row</t>
  </si>
  <si>
    <t>column</t>
  </si>
  <si>
    <t>sample</t>
  </si>
  <si>
    <t>Sample group</t>
  </si>
  <si>
    <t>Pump</t>
  </si>
  <si>
    <t>Plate type</t>
  </si>
  <si>
    <t>well</t>
  </si>
  <si>
    <t>control</t>
  </si>
  <si>
    <t>mean_560</t>
  </si>
  <si>
    <t>mean_655</t>
  </si>
  <si>
    <t>difference</t>
  </si>
  <si>
    <t>A1</t>
  </si>
  <si>
    <t>sample_A1</t>
  </si>
  <si>
    <t>Sample Group</t>
  </si>
  <si>
    <t>High Lunatic Plate</t>
  </si>
  <si>
    <t>B1</t>
  </si>
  <si>
    <t>sample_B1</t>
  </si>
  <si>
    <t>C1</t>
  </si>
  <si>
    <t>sample_C1</t>
  </si>
  <si>
    <t>D1</t>
  </si>
  <si>
    <t>sample_D1</t>
  </si>
  <si>
    <t>A2</t>
  </si>
  <si>
    <t>sample_A2</t>
  </si>
  <si>
    <t>B2</t>
  </si>
  <si>
    <t>sample_B2</t>
  </si>
  <si>
    <t>C2</t>
  </si>
  <si>
    <t>sample_C2</t>
  </si>
  <si>
    <t>D2</t>
  </si>
  <si>
    <t>sample_D2</t>
  </si>
  <si>
    <t>A3</t>
  </si>
  <si>
    <t>sample_A3</t>
  </si>
  <si>
    <t>B3</t>
  </si>
  <si>
    <t>sample_B3</t>
  </si>
  <si>
    <t>C3</t>
  </si>
  <si>
    <t>sample_C3</t>
  </si>
  <si>
    <t>D3</t>
  </si>
  <si>
    <t>sample_D3</t>
  </si>
  <si>
    <t>A4</t>
  </si>
  <si>
    <t>sample_A4</t>
  </si>
  <si>
    <t>B4</t>
  </si>
  <si>
    <t>sample_B4</t>
  </si>
  <si>
    <t>C4</t>
  </si>
  <si>
    <t>sample_C4</t>
  </si>
  <si>
    <t>D4</t>
  </si>
  <si>
    <t>sample_D4</t>
  </si>
  <si>
    <t>A5</t>
  </si>
  <si>
    <t>sample_A5</t>
  </si>
  <si>
    <t>B5</t>
  </si>
  <si>
    <t>sample_B5</t>
  </si>
  <si>
    <t>C5</t>
  </si>
  <si>
    <t>sample_C5</t>
  </si>
  <si>
    <t>D5</t>
  </si>
  <si>
    <t>sample_D5</t>
  </si>
  <si>
    <t>A6</t>
  </si>
  <si>
    <t>sample_A6</t>
  </si>
  <si>
    <t>B6</t>
  </si>
  <si>
    <t>sample_B6</t>
  </si>
  <si>
    <t>C6</t>
  </si>
  <si>
    <t>sample_C6</t>
  </si>
  <si>
    <t>D6</t>
  </si>
  <si>
    <t>sample_D6</t>
  </si>
  <si>
    <t>A7</t>
  </si>
  <si>
    <t>sample_A7</t>
  </si>
  <si>
    <t>B7</t>
  </si>
  <si>
    <t>sample_B7</t>
  </si>
  <si>
    <t>C7</t>
  </si>
  <si>
    <t>sample_C7</t>
  </si>
  <si>
    <t>D7</t>
  </si>
  <si>
    <t>sample_D7</t>
  </si>
  <si>
    <t>A8</t>
  </si>
  <si>
    <t>sample_A8</t>
  </si>
  <si>
    <t>B8</t>
  </si>
  <si>
    <t>sample_B8</t>
  </si>
  <si>
    <t>C8</t>
  </si>
  <si>
    <t>sample_C8</t>
  </si>
  <si>
    <t>D8</t>
  </si>
  <si>
    <t>sample_D8</t>
  </si>
  <si>
    <t>A9</t>
  </si>
  <si>
    <t>sample_A9</t>
  </si>
  <si>
    <t>B9</t>
  </si>
  <si>
    <t>sample_B9</t>
  </si>
  <si>
    <t>C9</t>
  </si>
  <si>
    <t>sample_C9</t>
  </si>
  <si>
    <t>D9</t>
  </si>
  <si>
    <t>sample_D9</t>
  </si>
  <si>
    <t>A10</t>
  </si>
  <si>
    <t>sample_A10</t>
  </si>
  <si>
    <t>B10</t>
  </si>
  <si>
    <t>sample_B10</t>
  </si>
  <si>
    <t>C10</t>
  </si>
  <si>
    <t>sample_C10</t>
  </si>
  <si>
    <t>D10</t>
  </si>
  <si>
    <t>sample_D10</t>
  </si>
  <si>
    <t>A11</t>
  </si>
  <si>
    <t>sample_A11</t>
  </si>
  <si>
    <t>B11</t>
  </si>
  <si>
    <t>sample_B11</t>
  </si>
  <si>
    <t>C11</t>
  </si>
  <si>
    <t>sample_C11</t>
  </si>
  <si>
    <t>D11</t>
  </si>
  <si>
    <t>sample_D11</t>
  </si>
  <si>
    <t>A12</t>
  </si>
  <si>
    <t>sample_A12</t>
  </si>
  <si>
    <t>B12</t>
  </si>
  <si>
    <t>sample_B12</t>
  </si>
  <si>
    <t>C12</t>
  </si>
  <si>
    <t>sample_C12</t>
  </si>
  <si>
    <t>D12</t>
  </si>
  <si>
    <t>sample_D12</t>
  </si>
  <si>
    <t>Using BSA</t>
  </si>
  <si>
    <t>Using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</si>
</sst>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69CA-A07D-4DF9-94AF-2FE428708A71}">
  <dimension ref="A1:T50"/>
  <sheetViews>
    <sheetView tabSelected="1" topLeftCell="A19" workbookViewId="0">
      <selection activeCell="O27" sqref="O27:Q50"/>
    </sheetView>
  </sheetViews>
  <sheetFormatPr defaultRowHeight="15" x14ac:dyDescent="0.25"/>
  <sheetData>
    <row r="1" spans="1:20" x14ac:dyDescent="0.25">
      <c r="O1" t="s">
        <v>110</v>
      </c>
      <c r="Q1" t="s">
        <v>111</v>
      </c>
    </row>
    <row r="2" spans="1:20" x14ac:dyDescent="0.25">
      <c r="A2" t="s">
        <v>0</v>
      </c>
      <c r="B2" t="s">
        <v>1</v>
      </c>
      <c r="C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8</v>
      </c>
      <c r="O2">
        <f>SLOPE($N$3:$N$26,$M$3:$M$26)</f>
        <v>212.12410848722521</v>
      </c>
      <c r="P2">
        <f>INTERCEPT($N$3:$N$26,$M$3:$M$26)</f>
        <v>-26.468318908143573</v>
      </c>
      <c r="Q2">
        <f>SLOPE($N$27:$N$50,$M$27:$M$50)</f>
        <v>248.45625091579538</v>
      </c>
      <c r="R2">
        <f>INTERCEPT($N$27:$N$50,$M$27:$M$50)</f>
        <v>-30.422095600739539</v>
      </c>
    </row>
    <row r="3" spans="1:20" x14ac:dyDescent="0.25">
      <c r="A3" t="s">
        <v>108</v>
      </c>
      <c r="B3">
        <v>3</v>
      </c>
      <c r="C3">
        <v>11</v>
      </c>
      <c r="D3">
        <f>8-B3</f>
        <v>5</v>
      </c>
      <c r="E3">
        <f>12-C3</f>
        <v>1</v>
      </c>
      <c r="F3" t="s">
        <v>109</v>
      </c>
      <c r="G3" t="s">
        <v>14</v>
      </c>
      <c r="H3">
        <v>0</v>
      </c>
      <c r="I3" t="s">
        <v>15</v>
      </c>
      <c r="J3" t="s">
        <v>108</v>
      </c>
      <c r="K3">
        <v>3.04653333333333</v>
      </c>
      <c r="L3">
        <v>1.0251304347826</v>
      </c>
      <c r="M3">
        <v>2.0214028985507202</v>
      </c>
      <c r="N3">
        <v>400</v>
      </c>
      <c r="O3">
        <f>$P$2+$O$2*M3</f>
        <v>402.31996884042087</v>
      </c>
      <c r="Q3">
        <f>$R$2+$Q$2*M3</f>
        <v>471.80809016349428</v>
      </c>
      <c r="T3">
        <v>400</v>
      </c>
    </row>
    <row r="4" spans="1:20" x14ac:dyDescent="0.25">
      <c r="A4" t="s">
        <v>100</v>
      </c>
      <c r="B4">
        <v>3</v>
      </c>
      <c r="C4">
        <v>10</v>
      </c>
      <c r="D4">
        <f>8-B4</f>
        <v>5</v>
      </c>
      <c r="E4">
        <f>12-C4</f>
        <v>2</v>
      </c>
      <c r="F4" t="s">
        <v>101</v>
      </c>
      <c r="G4" t="s">
        <v>14</v>
      </c>
      <c r="H4">
        <v>0</v>
      </c>
      <c r="I4" t="s">
        <v>15</v>
      </c>
      <c r="J4" t="s">
        <v>100</v>
      </c>
      <c r="K4">
        <v>3.0269333333333299</v>
      </c>
      <c r="L4">
        <v>1.0198260869565201</v>
      </c>
      <c r="M4">
        <v>2.00710724637681</v>
      </c>
      <c r="N4">
        <v>400</v>
      </c>
      <c r="O4">
        <f>$P$2+$O$2*M4</f>
        <v>399.28751636778679</v>
      </c>
      <c r="Q4">
        <f t="shared" ref="Q4:Q50" si="0">$R$2+$Q$2*M4</f>
        <v>468.25624601996833</v>
      </c>
      <c r="T4">
        <v>400</v>
      </c>
    </row>
    <row r="5" spans="1:20" x14ac:dyDescent="0.25">
      <c r="A5" t="s">
        <v>92</v>
      </c>
      <c r="B5">
        <v>3</v>
      </c>
      <c r="C5">
        <v>9</v>
      </c>
      <c r="D5">
        <f>8-B5</f>
        <v>5</v>
      </c>
      <c r="E5">
        <f>12-C5</f>
        <v>3</v>
      </c>
      <c r="F5" t="s">
        <v>93</v>
      </c>
      <c r="G5" t="s">
        <v>14</v>
      </c>
      <c r="H5">
        <v>0</v>
      </c>
      <c r="I5" t="s">
        <v>15</v>
      </c>
      <c r="J5" t="s">
        <v>92</v>
      </c>
      <c r="K5">
        <v>2.9917333333333298</v>
      </c>
      <c r="L5">
        <v>1.02373913043478</v>
      </c>
      <c r="M5">
        <v>1.96799420289855</v>
      </c>
      <c r="N5">
        <v>400</v>
      </c>
      <c r="O5">
        <f>$P$2+$O$2*M5</f>
        <v>390.99069688973873</v>
      </c>
      <c r="Q5">
        <f t="shared" si="0"/>
        <v>458.53836587545334</v>
      </c>
      <c r="T5">
        <v>400</v>
      </c>
    </row>
    <row r="6" spans="1:20" x14ac:dyDescent="0.25">
      <c r="A6" t="s">
        <v>98</v>
      </c>
      <c r="B6">
        <v>2</v>
      </c>
      <c r="C6">
        <v>10</v>
      </c>
      <c r="D6">
        <f>8-B6</f>
        <v>6</v>
      </c>
      <c r="E6">
        <f>12-C6</f>
        <v>2</v>
      </c>
      <c r="F6" t="s">
        <v>99</v>
      </c>
      <c r="G6" t="s">
        <v>14</v>
      </c>
      <c r="H6">
        <v>0</v>
      </c>
      <c r="I6" t="s">
        <v>15</v>
      </c>
      <c r="J6" t="s">
        <v>98</v>
      </c>
      <c r="K6">
        <v>2.1117333333333299</v>
      </c>
      <c r="L6">
        <v>0.82973913043478198</v>
      </c>
      <c r="M6">
        <v>1.28199420289855</v>
      </c>
      <c r="N6">
        <v>240</v>
      </c>
      <c r="O6">
        <f>$P$2+$O$2*M6</f>
        <v>245.47355846750227</v>
      </c>
      <c r="Q6">
        <f t="shared" si="0"/>
        <v>288.09737774721771</v>
      </c>
      <c r="T6">
        <v>240</v>
      </c>
    </row>
    <row r="7" spans="1:20" x14ac:dyDescent="0.25">
      <c r="A7" t="s">
        <v>106</v>
      </c>
      <c r="B7">
        <v>2</v>
      </c>
      <c r="C7">
        <v>11</v>
      </c>
      <c r="D7">
        <f>8-B7</f>
        <v>6</v>
      </c>
      <c r="E7">
        <f>12-C7</f>
        <v>1</v>
      </c>
      <c r="F7" t="s">
        <v>107</v>
      </c>
      <c r="G7" t="s">
        <v>14</v>
      </c>
      <c r="H7">
        <v>0</v>
      </c>
      <c r="I7" t="s">
        <v>15</v>
      </c>
      <c r="J7" t="s">
        <v>106</v>
      </c>
      <c r="K7">
        <v>2.0350000000000001</v>
      </c>
      <c r="L7">
        <v>0.76047826086956505</v>
      </c>
      <c r="M7">
        <v>1.27452173913043</v>
      </c>
      <c r="N7">
        <v>240</v>
      </c>
      <c r="O7">
        <f>$P$2+$O$2*M7</f>
        <v>243.88846875248672</v>
      </c>
      <c r="Q7">
        <f t="shared" si="0"/>
        <v>286.24079741428648</v>
      </c>
      <c r="T7">
        <v>240</v>
      </c>
    </row>
    <row r="8" spans="1:20" x14ac:dyDescent="0.25">
      <c r="A8" t="s">
        <v>90</v>
      </c>
      <c r="B8">
        <v>2</v>
      </c>
      <c r="C8">
        <v>9</v>
      </c>
      <c r="D8">
        <f>8-B8</f>
        <v>6</v>
      </c>
      <c r="E8">
        <f>12-C8</f>
        <v>3</v>
      </c>
      <c r="F8" t="s">
        <v>91</v>
      </c>
      <c r="G8" t="s">
        <v>14</v>
      </c>
      <c r="H8">
        <v>0</v>
      </c>
      <c r="I8" t="s">
        <v>15</v>
      </c>
      <c r="J8" t="s">
        <v>90</v>
      </c>
      <c r="K8">
        <v>2.0428666666666602</v>
      </c>
      <c r="L8">
        <v>0.77204347826086905</v>
      </c>
      <c r="M8">
        <v>1.2708231884057899</v>
      </c>
      <c r="N8">
        <v>240</v>
      </c>
      <c r="O8">
        <f>$P$2+$O$2*M8</f>
        <v>243.10391697732766</v>
      </c>
      <c r="Q8">
        <f t="shared" si="0"/>
        <v>285.3218693674205</v>
      </c>
      <c r="T8">
        <v>240</v>
      </c>
    </row>
    <row r="9" spans="1:20" x14ac:dyDescent="0.25">
      <c r="A9" t="s">
        <v>96</v>
      </c>
      <c r="B9">
        <v>1</v>
      </c>
      <c r="C9">
        <v>10</v>
      </c>
      <c r="D9">
        <f>8-B9</f>
        <v>7</v>
      </c>
      <c r="E9">
        <f>12-C9</f>
        <v>2</v>
      </c>
      <c r="F9" t="s">
        <v>97</v>
      </c>
      <c r="G9" t="s">
        <v>14</v>
      </c>
      <c r="H9">
        <v>0</v>
      </c>
      <c r="I9" t="s">
        <v>15</v>
      </c>
      <c r="J9" t="s">
        <v>96</v>
      </c>
      <c r="K9">
        <v>1.4913333333333301</v>
      </c>
      <c r="L9">
        <v>0.65199999999999902</v>
      </c>
      <c r="M9">
        <v>0.83933333333333304</v>
      </c>
      <c r="N9">
        <v>144</v>
      </c>
      <c r="O9">
        <f>$P$2+$O$2*M9</f>
        <v>151.57451614880074</v>
      </c>
      <c r="Q9">
        <f t="shared" si="0"/>
        <v>178.11551766791797</v>
      </c>
      <c r="T9">
        <v>144</v>
      </c>
    </row>
    <row r="10" spans="1:20" x14ac:dyDescent="0.25">
      <c r="A10" t="s">
        <v>104</v>
      </c>
      <c r="B10">
        <v>1</v>
      </c>
      <c r="C10">
        <v>11</v>
      </c>
      <c r="D10">
        <f>8-B10</f>
        <v>7</v>
      </c>
      <c r="E10">
        <f>12-C10</f>
        <v>1</v>
      </c>
      <c r="F10" t="s">
        <v>105</v>
      </c>
      <c r="G10" t="s">
        <v>14</v>
      </c>
      <c r="H10">
        <v>0</v>
      </c>
      <c r="I10" t="s">
        <v>15</v>
      </c>
      <c r="J10" t="s">
        <v>104</v>
      </c>
      <c r="K10">
        <v>1.47426666666666</v>
      </c>
      <c r="L10">
        <v>0.64178260869565196</v>
      </c>
      <c r="M10">
        <v>0.83248405797101399</v>
      </c>
      <c r="N10">
        <v>144</v>
      </c>
      <c r="O10">
        <f>$P$2+$O$2*M10</f>
        <v>150.1216197187853</v>
      </c>
      <c r="Q10">
        <f t="shared" si="0"/>
        <v>176.41377238990626</v>
      </c>
      <c r="T10">
        <v>144</v>
      </c>
    </row>
    <row r="11" spans="1:20" x14ac:dyDescent="0.25">
      <c r="A11" t="s">
        <v>88</v>
      </c>
      <c r="B11">
        <v>1</v>
      </c>
      <c r="C11">
        <v>9</v>
      </c>
      <c r="D11">
        <f>8-B11</f>
        <v>7</v>
      </c>
      <c r="E11">
        <f>12-C11</f>
        <v>3</v>
      </c>
      <c r="F11" t="s">
        <v>89</v>
      </c>
      <c r="G11" t="s">
        <v>14</v>
      </c>
      <c r="H11">
        <v>0</v>
      </c>
      <c r="I11" t="s">
        <v>15</v>
      </c>
      <c r="J11" t="s">
        <v>88</v>
      </c>
      <c r="K11">
        <v>1.4187333333333301</v>
      </c>
      <c r="L11">
        <v>0.65169565217391201</v>
      </c>
      <c r="M11">
        <v>0.76703768115941995</v>
      </c>
      <c r="N11">
        <v>144</v>
      </c>
      <c r="O11">
        <f>$P$2+$O$2*M11</f>
        <v>136.2388653839069</v>
      </c>
      <c r="Q11">
        <f t="shared" si="0"/>
        <v>160.15321097127517</v>
      </c>
      <c r="T11">
        <v>144</v>
      </c>
    </row>
    <row r="12" spans="1:20" x14ac:dyDescent="0.25">
      <c r="A12" t="s">
        <v>94</v>
      </c>
      <c r="B12">
        <v>0</v>
      </c>
      <c r="C12">
        <v>10</v>
      </c>
      <c r="D12">
        <f>8-B12</f>
        <v>8</v>
      </c>
      <c r="E12">
        <f>12-C12</f>
        <v>2</v>
      </c>
      <c r="F12" t="s">
        <v>95</v>
      </c>
      <c r="G12" t="s">
        <v>14</v>
      </c>
      <c r="H12">
        <v>0</v>
      </c>
      <c r="I12" t="s">
        <v>15</v>
      </c>
      <c r="J12" t="s">
        <v>94</v>
      </c>
      <c r="K12">
        <v>1.1275333333333299</v>
      </c>
      <c r="L12">
        <v>0.57560869565217299</v>
      </c>
      <c r="M12">
        <v>0.55192463768115896</v>
      </c>
      <c r="N12">
        <v>86.4</v>
      </c>
      <c r="O12">
        <f>$P$2+$O$2*M12</f>
        <v>90.608202812107066</v>
      </c>
      <c r="Q12">
        <f t="shared" si="0"/>
        <v>106.70703066557994</v>
      </c>
      <c r="T12">
        <v>86.4</v>
      </c>
    </row>
    <row r="13" spans="1:20" x14ac:dyDescent="0.25">
      <c r="A13" t="s">
        <v>86</v>
      </c>
      <c r="B13">
        <v>0</v>
      </c>
      <c r="C13">
        <v>9</v>
      </c>
      <c r="D13">
        <f>8-B13</f>
        <v>8</v>
      </c>
      <c r="E13">
        <f>12-C13</f>
        <v>3</v>
      </c>
      <c r="F13" t="s">
        <v>87</v>
      </c>
      <c r="G13" t="s">
        <v>14</v>
      </c>
      <c r="H13">
        <v>0</v>
      </c>
      <c r="I13" t="s">
        <v>15</v>
      </c>
      <c r="J13" t="s">
        <v>86</v>
      </c>
      <c r="K13">
        <v>1.0679333333333301</v>
      </c>
      <c r="L13">
        <v>0.520695652173913</v>
      </c>
      <c r="M13">
        <v>0.54723768115941995</v>
      </c>
      <c r="N13">
        <v>86.4</v>
      </c>
      <c r="O13">
        <f>$P$2+$O$2*M13</f>
        <v>89.61398633841479</v>
      </c>
      <c r="Q13">
        <f t="shared" si="0"/>
        <v>105.54252701998334</v>
      </c>
      <c r="T13">
        <v>86.4</v>
      </c>
    </row>
    <row r="14" spans="1:20" x14ac:dyDescent="0.25">
      <c r="A14" t="s">
        <v>102</v>
      </c>
      <c r="B14">
        <v>0</v>
      </c>
      <c r="C14">
        <v>11</v>
      </c>
      <c r="D14">
        <f>8-B14</f>
        <v>8</v>
      </c>
      <c r="E14">
        <f>12-C14</f>
        <v>1</v>
      </c>
      <c r="F14" t="s">
        <v>103</v>
      </c>
      <c r="G14" t="s">
        <v>14</v>
      </c>
      <c r="H14">
        <v>0</v>
      </c>
      <c r="I14" t="s">
        <v>15</v>
      </c>
      <c r="J14" t="s">
        <v>102</v>
      </c>
      <c r="K14">
        <v>1.0898666666666601</v>
      </c>
      <c r="L14">
        <v>0.60178260869565203</v>
      </c>
      <c r="M14">
        <v>0.48808405797101401</v>
      </c>
      <c r="N14">
        <v>86.4</v>
      </c>
      <c r="O14">
        <f>$P$2+$O$2*M14</f>
        <v>77.06607675578492</v>
      </c>
      <c r="Q14">
        <f t="shared" si="0"/>
        <v>90.845439574506329</v>
      </c>
      <c r="T14">
        <v>86.4</v>
      </c>
    </row>
    <row r="15" spans="1:20" x14ac:dyDescent="0.25">
      <c r="A15" t="s">
        <v>84</v>
      </c>
      <c r="B15">
        <v>3</v>
      </c>
      <c r="C15">
        <v>8</v>
      </c>
      <c r="D15">
        <f>8-B15</f>
        <v>5</v>
      </c>
      <c r="E15">
        <f>12-C15</f>
        <v>4</v>
      </c>
      <c r="F15" t="s">
        <v>85</v>
      </c>
      <c r="G15" t="s">
        <v>14</v>
      </c>
      <c r="H15">
        <v>0</v>
      </c>
      <c r="I15" t="s">
        <v>15</v>
      </c>
      <c r="J15" t="s">
        <v>84</v>
      </c>
      <c r="K15">
        <v>0.84006666666666596</v>
      </c>
      <c r="L15">
        <v>0.51556521739130401</v>
      </c>
      <c r="M15">
        <v>0.32450144927536201</v>
      </c>
      <c r="N15">
        <v>51.84</v>
      </c>
      <c r="O15">
        <f>$P$2+$O$2*M15</f>
        <v>42.366261722205124</v>
      </c>
      <c r="Q15">
        <f t="shared" si="0"/>
        <v>50.202317902959052</v>
      </c>
      <c r="T15">
        <v>51.84</v>
      </c>
    </row>
    <row r="16" spans="1:20" x14ac:dyDescent="0.25">
      <c r="A16" t="s">
        <v>68</v>
      </c>
      <c r="B16">
        <v>3</v>
      </c>
      <c r="C16">
        <v>6</v>
      </c>
      <c r="D16">
        <f>8-B16</f>
        <v>5</v>
      </c>
      <c r="E16">
        <f>12-C16</f>
        <v>6</v>
      </c>
      <c r="F16" t="s">
        <v>69</v>
      </c>
      <c r="G16" t="s">
        <v>14</v>
      </c>
      <c r="H16">
        <v>0</v>
      </c>
      <c r="I16" t="s">
        <v>15</v>
      </c>
      <c r="J16" t="s">
        <v>68</v>
      </c>
      <c r="K16">
        <v>0.82579999999999898</v>
      </c>
      <c r="L16">
        <v>0.52856521739130402</v>
      </c>
      <c r="M16">
        <v>0.29723478260869501</v>
      </c>
      <c r="N16">
        <v>51.84</v>
      </c>
      <c r="O16">
        <f>$P$2+$O$2*M16</f>
        <v>36.582344364120054</v>
      </c>
      <c r="Q16">
        <f t="shared" si="0"/>
        <v>43.427744127988277</v>
      </c>
      <c r="T16">
        <v>51.84</v>
      </c>
    </row>
    <row r="17" spans="1:20" x14ac:dyDescent="0.25">
      <c r="A17" t="s">
        <v>76</v>
      </c>
      <c r="B17">
        <v>3</v>
      </c>
      <c r="C17">
        <v>7</v>
      </c>
      <c r="D17">
        <f>8-B17</f>
        <v>5</v>
      </c>
      <c r="E17">
        <f>12-C17</f>
        <v>5</v>
      </c>
      <c r="F17" t="s">
        <v>77</v>
      </c>
      <c r="G17" t="s">
        <v>14</v>
      </c>
      <c r="H17">
        <v>0</v>
      </c>
      <c r="I17" t="s">
        <v>15</v>
      </c>
      <c r="J17" t="s">
        <v>76</v>
      </c>
      <c r="K17">
        <v>0.79413333333333302</v>
      </c>
      <c r="L17">
        <v>0.50047826086956504</v>
      </c>
      <c r="M17">
        <v>0.29365507246376799</v>
      </c>
      <c r="N17">
        <v>51.84</v>
      </c>
      <c r="O17">
        <f>$P$2+$O$2*M17</f>
        <v>35.823001540984727</v>
      </c>
      <c r="Q17">
        <f t="shared" si="0"/>
        <v>42.53834276601448</v>
      </c>
      <c r="T17">
        <v>51.84</v>
      </c>
    </row>
    <row r="18" spans="1:20" x14ac:dyDescent="0.25">
      <c r="A18" t="s">
        <v>82</v>
      </c>
      <c r="B18">
        <v>2</v>
      </c>
      <c r="C18">
        <v>8</v>
      </c>
      <c r="D18">
        <f>8-B18</f>
        <v>6</v>
      </c>
      <c r="E18">
        <f>12-C18</f>
        <v>4</v>
      </c>
      <c r="F18" t="s">
        <v>83</v>
      </c>
      <c r="G18" t="s">
        <v>14</v>
      </c>
      <c r="H18">
        <v>0</v>
      </c>
      <c r="I18" t="s">
        <v>15</v>
      </c>
      <c r="J18" t="s">
        <v>82</v>
      </c>
      <c r="K18">
        <v>0.71379999999999899</v>
      </c>
      <c r="L18">
        <v>0.431217391304347</v>
      </c>
      <c r="M18">
        <v>0.28258260869565099</v>
      </c>
      <c r="N18">
        <v>31.103999999999999</v>
      </c>
      <c r="O18">
        <f>$P$2+$O$2*M18</f>
        <v>33.474265035415812</v>
      </c>
      <c r="Q18">
        <f t="shared" si="0"/>
        <v>39.787319929787145</v>
      </c>
      <c r="T18">
        <v>31.103999999999999</v>
      </c>
    </row>
    <row r="19" spans="1:20" x14ac:dyDescent="0.25">
      <c r="A19" t="s">
        <v>66</v>
      </c>
      <c r="B19">
        <v>2</v>
      </c>
      <c r="C19">
        <v>6</v>
      </c>
      <c r="D19">
        <f>8-B19</f>
        <v>6</v>
      </c>
      <c r="E19">
        <f>12-C19</f>
        <v>6</v>
      </c>
      <c r="F19" t="s">
        <v>67</v>
      </c>
      <c r="G19" t="s">
        <v>14</v>
      </c>
      <c r="H19">
        <v>0</v>
      </c>
      <c r="I19" t="s">
        <v>15</v>
      </c>
      <c r="J19" t="s">
        <v>66</v>
      </c>
      <c r="K19">
        <v>0.75746666666666596</v>
      </c>
      <c r="L19">
        <v>0.492869565217391</v>
      </c>
      <c r="M19">
        <v>0.26459710144927501</v>
      </c>
      <c r="N19">
        <v>31.103999999999999</v>
      </c>
      <c r="O19">
        <f>$P$2+$O$2*M19</f>
        <v>29.659105345087774</v>
      </c>
      <c r="Q19">
        <f t="shared" si="0"/>
        <v>35.318708228533694</v>
      </c>
      <c r="T19">
        <v>31.103999999999999</v>
      </c>
    </row>
    <row r="20" spans="1:20" x14ac:dyDescent="0.25">
      <c r="A20" t="s">
        <v>74</v>
      </c>
      <c r="B20">
        <v>2</v>
      </c>
      <c r="C20">
        <v>7</v>
      </c>
      <c r="D20">
        <f>8-B20</f>
        <v>6</v>
      </c>
      <c r="E20">
        <f>12-C20</f>
        <v>5</v>
      </c>
      <c r="F20" t="s">
        <v>75</v>
      </c>
      <c r="G20" t="s">
        <v>14</v>
      </c>
      <c r="H20">
        <v>0</v>
      </c>
      <c r="I20" t="s">
        <v>15</v>
      </c>
      <c r="J20" t="s">
        <v>74</v>
      </c>
      <c r="K20">
        <v>0.73499999999999899</v>
      </c>
      <c r="L20">
        <v>0.47491304347826002</v>
      </c>
      <c r="M20">
        <v>0.26008695652173902</v>
      </c>
      <c r="N20">
        <v>31.103999999999999</v>
      </c>
      <c r="O20">
        <f>$P$2+$O$2*M20</f>
        <v>28.702394873186023</v>
      </c>
      <c r="Q20">
        <f t="shared" si="0"/>
        <v>34.198134528751211</v>
      </c>
      <c r="T20">
        <v>31.103999999999999</v>
      </c>
    </row>
    <row r="21" spans="1:20" x14ac:dyDescent="0.25">
      <c r="A21" t="s">
        <v>64</v>
      </c>
      <c r="B21">
        <v>1</v>
      </c>
      <c r="C21">
        <v>6</v>
      </c>
      <c r="D21">
        <f>8-B21</f>
        <v>7</v>
      </c>
      <c r="E21">
        <f>12-C21</f>
        <v>6</v>
      </c>
      <c r="F21" t="s">
        <v>65</v>
      </c>
      <c r="G21" t="s">
        <v>14</v>
      </c>
      <c r="H21">
        <v>0</v>
      </c>
      <c r="I21" t="s">
        <v>15</v>
      </c>
      <c r="J21" t="s">
        <v>64</v>
      </c>
      <c r="K21">
        <v>0.69340000000000002</v>
      </c>
      <c r="L21">
        <v>0.45782608695652099</v>
      </c>
      <c r="M21">
        <v>0.23557391304347799</v>
      </c>
      <c r="N21">
        <v>18.662400000000002</v>
      </c>
      <c r="O21">
        <f>$P$2+$O$2*M21</f>
        <v>23.502587379051313</v>
      </c>
      <c r="Q21">
        <f t="shared" si="0"/>
        <v>28.107715647606589</v>
      </c>
      <c r="T21">
        <v>18.662400000000002</v>
      </c>
    </row>
    <row r="22" spans="1:20" x14ac:dyDescent="0.25">
      <c r="A22" t="s">
        <v>72</v>
      </c>
      <c r="B22">
        <v>1</v>
      </c>
      <c r="C22">
        <v>7</v>
      </c>
      <c r="D22">
        <f>8-B22</f>
        <v>7</v>
      </c>
      <c r="E22">
        <f>12-C22</f>
        <v>5</v>
      </c>
      <c r="F22" t="s">
        <v>73</v>
      </c>
      <c r="G22" t="s">
        <v>14</v>
      </c>
      <c r="H22">
        <v>0</v>
      </c>
      <c r="I22" t="s">
        <v>15</v>
      </c>
      <c r="J22" t="s">
        <v>72</v>
      </c>
      <c r="K22">
        <v>0.68113333333333304</v>
      </c>
      <c r="L22">
        <v>0.44886956521739102</v>
      </c>
      <c r="M22">
        <v>0.23226376811594199</v>
      </c>
      <c r="N22">
        <v>18.662400000000002</v>
      </c>
      <c r="O22">
        <f>$P$2+$O$2*M22</f>
        <v>22.800425837334224</v>
      </c>
      <c r="Q22">
        <f t="shared" si="0"/>
        <v>27.285289448923059</v>
      </c>
      <c r="T22">
        <v>18.662400000000002</v>
      </c>
    </row>
    <row r="23" spans="1:20" x14ac:dyDescent="0.25">
      <c r="A23" t="s">
        <v>80</v>
      </c>
      <c r="B23">
        <v>1</v>
      </c>
      <c r="C23">
        <v>8</v>
      </c>
      <c r="D23">
        <f>8-B23</f>
        <v>7</v>
      </c>
      <c r="E23">
        <f>12-C23</f>
        <v>4</v>
      </c>
      <c r="F23" t="s">
        <v>81</v>
      </c>
      <c r="G23" t="s">
        <v>14</v>
      </c>
      <c r="H23">
        <v>0</v>
      </c>
      <c r="I23" t="s">
        <v>15</v>
      </c>
      <c r="J23" t="s">
        <v>80</v>
      </c>
      <c r="K23">
        <v>0.62833333333333297</v>
      </c>
      <c r="L23">
        <v>0.42730434782608701</v>
      </c>
      <c r="M23">
        <v>0.20102898550724599</v>
      </c>
      <c r="N23">
        <v>18.662400000000002</v>
      </c>
      <c r="O23">
        <f>$P$2+$O$2*M23</f>
        <v>16.174775422672298</v>
      </c>
      <c r="Q23">
        <f t="shared" si="0"/>
        <v>19.524812463796565</v>
      </c>
      <c r="T23">
        <v>18.662400000000002</v>
      </c>
    </row>
    <row r="24" spans="1:20" x14ac:dyDescent="0.25">
      <c r="A24" t="s">
        <v>62</v>
      </c>
      <c r="B24">
        <v>0</v>
      </c>
      <c r="C24">
        <v>6</v>
      </c>
      <c r="D24">
        <f>8-B24</f>
        <v>8</v>
      </c>
      <c r="E24">
        <f>12-C24</f>
        <v>6</v>
      </c>
      <c r="F24" t="s">
        <v>63</v>
      </c>
      <c r="G24" t="s">
        <v>14</v>
      </c>
      <c r="H24">
        <v>0</v>
      </c>
      <c r="I24" t="s">
        <v>15</v>
      </c>
      <c r="J24" t="s">
        <v>62</v>
      </c>
      <c r="K24">
        <v>0.63673333333333304</v>
      </c>
      <c r="L24">
        <v>0.45143478260869502</v>
      </c>
      <c r="M24">
        <v>0.185298550724637</v>
      </c>
      <c r="N24">
        <v>0</v>
      </c>
      <c r="O24">
        <f>$P$2+$O$2*M24</f>
        <v>12.837970968294933</v>
      </c>
      <c r="Q24">
        <f t="shared" si="0"/>
        <v>15.616487612434106</v>
      </c>
      <c r="T24">
        <v>0</v>
      </c>
    </row>
    <row r="25" spans="1:20" x14ac:dyDescent="0.25">
      <c r="A25" t="s">
        <v>78</v>
      </c>
      <c r="B25">
        <v>0</v>
      </c>
      <c r="C25">
        <v>8</v>
      </c>
      <c r="D25">
        <f>8-B25</f>
        <v>8</v>
      </c>
      <c r="E25">
        <f>12-C25</f>
        <v>4</v>
      </c>
      <c r="F25" t="s">
        <v>79</v>
      </c>
      <c r="G25" t="s">
        <v>14</v>
      </c>
      <c r="H25">
        <v>0</v>
      </c>
      <c r="I25" t="s">
        <v>15</v>
      </c>
      <c r="J25" t="s">
        <v>78</v>
      </c>
      <c r="K25">
        <v>0.58979999999999999</v>
      </c>
      <c r="L25">
        <v>0.42491304347825998</v>
      </c>
      <c r="M25">
        <v>0.16488695652173899</v>
      </c>
      <c r="N25">
        <v>0</v>
      </c>
      <c r="O25">
        <f>$P$2+$O$2*M25</f>
        <v>8.5081797452021775</v>
      </c>
      <c r="Q25">
        <f t="shared" si="0"/>
        <v>10.545099441567487</v>
      </c>
      <c r="T25">
        <v>0</v>
      </c>
    </row>
    <row r="26" spans="1:20" x14ac:dyDescent="0.25">
      <c r="A26" t="s">
        <v>70</v>
      </c>
      <c r="B26">
        <v>0</v>
      </c>
      <c r="C26">
        <v>7</v>
      </c>
      <c r="D26">
        <f>8-B26</f>
        <v>8</v>
      </c>
      <c r="E26">
        <f>12-C26</f>
        <v>5</v>
      </c>
      <c r="F26" t="s">
        <v>71</v>
      </c>
      <c r="G26" t="s">
        <v>14</v>
      </c>
      <c r="H26">
        <v>0</v>
      </c>
      <c r="I26" t="s">
        <v>15</v>
      </c>
      <c r="J26" t="s">
        <v>70</v>
      </c>
      <c r="K26">
        <v>0.63719999999999999</v>
      </c>
      <c r="L26">
        <v>0.48743478260869499</v>
      </c>
      <c r="M26">
        <v>0.149765217391304</v>
      </c>
      <c r="N26">
        <v>0</v>
      </c>
      <c r="O26">
        <f>$P$2+$O$2*M26</f>
        <v>5.3004943133822628</v>
      </c>
      <c r="Q26">
        <f t="shared" si="0"/>
        <v>6.7880088298929309</v>
      </c>
      <c r="T26">
        <v>0</v>
      </c>
    </row>
    <row r="27" spans="1:20" x14ac:dyDescent="0.25">
      <c r="A27" t="s">
        <v>60</v>
      </c>
      <c r="B27">
        <v>3</v>
      </c>
      <c r="C27">
        <v>5</v>
      </c>
      <c r="D27">
        <f>8-B27</f>
        <v>5</v>
      </c>
      <c r="E27">
        <f>12-C27</f>
        <v>7</v>
      </c>
      <c r="F27" t="s">
        <v>61</v>
      </c>
      <c r="G27" t="s">
        <v>14</v>
      </c>
      <c r="H27">
        <v>0</v>
      </c>
      <c r="I27" t="s">
        <v>15</v>
      </c>
      <c r="J27" t="s">
        <v>60</v>
      </c>
      <c r="K27">
        <v>2.6489333333333298</v>
      </c>
      <c r="L27">
        <v>0.93295652173913002</v>
      </c>
      <c r="M27">
        <v>1.7159768115942</v>
      </c>
      <c r="N27">
        <v>400</v>
      </c>
      <c r="O27">
        <f>$P$2+$O$2*M27</f>
        <v>337.53173243602737</v>
      </c>
      <c r="Q27">
        <f t="shared" si="0"/>
        <v>395.92306966639558</v>
      </c>
    </row>
    <row r="28" spans="1:20" x14ac:dyDescent="0.25">
      <c r="A28" t="s">
        <v>52</v>
      </c>
      <c r="B28">
        <v>3</v>
      </c>
      <c r="C28">
        <v>4</v>
      </c>
      <c r="D28">
        <f>8-B28</f>
        <v>5</v>
      </c>
      <c r="E28">
        <f>12-C28</f>
        <v>8</v>
      </c>
      <c r="F28" t="s">
        <v>53</v>
      </c>
      <c r="G28" t="s">
        <v>14</v>
      </c>
      <c r="H28">
        <v>0</v>
      </c>
      <c r="I28" t="s">
        <v>15</v>
      </c>
      <c r="J28" t="s">
        <v>52</v>
      </c>
      <c r="K28">
        <v>2.6704666666666599</v>
      </c>
      <c r="L28">
        <v>0.96291304347826001</v>
      </c>
      <c r="M28">
        <v>1.7075536231884001</v>
      </c>
      <c r="N28">
        <v>400</v>
      </c>
      <c r="O28">
        <f>$P$2+$O$2*M28</f>
        <v>335.74497110482707</v>
      </c>
      <c r="Q28">
        <f t="shared" si="0"/>
        <v>393.83027585433308</v>
      </c>
    </row>
    <row r="29" spans="1:20" x14ac:dyDescent="0.25">
      <c r="A29" t="s">
        <v>44</v>
      </c>
      <c r="B29">
        <v>3</v>
      </c>
      <c r="C29">
        <v>3</v>
      </c>
      <c r="D29">
        <f>8-B29</f>
        <v>5</v>
      </c>
      <c r="E29">
        <f>12-C29</f>
        <v>9</v>
      </c>
      <c r="F29" t="s">
        <v>45</v>
      </c>
      <c r="G29" t="s">
        <v>14</v>
      </c>
      <c r="H29">
        <v>0</v>
      </c>
      <c r="I29" t="s">
        <v>15</v>
      </c>
      <c r="J29" t="s">
        <v>44</v>
      </c>
      <c r="K29">
        <v>2.62273333333333</v>
      </c>
      <c r="L29">
        <v>0.88152173913043397</v>
      </c>
      <c r="M29">
        <v>1.7412115942028901</v>
      </c>
      <c r="N29">
        <v>400</v>
      </c>
      <c r="O29">
        <f>$P$2+$O$2*M29</f>
        <v>342.88463819976459</v>
      </c>
      <c r="Q29">
        <f t="shared" si="0"/>
        <v>402.19280914602575</v>
      </c>
    </row>
    <row r="30" spans="1:20" x14ac:dyDescent="0.25">
      <c r="A30" t="s">
        <v>58</v>
      </c>
      <c r="B30">
        <v>2</v>
      </c>
      <c r="C30">
        <v>5</v>
      </c>
      <c r="D30">
        <f>8-B30</f>
        <v>6</v>
      </c>
      <c r="E30">
        <f>12-C30</f>
        <v>7</v>
      </c>
      <c r="F30" t="s">
        <v>59</v>
      </c>
      <c r="G30" t="s">
        <v>14</v>
      </c>
      <c r="H30">
        <v>0</v>
      </c>
      <c r="I30" t="s">
        <v>15</v>
      </c>
      <c r="J30" t="s">
        <v>58</v>
      </c>
      <c r="K30">
        <v>1.8136666666666601</v>
      </c>
      <c r="L30">
        <v>0.71043478260869497</v>
      </c>
      <c r="M30">
        <v>1.10323188405797</v>
      </c>
      <c r="N30">
        <v>240</v>
      </c>
      <c r="O30">
        <f>$P$2+$O$2*M30</f>
        <v>207.55376095233513</v>
      </c>
      <c r="Q30">
        <f t="shared" si="0"/>
        <v>243.68276220307311</v>
      </c>
    </row>
    <row r="31" spans="1:20" x14ac:dyDescent="0.25">
      <c r="A31" t="s">
        <v>50</v>
      </c>
      <c r="B31">
        <v>2</v>
      </c>
      <c r="C31">
        <v>4</v>
      </c>
      <c r="D31">
        <f>8-B31</f>
        <v>6</v>
      </c>
      <c r="E31">
        <f>12-C31</f>
        <v>8</v>
      </c>
      <c r="F31" t="s">
        <v>51</v>
      </c>
      <c r="G31" t="s">
        <v>14</v>
      </c>
      <c r="H31">
        <v>0</v>
      </c>
      <c r="I31" t="s">
        <v>15</v>
      </c>
      <c r="J31" t="s">
        <v>50</v>
      </c>
      <c r="K31">
        <v>1.835</v>
      </c>
      <c r="L31">
        <v>0.73599999999999999</v>
      </c>
      <c r="M31">
        <v>1.099</v>
      </c>
      <c r="N31">
        <v>240</v>
      </c>
      <c r="O31">
        <f>$P$2+$O$2*M31</f>
        <v>206.65607631931692</v>
      </c>
      <c r="Q31">
        <f t="shared" si="0"/>
        <v>242.63132415571957</v>
      </c>
    </row>
    <row r="32" spans="1:20" x14ac:dyDescent="0.25">
      <c r="A32" t="s">
        <v>42</v>
      </c>
      <c r="B32">
        <v>2</v>
      </c>
      <c r="C32">
        <v>3</v>
      </c>
      <c r="D32">
        <f>8-B32</f>
        <v>6</v>
      </c>
      <c r="E32">
        <f>12-C32</f>
        <v>9</v>
      </c>
      <c r="F32" t="s">
        <v>43</v>
      </c>
      <c r="G32" t="s">
        <v>14</v>
      </c>
      <c r="H32">
        <v>0</v>
      </c>
      <c r="I32" t="s">
        <v>15</v>
      </c>
      <c r="J32" t="s">
        <v>42</v>
      </c>
      <c r="K32">
        <v>1.79826666666666</v>
      </c>
      <c r="L32">
        <v>0.71373913043478199</v>
      </c>
      <c r="M32">
        <v>1.08452753623188</v>
      </c>
      <c r="N32">
        <v>240</v>
      </c>
      <c r="O32">
        <f>$P$2+$O$2*M32</f>
        <v>203.58611784489082</v>
      </c>
      <c r="Q32">
        <f t="shared" si="0"/>
        <v>239.03555006637779</v>
      </c>
    </row>
    <row r="33" spans="1:17" x14ac:dyDescent="0.25">
      <c r="A33" t="s">
        <v>56</v>
      </c>
      <c r="B33">
        <v>1</v>
      </c>
      <c r="C33">
        <v>5</v>
      </c>
      <c r="D33">
        <f>8-B33</f>
        <v>7</v>
      </c>
      <c r="E33">
        <f>12-C33</f>
        <v>7</v>
      </c>
      <c r="F33" t="s">
        <v>57</v>
      </c>
      <c r="G33" t="s">
        <v>14</v>
      </c>
      <c r="H33">
        <v>0</v>
      </c>
      <c r="I33" t="s">
        <v>15</v>
      </c>
      <c r="J33" t="s">
        <v>56</v>
      </c>
      <c r="K33">
        <v>1.3271999999999999</v>
      </c>
      <c r="L33">
        <v>0.59117391304347799</v>
      </c>
      <c r="M33">
        <v>0.73602608695652105</v>
      </c>
      <c r="N33">
        <v>144</v>
      </c>
      <c r="O33">
        <f>$P$2+$O$2*M33</f>
        <v>129.66055861084936</v>
      </c>
      <c r="Q33">
        <f t="shared" si="0"/>
        <v>152.44818654070087</v>
      </c>
    </row>
    <row r="34" spans="1:17" x14ac:dyDescent="0.25">
      <c r="A34" t="s">
        <v>48</v>
      </c>
      <c r="B34">
        <v>1</v>
      </c>
      <c r="C34">
        <v>4</v>
      </c>
      <c r="D34">
        <f>8-B34</f>
        <v>7</v>
      </c>
      <c r="E34">
        <f>12-C34</f>
        <v>8</v>
      </c>
      <c r="F34" t="s">
        <v>49</v>
      </c>
      <c r="G34" t="s">
        <v>14</v>
      </c>
      <c r="H34">
        <v>0</v>
      </c>
      <c r="I34" t="s">
        <v>15</v>
      </c>
      <c r="J34" t="s">
        <v>48</v>
      </c>
      <c r="K34">
        <v>1.3366</v>
      </c>
      <c r="L34">
        <v>0.61008695652173905</v>
      </c>
      <c r="M34">
        <v>0.72651304347825996</v>
      </c>
      <c r="N34">
        <v>144</v>
      </c>
      <c r="O34">
        <f>$P$2+$O$2*M34</f>
        <v>127.64261274402301</v>
      </c>
      <c r="Q34">
        <f t="shared" si="0"/>
        <v>150.08461142329318</v>
      </c>
    </row>
    <row r="35" spans="1:17" x14ac:dyDescent="0.25">
      <c r="A35" t="s">
        <v>40</v>
      </c>
      <c r="B35">
        <v>1</v>
      </c>
      <c r="C35">
        <v>3</v>
      </c>
      <c r="D35">
        <f>8-B35</f>
        <v>7</v>
      </c>
      <c r="E35">
        <f>12-C35</f>
        <v>9</v>
      </c>
      <c r="F35" t="s">
        <v>41</v>
      </c>
      <c r="G35" t="s">
        <v>14</v>
      </c>
      <c r="H35">
        <v>0</v>
      </c>
      <c r="I35" t="s">
        <v>15</v>
      </c>
      <c r="J35" t="s">
        <v>40</v>
      </c>
      <c r="K35">
        <v>1.3053333333333299</v>
      </c>
      <c r="L35">
        <v>0.56682608695652104</v>
      </c>
      <c r="M35">
        <v>0.73850724637681098</v>
      </c>
      <c r="N35">
        <v>144</v>
      </c>
      <c r="O35">
        <f>$P$2+$O$2*M35</f>
        <v>130.18687234089305</v>
      </c>
      <c r="Q35">
        <f t="shared" si="0"/>
        <v>153.06464610819052</v>
      </c>
    </row>
    <row r="36" spans="1:17" x14ac:dyDescent="0.25">
      <c r="A36" t="s">
        <v>54</v>
      </c>
      <c r="B36">
        <v>0</v>
      </c>
      <c r="C36">
        <v>5</v>
      </c>
      <c r="D36">
        <f>8-B36</f>
        <v>8</v>
      </c>
      <c r="E36">
        <f>12-C36</f>
        <v>7</v>
      </c>
      <c r="F36" t="s">
        <v>55</v>
      </c>
      <c r="G36" t="s">
        <v>14</v>
      </c>
      <c r="H36">
        <v>0</v>
      </c>
      <c r="I36" t="s">
        <v>15</v>
      </c>
      <c r="J36" t="s">
        <v>54</v>
      </c>
      <c r="K36">
        <v>1.00566666666666</v>
      </c>
      <c r="L36">
        <v>0.55773913043478196</v>
      </c>
      <c r="M36">
        <v>0.44792753623188403</v>
      </c>
      <c r="N36">
        <v>86.4</v>
      </c>
      <c r="O36">
        <f>$P$2+$O$2*M36</f>
        <v>68.547910381924098</v>
      </c>
      <c r="Q36">
        <f t="shared" si="0"/>
        <v>80.868300733383464</v>
      </c>
    </row>
    <row r="37" spans="1:17" x14ac:dyDescent="0.25">
      <c r="A37" t="s">
        <v>46</v>
      </c>
      <c r="B37">
        <v>0</v>
      </c>
      <c r="C37">
        <v>4</v>
      </c>
      <c r="D37">
        <f>8-B37</f>
        <v>8</v>
      </c>
      <c r="E37">
        <f>12-C37</f>
        <v>8</v>
      </c>
      <c r="F37" t="s">
        <v>47</v>
      </c>
      <c r="G37" t="s">
        <v>14</v>
      </c>
      <c r="H37">
        <v>0</v>
      </c>
      <c r="I37" t="s">
        <v>15</v>
      </c>
      <c r="J37" t="s">
        <v>46</v>
      </c>
      <c r="K37">
        <v>1.0094000000000001</v>
      </c>
      <c r="L37">
        <v>0.53560869565217395</v>
      </c>
      <c r="M37">
        <v>0.47379130434782601</v>
      </c>
      <c r="N37">
        <v>86.4</v>
      </c>
      <c r="O37">
        <f>$P$2+$O$2*M37</f>
        <v>74.034239135638614</v>
      </c>
      <c r="Q37">
        <f t="shared" si="0"/>
        <v>87.294315594025889</v>
      </c>
    </row>
    <row r="38" spans="1:17" x14ac:dyDescent="0.25">
      <c r="A38" t="s">
        <v>38</v>
      </c>
      <c r="B38">
        <v>0</v>
      </c>
      <c r="C38">
        <v>3</v>
      </c>
      <c r="D38">
        <f>8-B38</f>
        <v>8</v>
      </c>
      <c r="E38">
        <f>12-C38</f>
        <v>9</v>
      </c>
      <c r="F38" t="s">
        <v>39</v>
      </c>
      <c r="G38" t="s">
        <v>14</v>
      </c>
      <c r="H38">
        <v>0</v>
      </c>
      <c r="I38" t="s">
        <v>15</v>
      </c>
      <c r="J38" t="s">
        <v>38</v>
      </c>
      <c r="K38">
        <v>0.936533333333333</v>
      </c>
      <c r="L38">
        <v>0.510130434782608</v>
      </c>
      <c r="M38">
        <v>0.426402898550724</v>
      </c>
      <c r="N38">
        <v>86.4</v>
      </c>
      <c r="O38">
        <f>$P$2+$O$2*M38</f>
        <v>63.982015803297486</v>
      </c>
      <c r="Q38">
        <f t="shared" si="0"/>
        <v>75.520369952801587</v>
      </c>
    </row>
    <row r="39" spans="1:17" x14ac:dyDescent="0.25">
      <c r="A39" t="s">
        <v>36</v>
      </c>
      <c r="B39">
        <v>3</v>
      </c>
      <c r="C39">
        <v>2</v>
      </c>
      <c r="D39">
        <f>8-B39</f>
        <v>5</v>
      </c>
      <c r="E39">
        <f>12-C39</f>
        <v>10</v>
      </c>
      <c r="F39" t="s">
        <v>37</v>
      </c>
      <c r="G39" t="s">
        <v>14</v>
      </c>
      <c r="H39">
        <v>0</v>
      </c>
      <c r="I39" t="s">
        <v>15</v>
      </c>
      <c r="J39" t="s">
        <v>36</v>
      </c>
      <c r="K39">
        <v>0.72086666666666599</v>
      </c>
      <c r="L39">
        <v>0.43795652173913002</v>
      </c>
      <c r="M39">
        <v>0.28291014492753602</v>
      </c>
      <c r="N39">
        <v>51.84</v>
      </c>
      <c r="O39">
        <f>$P$2+$O$2*M39</f>
        <v>33.543743366601689</v>
      </c>
      <c r="Q39">
        <f t="shared" si="0"/>
        <v>39.868698354000387</v>
      </c>
    </row>
    <row r="40" spans="1:17" x14ac:dyDescent="0.25">
      <c r="A40" t="s">
        <v>28</v>
      </c>
      <c r="B40">
        <v>3</v>
      </c>
      <c r="C40">
        <v>1</v>
      </c>
      <c r="D40">
        <f>8-B40</f>
        <v>5</v>
      </c>
      <c r="E40">
        <f>12-C40</f>
        <v>11</v>
      </c>
      <c r="F40" t="s">
        <v>29</v>
      </c>
      <c r="G40" t="s">
        <v>14</v>
      </c>
      <c r="H40">
        <v>0</v>
      </c>
      <c r="I40" t="s">
        <v>15</v>
      </c>
      <c r="J40" t="s">
        <v>28</v>
      </c>
      <c r="K40">
        <v>0.73233333333333295</v>
      </c>
      <c r="L40">
        <v>0.43726086956521698</v>
      </c>
      <c r="M40">
        <v>0.29507246376811502</v>
      </c>
      <c r="N40">
        <v>51.84</v>
      </c>
      <c r="O40">
        <f>$P$2+$O$2*M40</f>
        <v>36.123664407796888</v>
      </c>
      <c r="Q40">
        <f t="shared" si="0"/>
        <v>42.890502495573188</v>
      </c>
    </row>
    <row r="41" spans="1:17" x14ac:dyDescent="0.25">
      <c r="A41" t="s">
        <v>20</v>
      </c>
      <c r="B41">
        <v>3</v>
      </c>
      <c r="C41">
        <v>0</v>
      </c>
      <c r="D41">
        <f>8-B41</f>
        <v>5</v>
      </c>
      <c r="E41">
        <f>12-C41</f>
        <v>12</v>
      </c>
      <c r="F41" t="s">
        <v>21</v>
      </c>
      <c r="G41" t="s">
        <v>14</v>
      </c>
      <c r="H41">
        <v>0</v>
      </c>
      <c r="I41" t="s">
        <v>15</v>
      </c>
      <c r="J41" t="s">
        <v>20</v>
      </c>
      <c r="K41">
        <v>0.78293333333333304</v>
      </c>
      <c r="L41">
        <v>0.48804347826086902</v>
      </c>
      <c r="M41">
        <v>0.29488985507246301</v>
      </c>
      <c r="N41">
        <v>51.84</v>
      </c>
      <c r="O41">
        <f>$P$2+$O$2*M41</f>
        <v>36.084928701029689</v>
      </c>
      <c r="Q41">
        <f t="shared" si="0"/>
        <v>42.845132223666866</v>
      </c>
    </row>
    <row r="42" spans="1:17" x14ac:dyDescent="0.25">
      <c r="A42" t="s">
        <v>34</v>
      </c>
      <c r="B42">
        <v>2</v>
      </c>
      <c r="C42">
        <v>2</v>
      </c>
      <c r="D42">
        <f>8-B42</f>
        <v>6</v>
      </c>
      <c r="E42">
        <f>12-C42</f>
        <v>10</v>
      </c>
      <c r="F42" t="s">
        <v>35</v>
      </c>
      <c r="G42" t="s">
        <v>14</v>
      </c>
      <c r="H42">
        <v>0</v>
      </c>
      <c r="I42" t="s">
        <v>15</v>
      </c>
      <c r="J42" t="s">
        <v>34</v>
      </c>
      <c r="K42">
        <v>0.61726666666666596</v>
      </c>
      <c r="L42">
        <v>0.40230434782608698</v>
      </c>
      <c r="M42">
        <v>0.21496231884057901</v>
      </c>
      <c r="N42">
        <v>31.103999999999999</v>
      </c>
      <c r="O42">
        <f>$P$2+$O$2*M42</f>
        <v>19.130371334260907</v>
      </c>
      <c r="Q42">
        <f t="shared" si="0"/>
        <v>22.98663622655657</v>
      </c>
    </row>
    <row r="43" spans="1:17" x14ac:dyDescent="0.25">
      <c r="A43" t="s">
        <v>26</v>
      </c>
      <c r="B43">
        <v>2</v>
      </c>
      <c r="C43">
        <v>1</v>
      </c>
      <c r="D43">
        <f>8-B43</f>
        <v>6</v>
      </c>
      <c r="E43">
        <f>12-C43</f>
        <v>11</v>
      </c>
      <c r="F43" t="s">
        <v>27</v>
      </c>
      <c r="G43" t="s">
        <v>14</v>
      </c>
      <c r="H43">
        <v>0</v>
      </c>
      <c r="I43" t="s">
        <v>15</v>
      </c>
      <c r="J43" t="s">
        <v>26</v>
      </c>
      <c r="K43">
        <v>0.61206666666666598</v>
      </c>
      <c r="L43">
        <v>0.44486956521739102</v>
      </c>
      <c r="M43">
        <v>0.16719710144927499</v>
      </c>
      <c r="N43">
        <v>31.103999999999999</v>
      </c>
      <c r="O43">
        <f>$P$2+$O$2*M43</f>
        <v>8.9982171784320357</v>
      </c>
      <c r="Q43">
        <f t="shared" si="0"/>
        <v>11.119069389335223</v>
      </c>
    </row>
    <row r="44" spans="1:17" x14ac:dyDescent="0.25">
      <c r="A44" t="s">
        <v>18</v>
      </c>
      <c r="B44">
        <v>2</v>
      </c>
      <c r="C44">
        <v>0</v>
      </c>
      <c r="D44">
        <f>8-B44</f>
        <v>6</v>
      </c>
      <c r="E44">
        <f>12-C44</f>
        <v>12</v>
      </c>
      <c r="F44" t="s">
        <v>19</v>
      </c>
      <c r="G44" t="s">
        <v>14</v>
      </c>
      <c r="H44">
        <v>0</v>
      </c>
      <c r="I44" t="s">
        <v>15</v>
      </c>
      <c r="J44" t="s">
        <v>18</v>
      </c>
      <c r="K44">
        <v>0.68006666666666604</v>
      </c>
      <c r="L44">
        <v>0.42547826086956497</v>
      </c>
      <c r="M44">
        <v>0.25458840579710101</v>
      </c>
      <c r="N44">
        <v>31.103999999999999</v>
      </c>
      <c r="O44">
        <f>$P$2+$O$2*M44</f>
        <v>27.536019702750401</v>
      </c>
      <c r="Q44">
        <f t="shared" si="0"/>
        <v>32.831985230237329</v>
      </c>
    </row>
    <row r="45" spans="1:17" x14ac:dyDescent="0.25">
      <c r="A45" t="s">
        <v>32</v>
      </c>
      <c r="B45">
        <v>1</v>
      </c>
      <c r="C45">
        <v>2</v>
      </c>
      <c r="D45">
        <f>8-B45</f>
        <v>7</v>
      </c>
      <c r="E45">
        <f>12-C45</f>
        <v>10</v>
      </c>
      <c r="F45" t="s">
        <v>33</v>
      </c>
      <c r="G45" t="s">
        <v>14</v>
      </c>
      <c r="H45">
        <v>0</v>
      </c>
      <c r="I45" t="s">
        <v>15</v>
      </c>
      <c r="J45" t="s">
        <v>32</v>
      </c>
      <c r="K45">
        <v>0.55766666666666598</v>
      </c>
      <c r="L45">
        <v>0.37256521739130399</v>
      </c>
      <c r="M45">
        <v>0.18510144927536201</v>
      </c>
      <c r="N45">
        <v>18.662400000000002</v>
      </c>
      <c r="O45">
        <f>$P$2+$O$2*M45</f>
        <v>12.796160999085934</v>
      </c>
      <c r="Q45">
        <f t="shared" si="0"/>
        <v>15.567516525297179</v>
      </c>
    </row>
    <row r="46" spans="1:17" x14ac:dyDescent="0.25">
      <c r="A46" t="s">
        <v>24</v>
      </c>
      <c r="B46">
        <v>1</v>
      </c>
      <c r="C46">
        <v>1</v>
      </c>
      <c r="D46">
        <f>8-B46</f>
        <v>7</v>
      </c>
      <c r="E46">
        <f>12-C46</f>
        <v>11</v>
      </c>
      <c r="F46" t="s">
        <v>25</v>
      </c>
      <c r="G46" t="s">
        <v>14</v>
      </c>
      <c r="H46">
        <v>0</v>
      </c>
      <c r="I46" t="s">
        <v>15</v>
      </c>
      <c r="J46" t="s">
        <v>24</v>
      </c>
      <c r="K46">
        <v>0.62826666666666597</v>
      </c>
      <c r="L46">
        <v>0.45160869565217299</v>
      </c>
      <c r="M46">
        <v>0.17665797101449199</v>
      </c>
      <c r="N46">
        <v>18.662400000000002</v>
      </c>
      <c r="O46">
        <f>$P$2+$O$2*M46</f>
        <v>11.005095700467614</v>
      </c>
      <c r="Q46">
        <f t="shared" si="0"/>
        <v>13.469681571912389</v>
      </c>
    </row>
    <row r="47" spans="1:17" x14ac:dyDescent="0.25">
      <c r="A47" t="s">
        <v>16</v>
      </c>
      <c r="B47">
        <v>1</v>
      </c>
      <c r="C47">
        <v>0</v>
      </c>
      <c r="D47">
        <f>8-B47</f>
        <v>7</v>
      </c>
      <c r="E47">
        <f>12-C47</f>
        <v>12</v>
      </c>
      <c r="F47" t="s">
        <v>17</v>
      </c>
      <c r="G47" t="s">
        <v>14</v>
      </c>
      <c r="H47">
        <v>0</v>
      </c>
      <c r="I47" t="s">
        <v>15</v>
      </c>
      <c r="J47" t="s">
        <v>16</v>
      </c>
      <c r="K47">
        <v>0.66313333333333302</v>
      </c>
      <c r="L47">
        <v>0.44678260869565201</v>
      </c>
      <c r="M47">
        <v>0.21635072463768101</v>
      </c>
      <c r="N47">
        <v>18.662400000000002</v>
      </c>
      <c r="O47">
        <f>$P$2+$O$2*M47</f>
        <v>19.42488567618966</v>
      </c>
      <c r="Q47">
        <f t="shared" si="0"/>
        <v>23.331594325654287</v>
      </c>
    </row>
    <row r="48" spans="1:17" x14ac:dyDescent="0.25">
      <c r="A48" t="s">
        <v>30</v>
      </c>
      <c r="B48">
        <v>0</v>
      </c>
      <c r="C48">
        <v>2</v>
      </c>
      <c r="D48">
        <f>8-B48</f>
        <v>8</v>
      </c>
      <c r="E48">
        <f>12-C48</f>
        <v>10</v>
      </c>
      <c r="F48" t="s">
        <v>31</v>
      </c>
      <c r="G48" t="s">
        <v>14</v>
      </c>
      <c r="H48">
        <v>0</v>
      </c>
      <c r="I48" t="s">
        <v>15</v>
      </c>
      <c r="J48" t="s">
        <v>30</v>
      </c>
      <c r="K48">
        <v>0.583666666666666</v>
      </c>
      <c r="L48">
        <v>0.39413043478260801</v>
      </c>
      <c r="M48">
        <v>0.18953623188405799</v>
      </c>
      <c r="N48">
        <v>0</v>
      </c>
      <c r="O48">
        <f>$P$2+$O$2*M48</f>
        <v>13.736885306290219</v>
      </c>
      <c r="Q48">
        <f t="shared" si="0"/>
        <v>16.669365985880347</v>
      </c>
    </row>
    <row r="49" spans="1:17" x14ac:dyDescent="0.25">
      <c r="A49" t="s">
        <v>22</v>
      </c>
      <c r="B49">
        <v>0</v>
      </c>
      <c r="C49">
        <v>1</v>
      </c>
      <c r="D49">
        <f>8-B49</f>
        <v>8</v>
      </c>
      <c r="E49">
        <f>12-C49</f>
        <v>11</v>
      </c>
      <c r="F49" t="s">
        <v>23</v>
      </c>
      <c r="G49" t="s">
        <v>14</v>
      </c>
      <c r="H49">
        <v>0</v>
      </c>
      <c r="I49" t="s">
        <v>15</v>
      </c>
      <c r="J49" t="s">
        <v>22</v>
      </c>
      <c r="K49">
        <v>0.69133333333333302</v>
      </c>
      <c r="L49">
        <v>0.46852173913043399</v>
      </c>
      <c r="M49">
        <v>0.22281159420289801</v>
      </c>
      <c r="N49">
        <v>0</v>
      </c>
      <c r="O49">
        <f>$P$2+$O$2*M49</f>
        <v>20.795391872763567</v>
      </c>
      <c r="Q49">
        <f t="shared" si="0"/>
        <v>24.936837755484071</v>
      </c>
    </row>
    <row r="50" spans="1:17" x14ac:dyDescent="0.25">
      <c r="A50" t="s">
        <v>12</v>
      </c>
      <c r="B50">
        <v>0</v>
      </c>
      <c r="C50">
        <v>0</v>
      </c>
      <c r="D50">
        <f>8-B50</f>
        <v>8</v>
      </c>
      <c r="E50">
        <f>12-C50</f>
        <v>12</v>
      </c>
      <c r="F50" t="s">
        <v>13</v>
      </c>
      <c r="G50" t="s">
        <v>14</v>
      </c>
      <c r="H50">
        <v>0</v>
      </c>
      <c r="I50" t="s">
        <v>15</v>
      </c>
      <c r="J50" t="s">
        <v>12</v>
      </c>
      <c r="K50">
        <v>0.60959999999999903</v>
      </c>
      <c r="L50">
        <v>0.43513043478260799</v>
      </c>
      <c r="M50">
        <v>0.17446956521739099</v>
      </c>
      <c r="N50">
        <v>0</v>
      </c>
      <c r="O50">
        <f>$P$2+$O$2*M50</f>
        <v>10.540882071749287</v>
      </c>
      <c r="Q50">
        <f t="shared" si="0"/>
        <v>12.925958472082286</v>
      </c>
    </row>
  </sheetData>
  <sortState xmlns:xlrd2="http://schemas.microsoft.com/office/spreadsheetml/2017/richdata2" ref="T3:T26">
    <sortCondition descending="1" ref="T3:T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0A87A-5BBE-47CF-BEBA-06FACEFEE10E}">
  <dimension ref="A1:R50"/>
  <sheetViews>
    <sheetView workbookViewId="0">
      <selection activeCell="Q2" sqref="Q2"/>
    </sheetView>
  </sheetViews>
  <sheetFormatPr defaultRowHeight="15" x14ac:dyDescent="0.25"/>
  <sheetData>
    <row r="1" spans="1:18" x14ac:dyDescent="0.25">
      <c r="O1" t="s">
        <v>110</v>
      </c>
      <c r="Q1" t="s">
        <v>111</v>
      </c>
    </row>
    <row r="2" spans="1:18" x14ac:dyDescent="0.25">
      <c r="A2" t="s">
        <v>0</v>
      </c>
      <c r="B2" t="s">
        <v>1</v>
      </c>
      <c r="C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9</v>
      </c>
      <c r="L2" t="s">
        <v>10</v>
      </c>
      <c r="M2" t="s">
        <v>11</v>
      </c>
      <c r="N2" t="s">
        <v>8</v>
      </c>
      <c r="O2">
        <f>SLOPE($N$3:$N$26,$M$3:$M$26)</f>
        <v>93.325694279148493</v>
      </c>
      <c r="P2">
        <f>INTERCEPT($N$3:$N$26,$M$3:$M$26)</f>
        <v>-1.5508119410227295</v>
      </c>
      <c r="Q2">
        <f>SLOPE($N$27:$N$50,$M$27:$M$50)</f>
        <v>109.17892634960469</v>
      </c>
      <c r="R2">
        <f>INTERCEPT($N$27:$N$50,$M$27:$M$50)</f>
        <v>-3.2099705643521474</v>
      </c>
    </row>
    <row r="3" spans="1:18" x14ac:dyDescent="0.25">
      <c r="A3" t="s">
        <v>108</v>
      </c>
      <c r="B3">
        <v>3</v>
      </c>
      <c r="C3">
        <v>11</v>
      </c>
      <c r="D3">
        <f>8-B3</f>
        <v>5</v>
      </c>
      <c r="E3">
        <f>12-C3</f>
        <v>1</v>
      </c>
      <c r="F3" t="s">
        <v>109</v>
      </c>
      <c r="G3" t="s">
        <v>14</v>
      </c>
      <c r="H3">
        <v>0</v>
      </c>
      <c r="I3" t="s">
        <v>15</v>
      </c>
      <c r="J3" t="s">
        <v>108</v>
      </c>
      <c r="K3">
        <v>3.04653333333333</v>
      </c>
      <c r="L3">
        <v>1.0251304347826</v>
      </c>
      <c r="M3">
        <v>2.0214028985507202</v>
      </c>
      <c r="N3">
        <v>180</v>
      </c>
      <c r="O3">
        <f>$P$2+$O$2*M3</f>
        <v>187.09801698410638</v>
      </c>
      <c r="Q3">
        <f>$R$2+$Q$2*M3</f>
        <v>217.48462761939439</v>
      </c>
    </row>
    <row r="4" spans="1:18" x14ac:dyDescent="0.25">
      <c r="A4" t="s">
        <v>106</v>
      </c>
      <c r="B4">
        <v>2</v>
      </c>
      <c r="C4">
        <v>11</v>
      </c>
      <c r="D4">
        <f>8-B4</f>
        <v>6</v>
      </c>
      <c r="E4">
        <f>12-C4</f>
        <v>1</v>
      </c>
      <c r="F4" t="s">
        <v>107</v>
      </c>
      <c r="G4" t="s">
        <v>14</v>
      </c>
      <c r="H4">
        <v>0</v>
      </c>
      <c r="I4" t="s">
        <v>15</v>
      </c>
      <c r="J4" t="s">
        <v>106</v>
      </c>
      <c r="K4">
        <v>2.0350000000000001</v>
      </c>
      <c r="L4">
        <v>0.76047826086956505</v>
      </c>
      <c r="M4">
        <v>1.27452173913043</v>
      </c>
      <c r="N4">
        <v>120</v>
      </c>
      <c r="O4">
        <f>$P$2+$O$2*M4</f>
        <v>117.39481423719243</v>
      </c>
      <c r="Q4">
        <f t="shared" ref="Q4:Q50" si="0">$R$2+$Q$2*M4</f>
        <v>135.94094452313917</v>
      </c>
    </row>
    <row r="5" spans="1:18" x14ac:dyDescent="0.25">
      <c r="A5" t="s">
        <v>104</v>
      </c>
      <c r="B5">
        <v>1</v>
      </c>
      <c r="C5">
        <v>11</v>
      </c>
      <c r="D5">
        <f>8-B5</f>
        <v>7</v>
      </c>
      <c r="E5">
        <f>12-C5</f>
        <v>1</v>
      </c>
      <c r="F5" t="s">
        <v>105</v>
      </c>
      <c r="G5" t="s">
        <v>14</v>
      </c>
      <c r="H5">
        <v>0</v>
      </c>
      <c r="I5" t="s">
        <v>15</v>
      </c>
      <c r="J5" t="s">
        <v>104</v>
      </c>
      <c r="K5">
        <v>1.47426666666666</v>
      </c>
      <c r="L5">
        <v>0.64178260869565196</v>
      </c>
      <c r="M5">
        <v>0.83248405797101399</v>
      </c>
      <c r="N5">
        <v>80</v>
      </c>
      <c r="O5">
        <f>$P$2+$O$2*M5</f>
        <v>76.141340745445049</v>
      </c>
      <c r="Q5">
        <f t="shared" si="0"/>
        <v>87.679745088085227</v>
      </c>
    </row>
    <row r="6" spans="1:18" x14ac:dyDescent="0.25">
      <c r="A6" t="s">
        <v>102</v>
      </c>
      <c r="B6">
        <v>0</v>
      </c>
      <c r="C6">
        <v>11</v>
      </c>
      <c r="D6">
        <f>8-B6</f>
        <v>8</v>
      </c>
      <c r="E6">
        <f>12-C6</f>
        <v>1</v>
      </c>
      <c r="F6" t="s">
        <v>103</v>
      </c>
      <c r="G6" t="s">
        <v>14</v>
      </c>
      <c r="H6">
        <v>0</v>
      </c>
      <c r="I6" t="s">
        <v>15</v>
      </c>
      <c r="J6" t="s">
        <v>102</v>
      </c>
      <c r="K6">
        <v>1.0898666666666601</v>
      </c>
      <c r="L6">
        <v>0.60178260869565203</v>
      </c>
      <c r="M6">
        <v>0.48808405797101401</v>
      </c>
      <c r="N6">
        <v>53.333333333299997</v>
      </c>
      <c r="O6">
        <f>$P$2+$O$2*M6</f>
        <v>43.999971635706316</v>
      </c>
      <c r="Q6">
        <f t="shared" si="0"/>
        <v>50.078522853281378</v>
      </c>
    </row>
    <row r="7" spans="1:18" x14ac:dyDescent="0.25">
      <c r="A7" t="s">
        <v>100</v>
      </c>
      <c r="B7">
        <v>3</v>
      </c>
      <c r="C7">
        <v>10</v>
      </c>
      <c r="D7">
        <f>8-B7</f>
        <v>5</v>
      </c>
      <c r="E7">
        <f>12-C7</f>
        <v>2</v>
      </c>
      <c r="F7" t="s">
        <v>101</v>
      </c>
      <c r="G7" t="s">
        <v>14</v>
      </c>
      <c r="H7">
        <v>0</v>
      </c>
      <c r="I7" t="s">
        <v>15</v>
      </c>
      <c r="J7" t="s">
        <v>100</v>
      </c>
      <c r="K7">
        <v>3.0269333333333299</v>
      </c>
      <c r="L7">
        <v>1.0198260869565201</v>
      </c>
      <c r="M7">
        <v>2.00710724637681</v>
      </c>
      <c r="N7">
        <v>180</v>
      </c>
      <c r="O7">
        <f>$P$2+$O$2*M7</f>
        <v>185.76386531980302</v>
      </c>
      <c r="Q7">
        <f t="shared" si="0"/>
        <v>215.92384366357948</v>
      </c>
    </row>
    <row r="8" spans="1:18" x14ac:dyDescent="0.25">
      <c r="A8" t="s">
        <v>98</v>
      </c>
      <c r="B8">
        <v>2</v>
      </c>
      <c r="C8">
        <v>10</v>
      </c>
      <c r="D8">
        <f>8-B8</f>
        <v>6</v>
      </c>
      <c r="E8">
        <f>12-C8</f>
        <v>2</v>
      </c>
      <c r="F8" t="s">
        <v>99</v>
      </c>
      <c r="G8" t="s">
        <v>14</v>
      </c>
      <c r="H8">
        <v>0</v>
      </c>
      <c r="I8" t="s">
        <v>15</v>
      </c>
      <c r="J8" t="s">
        <v>98</v>
      </c>
      <c r="K8">
        <v>2.1117333333333299</v>
      </c>
      <c r="L8">
        <v>0.82973913043478198</v>
      </c>
      <c r="M8">
        <v>1.28199420289855</v>
      </c>
      <c r="N8">
        <v>120</v>
      </c>
      <c r="O8">
        <f>$P$2+$O$2*M8</f>
        <v>118.09218710632801</v>
      </c>
      <c r="Q8">
        <f t="shared" si="0"/>
        <v>136.75678009452884</v>
      </c>
    </row>
    <row r="9" spans="1:18" x14ac:dyDescent="0.25">
      <c r="A9" t="s">
        <v>96</v>
      </c>
      <c r="B9">
        <v>1</v>
      </c>
      <c r="C9">
        <v>10</v>
      </c>
      <c r="D9">
        <f>8-B9</f>
        <v>7</v>
      </c>
      <c r="E9">
        <f>12-C9</f>
        <v>2</v>
      </c>
      <c r="F9" t="s">
        <v>97</v>
      </c>
      <c r="G9" t="s">
        <v>14</v>
      </c>
      <c r="H9">
        <v>0</v>
      </c>
      <c r="I9" t="s">
        <v>15</v>
      </c>
      <c r="J9" t="s">
        <v>96</v>
      </c>
      <c r="K9">
        <v>1.4913333333333301</v>
      </c>
      <c r="L9">
        <v>0.65199999999999902</v>
      </c>
      <c r="M9">
        <v>0.83933333333333304</v>
      </c>
      <c r="N9">
        <v>80</v>
      </c>
      <c r="O9">
        <f>$P$2+$O$2*M9</f>
        <v>76.780554123942551</v>
      </c>
      <c r="Q9">
        <f t="shared" si="0"/>
        <v>88.427541618416029</v>
      </c>
    </row>
    <row r="10" spans="1:18" x14ac:dyDescent="0.25">
      <c r="A10" t="s">
        <v>94</v>
      </c>
      <c r="B10">
        <v>0</v>
      </c>
      <c r="C10">
        <v>10</v>
      </c>
      <c r="D10">
        <f>8-B10</f>
        <v>8</v>
      </c>
      <c r="E10">
        <f>12-C10</f>
        <v>2</v>
      </c>
      <c r="F10" t="s">
        <v>95</v>
      </c>
      <c r="G10" t="s">
        <v>14</v>
      </c>
      <c r="H10">
        <v>0</v>
      </c>
      <c r="I10" t="s">
        <v>15</v>
      </c>
      <c r="J10" t="s">
        <v>94</v>
      </c>
      <c r="K10">
        <v>1.1275333333333299</v>
      </c>
      <c r="L10">
        <v>0.57560869565217299</v>
      </c>
      <c r="M10">
        <v>0.55192463768115896</v>
      </c>
      <c r="N10">
        <v>53.333333333299997</v>
      </c>
      <c r="O10">
        <f>$P$2+$O$2*M10</f>
        <v>49.957938060338911</v>
      </c>
      <c r="Q10">
        <f t="shared" si="0"/>
        <v>57.048568803571364</v>
      </c>
    </row>
    <row r="11" spans="1:18" x14ac:dyDescent="0.25">
      <c r="A11" t="s">
        <v>92</v>
      </c>
      <c r="B11">
        <v>3</v>
      </c>
      <c r="C11">
        <v>9</v>
      </c>
      <c r="D11">
        <f>8-B11</f>
        <v>5</v>
      </c>
      <c r="E11">
        <f>12-C11</f>
        <v>3</v>
      </c>
      <c r="F11" t="s">
        <v>93</v>
      </c>
      <c r="G11" t="s">
        <v>14</v>
      </c>
      <c r="H11">
        <v>0</v>
      </c>
      <c r="I11" t="s">
        <v>15</v>
      </c>
      <c r="J11" t="s">
        <v>92</v>
      </c>
      <c r="K11">
        <v>2.9917333333333298</v>
      </c>
      <c r="L11">
        <v>1.02373913043478</v>
      </c>
      <c r="M11">
        <v>1.96799420289855</v>
      </c>
      <c r="N11">
        <v>180</v>
      </c>
      <c r="O11">
        <f>$P$2+$O$2*M11</f>
        <v>182.11361338182388</v>
      </c>
      <c r="Q11">
        <f t="shared" si="0"/>
        <v>211.65352357035763</v>
      </c>
    </row>
    <row r="12" spans="1:18" x14ac:dyDescent="0.25">
      <c r="A12" t="s">
        <v>90</v>
      </c>
      <c r="B12">
        <v>2</v>
      </c>
      <c r="C12">
        <v>9</v>
      </c>
      <c r="D12">
        <f>8-B12</f>
        <v>6</v>
      </c>
      <c r="E12">
        <f>12-C12</f>
        <v>3</v>
      </c>
      <c r="F12" t="s">
        <v>91</v>
      </c>
      <c r="G12" t="s">
        <v>14</v>
      </c>
      <c r="H12">
        <v>0</v>
      </c>
      <c r="I12" t="s">
        <v>15</v>
      </c>
      <c r="J12" t="s">
        <v>90</v>
      </c>
      <c r="K12">
        <v>2.0428666666666602</v>
      </c>
      <c r="L12">
        <v>0.77204347826086905</v>
      </c>
      <c r="M12">
        <v>1.2708231884057899</v>
      </c>
      <c r="N12">
        <v>120</v>
      </c>
      <c r="O12">
        <f>$P$2+$O$2*M12</f>
        <v>117.04964442298875</v>
      </c>
      <c r="Q12">
        <f t="shared" si="0"/>
        <v>135.53714072597339</v>
      </c>
    </row>
    <row r="13" spans="1:18" x14ac:dyDescent="0.25">
      <c r="A13" t="s">
        <v>88</v>
      </c>
      <c r="B13">
        <v>1</v>
      </c>
      <c r="C13">
        <v>9</v>
      </c>
      <c r="D13">
        <f>8-B13</f>
        <v>7</v>
      </c>
      <c r="E13">
        <f>12-C13</f>
        <v>3</v>
      </c>
      <c r="F13" t="s">
        <v>89</v>
      </c>
      <c r="G13" t="s">
        <v>14</v>
      </c>
      <c r="H13">
        <v>0</v>
      </c>
      <c r="I13" t="s">
        <v>15</v>
      </c>
      <c r="J13" t="s">
        <v>88</v>
      </c>
      <c r="K13">
        <v>1.4187333333333301</v>
      </c>
      <c r="L13">
        <v>0.65169565217391201</v>
      </c>
      <c r="M13">
        <v>0.76703768115941995</v>
      </c>
      <c r="N13">
        <v>80</v>
      </c>
      <c r="O13">
        <f>$P$2+$O$2*M13</f>
        <v>70.033512191448281</v>
      </c>
      <c r="Q13">
        <f t="shared" si="0"/>
        <v>80.534379934323738</v>
      </c>
    </row>
    <row r="14" spans="1:18" x14ac:dyDescent="0.25">
      <c r="A14" t="s">
        <v>86</v>
      </c>
      <c r="B14">
        <v>0</v>
      </c>
      <c r="C14">
        <v>9</v>
      </c>
      <c r="D14">
        <f>8-B14</f>
        <v>8</v>
      </c>
      <c r="E14">
        <f>12-C14</f>
        <v>3</v>
      </c>
      <c r="F14" t="s">
        <v>87</v>
      </c>
      <c r="G14" t="s">
        <v>14</v>
      </c>
      <c r="H14">
        <v>0</v>
      </c>
      <c r="I14" t="s">
        <v>15</v>
      </c>
      <c r="J14" t="s">
        <v>86</v>
      </c>
      <c r="K14">
        <v>1.0679333333333301</v>
      </c>
      <c r="L14">
        <v>0.520695652173913</v>
      </c>
      <c r="M14">
        <v>0.54723768115941995</v>
      </c>
      <c r="N14">
        <v>53.333333333299997</v>
      </c>
      <c r="O14">
        <f>$P$2+$O$2*M14</f>
        <v>49.520524588891433</v>
      </c>
      <c r="Q14">
        <f t="shared" si="0"/>
        <v>56.536851922680619</v>
      </c>
    </row>
    <row r="15" spans="1:18" x14ac:dyDescent="0.25">
      <c r="A15" t="s">
        <v>84</v>
      </c>
      <c r="B15">
        <v>3</v>
      </c>
      <c r="C15">
        <v>8</v>
      </c>
      <c r="D15">
        <f>8-B15</f>
        <v>5</v>
      </c>
      <c r="E15">
        <f>12-C15</f>
        <v>4</v>
      </c>
      <c r="F15" t="s">
        <v>85</v>
      </c>
      <c r="G15" t="s">
        <v>14</v>
      </c>
      <c r="H15">
        <v>0</v>
      </c>
      <c r="I15" t="s">
        <v>15</v>
      </c>
      <c r="J15" t="s">
        <v>84</v>
      </c>
      <c r="K15">
        <v>0.84006666666666596</v>
      </c>
      <c r="L15">
        <v>0.51556521739130401</v>
      </c>
      <c r="M15">
        <v>0.32450144927536201</v>
      </c>
      <c r="N15">
        <v>35.555555555600002</v>
      </c>
      <c r="O15">
        <f>$P$2+$O$2*M15</f>
        <v>28.733511107190317</v>
      </c>
      <c r="Q15">
        <f t="shared" si="0"/>
        <v>32.218749266422584</v>
      </c>
    </row>
    <row r="16" spans="1:18" x14ac:dyDescent="0.25">
      <c r="A16" t="s">
        <v>82</v>
      </c>
      <c r="B16">
        <v>2</v>
      </c>
      <c r="C16">
        <v>8</v>
      </c>
      <c r="D16">
        <f>8-B16</f>
        <v>6</v>
      </c>
      <c r="E16">
        <f>12-C16</f>
        <v>4</v>
      </c>
      <c r="F16" t="s">
        <v>83</v>
      </c>
      <c r="G16" t="s">
        <v>14</v>
      </c>
      <c r="H16">
        <v>0</v>
      </c>
      <c r="I16" t="s">
        <v>15</v>
      </c>
      <c r="J16" t="s">
        <v>82</v>
      </c>
      <c r="K16">
        <v>0.71379999999999899</v>
      </c>
      <c r="L16">
        <v>0.431217391304347</v>
      </c>
      <c r="M16">
        <v>0.28258260869565099</v>
      </c>
      <c r="N16">
        <v>23.7037037037</v>
      </c>
      <c r="O16">
        <f>$P$2+$O$2*M16</f>
        <v>24.821406206711845</v>
      </c>
      <c r="Q16">
        <f t="shared" si="0"/>
        <v>27.642095258109496</v>
      </c>
    </row>
    <row r="17" spans="1:17" x14ac:dyDescent="0.25">
      <c r="A17" t="s">
        <v>80</v>
      </c>
      <c r="B17">
        <v>1</v>
      </c>
      <c r="C17">
        <v>8</v>
      </c>
      <c r="D17">
        <f>8-B17</f>
        <v>7</v>
      </c>
      <c r="E17">
        <f>12-C17</f>
        <v>4</v>
      </c>
      <c r="F17" t="s">
        <v>81</v>
      </c>
      <c r="G17" t="s">
        <v>14</v>
      </c>
      <c r="H17">
        <v>0</v>
      </c>
      <c r="I17" t="s">
        <v>15</v>
      </c>
      <c r="J17" t="s">
        <v>80</v>
      </c>
      <c r="K17">
        <v>0.62833333333333297</v>
      </c>
      <c r="L17">
        <v>0.42730434782608701</v>
      </c>
      <c r="M17">
        <v>0.20102898550724599</v>
      </c>
      <c r="N17">
        <v>15.802469135799999</v>
      </c>
      <c r="O17">
        <f>$P$2+$O$2*M17</f>
        <v>17.210357701673882</v>
      </c>
      <c r="Q17">
        <f t="shared" si="0"/>
        <v>18.738158238479212</v>
      </c>
    </row>
    <row r="18" spans="1:17" x14ac:dyDescent="0.25">
      <c r="A18" t="s">
        <v>78</v>
      </c>
      <c r="B18">
        <v>0</v>
      </c>
      <c r="C18">
        <v>8</v>
      </c>
      <c r="D18">
        <f>8-B18</f>
        <v>8</v>
      </c>
      <c r="E18">
        <f>12-C18</f>
        <v>4</v>
      </c>
      <c r="F18" t="s">
        <v>79</v>
      </c>
      <c r="G18" t="s">
        <v>14</v>
      </c>
      <c r="H18">
        <v>0</v>
      </c>
      <c r="I18" t="s">
        <v>15</v>
      </c>
      <c r="J18" t="s">
        <v>78</v>
      </c>
      <c r="K18">
        <v>0.58979999999999999</v>
      </c>
      <c r="L18">
        <v>0.42491304347825998</v>
      </c>
      <c r="M18">
        <v>0.16488695652173899</v>
      </c>
      <c r="N18">
        <v>0</v>
      </c>
      <c r="O18">
        <f>$P$2+$O$2*M18</f>
        <v>13.837377753944333</v>
      </c>
      <c r="Q18">
        <f t="shared" si="0"/>
        <v>14.792210317745266</v>
      </c>
    </row>
    <row r="19" spans="1:17" x14ac:dyDescent="0.25">
      <c r="A19" t="s">
        <v>76</v>
      </c>
      <c r="B19">
        <v>3</v>
      </c>
      <c r="C19">
        <v>7</v>
      </c>
      <c r="D19">
        <f>8-B19</f>
        <v>5</v>
      </c>
      <c r="E19">
        <f>12-C19</f>
        <v>5</v>
      </c>
      <c r="F19" t="s">
        <v>77</v>
      </c>
      <c r="G19" t="s">
        <v>14</v>
      </c>
      <c r="H19">
        <v>0</v>
      </c>
      <c r="I19" t="s">
        <v>15</v>
      </c>
      <c r="J19" t="s">
        <v>76</v>
      </c>
      <c r="K19">
        <v>0.79413333333333302</v>
      </c>
      <c r="L19">
        <v>0.50047826086956504</v>
      </c>
      <c r="M19">
        <v>0.29365507246376799</v>
      </c>
      <c r="N19">
        <v>35.555555555600002</v>
      </c>
      <c r="O19">
        <f>$P$2+$O$2*M19</f>
        <v>25.854751575252077</v>
      </c>
      <c r="Q19">
        <f t="shared" si="0"/>
        <v>28.850974964357405</v>
      </c>
    </row>
    <row r="20" spans="1:17" x14ac:dyDescent="0.25">
      <c r="A20" t="s">
        <v>74</v>
      </c>
      <c r="B20">
        <v>2</v>
      </c>
      <c r="C20">
        <v>7</v>
      </c>
      <c r="D20">
        <f>8-B20</f>
        <v>6</v>
      </c>
      <c r="E20">
        <f>12-C20</f>
        <v>5</v>
      </c>
      <c r="F20" t="s">
        <v>75</v>
      </c>
      <c r="G20" t="s">
        <v>14</v>
      </c>
      <c r="H20">
        <v>0</v>
      </c>
      <c r="I20" t="s">
        <v>15</v>
      </c>
      <c r="J20" t="s">
        <v>74</v>
      </c>
      <c r="K20">
        <v>0.73499999999999899</v>
      </c>
      <c r="L20">
        <v>0.47491304347826002</v>
      </c>
      <c r="M20">
        <v>0.26008695652173902</v>
      </c>
      <c r="N20">
        <v>23.7037037037</v>
      </c>
      <c r="O20">
        <f>$P$2+$O$2*M20</f>
        <v>22.721983849319273</v>
      </c>
      <c r="Q20">
        <f t="shared" si="0"/>
        <v>25.186044106227634</v>
      </c>
    </row>
    <row r="21" spans="1:17" x14ac:dyDescent="0.25">
      <c r="A21" t="s">
        <v>72</v>
      </c>
      <c r="B21">
        <v>1</v>
      </c>
      <c r="C21">
        <v>7</v>
      </c>
      <c r="D21">
        <f>8-B21</f>
        <v>7</v>
      </c>
      <c r="E21">
        <f>12-C21</f>
        <v>5</v>
      </c>
      <c r="F21" t="s">
        <v>73</v>
      </c>
      <c r="G21" t="s">
        <v>14</v>
      </c>
      <c r="H21">
        <v>0</v>
      </c>
      <c r="I21" t="s">
        <v>15</v>
      </c>
      <c r="J21" t="s">
        <v>72</v>
      </c>
      <c r="K21">
        <v>0.68113333333333304</v>
      </c>
      <c r="L21">
        <v>0.44886956521739102</v>
      </c>
      <c r="M21">
        <v>0.23226376811594199</v>
      </c>
      <c r="N21">
        <v>15.802469135799999</v>
      </c>
      <c r="O21">
        <f>$P$2+$O$2*M21</f>
        <v>20.12536547428871</v>
      </c>
      <c r="Q21">
        <f t="shared" si="0"/>
        <v>22.148338268459945</v>
      </c>
    </row>
    <row r="22" spans="1:17" x14ac:dyDescent="0.25">
      <c r="A22" t="s">
        <v>70</v>
      </c>
      <c r="B22">
        <v>0</v>
      </c>
      <c r="C22">
        <v>7</v>
      </c>
      <c r="D22">
        <f>8-B22</f>
        <v>8</v>
      </c>
      <c r="E22">
        <f>12-C22</f>
        <v>5</v>
      </c>
      <c r="F22" t="s">
        <v>71</v>
      </c>
      <c r="G22" t="s">
        <v>14</v>
      </c>
      <c r="H22">
        <v>0</v>
      </c>
      <c r="I22" t="s">
        <v>15</v>
      </c>
      <c r="J22" t="s">
        <v>70</v>
      </c>
      <c r="K22">
        <v>0.63719999999999999</v>
      </c>
      <c r="L22">
        <v>0.48743478260869499</v>
      </c>
      <c r="M22">
        <v>0.149765217391304</v>
      </c>
      <c r="N22">
        <v>0</v>
      </c>
      <c r="O22">
        <f>$P$2+$O$2*M22</f>
        <v>12.42613095088832</v>
      </c>
      <c r="Q22">
        <f t="shared" si="0"/>
        <v>13.141235074945566</v>
      </c>
    </row>
    <row r="23" spans="1:17" x14ac:dyDescent="0.25">
      <c r="A23" t="s">
        <v>68</v>
      </c>
      <c r="B23">
        <v>3</v>
      </c>
      <c r="C23">
        <v>6</v>
      </c>
      <c r="D23">
        <f>8-B23</f>
        <v>5</v>
      </c>
      <c r="E23">
        <f>12-C23</f>
        <v>6</v>
      </c>
      <c r="F23" t="s">
        <v>69</v>
      </c>
      <c r="G23" t="s">
        <v>14</v>
      </c>
      <c r="H23">
        <v>0</v>
      </c>
      <c r="I23" t="s">
        <v>15</v>
      </c>
      <c r="J23" t="s">
        <v>68</v>
      </c>
      <c r="K23">
        <v>0.82579999999999898</v>
      </c>
      <c r="L23">
        <v>0.52856521739130402</v>
      </c>
      <c r="M23">
        <v>0.29723478260869501</v>
      </c>
      <c r="N23">
        <v>35.555555555600002</v>
      </c>
      <c r="O23">
        <f>$P$2+$O$2*M23</f>
        <v>26.188830509845506</v>
      </c>
      <c r="Q23">
        <f t="shared" si="0"/>
        <v>29.241803874623329</v>
      </c>
    </row>
    <row r="24" spans="1:17" x14ac:dyDescent="0.25">
      <c r="A24" t="s">
        <v>66</v>
      </c>
      <c r="B24">
        <v>2</v>
      </c>
      <c r="C24">
        <v>6</v>
      </c>
      <c r="D24">
        <f>8-B24</f>
        <v>6</v>
      </c>
      <c r="E24">
        <f>12-C24</f>
        <v>6</v>
      </c>
      <c r="F24" t="s">
        <v>67</v>
      </c>
      <c r="G24" t="s">
        <v>14</v>
      </c>
      <c r="H24">
        <v>0</v>
      </c>
      <c r="I24" t="s">
        <v>15</v>
      </c>
      <c r="J24" t="s">
        <v>66</v>
      </c>
      <c r="K24">
        <v>0.75746666666666596</v>
      </c>
      <c r="L24">
        <v>0.492869565217391</v>
      </c>
      <c r="M24">
        <v>0.26459710144927501</v>
      </c>
      <c r="N24">
        <v>23.7037037037</v>
      </c>
      <c r="O24">
        <f>$P$2+$O$2*M24</f>
        <v>23.14289625598115</v>
      </c>
      <c r="Q24">
        <f t="shared" si="0"/>
        <v>25.678456887097131</v>
      </c>
    </row>
    <row r="25" spans="1:17" x14ac:dyDescent="0.25">
      <c r="A25" t="s">
        <v>64</v>
      </c>
      <c r="B25">
        <v>1</v>
      </c>
      <c r="C25">
        <v>6</v>
      </c>
      <c r="D25">
        <f>8-B25</f>
        <v>7</v>
      </c>
      <c r="E25">
        <f>12-C25</f>
        <v>6</v>
      </c>
      <c r="F25" t="s">
        <v>65</v>
      </c>
      <c r="G25" t="s">
        <v>14</v>
      </c>
      <c r="H25">
        <v>0</v>
      </c>
      <c r="I25" t="s">
        <v>15</v>
      </c>
      <c r="J25" t="s">
        <v>64</v>
      </c>
      <c r="K25">
        <v>0.69340000000000002</v>
      </c>
      <c r="L25">
        <v>0.45782608695652099</v>
      </c>
      <c r="M25">
        <v>0.23557391304347799</v>
      </c>
      <c r="N25">
        <v>15.802469135799999</v>
      </c>
      <c r="O25">
        <f>$P$2+$O$2*M25</f>
        <v>20.434287047815609</v>
      </c>
      <c r="Q25">
        <f t="shared" si="0"/>
        <v>22.509736337709917</v>
      </c>
    </row>
    <row r="26" spans="1:17" x14ac:dyDescent="0.25">
      <c r="A26" t="s">
        <v>62</v>
      </c>
      <c r="B26">
        <v>0</v>
      </c>
      <c r="C26">
        <v>6</v>
      </c>
      <c r="D26">
        <f>8-B26</f>
        <v>8</v>
      </c>
      <c r="E26">
        <f>12-C26</f>
        <v>6</v>
      </c>
      <c r="F26" t="s">
        <v>63</v>
      </c>
      <c r="G26" t="s">
        <v>14</v>
      </c>
      <c r="H26">
        <v>0</v>
      </c>
      <c r="I26" t="s">
        <v>15</v>
      </c>
      <c r="J26" t="s">
        <v>62</v>
      </c>
      <c r="K26">
        <v>0.63673333333333304</v>
      </c>
      <c r="L26">
        <v>0.45143478260869502</v>
      </c>
      <c r="M26">
        <v>0.185298550724637</v>
      </c>
      <c r="N26">
        <v>0</v>
      </c>
      <c r="O26">
        <f>$P$2+$O$2*M26</f>
        <v>15.742303954274032</v>
      </c>
      <c r="Q26">
        <f t="shared" si="0"/>
        <v>17.020726257901483</v>
      </c>
    </row>
    <row r="27" spans="1:17" x14ac:dyDescent="0.25">
      <c r="A27" t="s">
        <v>60</v>
      </c>
      <c r="B27">
        <v>3</v>
      </c>
      <c r="C27">
        <v>5</v>
      </c>
      <c r="D27">
        <f>8-B27</f>
        <v>5</v>
      </c>
      <c r="E27">
        <f>12-C27</f>
        <v>7</v>
      </c>
      <c r="F27" t="s">
        <v>61</v>
      </c>
      <c r="G27" t="s">
        <v>14</v>
      </c>
      <c r="H27">
        <v>0</v>
      </c>
      <c r="I27" t="s">
        <v>15</v>
      </c>
      <c r="J27" t="s">
        <v>60</v>
      </c>
      <c r="K27">
        <v>2.6489333333333298</v>
      </c>
      <c r="L27">
        <v>0.93295652173913002</v>
      </c>
      <c r="M27">
        <v>1.7159768115942</v>
      </c>
      <c r="N27">
        <v>180</v>
      </c>
      <c r="O27">
        <f>$P$2+$O$2*M27</f>
        <v>158.59391536792555</v>
      </c>
      <c r="Q27">
        <f t="shared" si="0"/>
        <v>184.1385353663205</v>
      </c>
    </row>
    <row r="28" spans="1:17" x14ac:dyDescent="0.25">
      <c r="A28" t="s">
        <v>58</v>
      </c>
      <c r="B28">
        <v>2</v>
      </c>
      <c r="C28">
        <v>5</v>
      </c>
      <c r="D28">
        <f>8-B28</f>
        <v>6</v>
      </c>
      <c r="E28">
        <f>12-C28</f>
        <v>7</v>
      </c>
      <c r="F28" t="s">
        <v>59</v>
      </c>
      <c r="G28" t="s">
        <v>14</v>
      </c>
      <c r="H28">
        <v>0</v>
      </c>
      <c r="I28" t="s">
        <v>15</v>
      </c>
      <c r="J28" t="s">
        <v>58</v>
      </c>
      <c r="K28">
        <v>1.8136666666666601</v>
      </c>
      <c r="L28">
        <v>0.71043478260869497</v>
      </c>
      <c r="M28">
        <v>1.10323188405797</v>
      </c>
      <c r="N28">
        <v>120</v>
      </c>
      <c r="O28">
        <f>$P$2+$O$2*M28</f>
        <v>101.40906958958038</v>
      </c>
      <c r="Q28">
        <f t="shared" si="0"/>
        <v>117.23970205174858</v>
      </c>
    </row>
    <row r="29" spans="1:17" x14ac:dyDescent="0.25">
      <c r="A29" t="s">
        <v>56</v>
      </c>
      <c r="B29">
        <v>1</v>
      </c>
      <c r="C29">
        <v>5</v>
      </c>
      <c r="D29">
        <f>8-B29</f>
        <v>7</v>
      </c>
      <c r="E29">
        <f>12-C29</f>
        <v>7</v>
      </c>
      <c r="F29" t="s">
        <v>57</v>
      </c>
      <c r="G29" t="s">
        <v>14</v>
      </c>
      <c r="H29">
        <v>0</v>
      </c>
      <c r="I29" t="s">
        <v>15</v>
      </c>
      <c r="J29" t="s">
        <v>56</v>
      </c>
      <c r="K29">
        <v>1.3271999999999999</v>
      </c>
      <c r="L29">
        <v>0.59117391304347799</v>
      </c>
      <c r="M29">
        <v>0.73602608695652105</v>
      </c>
      <c r="N29">
        <v>80</v>
      </c>
      <c r="O29">
        <f>$P$2+$O$2*M29</f>
        <v>67.139333631759513</v>
      </c>
      <c r="Q29">
        <f t="shared" si="0"/>
        <v>77.148567374861599</v>
      </c>
    </row>
    <row r="30" spans="1:17" x14ac:dyDescent="0.25">
      <c r="A30" t="s">
        <v>54</v>
      </c>
      <c r="B30">
        <v>0</v>
      </c>
      <c r="C30">
        <v>5</v>
      </c>
      <c r="D30">
        <f>8-B30</f>
        <v>8</v>
      </c>
      <c r="E30">
        <f>12-C30</f>
        <v>7</v>
      </c>
      <c r="F30" t="s">
        <v>55</v>
      </c>
      <c r="G30" t="s">
        <v>14</v>
      </c>
      <c r="H30">
        <v>0</v>
      </c>
      <c r="I30" t="s">
        <v>15</v>
      </c>
      <c r="J30" t="s">
        <v>54</v>
      </c>
      <c r="K30">
        <v>1.00566666666666</v>
      </c>
      <c r="L30">
        <v>0.55773913043478196</v>
      </c>
      <c r="M30">
        <v>0.44792753623188403</v>
      </c>
      <c r="N30">
        <v>53.333333333299997</v>
      </c>
      <c r="O30">
        <f>$P$2+$O$2*M30</f>
        <v>40.25233636456629</v>
      </c>
      <c r="Q30">
        <f t="shared" si="0"/>
        <v>45.694276923868607</v>
      </c>
    </row>
    <row r="31" spans="1:17" x14ac:dyDescent="0.25">
      <c r="A31" t="s">
        <v>52</v>
      </c>
      <c r="B31">
        <v>3</v>
      </c>
      <c r="C31">
        <v>4</v>
      </c>
      <c r="D31">
        <f>8-B31</f>
        <v>5</v>
      </c>
      <c r="E31">
        <f>12-C31</f>
        <v>8</v>
      </c>
      <c r="F31" t="s">
        <v>53</v>
      </c>
      <c r="G31" t="s">
        <v>14</v>
      </c>
      <c r="H31">
        <v>0</v>
      </c>
      <c r="I31" t="s">
        <v>15</v>
      </c>
      <c r="J31" t="s">
        <v>52</v>
      </c>
      <c r="K31">
        <v>2.6704666666666599</v>
      </c>
      <c r="L31">
        <v>0.96291304347826001</v>
      </c>
      <c r="M31">
        <v>1.7075536231884001</v>
      </c>
      <c r="N31">
        <v>180</v>
      </c>
      <c r="O31">
        <f>$P$2+$O$2*M31</f>
        <v>157.8078154619102</v>
      </c>
      <c r="Q31">
        <f t="shared" si="0"/>
        <v>183.21890069973483</v>
      </c>
    </row>
    <row r="32" spans="1:17" x14ac:dyDescent="0.25">
      <c r="A32" t="s">
        <v>50</v>
      </c>
      <c r="B32">
        <v>2</v>
      </c>
      <c r="C32">
        <v>4</v>
      </c>
      <c r="D32">
        <f>8-B32</f>
        <v>6</v>
      </c>
      <c r="E32">
        <f>12-C32</f>
        <v>8</v>
      </c>
      <c r="F32" t="s">
        <v>51</v>
      </c>
      <c r="G32" t="s">
        <v>14</v>
      </c>
      <c r="H32">
        <v>0</v>
      </c>
      <c r="I32" t="s">
        <v>15</v>
      </c>
      <c r="J32" t="s">
        <v>50</v>
      </c>
      <c r="K32">
        <v>1.835</v>
      </c>
      <c r="L32">
        <v>0.73599999999999999</v>
      </c>
      <c r="M32">
        <v>1.099</v>
      </c>
      <c r="N32">
        <v>120</v>
      </c>
      <c r="O32">
        <f>$P$2+$O$2*M32</f>
        <v>101.01412607176147</v>
      </c>
      <c r="Q32">
        <f t="shared" si="0"/>
        <v>116.77766949386341</v>
      </c>
    </row>
    <row r="33" spans="1:17" x14ac:dyDescent="0.25">
      <c r="A33" t="s">
        <v>48</v>
      </c>
      <c r="B33">
        <v>1</v>
      </c>
      <c r="C33">
        <v>4</v>
      </c>
      <c r="D33">
        <f>8-B33</f>
        <v>7</v>
      </c>
      <c r="E33">
        <f>12-C33</f>
        <v>8</v>
      </c>
      <c r="F33" t="s">
        <v>49</v>
      </c>
      <c r="G33" t="s">
        <v>14</v>
      </c>
      <c r="H33">
        <v>0</v>
      </c>
      <c r="I33" t="s">
        <v>15</v>
      </c>
      <c r="J33" t="s">
        <v>48</v>
      </c>
      <c r="K33">
        <v>1.3366</v>
      </c>
      <c r="L33">
        <v>0.61008695652173905</v>
      </c>
      <c r="M33">
        <v>0.72651304347825996</v>
      </c>
      <c r="N33">
        <v>80</v>
      </c>
      <c r="O33">
        <f>$P$2+$O$2*M33</f>
        <v>66.25152224444308</v>
      </c>
      <c r="Q33">
        <f t="shared" si="0"/>
        <v>76.109943501587949</v>
      </c>
    </row>
    <row r="34" spans="1:17" x14ac:dyDescent="0.25">
      <c r="A34" t="s">
        <v>46</v>
      </c>
      <c r="B34">
        <v>0</v>
      </c>
      <c r="C34">
        <v>4</v>
      </c>
      <c r="D34">
        <f>8-B34</f>
        <v>8</v>
      </c>
      <c r="E34">
        <f>12-C34</f>
        <v>8</v>
      </c>
      <c r="F34" t="s">
        <v>47</v>
      </c>
      <c r="G34" t="s">
        <v>14</v>
      </c>
      <c r="H34">
        <v>0</v>
      </c>
      <c r="I34" t="s">
        <v>15</v>
      </c>
      <c r="J34" t="s">
        <v>46</v>
      </c>
      <c r="K34">
        <v>1.0094000000000001</v>
      </c>
      <c r="L34">
        <v>0.53560869565217395</v>
      </c>
      <c r="M34">
        <v>0.47379130434782601</v>
      </c>
      <c r="N34">
        <v>53.333333333299997</v>
      </c>
      <c r="O34">
        <f>$P$2+$O$2*M34</f>
        <v>42.666090480661481</v>
      </c>
      <c r="Q34">
        <f t="shared" si="0"/>
        <v>48.51805535812229</v>
      </c>
    </row>
    <row r="35" spans="1:17" x14ac:dyDescent="0.25">
      <c r="A35" t="s">
        <v>44</v>
      </c>
      <c r="B35">
        <v>3</v>
      </c>
      <c r="C35">
        <v>3</v>
      </c>
      <c r="D35">
        <f>8-B35</f>
        <v>5</v>
      </c>
      <c r="E35">
        <f>12-C35</f>
        <v>9</v>
      </c>
      <c r="F35" t="s">
        <v>45</v>
      </c>
      <c r="G35" t="s">
        <v>14</v>
      </c>
      <c r="H35">
        <v>0</v>
      </c>
      <c r="I35" t="s">
        <v>15</v>
      </c>
      <c r="J35" t="s">
        <v>44</v>
      </c>
      <c r="K35">
        <v>2.62273333333333</v>
      </c>
      <c r="L35">
        <v>0.88152173913043397</v>
      </c>
      <c r="M35">
        <v>1.7412115942028901</v>
      </c>
      <c r="N35">
        <v>180</v>
      </c>
      <c r="O35">
        <f>$P$2+$O$2*M35</f>
        <v>160.94896897486495</v>
      </c>
      <c r="Q35">
        <f t="shared" si="0"/>
        <v>186.89364183820297</v>
      </c>
    </row>
    <row r="36" spans="1:17" x14ac:dyDescent="0.25">
      <c r="A36" t="s">
        <v>42</v>
      </c>
      <c r="B36">
        <v>2</v>
      </c>
      <c r="C36">
        <v>3</v>
      </c>
      <c r="D36">
        <f>8-B36</f>
        <v>6</v>
      </c>
      <c r="E36">
        <f>12-C36</f>
        <v>9</v>
      </c>
      <c r="F36" t="s">
        <v>43</v>
      </c>
      <c r="G36" t="s">
        <v>14</v>
      </c>
      <c r="H36">
        <v>0</v>
      </c>
      <c r="I36" t="s">
        <v>15</v>
      </c>
      <c r="J36" t="s">
        <v>42</v>
      </c>
      <c r="K36">
        <v>1.79826666666666</v>
      </c>
      <c r="L36">
        <v>0.71373913043478199</v>
      </c>
      <c r="M36">
        <v>1.08452753623188</v>
      </c>
      <c r="N36">
        <v>120</v>
      </c>
      <c r="O36">
        <f>$P$2+$O$2*M36</f>
        <v>99.66347334267185</v>
      </c>
      <c r="Q36">
        <f t="shared" si="0"/>
        <v>115.19758143802652</v>
      </c>
    </row>
    <row r="37" spans="1:17" x14ac:dyDescent="0.25">
      <c r="A37" t="s">
        <v>40</v>
      </c>
      <c r="B37">
        <v>1</v>
      </c>
      <c r="C37">
        <v>3</v>
      </c>
      <c r="D37">
        <f>8-B37</f>
        <v>7</v>
      </c>
      <c r="E37">
        <f>12-C37</f>
        <v>9</v>
      </c>
      <c r="F37" t="s">
        <v>41</v>
      </c>
      <c r="G37" t="s">
        <v>14</v>
      </c>
      <c r="H37">
        <v>0</v>
      </c>
      <c r="I37" t="s">
        <v>15</v>
      </c>
      <c r="J37" t="s">
        <v>40</v>
      </c>
      <c r="K37">
        <v>1.3053333333333299</v>
      </c>
      <c r="L37">
        <v>0.56682608695652104</v>
      </c>
      <c r="M37">
        <v>0.73850724637681098</v>
      </c>
      <c r="N37">
        <v>80</v>
      </c>
      <c r="O37">
        <f>$P$2+$O$2*M37</f>
        <v>67.370889557275319</v>
      </c>
      <c r="Q37">
        <f t="shared" si="0"/>
        <v>77.419457696471071</v>
      </c>
    </row>
    <row r="38" spans="1:17" x14ac:dyDescent="0.25">
      <c r="A38" t="s">
        <v>38</v>
      </c>
      <c r="B38">
        <v>0</v>
      </c>
      <c r="C38">
        <v>3</v>
      </c>
      <c r="D38">
        <f>8-B38</f>
        <v>8</v>
      </c>
      <c r="E38">
        <f>12-C38</f>
        <v>9</v>
      </c>
      <c r="F38" t="s">
        <v>39</v>
      </c>
      <c r="G38" t="s">
        <v>14</v>
      </c>
      <c r="H38">
        <v>0</v>
      </c>
      <c r="I38" t="s">
        <v>15</v>
      </c>
      <c r="J38" t="s">
        <v>38</v>
      </c>
      <c r="K38">
        <v>0.936533333333333</v>
      </c>
      <c r="L38">
        <v>0.510130434782608</v>
      </c>
      <c r="M38">
        <v>0.426402898550724</v>
      </c>
      <c r="N38">
        <v>53.333333333299997</v>
      </c>
      <c r="O38">
        <f>$P$2+$O$2*M38</f>
        <v>38.243534608864906</v>
      </c>
      <c r="Q38">
        <f t="shared" si="0"/>
        <v>43.344240091775312</v>
      </c>
    </row>
    <row r="39" spans="1:17" x14ac:dyDescent="0.25">
      <c r="A39" t="s">
        <v>36</v>
      </c>
      <c r="B39">
        <v>3</v>
      </c>
      <c r="C39">
        <v>2</v>
      </c>
      <c r="D39">
        <f>8-B39</f>
        <v>5</v>
      </c>
      <c r="E39">
        <f>12-C39</f>
        <v>10</v>
      </c>
      <c r="F39" t="s">
        <v>37</v>
      </c>
      <c r="G39" t="s">
        <v>14</v>
      </c>
      <c r="H39">
        <v>0</v>
      </c>
      <c r="I39" t="s">
        <v>15</v>
      </c>
      <c r="J39" t="s">
        <v>36</v>
      </c>
      <c r="K39">
        <v>0.72086666666666599</v>
      </c>
      <c r="L39">
        <v>0.43795652173913002</v>
      </c>
      <c r="M39">
        <v>0.28291014492753602</v>
      </c>
      <c r="N39">
        <v>35.555555555600002</v>
      </c>
      <c r="O39">
        <f>$P$2+$O$2*M39</f>
        <v>24.851973752954091</v>
      </c>
      <c r="Q39">
        <f t="shared" si="0"/>
        <v>27.677855312247299</v>
      </c>
    </row>
    <row r="40" spans="1:17" x14ac:dyDescent="0.25">
      <c r="A40" t="s">
        <v>34</v>
      </c>
      <c r="B40">
        <v>2</v>
      </c>
      <c r="C40">
        <v>2</v>
      </c>
      <c r="D40">
        <f>8-B40</f>
        <v>6</v>
      </c>
      <c r="E40">
        <f>12-C40</f>
        <v>10</v>
      </c>
      <c r="F40" t="s">
        <v>35</v>
      </c>
      <c r="G40" t="s">
        <v>14</v>
      </c>
      <c r="H40">
        <v>0</v>
      </c>
      <c r="I40" t="s">
        <v>15</v>
      </c>
      <c r="J40" t="s">
        <v>34</v>
      </c>
      <c r="K40">
        <v>0.61726666666666596</v>
      </c>
      <c r="L40">
        <v>0.40230434782608698</v>
      </c>
      <c r="M40">
        <v>0.21496231884057901</v>
      </c>
      <c r="N40">
        <v>23.7037037037</v>
      </c>
      <c r="O40">
        <f>$P$2+$O$2*M40</f>
        <v>18.510695708629989</v>
      </c>
      <c r="Q40">
        <f t="shared" si="0"/>
        <v>20.259384612283668</v>
      </c>
    </row>
    <row r="41" spans="1:17" x14ac:dyDescent="0.25">
      <c r="A41" t="s">
        <v>32</v>
      </c>
      <c r="B41">
        <v>1</v>
      </c>
      <c r="C41">
        <v>2</v>
      </c>
      <c r="D41">
        <f>8-B41</f>
        <v>7</v>
      </c>
      <c r="E41">
        <f>12-C41</f>
        <v>10</v>
      </c>
      <c r="F41" t="s">
        <v>33</v>
      </c>
      <c r="G41" t="s">
        <v>14</v>
      </c>
      <c r="H41">
        <v>0</v>
      </c>
      <c r="I41" t="s">
        <v>15</v>
      </c>
      <c r="J41" t="s">
        <v>32</v>
      </c>
      <c r="K41">
        <v>0.55766666666666598</v>
      </c>
      <c r="L41">
        <v>0.37256521739130399</v>
      </c>
      <c r="M41">
        <v>0.18510144927536201</v>
      </c>
      <c r="N41">
        <v>15.802469135799999</v>
      </c>
      <c r="O41">
        <f>$P$2+$O$2*M41</f>
        <v>15.723909324677017</v>
      </c>
      <c r="Q41">
        <f t="shared" si="0"/>
        <v>16.999206933287692</v>
      </c>
    </row>
    <row r="42" spans="1:17" x14ac:dyDescent="0.25">
      <c r="A42" t="s">
        <v>30</v>
      </c>
      <c r="B42">
        <v>0</v>
      </c>
      <c r="C42">
        <v>2</v>
      </c>
      <c r="D42">
        <f>8-B42</f>
        <v>8</v>
      </c>
      <c r="E42">
        <f>12-C42</f>
        <v>10</v>
      </c>
      <c r="F42" t="s">
        <v>31</v>
      </c>
      <c r="G42" t="s">
        <v>14</v>
      </c>
      <c r="H42">
        <v>0</v>
      </c>
      <c r="I42" t="s">
        <v>15</v>
      </c>
      <c r="J42" t="s">
        <v>30</v>
      </c>
      <c r="K42">
        <v>0.583666666666666</v>
      </c>
      <c r="L42">
        <v>0.39413043478260801</v>
      </c>
      <c r="M42">
        <v>0.18953623188405799</v>
      </c>
      <c r="N42">
        <v>0</v>
      </c>
      <c r="O42">
        <f>$P$2+$O$2*M42</f>
        <v>16.137788490610664</v>
      </c>
      <c r="Q42">
        <f t="shared" si="0"/>
        <v>17.483391737099016</v>
      </c>
    </row>
    <row r="43" spans="1:17" x14ac:dyDescent="0.25">
      <c r="A43" t="s">
        <v>28</v>
      </c>
      <c r="B43">
        <v>3</v>
      </c>
      <c r="C43">
        <v>1</v>
      </c>
      <c r="D43">
        <f>8-B43</f>
        <v>5</v>
      </c>
      <c r="E43">
        <f>12-C43</f>
        <v>11</v>
      </c>
      <c r="F43" t="s">
        <v>29</v>
      </c>
      <c r="G43" t="s">
        <v>14</v>
      </c>
      <c r="H43">
        <v>0</v>
      </c>
      <c r="I43" t="s">
        <v>15</v>
      </c>
      <c r="J43" t="s">
        <v>28</v>
      </c>
      <c r="K43">
        <v>0.73233333333333295</v>
      </c>
      <c r="L43">
        <v>0.43726086956521698</v>
      </c>
      <c r="M43">
        <v>0.29507246376811502</v>
      </c>
      <c r="N43">
        <v>35.555555555600002</v>
      </c>
      <c r="O43">
        <f>$P$2+$O$2*M43</f>
        <v>25.987030602795492</v>
      </c>
      <c r="Q43">
        <f t="shared" si="0"/>
        <v>29.005724225183279</v>
      </c>
    </row>
    <row r="44" spans="1:17" x14ac:dyDescent="0.25">
      <c r="A44" t="s">
        <v>26</v>
      </c>
      <c r="B44">
        <v>2</v>
      </c>
      <c r="C44">
        <v>1</v>
      </c>
      <c r="D44">
        <f>8-B44</f>
        <v>6</v>
      </c>
      <c r="E44">
        <f>12-C44</f>
        <v>11</v>
      </c>
      <c r="F44" t="s">
        <v>27</v>
      </c>
      <c r="G44" t="s">
        <v>14</v>
      </c>
      <c r="H44">
        <v>0</v>
      </c>
      <c r="I44" t="s">
        <v>15</v>
      </c>
      <c r="J44" t="s">
        <v>26</v>
      </c>
      <c r="K44">
        <v>0.61206666666666598</v>
      </c>
      <c r="L44">
        <v>0.44486956521739102</v>
      </c>
      <c r="M44">
        <v>0.16719710144927499</v>
      </c>
      <c r="N44">
        <v>23.7037037037</v>
      </c>
      <c r="O44">
        <f>$P$2+$O$2*M44</f>
        <v>14.052973633192083</v>
      </c>
      <c r="Q44">
        <f t="shared" si="0"/>
        <v>15.044429460645631</v>
      </c>
    </row>
    <row r="45" spans="1:17" x14ac:dyDescent="0.25">
      <c r="A45" t="s">
        <v>24</v>
      </c>
      <c r="B45">
        <v>1</v>
      </c>
      <c r="C45">
        <v>1</v>
      </c>
      <c r="D45">
        <f>8-B45</f>
        <v>7</v>
      </c>
      <c r="E45">
        <f>12-C45</f>
        <v>11</v>
      </c>
      <c r="F45" t="s">
        <v>25</v>
      </c>
      <c r="G45" t="s">
        <v>14</v>
      </c>
      <c r="H45">
        <v>0</v>
      </c>
      <c r="I45" t="s">
        <v>15</v>
      </c>
      <c r="J45" t="s">
        <v>24</v>
      </c>
      <c r="K45">
        <v>0.62826666666666597</v>
      </c>
      <c r="L45">
        <v>0.45160869565217299</v>
      </c>
      <c r="M45">
        <v>0.17665797101449199</v>
      </c>
      <c r="N45">
        <v>15.802469135799999</v>
      </c>
      <c r="O45">
        <f>$P$2+$O$2*M45</f>
        <v>14.935915853850425</v>
      </c>
      <c r="Q45">
        <f t="shared" si="0"/>
        <v>16.077357042109675</v>
      </c>
    </row>
    <row r="46" spans="1:17" x14ac:dyDescent="0.25">
      <c r="A46" t="s">
        <v>22</v>
      </c>
      <c r="B46">
        <v>0</v>
      </c>
      <c r="C46">
        <v>1</v>
      </c>
      <c r="D46">
        <f>8-B46</f>
        <v>8</v>
      </c>
      <c r="E46">
        <f>12-C46</f>
        <v>11</v>
      </c>
      <c r="F46" t="s">
        <v>23</v>
      </c>
      <c r="G46" t="s">
        <v>14</v>
      </c>
      <c r="H46">
        <v>0</v>
      </c>
      <c r="I46" t="s">
        <v>15</v>
      </c>
      <c r="J46" t="s">
        <v>22</v>
      </c>
      <c r="K46">
        <v>0.69133333333333302</v>
      </c>
      <c r="L46">
        <v>0.46852173913043399</v>
      </c>
      <c r="M46">
        <v>0.22281159420289801</v>
      </c>
      <c r="N46">
        <v>0</v>
      </c>
      <c r="O46">
        <f>$P$2+$O$2*M46</f>
        <v>19.243234781406624</v>
      </c>
      <c r="Q46">
        <f t="shared" si="0"/>
        <v>21.116360068964063</v>
      </c>
    </row>
    <row r="47" spans="1:17" x14ac:dyDescent="0.25">
      <c r="A47" t="s">
        <v>20</v>
      </c>
      <c r="B47">
        <v>3</v>
      </c>
      <c r="C47">
        <v>0</v>
      </c>
      <c r="D47">
        <f>8-B47</f>
        <v>5</v>
      </c>
      <c r="E47">
        <f>12-C47</f>
        <v>12</v>
      </c>
      <c r="F47" t="s">
        <v>21</v>
      </c>
      <c r="G47" t="s">
        <v>14</v>
      </c>
      <c r="H47">
        <v>0</v>
      </c>
      <c r="I47" t="s">
        <v>15</v>
      </c>
      <c r="J47" t="s">
        <v>20</v>
      </c>
      <c r="K47">
        <v>0.78293333333333304</v>
      </c>
      <c r="L47">
        <v>0.48804347826086902</v>
      </c>
      <c r="M47">
        <v>0.29488985507246301</v>
      </c>
      <c r="N47">
        <v>35.555555555600002</v>
      </c>
      <c r="O47">
        <f>$P$2+$O$2*M47</f>
        <v>25.969988519492361</v>
      </c>
      <c r="Q47">
        <f t="shared" si="0"/>
        <v>28.985787203849895</v>
      </c>
    </row>
    <row r="48" spans="1:17" x14ac:dyDescent="0.25">
      <c r="A48" t="s">
        <v>18</v>
      </c>
      <c r="B48">
        <v>2</v>
      </c>
      <c r="C48">
        <v>0</v>
      </c>
      <c r="D48">
        <f>8-B48</f>
        <v>6</v>
      </c>
      <c r="E48">
        <f>12-C48</f>
        <v>12</v>
      </c>
      <c r="F48" t="s">
        <v>19</v>
      </c>
      <c r="G48" t="s">
        <v>14</v>
      </c>
      <c r="H48">
        <v>0</v>
      </c>
      <c r="I48" t="s">
        <v>15</v>
      </c>
      <c r="J48" t="s">
        <v>18</v>
      </c>
      <c r="K48">
        <v>0.68006666666666604</v>
      </c>
      <c r="L48">
        <v>0.42547826086956497</v>
      </c>
      <c r="M48">
        <v>0.25458840579710101</v>
      </c>
      <c r="N48">
        <v>23.7037037037</v>
      </c>
      <c r="O48">
        <f>$P$2+$O$2*M48</f>
        <v>22.208827785413316</v>
      </c>
      <c r="Q48">
        <f t="shared" si="0"/>
        <v>24.585718241632819</v>
      </c>
    </row>
    <row r="49" spans="1:17" x14ac:dyDescent="0.25">
      <c r="A49" t="s">
        <v>16</v>
      </c>
      <c r="B49">
        <v>1</v>
      </c>
      <c r="C49">
        <v>0</v>
      </c>
      <c r="D49">
        <f>8-B49</f>
        <v>7</v>
      </c>
      <c r="E49">
        <f>12-C49</f>
        <v>12</v>
      </c>
      <c r="F49" t="s">
        <v>17</v>
      </c>
      <c r="G49" t="s">
        <v>14</v>
      </c>
      <c r="H49">
        <v>0</v>
      </c>
      <c r="I49" t="s">
        <v>15</v>
      </c>
      <c r="J49" t="s">
        <v>16</v>
      </c>
      <c r="K49">
        <v>0.66313333333333302</v>
      </c>
      <c r="L49">
        <v>0.44678260869565201</v>
      </c>
      <c r="M49">
        <v>0.21635072463768101</v>
      </c>
      <c r="N49">
        <v>15.802469135799999</v>
      </c>
      <c r="O49">
        <f>$P$2+$O$2*M49</f>
        <v>18.640269643585729</v>
      </c>
      <c r="Q49">
        <f t="shared" si="0"/>
        <v>20.410969266548832</v>
      </c>
    </row>
    <row r="50" spans="1:17" x14ac:dyDescent="0.25">
      <c r="A50" t="s">
        <v>12</v>
      </c>
      <c r="B50">
        <v>0</v>
      </c>
      <c r="C50">
        <v>0</v>
      </c>
      <c r="D50">
        <f>8-B50</f>
        <v>8</v>
      </c>
      <c r="E50">
        <f>12-C50</f>
        <v>12</v>
      </c>
      <c r="F50" t="s">
        <v>13</v>
      </c>
      <c r="G50" t="s">
        <v>14</v>
      </c>
      <c r="H50">
        <v>0</v>
      </c>
      <c r="I50" t="s">
        <v>15</v>
      </c>
      <c r="J50" t="s">
        <v>12</v>
      </c>
      <c r="K50">
        <v>0.60959999999999903</v>
      </c>
      <c r="L50">
        <v>0.43513043478260799</v>
      </c>
      <c r="M50">
        <v>0.17446956521739099</v>
      </c>
      <c r="N50">
        <v>0</v>
      </c>
      <c r="O50">
        <f>$P$2+$O$2*M50</f>
        <v>14.731681363471463</v>
      </c>
      <c r="Q50">
        <f t="shared" si="0"/>
        <v>15.838429246764935</v>
      </c>
    </row>
  </sheetData>
  <sortState xmlns:xlrd2="http://schemas.microsoft.com/office/spreadsheetml/2017/richdata2" ref="A3:P50">
    <sortCondition ref="E3:E50"/>
    <sortCondition ref="D3:D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2025-01-28_162443_401155_LU (4)</vt:lpstr>
      <vt:lpstr>2025-01-28_162443_401155_LU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Vogler</dc:creator>
  <cp:lastModifiedBy>Brian Vogler</cp:lastModifiedBy>
  <dcterms:created xsi:type="dcterms:W3CDTF">2025-02-12T02:00:53Z</dcterms:created>
  <dcterms:modified xsi:type="dcterms:W3CDTF">2025-02-12T03:01:40Z</dcterms:modified>
</cp:coreProperties>
</file>