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probe-my.sharepoint.com/personal/dingyun_mprobe_com/Documents/mProbe/Yun Ding/mProbe Science/2022 Figures/Primary Aldosteronism/Manuscript/Subtyping/2022.12/Submission/EJE/Reviewers/PA subtyping figures/Table 1/"/>
    </mc:Choice>
  </mc:AlternateContent>
  <xr:revisionPtr revIDLastSave="71" documentId="8_{CFA45CE5-FBF4-45B7-A47B-80343A0A137B}" xr6:coauthVersionLast="47" xr6:coauthVersionMax="47" xr10:uidLastSave="{2AC50FA7-1BAD-454C-9A2B-200BE6EB8F64}"/>
  <bookViews>
    <workbookView xWindow="-120" yWindow="-120" windowWidth="29040" windowHeight="15840" xr2:uid="{00000000-000D-0000-FFFF-FFFF00000000}"/>
  </bookViews>
  <sheets>
    <sheet name="all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6" i="5" l="1"/>
  <c r="W22" i="5"/>
  <c r="W21" i="5"/>
  <c r="W20" i="5"/>
  <c r="W13" i="5"/>
  <c r="W11" i="5"/>
  <c r="E98" i="6"/>
  <c r="E102" i="6"/>
  <c r="D102" i="6"/>
  <c r="E101" i="6"/>
  <c r="D101" i="6"/>
  <c r="E100" i="6"/>
  <c r="D100" i="6"/>
  <c r="E99" i="6"/>
  <c r="D99" i="6"/>
  <c r="D98" i="6"/>
  <c r="E95" i="6"/>
  <c r="D95" i="6"/>
  <c r="E92" i="6"/>
  <c r="D92" i="6"/>
  <c r="E91" i="6"/>
  <c r="E97" i="6" s="1"/>
  <c r="D91" i="6"/>
  <c r="D97" i="6" s="1"/>
  <c r="E90" i="6"/>
  <c r="D90" i="6"/>
  <c r="E89" i="6"/>
  <c r="D89" i="6"/>
  <c r="C102" i="6"/>
  <c r="C101" i="6"/>
  <c r="C100" i="6"/>
  <c r="C99" i="6"/>
  <c r="C98" i="6"/>
  <c r="C95" i="6"/>
  <c r="C92" i="6"/>
  <c r="C91" i="6"/>
  <c r="C97" i="6" s="1"/>
  <c r="C90" i="6"/>
  <c r="C89" i="6"/>
  <c r="C94" i="6" s="1"/>
  <c r="W50" i="5"/>
  <c r="W49" i="5"/>
  <c r="W44" i="5"/>
  <c r="W40" i="5"/>
  <c r="AC5" i="5"/>
  <c r="AC4" i="5"/>
  <c r="AC3" i="5"/>
  <c r="AC2" i="5"/>
  <c r="D94" i="6" l="1"/>
  <c r="E94" i="6"/>
</calcChain>
</file>

<file path=xl/sharedStrings.xml><?xml version="1.0" encoding="utf-8"?>
<sst xmlns="http://schemas.openxmlformats.org/spreadsheetml/2006/main" count="1054" uniqueCount="139">
  <si>
    <t>original number</t>
  </si>
  <si>
    <t>group</t>
  </si>
  <si>
    <t>group name</t>
  </si>
  <si>
    <t>Aldosterone (sampling before treated with captopril)</t>
  </si>
  <si>
    <t>Renin sampling before treated with captopril)</t>
  </si>
  <si>
    <t>ARR sampling before treated with captopril)</t>
  </si>
  <si>
    <t>Aldosterone (sampling after treated with captopril)</t>
  </si>
  <si>
    <t>Renin sampling after treated with captopril)</t>
  </si>
  <si>
    <t>ARR sampling after treated with captopril)</t>
  </si>
  <si>
    <t>Inhibition rate
???ARR before treated with captopril-ARR after treated with captopril???ARR before treated with captopril  30%...13</t>
  </si>
  <si>
    <t>Aldosterone (sampling before treated with physiological saline)</t>
  </si>
  <si>
    <t>Renin (sampling before treated with physiological saline)</t>
  </si>
  <si>
    <t>ARR sampling before treated with physiological saline)</t>
  </si>
  <si>
    <t>Aldosterone (sampling after treated with physiological saline)</t>
  </si>
  <si>
    <t>Renin (sampling after treated with physiological saline)</t>
  </si>
  <si>
    <t>ARR sampling after treated with physiological saline)</t>
  </si>
  <si>
    <t>Inhibition rate
???ARR before treated with captopril-ARR after treated with captopril???ARR before treated with captopril  30%...20</t>
  </si>
  <si>
    <t>Course of hypertension (months)</t>
  </si>
  <si>
    <t>age</t>
  </si>
  <si>
    <t>gender???1female, 2male???</t>
  </si>
  <si>
    <t>Height (cm)</t>
  </si>
  <si>
    <t>Body weight (kg)</t>
  </si>
  <si>
    <t>BMI(kg/m2)</t>
  </si>
  <si>
    <t>Maximum systolic blood pressure</t>
  </si>
  <si>
    <t>Maximum diastolic pressure</t>
  </si>
  <si>
    <t>eGFR</t>
  </si>
  <si>
    <t>Na</t>
  </si>
  <si>
    <t>K</t>
  </si>
  <si>
    <t>Renin</t>
  </si>
  <si>
    <t>aldosterone</t>
  </si>
  <si>
    <t>ARR(cutoff 20)</t>
  </si>
  <si>
    <t>PA21</t>
  </si>
  <si>
    <t>PA-APA</t>
  </si>
  <si>
    <t>NA</t>
  </si>
  <si>
    <t>PA22</t>
  </si>
  <si>
    <t>PA23</t>
  </si>
  <si>
    <t>PA24</t>
  </si>
  <si>
    <t>PA27</t>
  </si>
  <si>
    <t>PA38</t>
  </si>
  <si>
    <t>PA50</t>
  </si>
  <si>
    <t>PA57</t>
  </si>
  <si>
    <t>PA183</t>
  </si>
  <si>
    <t>???0.05</t>
  </si>
  <si>
    <t>PA195</t>
  </si>
  <si>
    <t>PA34</t>
  </si>
  <si>
    <t>PA-IHA</t>
  </si>
  <si>
    <t>PA297</t>
  </si>
  <si>
    <t>PA298</t>
  </si>
  <si>
    <t>PA306</t>
  </si>
  <si>
    <t>PA328</t>
  </si>
  <si>
    <t>PA345</t>
  </si>
  <si>
    <t>PA359</t>
  </si>
  <si>
    <t>PA385</t>
  </si>
  <si>
    <t>EH25</t>
  </si>
  <si>
    <t>EH</t>
  </si>
  <si>
    <t>EH31</t>
  </si>
  <si>
    <t>/</t>
  </si>
  <si>
    <t>EH37</t>
  </si>
  <si>
    <t>EH40</t>
  </si>
  <si>
    <t>EH100</t>
  </si>
  <si>
    <t>EH101</t>
  </si>
  <si>
    <t>EH102</t>
  </si>
  <si>
    <t>EH139</t>
  </si>
  <si>
    <t>EH148</t>
  </si>
  <si>
    <t>EH182</t>
  </si>
  <si>
    <t>PA207</t>
  </si>
  <si>
    <t>PA212</t>
  </si>
  <si>
    <t>PA214</t>
  </si>
  <si>
    <t>PA215</t>
  </si>
  <si>
    <t>PA217</t>
  </si>
  <si>
    <t>PA230</t>
  </si>
  <si>
    <t>PA233</t>
  </si>
  <si>
    <t>PA238</t>
  </si>
  <si>
    <t>PA247</t>
  </si>
  <si>
    <t>PA261</t>
  </si>
  <si>
    <t>PA264</t>
  </si>
  <si>
    <t>P-1-69</t>
  </si>
  <si>
    <t>BAH</t>
  </si>
  <si>
    <t>P-117-5</t>
  </si>
  <si>
    <t>11P</t>
  </si>
  <si>
    <t>19P-2</t>
  </si>
  <si>
    <t>21P</t>
  </si>
  <si>
    <t>P-63-5</t>
  </si>
  <si>
    <t>P-88-5</t>
  </si>
  <si>
    <t>P-95-5</t>
  </si>
  <si>
    <t>P-98-5</t>
  </si>
  <si>
    <t>P-101-5</t>
  </si>
  <si>
    <t>P-103-5</t>
  </si>
  <si>
    <t>P-124-5</t>
  </si>
  <si>
    <t>138-P-5</t>
  </si>
  <si>
    <t>EH184</t>
  </si>
  <si>
    <t>EH189</t>
  </si>
  <si>
    <t>EH192</t>
  </si>
  <si>
    <t>EH200</t>
  </si>
  <si>
    <t>EH204</t>
  </si>
  <si>
    <t>EH205</t>
  </si>
  <si>
    <t>EH209</t>
  </si>
  <si>
    <t>EH218</t>
  </si>
  <si>
    <t>EH235</t>
  </si>
  <si>
    <t>EH241</t>
  </si>
  <si>
    <t>???12</t>
  </si>
  <si>
    <t>PA272</t>
  </si>
  <si>
    <t>PA289</t>
  </si>
  <si>
    <t>PA290</t>
  </si>
  <si>
    <t>PA304</t>
  </si>
  <si>
    <t>PA340</t>
  </si>
  <si>
    <t>PA346</t>
  </si>
  <si>
    <t>PA347</t>
  </si>
  <si>
    <t>PA362</t>
  </si>
  <si>
    <t>PA367</t>
  </si>
  <si>
    <t>PA371</t>
  </si>
  <si>
    <t>PA373</t>
  </si>
  <si>
    <t>PA375</t>
  </si>
  <si>
    <t>PA391</t>
  </si>
  <si>
    <t>PA397</t>
  </si>
  <si>
    <t>EH242</t>
  </si>
  <si>
    <t>EH245</t>
  </si>
  <si>
    <t>EH257</t>
  </si>
  <si>
    <t>EH263</t>
  </si>
  <si>
    <t>EH275</t>
  </si>
  <si>
    <t>EH276</t>
  </si>
  <si>
    <t>EH277</t>
  </si>
  <si>
    <t>EH280</t>
  </si>
  <si>
    <t>EH283</t>
  </si>
  <si>
    <t>EH284</t>
  </si>
  <si>
    <t xml:space="preserve">EH median </t>
  </si>
  <si>
    <t>PA median</t>
  </si>
  <si>
    <t xml:space="preserve">APA median </t>
  </si>
  <si>
    <t>BHA median</t>
  </si>
  <si>
    <t>FC (PA vs EH)</t>
  </si>
  <si>
    <t>P (PA vs EH)</t>
  </si>
  <si>
    <t>FC (APA vs BHA)</t>
  </si>
  <si>
    <t>P (APA vs BHA)</t>
  </si>
  <si>
    <t>APA 25%</t>
  </si>
  <si>
    <t>APA 75%</t>
  </si>
  <si>
    <t>BHA 25%</t>
  </si>
  <si>
    <t>BHA 75%</t>
  </si>
  <si>
    <t>Numbers of Drugs</t>
  </si>
  <si>
    <t>DDD (Daily dose?)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</si>
</sst>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Calibri"/>
      <family val="3"/>
      <charset val="134"/>
      <scheme val="minor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vertical="center"/>
    </xf>
    <xf numFmtId="0" fontId="19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14" fillId="0" borderId="0" xfId="0" applyFont="1"/>
    <xf numFmtId="2" fontId="0" fillId="0" borderId="0" xfId="0" applyNumberFormat="1"/>
    <xf numFmtId="0" fontId="14" fillId="35" borderId="0" xfId="0" applyFont="1" applyFill="1"/>
    <xf numFmtId="0" fontId="0" fillId="35" borderId="0" xfId="0" applyFill="1"/>
    <xf numFmtId="0" fontId="0" fillId="36" borderId="0" xfId="0" applyFill="1"/>
    <xf numFmtId="2" fontId="14" fillId="0" borderId="0" xfId="0" applyNumberFormat="1" applyFont="1"/>
    <xf numFmtId="2" fontId="18" fillId="0" borderId="0" xfId="42" applyNumberFormat="1" applyFont="1" applyAlignment="1">
      <alignment horizontal="center" vertical="center" wrapText="1"/>
    </xf>
    <xf numFmtId="2" fontId="20" fillId="0" borderId="0" xfId="43" applyNumberFormat="1" applyFont="1" applyAlignment="1">
      <alignment horizontal="right" vertical="top" wrapText="1"/>
    </xf>
    <xf numFmtId="0" fontId="22" fillId="0" borderId="0" xfId="43" applyFont="1" applyAlignment="1">
      <alignment horizontal="center" vertical="top" wrapText="1"/>
    </xf>
    <xf numFmtId="0" fontId="20" fillId="0" borderId="0" xfId="43" applyFont="1" applyAlignment="1">
      <alignment horizontal="center" vertical="top" wrapText="1"/>
    </xf>
    <xf numFmtId="2" fontId="20" fillId="0" borderId="0" xfId="43" applyNumberFormat="1" applyFont="1" applyAlignment="1">
      <alignment horizontal="center" vertical="top" wrapText="1"/>
    </xf>
    <xf numFmtId="2" fontId="22" fillId="0" borderId="0" xfId="43" applyNumberFormat="1" applyFont="1" applyAlignment="1">
      <alignment horizontal="center" vertical="top" wrapText="1"/>
    </xf>
    <xf numFmtId="2" fontId="23" fillId="0" borderId="0" xfId="43" applyNumberFormat="1" applyFont="1" applyAlignment="1">
      <alignment horizontal="center" vertical="center"/>
    </xf>
    <xf numFmtId="2" fontId="20" fillId="0" borderId="0" xfId="43" applyNumberFormat="1" applyFont="1" applyAlignment="1">
      <alignment horizontal="center" vertical="center" wrapText="1"/>
    </xf>
    <xf numFmtId="2" fontId="19" fillId="0" borderId="0" xfId="43" applyNumberFormat="1">
      <alignment vertical="center"/>
    </xf>
    <xf numFmtId="2" fontId="20" fillId="0" borderId="0" xfId="43" applyNumberFormat="1" applyFont="1" applyAlignment="1">
      <alignment horizontal="center"/>
    </xf>
    <xf numFmtId="0" fontId="21" fillId="0" borderId="0" xfId="42" applyFont="1" applyAlignment="1">
      <alignment horizontal="center" vertical="center" wrapText="1"/>
    </xf>
    <xf numFmtId="0" fontId="18" fillId="0" borderId="0" xfId="42" applyFont="1" applyAlignment="1">
      <alignment horizontal="center" vertical="center" wrapText="1"/>
    </xf>
    <xf numFmtId="0" fontId="21" fillId="0" borderId="0" xfId="42" applyFont="1" applyAlignment="1">
      <alignment vertical="center" wrapText="1"/>
    </xf>
    <xf numFmtId="2" fontId="21" fillId="0" borderId="0" xfId="42" applyNumberFormat="1" applyFont="1" applyAlignment="1">
      <alignment horizontal="center" vertical="center" wrapText="1"/>
    </xf>
    <xf numFmtId="164" fontId="21" fillId="0" borderId="0" xfId="42" applyNumberFormat="1" applyFont="1" applyAlignment="1">
      <alignment horizontal="center" vertical="center" wrapText="1"/>
    </xf>
    <xf numFmtId="0" fontId="18" fillId="0" borderId="0" xfId="42" applyFont="1" applyAlignment="1">
      <alignment horizontal="center" wrapText="1"/>
    </xf>
    <xf numFmtId="0" fontId="16" fillId="0" borderId="0" xfId="0" applyFont="1"/>
    <xf numFmtId="0" fontId="14" fillId="33" borderId="0" xfId="0" applyFont="1" applyFill="1"/>
    <xf numFmtId="0" fontId="20" fillId="33" borderId="0" xfId="43" applyFont="1" applyFill="1" applyAlignment="1">
      <alignment horizontal="center" vertical="top" wrapText="1"/>
    </xf>
    <xf numFmtId="0" fontId="24" fillId="33" borderId="0" xfId="42" applyFont="1" applyFill="1" applyAlignment="1">
      <alignment horizontal="center" vertical="center" wrapText="1"/>
    </xf>
    <xf numFmtId="0" fontId="22" fillId="33" borderId="0" xfId="43" applyFont="1" applyFill="1" applyAlignment="1">
      <alignment horizontal="center" vertical="top" wrapText="1"/>
    </xf>
    <xf numFmtId="0" fontId="25" fillId="33" borderId="0" xfId="0" applyFont="1" applyFill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2" xfId="42" xr:uid="{7D644DB4-5CB6-4F65-8920-25ECBC8FA10F}"/>
    <cellStyle name="常规 2 2" xfId="43" xr:uid="{B0715F7A-5F1B-426F-9E8B-3A6B9A7595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86ED-F57F-4842-B890-989CA9EDB72D}">
  <dimension ref="A1:AC108"/>
  <sheetViews>
    <sheetView tabSelected="1" workbookViewId="0">
      <pane ySplit="1" topLeftCell="A19" activePane="bottomLeft" state="frozen"/>
      <selection pane="bottomLeft" activeCell="AU26" sqref="AU26"/>
    </sheetView>
  </sheetViews>
  <sheetFormatPr defaultRowHeight="15"/>
  <cols>
    <col min="1" max="1" width="15.28515625" bestFit="1" customWidth="1"/>
    <col min="3" max="3" width="15.28515625" bestFit="1" customWidth="1"/>
    <col min="4" max="17" width="9.140625" hidden="1" customWidth="1"/>
    <col min="18" max="18" width="29.140625" hidden="1" customWidth="1"/>
    <col min="19" max="26" width="9.140625" customWidth="1"/>
    <col min="27" max="27" width="6.7109375" style="2" bestFit="1" customWidth="1"/>
    <col min="28" max="28" width="11.7109375" style="2" bestFit="1" customWidth="1"/>
    <col min="29" max="29" width="13.85546875" style="2" bestFit="1" customWidth="1"/>
  </cols>
  <sheetData>
    <row r="1" spans="1:29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25</v>
      </c>
      <c r="Y1" t="s">
        <v>26</v>
      </c>
      <c r="Z1" t="s">
        <v>27</v>
      </c>
      <c r="AA1" s="2" t="s">
        <v>28</v>
      </c>
      <c r="AB1" s="2" t="s">
        <v>29</v>
      </c>
      <c r="AC1" s="2" t="s">
        <v>30</v>
      </c>
    </row>
    <row r="2" spans="1:29" s="4" customFormat="1" ht="14.25" customHeight="1">
      <c r="A2" s="4" t="s">
        <v>53</v>
      </c>
      <c r="B2" s="4">
        <v>4</v>
      </c>
      <c r="C2" s="6" t="s">
        <v>54</v>
      </c>
      <c r="D2" s="4" t="s">
        <v>33</v>
      </c>
      <c r="E2" s="4" t="s">
        <v>33</v>
      </c>
      <c r="F2" s="4" t="s">
        <v>33</v>
      </c>
      <c r="G2" s="4" t="s">
        <v>33</v>
      </c>
      <c r="H2" s="4" t="s">
        <v>33</v>
      </c>
      <c r="I2" s="4" t="s">
        <v>33</v>
      </c>
      <c r="J2" s="4" t="s">
        <v>33</v>
      </c>
      <c r="K2" s="4" t="s">
        <v>33</v>
      </c>
      <c r="L2" s="4" t="s">
        <v>33</v>
      </c>
      <c r="M2" s="4" t="s">
        <v>33</v>
      </c>
      <c r="N2" s="4" t="s">
        <v>33</v>
      </c>
      <c r="O2" s="4" t="s">
        <v>33</v>
      </c>
      <c r="P2" s="4" t="s">
        <v>33</v>
      </c>
      <c r="Q2" s="4" t="s">
        <v>33</v>
      </c>
      <c r="R2" s="9" t="s">
        <v>33</v>
      </c>
      <c r="S2" s="11">
        <v>22</v>
      </c>
      <c r="T2" s="4">
        <v>2</v>
      </c>
      <c r="U2" s="4" t="s">
        <v>33</v>
      </c>
      <c r="V2" s="4" t="s">
        <v>33</v>
      </c>
      <c r="W2" s="12">
        <v>22.129739727837201</v>
      </c>
      <c r="X2" s="13">
        <v>84.43</v>
      </c>
      <c r="Y2" s="13">
        <v>148.4</v>
      </c>
      <c r="Z2" s="13">
        <v>4.45</v>
      </c>
      <c r="AA2" s="28">
        <v>3.66</v>
      </c>
      <c r="AB2" s="28">
        <v>27.61</v>
      </c>
      <c r="AC2" s="27">
        <f>AB2/AA2</f>
        <v>7.5437158469945347</v>
      </c>
    </row>
    <row r="3" spans="1:29">
      <c r="A3" t="s">
        <v>55</v>
      </c>
      <c r="B3">
        <v>4</v>
      </c>
      <c r="C3" s="7" t="s">
        <v>54</v>
      </c>
      <c r="D3" t="s">
        <v>56</v>
      </c>
      <c r="E3" t="s">
        <v>33</v>
      </c>
      <c r="F3" t="s">
        <v>33</v>
      </c>
      <c r="G3" t="s">
        <v>56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56</v>
      </c>
      <c r="O3" t="s">
        <v>33</v>
      </c>
      <c r="P3" t="s">
        <v>33</v>
      </c>
      <c r="Q3" t="s">
        <v>33</v>
      </c>
      <c r="R3" s="5">
        <v>4</v>
      </c>
      <c r="S3" s="14">
        <v>53</v>
      </c>
      <c r="T3" s="13">
        <v>1</v>
      </c>
      <c r="U3" t="s">
        <v>33</v>
      </c>
      <c r="V3">
        <v>67</v>
      </c>
      <c r="W3" s="12">
        <v>21.6311488543503</v>
      </c>
      <c r="X3" s="13">
        <v>95.28</v>
      </c>
      <c r="Y3" s="13">
        <v>139</v>
      </c>
      <c r="Z3" s="13">
        <v>4.09</v>
      </c>
      <c r="AA3" s="28">
        <v>12</v>
      </c>
      <c r="AB3" s="28">
        <v>33.58</v>
      </c>
      <c r="AC3" s="2">
        <f>33.58/12</f>
        <v>2.7983333333333333</v>
      </c>
    </row>
    <row r="4" spans="1:29">
      <c r="A4" t="s">
        <v>57</v>
      </c>
      <c r="B4">
        <v>4</v>
      </c>
      <c r="C4" s="7" t="s">
        <v>54</v>
      </c>
      <c r="D4" t="s">
        <v>56</v>
      </c>
      <c r="E4" t="s">
        <v>33</v>
      </c>
      <c r="F4" t="s">
        <v>33</v>
      </c>
      <c r="G4" t="s">
        <v>56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56</v>
      </c>
      <c r="O4" t="s">
        <v>33</v>
      </c>
      <c r="P4" t="s">
        <v>33</v>
      </c>
      <c r="Q4" t="s">
        <v>33</v>
      </c>
      <c r="R4" s="5">
        <v>1.17</v>
      </c>
      <c r="S4" s="15">
        <v>51</v>
      </c>
      <c r="T4" s="12">
        <v>2</v>
      </c>
      <c r="U4" t="s">
        <v>33</v>
      </c>
      <c r="V4">
        <v>78</v>
      </c>
      <c r="W4" s="12">
        <v>24.3823729785937</v>
      </c>
      <c r="X4" s="12">
        <v>93.63</v>
      </c>
      <c r="Y4" s="12">
        <v>141.6</v>
      </c>
      <c r="Z4" s="12">
        <v>3.21</v>
      </c>
      <c r="AA4" s="28">
        <v>12</v>
      </c>
      <c r="AB4" s="30">
        <v>38.42</v>
      </c>
      <c r="AC4" s="2">
        <f>AB4/AA4</f>
        <v>3.2016666666666667</v>
      </c>
    </row>
    <row r="5" spans="1:29">
      <c r="A5" t="s">
        <v>58</v>
      </c>
      <c r="B5">
        <v>4</v>
      </c>
      <c r="C5" s="7" t="s">
        <v>54</v>
      </c>
      <c r="D5" t="s">
        <v>56</v>
      </c>
      <c r="E5" t="s">
        <v>33</v>
      </c>
      <c r="F5" t="s">
        <v>33</v>
      </c>
      <c r="G5" t="s">
        <v>56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56</v>
      </c>
      <c r="O5" t="s">
        <v>33</v>
      </c>
      <c r="P5" t="s">
        <v>33</v>
      </c>
      <c r="Q5" t="s">
        <v>33</v>
      </c>
      <c r="R5" s="5">
        <v>11</v>
      </c>
      <c r="S5" s="14">
        <v>37</v>
      </c>
      <c r="T5" s="12">
        <v>2</v>
      </c>
      <c r="U5" t="s">
        <v>33</v>
      </c>
      <c r="V5">
        <v>68</v>
      </c>
      <c r="W5" s="12">
        <v>30.530612244897998</v>
      </c>
      <c r="X5" s="13">
        <v>70.3</v>
      </c>
      <c r="Y5" s="13">
        <v>142.30000000000001</v>
      </c>
      <c r="Z5" s="13">
        <v>3.95</v>
      </c>
      <c r="AA5" s="28">
        <v>2.37</v>
      </c>
      <c r="AB5" s="28">
        <v>25.53</v>
      </c>
      <c r="AC5" s="2">
        <f>25.53/2.37</f>
        <v>10.772151898734178</v>
      </c>
    </row>
    <row r="6" spans="1:29">
      <c r="A6" t="s">
        <v>59</v>
      </c>
      <c r="B6">
        <v>4</v>
      </c>
      <c r="C6" s="7" t="s">
        <v>54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>
        <v>0</v>
      </c>
      <c r="O6" t="s">
        <v>33</v>
      </c>
      <c r="P6" t="s">
        <v>33</v>
      </c>
      <c r="Q6" t="s">
        <v>33</v>
      </c>
      <c r="R6" s="5">
        <v>360</v>
      </c>
      <c r="S6" s="14">
        <v>64</v>
      </c>
      <c r="T6" s="12">
        <v>2</v>
      </c>
      <c r="U6" t="s">
        <v>33</v>
      </c>
      <c r="V6">
        <v>106</v>
      </c>
      <c r="W6" s="12">
        <v>36.6782006920415</v>
      </c>
      <c r="X6">
        <v>101</v>
      </c>
      <c r="Y6">
        <v>145.19999999999999</v>
      </c>
      <c r="Z6">
        <v>3.24</v>
      </c>
      <c r="AA6" s="2">
        <v>2.08</v>
      </c>
      <c r="AB6" s="2">
        <v>20.45</v>
      </c>
      <c r="AC6" s="2">
        <v>9.8317307692307701</v>
      </c>
    </row>
    <row r="7" spans="1:29">
      <c r="A7" t="s">
        <v>60</v>
      </c>
      <c r="B7">
        <v>4</v>
      </c>
      <c r="C7" s="7" t="s">
        <v>54</v>
      </c>
      <c r="D7">
        <v>24.26</v>
      </c>
      <c r="E7" t="s">
        <v>33</v>
      </c>
      <c r="F7" t="s">
        <v>33</v>
      </c>
      <c r="G7">
        <v>14.4</v>
      </c>
      <c r="H7" t="s">
        <v>33</v>
      </c>
      <c r="I7" t="s">
        <v>33</v>
      </c>
      <c r="J7">
        <v>0.40643033800494599</v>
      </c>
      <c r="K7" t="s">
        <v>33</v>
      </c>
      <c r="L7" t="s">
        <v>33</v>
      </c>
      <c r="M7" t="s">
        <v>33</v>
      </c>
      <c r="N7">
        <v>9.36</v>
      </c>
      <c r="O7" t="s">
        <v>33</v>
      </c>
      <c r="P7" t="s">
        <v>33</v>
      </c>
      <c r="Q7" t="s">
        <v>33</v>
      </c>
      <c r="R7" s="5">
        <v>60</v>
      </c>
      <c r="S7" s="14">
        <v>43</v>
      </c>
      <c r="T7" s="13">
        <v>1</v>
      </c>
      <c r="U7" t="s">
        <v>33</v>
      </c>
      <c r="V7">
        <v>54</v>
      </c>
      <c r="W7">
        <v>24.653031409788198</v>
      </c>
      <c r="X7">
        <v>120</v>
      </c>
      <c r="Y7">
        <v>138.80000000000001</v>
      </c>
      <c r="Z7">
        <v>3.8</v>
      </c>
      <c r="AA7" s="2">
        <v>2.31</v>
      </c>
      <c r="AB7" s="2">
        <v>22.47</v>
      </c>
      <c r="AC7" s="2">
        <v>9.7272727272727302</v>
      </c>
    </row>
    <row r="8" spans="1:29">
      <c r="A8" t="s">
        <v>61</v>
      </c>
      <c r="B8">
        <v>4</v>
      </c>
      <c r="C8" s="7" t="s">
        <v>54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>
        <v>0</v>
      </c>
      <c r="O8" t="s">
        <v>33</v>
      </c>
      <c r="P8" t="s">
        <v>33</v>
      </c>
      <c r="Q8" t="s">
        <v>33</v>
      </c>
      <c r="R8" s="5">
        <v>7</v>
      </c>
      <c r="S8" s="14">
        <v>45</v>
      </c>
      <c r="T8">
        <v>1</v>
      </c>
      <c r="U8" t="s">
        <v>33</v>
      </c>
      <c r="V8">
        <v>47</v>
      </c>
      <c r="W8">
        <v>18.5910367469641</v>
      </c>
      <c r="X8">
        <v>102.72</v>
      </c>
      <c r="Y8">
        <v>144.69999999999999</v>
      </c>
      <c r="Z8">
        <v>3.5</v>
      </c>
      <c r="AA8" s="2">
        <v>5.17</v>
      </c>
      <c r="AB8" s="2">
        <v>23.16</v>
      </c>
      <c r="AC8" s="2">
        <v>4.4796905222437102</v>
      </c>
    </row>
    <row r="9" spans="1:29">
      <c r="A9" t="s">
        <v>62</v>
      </c>
      <c r="B9">
        <v>4</v>
      </c>
      <c r="C9" s="7" t="s">
        <v>54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>
        <v>0</v>
      </c>
      <c r="O9" t="s">
        <v>33</v>
      </c>
      <c r="P9" t="s">
        <v>33</v>
      </c>
      <c r="Q9" t="s">
        <v>33</v>
      </c>
      <c r="R9" s="5">
        <v>7</v>
      </c>
      <c r="S9" s="16">
        <v>41</v>
      </c>
      <c r="T9">
        <v>1</v>
      </c>
      <c r="U9" t="s">
        <v>33</v>
      </c>
      <c r="V9">
        <v>62.5</v>
      </c>
      <c r="W9">
        <v>25.036051914757198</v>
      </c>
      <c r="X9">
        <v>112.91</v>
      </c>
      <c r="Y9" t="s">
        <v>33</v>
      </c>
      <c r="Z9">
        <v>3.77</v>
      </c>
      <c r="AA9" s="2">
        <v>7.62</v>
      </c>
      <c r="AB9" s="2">
        <v>18.25</v>
      </c>
      <c r="AC9" s="2">
        <v>2.3950131233595799</v>
      </c>
    </row>
    <row r="10" spans="1:29">
      <c r="A10" t="s">
        <v>63</v>
      </c>
      <c r="B10">
        <v>4</v>
      </c>
      <c r="C10" s="7" t="s">
        <v>54</v>
      </c>
      <c r="D10">
        <v>21.85</v>
      </c>
      <c r="E10" t="s">
        <v>33</v>
      </c>
      <c r="F10" t="s">
        <v>33</v>
      </c>
      <c r="G10">
        <v>16.12</v>
      </c>
      <c r="H10" t="s">
        <v>33</v>
      </c>
      <c r="I10" t="s">
        <v>33</v>
      </c>
      <c r="J10">
        <v>0.26224256292906201</v>
      </c>
      <c r="K10" t="s">
        <v>33</v>
      </c>
      <c r="L10" t="s">
        <v>33</v>
      </c>
      <c r="M10" t="s">
        <v>33</v>
      </c>
      <c r="N10">
        <v>11.97</v>
      </c>
      <c r="O10" t="s">
        <v>33</v>
      </c>
      <c r="P10" t="s">
        <v>33</v>
      </c>
      <c r="Q10" t="s">
        <v>33</v>
      </c>
      <c r="R10" s="5">
        <v>15</v>
      </c>
      <c r="S10" s="17">
        <v>44</v>
      </c>
      <c r="T10">
        <v>1</v>
      </c>
      <c r="U10" t="s">
        <v>33</v>
      </c>
      <c r="V10">
        <v>68</v>
      </c>
      <c r="W10">
        <v>28.3038501560874</v>
      </c>
      <c r="X10">
        <v>109.52</v>
      </c>
      <c r="Y10">
        <v>139.30000000000001</v>
      </c>
      <c r="Z10">
        <v>3.93</v>
      </c>
      <c r="AA10" s="2">
        <v>5</v>
      </c>
      <c r="AB10" s="2">
        <v>22.5</v>
      </c>
      <c r="AC10" s="2">
        <v>4.5</v>
      </c>
    </row>
    <row r="11" spans="1:29" ht="15.75">
      <c r="A11" t="s">
        <v>64</v>
      </c>
      <c r="B11">
        <v>4</v>
      </c>
      <c r="C11" s="7" t="s">
        <v>54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s="5">
        <v>24</v>
      </c>
      <c r="S11" s="18">
        <v>29</v>
      </c>
      <c r="T11">
        <v>2</v>
      </c>
      <c r="U11">
        <v>170</v>
      </c>
      <c r="V11">
        <v>62</v>
      </c>
      <c r="W11">
        <f>V11/U11/U11*10000</f>
        <v>21.45328719723183</v>
      </c>
      <c r="X11">
        <v>70.260000000000005</v>
      </c>
      <c r="Y11">
        <v>144.9</v>
      </c>
      <c r="Z11">
        <v>4.22</v>
      </c>
      <c r="AA11" s="2">
        <v>12</v>
      </c>
      <c r="AB11" s="31">
        <v>43.85</v>
      </c>
      <c r="AC11" s="2">
        <v>3.6541666666666668</v>
      </c>
    </row>
    <row r="12" spans="1:29" ht="15.75">
      <c r="A12" t="s">
        <v>90</v>
      </c>
      <c r="B12">
        <v>4</v>
      </c>
      <c r="C12" s="7" t="s">
        <v>54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s="5">
        <v>7</v>
      </c>
      <c r="S12" s="18">
        <v>38</v>
      </c>
      <c r="T12">
        <v>1</v>
      </c>
      <c r="U12" t="s">
        <v>33</v>
      </c>
      <c r="V12">
        <v>58.5</v>
      </c>
      <c r="W12" t="s">
        <v>33</v>
      </c>
      <c r="X12">
        <v>125.05</v>
      </c>
      <c r="Y12">
        <v>141.19999999999999</v>
      </c>
      <c r="Z12">
        <v>3.52</v>
      </c>
      <c r="AA12" s="31">
        <v>1.56</v>
      </c>
      <c r="AB12" s="31">
        <v>18.64</v>
      </c>
      <c r="AC12" s="2">
        <v>11.948717948717949</v>
      </c>
    </row>
    <row r="13" spans="1:29" ht="15.75">
      <c r="A13" t="s">
        <v>91</v>
      </c>
      <c r="B13">
        <v>4</v>
      </c>
      <c r="C13" s="7" t="s">
        <v>54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s="5">
        <v>12</v>
      </c>
      <c r="S13" s="18">
        <v>17</v>
      </c>
      <c r="T13">
        <v>2</v>
      </c>
      <c r="U13">
        <v>167</v>
      </c>
      <c r="V13">
        <v>73</v>
      </c>
      <c r="W13">
        <f>V13/U13/U13*10000</f>
        <v>26.175194521137367</v>
      </c>
      <c r="X13">
        <v>133.15</v>
      </c>
      <c r="Y13">
        <v>142</v>
      </c>
      <c r="Z13">
        <v>4.0599999999999996</v>
      </c>
      <c r="AA13" s="31">
        <v>3.68</v>
      </c>
      <c r="AB13" s="31">
        <v>32.47</v>
      </c>
      <c r="AC13" s="2">
        <v>8.8233695652173907</v>
      </c>
    </row>
    <row r="14" spans="1:29">
      <c r="A14" t="s">
        <v>92</v>
      </c>
      <c r="B14">
        <v>4</v>
      </c>
      <c r="C14" s="7" t="s">
        <v>54</v>
      </c>
      <c r="D14">
        <v>19.75</v>
      </c>
      <c r="E14" t="s">
        <v>33</v>
      </c>
      <c r="F14" t="s">
        <v>33</v>
      </c>
      <c r="G14">
        <v>11.9</v>
      </c>
      <c r="H14" t="s">
        <v>33</v>
      </c>
      <c r="I14" t="s">
        <v>33</v>
      </c>
      <c r="J14">
        <v>0.39746835443037998</v>
      </c>
      <c r="K14" t="s">
        <v>33</v>
      </c>
      <c r="L14" t="s">
        <v>33</v>
      </c>
      <c r="M14" t="s">
        <v>33</v>
      </c>
      <c r="N14">
        <v>0</v>
      </c>
      <c r="O14" t="s">
        <v>33</v>
      </c>
      <c r="P14" t="s">
        <v>33</v>
      </c>
      <c r="Q14" t="s">
        <v>33</v>
      </c>
      <c r="R14" s="5">
        <v>10</v>
      </c>
      <c r="S14" s="17">
        <v>75</v>
      </c>
      <c r="T14">
        <v>1</v>
      </c>
      <c r="U14" t="s">
        <v>33</v>
      </c>
      <c r="V14">
        <v>40</v>
      </c>
      <c r="W14">
        <v>19.024970273483898</v>
      </c>
      <c r="X14">
        <v>91.31</v>
      </c>
      <c r="Y14">
        <v>145.6</v>
      </c>
      <c r="Z14">
        <v>3.52</v>
      </c>
      <c r="AA14" s="2">
        <v>1.73</v>
      </c>
      <c r="AB14" s="2">
        <v>22.7</v>
      </c>
      <c r="AC14" s="2">
        <v>13.121387283237</v>
      </c>
    </row>
    <row r="15" spans="1:29">
      <c r="A15" t="s">
        <v>93</v>
      </c>
      <c r="B15">
        <v>4</v>
      </c>
      <c r="C15" s="7" t="s">
        <v>54</v>
      </c>
      <c r="D15">
        <v>25.66</v>
      </c>
      <c r="E15" t="s">
        <v>33</v>
      </c>
      <c r="F15" t="s">
        <v>33</v>
      </c>
      <c r="G15">
        <v>14.01</v>
      </c>
      <c r="H15" t="s">
        <v>33</v>
      </c>
      <c r="I15" t="s">
        <v>33</v>
      </c>
      <c r="J15">
        <v>0.45401402961808301</v>
      </c>
      <c r="K15" t="s">
        <v>33</v>
      </c>
      <c r="L15" t="s">
        <v>33</v>
      </c>
      <c r="M15" t="s">
        <v>33</v>
      </c>
      <c r="N15">
        <v>0</v>
      </c>
      <c r="O15" t="s">
        <v>33</v>
      </c>
      <c r="P15" t="s">
        <v>33</v>
      </c>
      <c r="Q15" t="s">
        <v>33</v>
      </c>
      <c r="R15" s="5">
        <v>20</v>
      </c>
      <c r="S15" s="17">
        <v>75</v>
      </c>
      <c r="T15">
        <v>1</v>
      </c>
      <c r="U15" t="s">
        <v>33</v>
      </c>
      <c r="V15">
        <v>70</v>
      </c>
      <c r="W15">
        <v>29.515938606847701</v>
      </c>
      <c r="X15">
        <v>82.79</v>
      </c>
      <c r="Y15">
        <v>140.69999999999999</v>
      </c>
      <c r="Z15">
        <v>3.74</v>
      </c>
      <c r="AA15" s="2">
        <v>1.53</v>
      </c>
      <c r="AB15" s="2">
        <v>23.37</v>
      </c>
      <c r="AC15" s="2">
        <v>15.2745098039216</v>
      </c>
    </row>
    <row r="16" spans="1:29" ht="15.75">
      <c r="A16" t="s">
        <v>94</v>
      </c>
      <c r="B16">
        <v>4</v>
      </c>
      <c r="C16" s="7" t="s">
        <v>54</v>
      </c>
      <c r="D16">
        <v>11.79</v>
      </c>
      <c r="E16">
        <v>1.26</v>
      </c>
      <c r="F16">
        <v>9.3571428571428594</v>
      </c>
      <c r="G16">
        <v>12.86</v>
      </c>
      <c r="H16">
        <v>1.21</v>
      </c>
      <c r="I16">
        <v>10.6280991735537</v>
      </c>
      <c r="J16">
        <v>-9.0754877014419009</v>
      </c>
      <c r="K16">
        <v>15.87</v>
      </c>
      <c r="L16">
        <v>1.44</v>
      </c>
      <c r="M16">
        <v>317.39999999999998</v>
      </c>
      <c r="N16">
        <v>10.97</v>
      </c>
      <c r="O16">
        <v>0.31</v>
      </c>
      <c r="P16" t="s">
        <v>33</v>
      </c>
      <c r="Q16" t="s">
        <v>33</v>
      </c>
      <c r="R16" s="5">
        <v>10</v>
      </c>
      <c r="S16" s="18">
        <v>66</v>
      </c>
      <c r="T16">
        <v>1</v>
      </c>
      <c r="U16">
        <v>162</v>
      </c>
      <c r="V16">
        <v>49.5</v>
      </c>
      <c r="W16">
        <f>V16/U16/U16*10000</f>
        <v>18.861454046639235</v>
      </c>
      <c r="X16">
        <v>92.29</v>
      </c>
      <c r="Y16">
        <v>141.80000000000001</v>
      </c>
      <c r="Z16">
        <v>3.83</v>
      </c>
      <c r="AA16" s="2">
        <v>1.29</v>
      </c>
      <c r="AB16" s="2">
        <v>19.91</v>
      </c>
      <c r="AC16" s="2">
        <v>15.43</v>
      </c>
    </row>
    <row r="17" spans="1:29">
      <c r="A17" t="s">
        <v>95</v>
      </c>
      <c r="B17">
        <v>4</v>
      </c>
      <c r="C17" s="7" t="s">
        <v>54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>
        <v>0</v>
      </c>
      <c r="O17" t="s">
        <v>33</v>
      </c>
      <c r="P17" t="s">
        <v>33</v>
      </c>
      <c r="Q17" t="s">
        <v>33</v>
      </c>
      <c r="R17" s="5">
        <v>72</v>
      </c>
      <c r="S17" s="19">
        <v>32</v>
      </c>
      <c r="T17">
        <v>1</v>
      </c>
      <c r="U17" t="s">
        <v>33</v>
      </c>
      <c r="V17">
        <v>69</v>
      </c>
      <c r="W17">
        <v>25.970115548195299</v>
      </c>
      <c r="X17">
        <v>127.69</v>
      </c>
      <c r="Y17">
        <v>143.1</v>
      </c>
      <c r="Z17">
        <v>3.25</v>
      </c>
      <c r="AA17" s="2">
        <v>8.15</v>
      </c>
      <c r="AB17" s="2">
        <v>33.36</v>
      </c>
      <c r="AC17" s="2">
        <v>4.0932515337423299</v>
      </c>
    </row>
    <row r="18" spans="1:29">
      <c r="A18" t="s">
        <v>96</v>
      </c>
      <c r="B18">
        <v>4</v>
      </c>
      <c r="C18" s="7" t="s">
        <v>54</v>
      </c>
      <c r="D18">
        <v>17.579999999999998</v>
      </c>
      <c r="E18" t="s">
        <v>33</v>
      </c>
      <c r="F18" t="s">
        <v>33</v>
      </c>
      <c r="G18">
        <v>21.07</v>
      </c>
      <c r="H18" t="s">
        <v>33</v>
      </c>
      <c r="I18" t="s">
        <v>33</v>
      </c>
      <c r="J18">
        <v>-0.19852104664391401</v>
      </c>
      <c r="K18" t="s">
        <v>33</v>
      </c>
      <c r="L18" t="s">
        <v>33</v>
      </c>
      <c r="M18" t="s">
        <v>33</v>
      </c>
      <c r="N18">
        <v>10.68</v>
      </c>
      <c r="O18" t="s">
        <v>33</v>
      </c>
      <c r="P18" t="s">
        <v>33</v>
      </c>
      <c r="Q18" t="s">
        <v>33</v>
      </c>
      <c r="R18" s="5">
        <v>180</v>
      </c>
      <c r="S18" s="19">
        <v>52</v>
      </c>
      <c r="T18">
        <v>1</v>
      </c>
      <c r="U18" t="s">
        <v>33</v>
      </c>
      <c r="V18">
        <v>58</v>
      </c>
      <c r="W18">
        <v>24.141519250780402</v>
      </c>
      <c r="X18">
        <v>102.95</v>
      </c>
      <c r="Y18">
        <v>143.5</v>
      </c>
      <c r="Z18">
        <v>2.77</v>
      </c>
      <c r="AA18" s="2">
        <v>5.6</v>
      </c>
      <c r="AB18" s="2">
        <v>26.86</v>
      </c>
      <c r="AC18" s="2">
        <v>4.7964285714285699</v>
      </c>
    </row>
    <row r="19" spans="1:29">
      <c r="A19" t="s">
        <v>97</v>
      </c>
      <c r="B19">
        <v>4</v>
      </c>
      <c r="C19" s="7" t="s">
        <v>54</v>
      </c>
      <c r="D19">
        <v>15.67</v>
      </c>
      <c r="E19" t="s">
        <v>33</v>
      </c>
      <c r="F19" t="s">
        <v>33</v>
      </c>
      <c r="G19">
        <v>10.76</v>
      </c>
      <c r="H19" t="s">
        <v>33</v>
      </c>
      <c r="I19" t="s">
        <v>33</v>
      </c>
      <c r="J19">
        <v>0.31333758774728798</v>
      </c>
      <c r="K19" t="s">
        <v>33</v>
      </c>
      <c r="L19" t="s">
        <v>33</v>
      </c>
      <c r="M19" t="s">
        <v>33</v>
      </c>
      <c r="N19">
        <v>8.81</v>
      </c>
      <c r="O19" t="s">
        <v>33</v>
      </c>
      <c r="P19" t="s">
        <v>33</v>
      </c>
      <c r="Q19" t="s">
        <v>33</v>
      </c>
      <c r="R19" s="5">
        <v>4</v>
      </c>
      <c r="S19" s="17">
        <v>66</v>
      </c>
      <c r="T19">
        <v>1</v>
      </c>
      <c r="U19" t="s">
        <v>33</v>
      </c>
      <c r="V19">
        <v>52</v>
      </c>
      <c r="W19">
        <v>20.829995193077998</v>
      </c>
      <c r="X19">
        <v>92.79</v>
      </c>
      <c r="Y19">
        <v>141.69999999999999</v>
      </c>
      <c r="Z19">
        <v>3.82</v>
      </c>
      <c r="AA19" s="2">
        <v>1.65</v>
      </c>
      <c r="AB19" s="2">
        <v>16.809999999999999</v>
      </c>
      <c r="AC19" s="2">
        <v>10.1878787878788</v>
      </c>
    </row>
    <row r="20" spans="1:29" ht="15.75">
      <c r="A20" t="s">
        <v>98</v>
      </c>
      <c r="B20">
        <v>4</v>
      </c>
      <c r="C20" s="7" t="s">
        <v>54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s="5">
        <v>180</v>
      </c>
      <c r="S20" s="18">
        <v>47</v>
      </c>
      <c r="T20">
        <v>2</v>
      </c>
      <c r="U20">
        <v>168</v>
      </c>
      <c r="V20">
        <v>73</v>
      </c>
      <c r="W20">
        <f>V20/U20/U20*10000</f>
        <v>25.864512471655328</v>
      </c>
      <c r="X20">
        <v>108.34</v>
      </c>
      <c r="Y20">
        <v>142</v>
      </c>
      <c r="Z20">
        <v>4.26</v>
      </c>
      <c r="AA20" s="2">
        <v>9.0500000000000007</v>
      </c>
      <c r="AB20" s="2">
        <v>19.05</v>
      </c>
      <c r="AC20" s="2">
        <v>2.1</v>
      </c>
    </row>
    <row r="21" spans="1:29" ht="15.75">
      <c r="A21" t="s">
        <v>99</v>
      </c>
      <c r="B21">
        <v>4</v>
      </c>
      <c r="C21" s="7" t="s">
        <v>54</v>
      </c>
      <c r="D21">
        <v>36.14</v>
      </c>
      <c r="E21">
        <v>6.94</v>
      </c>
      <c r="F21">
        <v>5.20749279538905</v>
      </c>
      <c r="G21">
        <v>22.52</v>
      </c>
      <c r="H21" t="s">
        <v>100</v>
      </c>
      <c r="I21" t="s">
        <v>33</v>
      </c>
      <c r="J21">
        <v>37.686773657996703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s="5">
        <v>5</v>
      </c>
      <c r="S21" s="18">
        <v>44</v>
      </c>
      <c r="T21">
        <v>1</v>
      </c>
      <c r="U21">
        <v>155</v>
      </c>
      <c r="V21">
        <v>55</v>
      </c>
      <c r="W21">
        <f>V21/U21/U21*10000</f>
        <v>22.892819979188346</v>
      </c>
      <c r="X21">
        <v>118.2</v>
      </c>
      <c r="Y21">
        <v>143</v>
      </c>
      <c r="Z21">
        <v>4.18</v>
      </c>
      <c r="AA21" s="2">
        <v>4.58</v>
      </c>
      <c r="AB21" s="2">
        <v>40.97</v>
      </c>
      <c r="AC21" s="2">
        <v>8.9499999999999993</v>
      </c>
    </row>
    <row r="22" spans="1:29" ht="15.75">
      <c r="A22" t="s">
        <v>115</v>
      </c>
      <c r="B22">
        <v>4</v>
      </c>
      <c r="C22" s="7" t="s">
        <v>54</v>
      </c>
      <c r="D22">
        <v>21.94</v>
      </c>
      <c r="E22">
        <v>1.28</v>
      </c>
      <c r="F22">
        <v>17.140625</v>
      </c>
      <c r="G22">
        <v>20.399999999999999</v>
      </c>
      <c r="H22">
        <v>1.34</v>
      </c>
      <c r="I22">
        <v>15.223880597014899</v>
      </c>
      <c r="J22">
        <v>7.0191431175934502</v>
      </c>
      <c r="K22">
        <v>17.52</v>
      </c>
      <c r="L22">
        <v>0.89</v>
      </c>
      <c r="M22">
        <v>350.4</v>
      </c>
      <c r="N22">
        <v>14.03</v>
      </c>
      <c r="O22" t="s">
        <v>42</v>
      </c>
      <c r="P22" t="s">
        <v>33</v>
      </c>
      <c r="Q22" t="s">
        <v>33</v>
      </c>
      <c r="R22" s="5">
        <v>1</v>
      </c>
      <c r="S22" s="18">
        <v>47</v>
      </c>
      <c r="T22">
        <v>1</v>
      </c>
      <c r="U22">
        <v>156</v>
      </c>
      <c r="V22">
        <v>55</v>
      </c>
      <c r="W22">
        <f>V22/U22/U22*10000</f>
        <v>22.60026298487837</v>
      </c>
      <c r="X22">
        <v>92.67</v>
      </c>
      <c r="Y22">
        <v>141.6</v>
      </c>
      <c r="Z22">
        <v>4.24</v>
      </c>
      <c r="AA22" s="2">
        <v>3.1</v>
      </c>
      <c r="AB22" s="2">
        <v>26.3</v>
      </c>
      <c r="AC22" s="2">
        <v>8.48</v>
      </c>
    </row>
    <row r="23" spans="1:29">
      <c r="A23" t="s">
        <v>116</v>
      </c>
      <c r="B23">
        <v>4</v>
      </c>
      <c r="C23" s="7" t="s">
        <v>54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33</v>
      </c>
      <c r="M23" t="s">
        <v>33</v>
      </c>
      <c r="N23">
        <v>0</v>
      </c>
      <c r="O23" t="s">
        <v>33</v>
      </c>
      <c r="P23" t="s">
        <v>33</v>
      </c>
      <c r="Q23" t="s">
        <v>33</v>
      </c>
      <c r="R23" s="5" t="s">
        <v>33</v>
      </c>
      <c r="S23" s="17">
        <v>57</v>
      </c>
      <c r="T23">
        <v>1</v>
      </c>
      <c r="U23" t="s">
        <v>33</v>
      </c>
      <c r="V23">
        <v>49.5</v>
      </c>
      <c r="W23">
        <v>20.603537981269501</v>
      </c>
      <c r="X23">
        <v>101.12</v>
      </c>
      <c r="Y23">
        <v>148.19999999999999</v>
      </c>
      <c r="Z23">
        <v>3.84</v>
      </c>
      <c r="AA23" s="2">
        <v>2.69</v>
      </c>
      <c r="AB23" s="2">
        <v>16.53</v>
      </c>
      <c r="AC23" s="2">
        <v>6.1449814126394102</v>
      </c>
    </row>
    <row r="24" spans="1:29">
      <c r="A24" t="s">
        <v>117</v>
      </c>
      <c r="B24">
        <v>4</v>
      </c>
      <c r="C24" s="7" t="s">
        <v>54</v>
      </c>
      <c r="D24">
        <v>21.94</v>
      </c>
      <c r="E24" t="s">
        <v>33</v>
      </c>
      <c r="F24" t="s">
        <v>33</v>
      </c>
      <c r="G24">
        <v>21.54</v>
      </c>
      <c r="H24" t="s">
        <v>33</v>
      </c>
      <c r="I24" t="s">
        <v>33</v>
      </c>
      <c r="J24">
        <v>1.8231540565177898E-2</v>
      </c>
      <c r="K24" t="s">
        <v>33</v>
      </c>
      <c r="L24" t="s">
        <v>33</v>
      </c>
      <c r="M24" t="s">
        <v>33</v>
      </c>
      <c r="N24">
        <v>11.85</v>
      </c>
      <c r="O24" t="s">
        <v>33</v>
      </c>
      <c r="P24" t="s">
        <v>33</v>
      </c>
      <c r="Q24" t="s">
        <v>33</v>
      </c>
      <c r="R24" s="5">
        <v>3</v>
      </c>
      <c r="S24" s="17">
        <v>31</v>
      </c>
      <c r="T24">
        <v>1</v>
      </c>
      <c r="U24" t="s">
        <v>33</v>
      </c>
      <c r="V24">
        <v>57</v>
      </c>
      <c r="W24">
        <v>20.195578231292501</v>
      </c>
      <c r="X24">
        <v>121.09</v>
      </c>
      <c r="Y24">
        <v>144.9</v>
      </c>
      <c r="Z24">
        <v>4.47</v>
      </c>
      <c r="AA24" s="2">
        <v>12</v>
      </c>
      <c r="AB24" s="2">
        <v>21.14</v>
      </c>
      <c r="AC24" s="2">
        <v>1.76166666666667</v>
      </c>
    </row>
    <row r="25" spans="1:29">
      <c r="A25" t="s">
        <v>118</v>
      </c>
      <c r="B25">
        <v>4</v>
      </c>
      <c r="C25" s="7" t="s">
        <v>54</v>
      </c>
      <c r="D25">
        <v>25.55</v>
      </c>
      <c r="E25" t="s">
        <v>33</v>
      </c>
      <c r="F25" t="s">
        <v>33</v>
      </c>
      <c r="G25">
        <v>14.87</v>
      </c>
      <c r="H25" t="s">
        <v>33</v>
      </c>
      <c r="I25" t="s">
        <v>33</v>
      </c>
      <c r="J25">
        <v>0.41800391389432501</v>
      </c>
      <c r="K25" t="s">
        <v>33</v>
      </c>
      <c r="L25" t="s">
        <v>33</v>
      </c>
      <c r="M25" t="s">
        <v>33</v>
      </c>
      <c r="N25">
        <v>19.98</v>
      </c>
      <c r="O25" t="s">
        <v>33</v>
      </c>
      <c r="P25" t="s">
        <v>33</v>
      </c>
      <c r="Q25" t="s">
        <v>33</v>
      </c>
      <c r="R25" s="5">
        <v>72</v>
      </c>
      <c r="S25" s="19">
        <v>44</v>
      </c>
      <c r="T25">
        <v>2</v>
      </c>
      <c r="U25" t="s">
        <v>33</v>
      </c>
      <c r="V25">
        <v>75</v>
      </c>
      <c r="W25">
        <v>26.892323138154801</v>
      </c>
      <c r="X25">
        <v>111.87</v>
      </c>
      <c r="Y25">
        <v>142.1</v>
      </c>
      <c r="Z25">
        <v>4.08</v>
      </c>
      <c r="AA25" s="2">
        <v>4.59</v>
      </c>
      <c r="AB25" s="2">
        <v>40.83</v>
      </c>
      <c r="AC25" s="2">
        <v>8.8954248366013093</v>
      </c>
    </row>
    <row r="26" spans="1:29">
      <c r="A26" t="s">
        <v>119</v>
      </c>
      <c r="B26">
        <v>4</v>
      </c>
      <c r="C26" s="7" t="s">
        <v>54</v>
      </c>
      <c r="D26">
        <v>28.84</v>
      </c>
      <c r="E26" t="s">
        <v>33</v>
      </c>
      <c r="F26" t="s">
        <v>33</v>
      </c>
      <c r="G26">
        <v>26.03</v>
      </c>
      <c r="H26" t="s">
        <v>33</v>
      </c>
      <c r="I26" t="s">
        <v>33</v>
      </c>
      <c r="J26">
        <v>9.7434119278779402E-2</v>
      </c>
      <c r="K26" t="s">
        <v>33</v>
      </c>
      <c r="L26" t="s">
        <v>33</v>
      </c>
      <c r="M26" t="s">
        <v>33</v>
      </c>
      <c r="N26">
        <v>20.99</v>
      </c>
      <c r="O26" t="s">
        <v>33</v>
      </c>
      <c r="P26" t="s">
        <v>33</v>
      </c>
      <c r="Q26" t="s">
        <v>33</v>
      </c>
      <c r="R26" s="5">
        <v>36</v>
      </c>
      <c r="S26" s="19">
        <v>34</v>
      </c>
      <c r="T26">
        <v>1</v>
      </c>
      <c r="U26" t="s">
        <v>33</v>
      </c>
      <c r="V26">
        <v>59</v>
      </c>
      <c r="W26">
        <v>21.6712580348944</v>
      </c>
      <c r="X26">
        <v>103.01</v>
      </c>
      <c r="Y26">
        <v>141.30000000000001</v>
      </c>
      <c r="Z26">
        <v>4.0599999999999996</v>
      </c>
      <c r="AA26" s="2">
        <v>2.41</v>
      </c>
      <c r="AB26" s="2">
        <v>27.5</v>
      </c>
      <c r="AC26" s="2">
        <v>11.4107883817427</v>
      </c>
    </row>
    <row r="27" spans="1:29">
      <c r="A27" t="s">
        <v>120</v>
      </c>
      <c r="B27">
        <v>4</v>
      </c>
      <c r="C27" s="7" t="s">
        <v>54</v>
      </c>
      <c r="D27">
        <v>22.35</v>
      </c>
      <c r="E27" t="s">
        <v>33</v>
      </c>
      <c r="F27" t="s">
        <v>33</v>
      </c>
      <c r="G27">
        <v>13.47</v>
      </c>
      <c r="H27" t="s">
        <v>33</v>
      </c>
      <c r="I27" t="s">
        <v>33</v>
      </c>
      <c r="J27">
        <v>0.39731543624161098</v>
      </c>
      <c r="K27" t="s">
        <v>33</v>
      </c>
      <c r="L27" t="s">
        <v>33</v>
      </c>
      <c r="M27" t="s">
        <v>33</v>
      </c>
      <c r="N27">
        <v>11.73</v>
      </c>
      <c r="O27" t="s">
        <v>33</v>
      </c>
      <c r="P27" t="s">
        <v>33</v>
      </c>
      <c r="Q27" t="s">
        <v>33</v>
      </c>
      <c r="R27" s="5">
        <v>24</v>
      </c>
      <c r="S27" s="19">
        <v>39</v>
      </c>
      <c r="T27">
        <v>1</v>
      </c>
      <c r="U27" t="s">
        <v>33</v>
      </c>
      <c r="V27">
        <v>70</v>
      </c>
      <c r="W27">
        <v>26.026174895895299</v>
      </c>
      <c r="X27">
        <v>118.23</v>
      </c>
      <c r="Y27">
        <v>140.6</v>
      </c>
      <c r="Z27">
        <v>4.13</v>
      </c>
      <c r="AA27" s="2">
        <v>3.22</v>
      </c>
      <c r="AB27" s="2">
        <v>37.22</v>
      </c>
      <c r="AC27" s="2">
        <v>11.559006211180099</v>
      </c>
    </row>
    <row r="28" spans="1:29">
      <c r="A28" t="s">
        <v>121</v>
      </c>
      <c r="B28">
        <v>4</v>
      </c>
      <c r="C28" s="7" t="s">
        <v>54</v>
      </c>
      <c r="D28">
        <v>14.42</v>
      </c>
      <c r="E28" t="s">
        <v>33</v>
      </c>
      <c r="F28" t="s">
        <v>33</v>
      </c>
      <c r="G28">
        <v>12.13</v>
      </c>
      <c r="H28" t="s">
        <v>33</v>
      </c>
      <c r="I28" t="s">
        <v>33</v>
      </c>
      <c r="J28">
        <v>0.15880721220527</v>
      </c>
      <c r="K28" t="s">
        <v>33</v>
      </c>
      <c r="L28" t="s">
        <v>33</v>
      </c>
      <c r="M28" t="s">
        <v>33</v>
      </c>
      <c r="N28">
        <v>0</v>
      </c>
      <c r="O28" t="s">
        <v>33</v>
      </c>
      <c r="P28" t="s">
        <v>33</v>
      </c>
      <c r="Q28" t="s">
        <v>33</v>
      </c>
      <c r="R28" s="5">
        <v>120</v>
      </c>
      <c r="S28" s="19">
        <v>79</v>
      </c>
      <c r="T28">
        <v>1</v>
      </c>
      <c r="U28" t="s">
        <v>33</v>
      </c>
      <c r="V28">
        <v>62</v>
      </c>
      <c r="W28">
        <v>25.806451612903199</v>
      </c>
      <c r="X28">
        <v>83.06</v>
      </c>
      <c r="Y28">
        <v>143.1</v>
      </c>
      <c r="Z28">
        <v>3.73</v>
      </c>
      <c r="AA28" s="2">
        <v>8.59</v>
      </c>
      <c r="AB28" s="2">
        <v>14.6</v>
      </c>
      <c r="AC28" s="2">
        <v>1.6996507566938299</v>
      </c>
    </row>
    <row r="29" spans="1:29">
      <c r="A29" t="s">
        <v>122</v>
      </c>
      <c r="B29">
        <v>4</v>
      </c>
      <c r="C29" s="7" t="s">
        <v>54</v>
      </c>
      <c r="D29">
        <v>13.77</v>
      </c>
      <c r="E29" t="s">
        <v>33</v>
      </c>
      <c r="F29" t="s">
        <v>33</v>
      </c>
      <c r="G29">
        <v>17.62</v>
      </c>
      <c r="H29" t="s">
        <v>33</v>
      </c>
      <c r="I29" t="s">
        <v>33</v>
      </c>
      <c r="J29">
        <v>-0.27959331880900501</v>
      </c>
      <c r="K29" t="s">
        <v>33</v>
      </c>
      <c r="L29" t="s">
        <v>33</v>
      </c>
      <c r="M29" t="s">
        <v>33</v>
      </c>
      <c r="N29">
        <v>0</v>
      </c>
      <c r="O29" t="s">
        <v>33</v>
      </c>
      <c r="P29" t="s">
        <v>33</v>
      </c>
      <c r="Q29" t="s">
        <v>33</v>
      </c>
      <c r="R29" s="5">
        <v>132</v>
      </c>
      <c r="S29" s="19">
        <v>64</v>
      </c>
      <c r="T29">
        <v>2</v>
      </c>
      <c r="U29" t="s">
        <v>33</v>
      </c>
      <c r="V29">
        <v>64</v>
      </c>
      <c r="W29">
        <v>21.633315305570601</v>
      </c>
      <c r="X29">
        <v>98.42</v>
      </c>
      <c r="Y29">
        <v>140.5</v>
      </c>
      <c r="Z29">
        <v>4.84</v>
      </c>
      <c r="AA29" s="2">
        <v>2.71</v>
      </c>
      <c r="AB29" s="2">
        <v>19.149999999999999</v>
      </c>
      <c r="AC29" s="2">
        <v>7.0664206642066398</v>
      </c>
    </row>
    <row r="30" spans="1:29" ht="15.75">
      <c r="A30" t="s">
        <v>123</v>
      </c>
      <c r="B30">
        <v>4</v>
      </c>
      <c r="C30" s="7" t="s">
        <v>54</v>
      </c>
      <c r="D30" t="s">
        <v>33</v>
      </c>
      <c r="E30" t="s">
        <v>33</v>
      </c>
      <c r="F30" t="s">
        <v>33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33</v>
      </c>
      <c r="M30" t="s">
        <v>33</v>
      </c>
      <c r="N30">
        <v>0</v>
      </c>
      <c r="O30" t="s">
        <v>33</v>
      </c>
      <c r="P30" t="s">
        <v>33</v>
      </c>
      <c r="Q30" t="s">
        <v>33</v>
      </c>
      <c r="R30" s="5">
        <v>12</v>
      </c>
      <c r="S30" s="17">
        <v>36</v>
      </c>
      <c r="T30">
        <v>2</v>
      </c>
      <c r="U30" t="s">
        <v>33</v>
      </c>
      <c r="V30">
        <v>77</v>
      </c>
      <c r="W30">
        <v>25.7275552140065</v>
      </c>
      <c r="X30">
        <v>22.64</v>
      </c>
      <c r="Y30">
        <v>146</v>
      </c>
      <c r="Z30">
        <v>3.27</v>
      </c>
      <c r="AA30" s="31">
        <v>85.21</v>
      </c>
      <c r="AB30" s="31">
        <v>12.33</v>
      </c>
      <c r="AC30" s="2">
        <v>0.14470132613543013</v>
      </c>
    </row>
    <row r="31" spans="1:29">
      <c r="A31" t="s">
        <v>124</v>
      </c>
      <c r="B31">
        <v>4</v>
      </c>
      <c r="C31" s="7" t="s">
        <v>54</v>
      </c>
      <c r="D31" t="s">
        <v>33</v>
      </c>
      <c r="E31" t="s">
        <v>33</v>
      </c>
      <c r="F31" t="s">
        <v>33</v>
      </c>
      <c r="G31" t="s">
        <v>33</v>
      </c>
      <c r="H31" t="s">
        <v>33</v>
      </c>
      <c r="I31" t="s">
        <v>33</v>
      </c>
      <c r="J31" t="s">
        <v>33</v>
      </c>
      <c r="K31" t="s">
        <v>33</v>
      </c>
      <c r="L31" t="s">
        <v>33</v>
      </c>
      <c r="M31" t="s">
        <v>33</v>
      </c>
      <c r="N31">
        <v>0</v>
      </c>
      <c r="O31" t="s">
        <v>33</v>
      </c>
      <c r="P31" t="s">
        <v>33</v>
      </c>
      <c r="Q31" t="s">
        <v>33</v>
      </c>
      <c r="R31" s="5" t="s">
        <v>33</v>
      </c>
      <c r="S31" s="19">
        <v>39</v>
      </c>
      <c r="T31">
        <v>1</v>
      </c>
      <c r="U31" t="s">
        <v>33</v>
      </c>
      <c r="V31">
        <v>62</v>
      </c>
      <c r="W31">
        <v>24.524346347059101</v>
      </c>
      <c r="X31">
        <v>121.59</v>
      </c>
      <c r="Y31">
        <v>140</v>
      </c>
      <c r="Z31">
        <v>3.37</v>
      </c>
      <c r="AA31" s="2">
        <v>9.1</v>
      </c>
      <c r="AB31" s="2">
        <v>39.01</v>
      </c>
      <c r="AC31" s="2">
        <v>4.2868131868131902</v>
      </c>
    </row>
    <row r="32" spans="1:29">
      <c r="A32" t="s">
        <v>31</v>
      </c>
      <c r="B32">
        <v>1</v>
      </c>
      <c r="C32" s="8" t="s">
        <v>32</v>
      </c>
      <c r="D32">
        <v>56.53</v>
      </c>
      <c r="E32">
        <v>0.1</v>
      </c>
      <c r="F32">
        <v>565.29999999999995</v>
      </c>
      <c r="G32">
        <v>44.19</v>
      </c>
      <c r="H32">
        <v>0.28999999999999998</v>
      </c>
      <c r="I32">
        <v>152.37931034482801</v>
      </c>
      <c r="J32">
        <v>0.21829117282858701</v>
      </c>
      <c r="K32">
        <v>40.81</v>
      </c>
      <c r="L32">
        <v>0.1</v>
      </c>
      <c r="M32">
        <v>408.1</v>
      </c>
      <c r="N32">
        <v>33.619999999999997</v>
      </c>
      <c r="O32">
        <v>0.11</v>
      </c>
      <c r="P32">
        <v>305.63636363636402</v>
      </c>
      <c r="Q32">
        <v>0.251074825688891</v>
      </c>
      <c r="R32" s="5">
        <v>7</v>
      </c>
      <c r="S32">
        <v>52</v>
      </c>
      <c r="T32">
        <v>2</v>
      </c>
      <c r="U32">
        <v>167</v>
      </c>
      <c r="V32">
        <v>72</v>
      </c>
      <c r="W32">
        <v>25.816630212628599</v>
      </c>
      <c r="X32">
        <v>100.58</v>
      </c>
      <c r="Y32">
        <v>144.69999999999999</v>
      </c>
      <c r="Z32">
        <v>3.2</v>
      </c>
      <c r="AA32" s="2">
        <v>0.36</v>
      </c>
      <c r="AB32" s="2">
        <v>46.66</v>
      </c>
      <c r="AC32" s="2">
        <v>129.611111111111</v>
      </c>
    </row>
    <row r="33" spans="1:29">
      <c r="A33" t="s">
        <v>34</v>
      </c>
      <c r="B33">
        <v>1</v>
      </c>
      <c r="C33" s="8" t="s">
        <v>32</v>
      </c>
      <c r="D33">
        <v>34.96</v>
      </c>
      <c r="E33">
        <v>0.49</v>
      </c>
      <c r="F33">
        <v>71.346938775510196</v>
      </c>
      <c r="G33">
        <v>38.6</v>
      </c>
      <c r="H33">
        <v>1.1599999999999999</v>
      </c>
      <c r="I33">
        <v>33.275862068965502</v>
      </c>
      <c r="J33">
        <v>-0.104118993135011</v>
      </c>
      <c r="K33">
        <v>35.619999999999997</v>
      </c>
      <c r="L33">
        <v>0.1</v>
      </c>
      <c r="M33">
        <v>356.2</v>
      </c>
      <c r="N33">
        <v>32.549999999999997</v>
      </c>
      <c r="O33" t="s">
        <v>33</v>
      </c>
      <c r="P33" t="s">
        <v>33</v>
      </c>
      <c r="Q33">
        <v>1</v>
      </c>
      <c r="R33" s="5">
        <v>0.75</v>
      </c>
      <c r="S33">
        <v>35</v>
      </c>
      <c r="T33">
        <v>2</v>
      </c>
      <c r="U33">
        <v>164</v>
      </c>
      <c r="V33">
        <v>60</v>
      </c>
      <c r="W33">
        <v>22.308149910767401</v>
      </c>
      <c r="X33">
        <v>106.25</v>
      </c>
      <c r="Y33">
        <v>142.80000000000001</v>
      </c>
      <c r="Z33">
        <v>3.68</v>
      </c>
      <c r="AA33" s="2">
        <v>0.49</v>
      </c>
      <c r="AB33" s="2">
        <v>34.96</v>
      </c>
      <c r="AC33" s="2">
        <v>71.346938775510196</v>
      </c>
    </row>
    <row r="34" spans="1:29">
      <c r="A34" t="s">
        <v>35</v>
      </c>
      <c r="B34">
        <v>1</v>
      </c>
      <c r="C34" s="8" t="s">
        <v>32</v>
      </c>
      <c r="D34">
        <v>41.14</v>
      </c>
      <c r="E34">
        <v>0.12</v>
      </c>
      <c r="F34">
        <v>342.83333333333297</v>
      </c>
      <c r="G34">
        <v>32.25</v>
      </c>
      <c r="H34">
        <v>0.1</v>
      </c>
      <c r="I34">
        <v>322.5</v>
      </c>
      <c r="J34">
        <v>0.21609139523578</v>
      </c>
      <c r="K34">
        <v>32.29</v>
      </c>
      <c r="L34">
        <v>0.3</v>
      </c>
      <c r="M34">
        <v>107.633333333333</v>
      </c>
      <c r="N34">
        <v>23.22</v>
      </c>
      <c r="O34">
        <v>0.1</v>
      </c>
      <c r="P34">
        <v>232.2</v>
      </c>
      <c r="Q34">
        <v>-1.1573242489935001</v>
      </c>
      <c r="R34" s="5">
        <v>5</v>
      </c>
      <c r="S34">
        <v>49</v>
      </c>
      <c r="T34">
        <v>1</v>
      </c>
      <c r="U34">
        <v>150</v>
      </c>
      <c r="V34">
        <v>59.5</v>
      </c>
      <c r="W34">
        <v>26.4444444444444</v>
      </c>
      <c r="X34">
        <v>103.27</v>
      </c>
      <c r="Y34">
        <v>137.1</v>
      </c>
      <c r="Z34">
        <v>3.9</v>
      </c>
      <c r="AA34" s="2">
        <v>0.1</v>
      </c>
      <c r="AB34" s="2">
        <v>45.32</v>
      </c>
      <c r="AC34" s="2">
        <v>453.2</v>
      </c>
    </row>
    <row r="35" spans="1:29">
      <c r="A35" t="s">
        <v>36</v>
      </c>
      <c r="B35">
        <v>1</v>
      </c>
      <c r="C35" s="8" t="s">
        <v>32</v>
      </c>
      <c r="D35">
        <v>57.21</v>
      </c>
      <c r="E35">
        <v>0.1</v>
      </c>
      <c r="F35">
        <v>572.1</v>
      </c>
      <c r="G35">
        <v>53.94</v>
      </c>
      <c r="H35">
        <v>0.1</v>
      </c>
      <c r="I35">
        <v>539.4</v>
      </c>
      <c r="J35">
        <v>5.7157839538542303E-2</v>
      </c>
      <c r="K35">
        <v>69.760000000000005</v>
      </c>
      <c r="L35">
        <v>0.1</v>
      </c>
      <c r="M35">
        <v>697.6</v>
      </c>
      <c r="N35">
        <v>53.92</v>
      </c>
      <c r="O35">
        <v>0.1</v>
      </c>
      <c r="P35">
        <v>539.20000000000005</v>
      </c>
      <c r="Q35">
        <v>0.22706422018348599</v>
      </c>
      <c r="R35" s="5">
        <v>10</v>
      </c>
      <c r="S35">
        <v>44</v>
      </c>
      <c r="T35">
        <v>1</v>
      </c>
      <c r="U35">
        <v>157</v>
      </c>
      <c r="V35">
        <v>61</v>
      </c>
      <c r="W35">
        <v>24.7474542577792</v>
      </c>
      <c r="X35">
        <v>123.73</v>
      </c>
      <c r="Y35">
        <v>145.6</v>
      </c>
      <c r="Z35">
        <v>2.75</v>
      </c>
      <c r="AA35" s="2">
        <v>0.12</v>
      </c>
      <c r="AB35" s="2">
        <v>45.74</v>
      </c>
      <c r="AC35" s="2">
        <v>381.16666666666703</v>
      </c>
    </row>
    <row r="36" spans="1:29">
      <c r="A36" t="s">
        <v>37</v>
      </c>
      <c r="B36">
        <v>1</v>
      </c>
      <c r="C36" s="8" t="s">
        <v>32</v>
      </c>
      <c r="D36">
        <v>44.53</v>
      </c>
      <c r="E36">
        <v>0.35</v>
      </c>
      <c r="F36">
        <v>127.228571428571</v>
      </c>
      <c r="G36">
        <v>32.15</v>
      </c>
      <c r="H36">
        <v>1.2</v>
      </c>
      <c r="I36">
        <v>26.7916666666667</v>
      </c>
      <c r="J36">
        <v>0.27801482146867301</v>
      </c>
      <c r="K36">
        <v>117.17</v>
      </c>
      <c r="L36">
        <v>0.24</v>
      </c>
      <c r="M36">
        <v>488.20833333333297</v>
      </c>
      <c r="N36">
        <v>25.3</v>
      </c>
      <c r="O36">
        <v>0.14000000000000001</v>
      </c>
      <c r="P36">
        <v>180.71428571428601</v>
      </c>
      <c r="Q36">
        <v>0.62984186590911895</v>
      </c>
      <c r="R36" s="5">
        <v>0.42</v>
      </c>
      <c r="S36">
        <v>27</v>
      </c>
      <c r="T36">
        <v>1</v>
      </c>
      <c r="U36">
        <v>150</v>
      </c>
      <c r="V36">
        <v>48.5</v>
      </c>
      <c r="W36">
        <v>21.5555555555556</v>
      </c>
      <c r="X36">
        <v>136.4</v>
      </c>
      <c r="Y36">
        <v>140.1</v>
      </c>
      <c r="Z36">
        <v>3.37</v>
      </c>
      <c r="AA36" s="2">
        <v>0.35</v>
      </c>
      <c r="AB36" s="2">
        <v>44.53</v>
      </c>
      <c r="AC36" s="2">
        <v>127.228571428571</v>
      </c>
    </row>
    <row r="37" spans="1:29">
      <c r="A37" t="s">
        <v>38</v>
      </c>
      <c r="B37">
        <v>1</v>
      </c>
      <c r="C37" s="8" t="s">
        <v>32</v>
      </c>
      <c r="D37">
        <v>25.78</v>
      </c>
      <c r="E37">
        <v>0.41</v>
      </c>
      <c r="F37">
        <v>62.878048780487802</v>
      </c>
      <c r="G37">
        <v>15.96</v>
      </c>
      <c r="H37">
        <v>0.6</v>
      </c>
      <c r="I37">
        <v>26.6</v>
      </c>
      <c r="J37">
        <v>0.38091543832428199</v>
      </c>
      <c r="K37">
        <v>17.239999999999998</v>
      </c>
      <c r="L37">
        <v>0.19</v>
      </c>
      <c r="M37">
        <v>90.736842105263193</v>
      </c>
      <c r="N37">
        <v>15.55</v>
      </c>
      <c r="O37">
        <v>0.12</v>
      </c>
      <c r="P37">
        <v>129.583333333333</v>
      </c>
      <c r="Q37">
        <v>-0.42812258313998502</v>
      </c>
      <c r="R37" s="5"/>
      <c r="S37">
        <v>62</v>
      </c>
      <c r="T37">
        <v>1</v>
      </c>
      <c r="U37">
        <v>157</v>
      </c>
      <c r="V37">
        <v>52.5</v>
      </c>
      <c r="W37">
        <v>21.299038500547699</v>
      </c>
      <c r="X37">
        <v>96.27</v>
      </c>
      <c r="Y37">
        <v>142.1</v>
      </c>
      <c r="Z37">
        <v>3.8</v>
      </c>
      <c r="AA37" s="2">
        <v>0.71</v>
      </c>
      <c r="AB37" s="2">
        <v>21.42</v>
      </c>
      <c r="AC37" s="2">
        <v>30.169014084507001</v>
      </c>
    </row>
    <row r="38" spans="1:29">
      <c r="A38" t="s">
        <v>39</v>
      </c>
      <c r="B38">
        <v>1</v>
      </c>
      <c r="C38" s="8" t="s">
        <v>32</v>
      </c>
      <c r="D38">
        <v>50.54</v>
      </c>
      <c r="E38">
        <v>0.1</v>
      </c>
      <c r="F38">
        <v>505.4</v>
      </c>
      <c r="G38">
        <v>29.04</v>
      </c>
      <c r="H38">
        <v>0.1</v>
      </c>
      <c r="I38">
        <v>290.39999999999998</v>
      </c>
      <c r="J38">
        <v>0.425405619311437</v>
      </c>
      <c r="K38">
        <v>43.6</v>
      </c>
      <c r="L38">
        <v>0.1</v>
      </c>
      <c r="M38">
        <v>436</v>
      </c>
      <c r="N38">
        <v>41.92</v>
      </c>
      <c r="O38">
        <v>0.1</v>
      </c>
      <c r="P38">
        <v>419.2</v>
      </c>
      <c r="Q38">
        <v>3.8532110091743101E-2</v>
      </c>
      <c r="R38" s="5"/>
      <c r="S38">
        <v>26</v>
      </c>
      <c r="T38">
        <v>1</v>
      </c>
      <c r="U38">
        <v>155</v>
      </c>
      <c r="V38">
        <v>39</v>
      </c>
      <c r="W38">
        <v>16.233090530697201</v>
      </c>
      <c r="X38">
        <v>146.09</v>
      </c>
      <c r="Y38">
        <v>141.1</v>
      </c>
      <c r="Z38">
        <v>2.81</v>
      </c>
      <c r="AA38" s="2">
        <v>0.1</v>
      </c>
      <c r="AB38" s="2">
        <v>29.32</v>
      </c>
      <c r="AC38" s="2">
        <v>293.2</v>
      </c>
    </row>
    <row r="39" spans="1:29" ht="14.25" customHeight="1">
      <c r="A39" t="s">
        <v>40</v>
      </c>
      <c r="B39">
        <v>1</v>
      </c>
      <c r="C39" s="8" t="s">
        <v>32</v>
      </c>
      <c r="D39">
        <v>50.91</v>
      </c>
      <c r="E39">
        <v>0.16</v>
      </c>
      <c r="F39">
        <v>318.1875</v>
      </c>
      <c r="G39">
        <v>36.57</v>
      </c>
      <c r="H39">
        <v>0.4</v>
      </c>
      <c r="I39">
        <v>91.424999999999997</v>
      </c>
      <c r="J39">
        <v>0.28167354154390101</v>
      </c>
      <c r="K39">
        <v>54.55</v>
      </c>
      <c r="L39">
        <v>0.1</v>
      </c>
      <c r="M39">
        <v>545.5</v>
      </c>
      <c r="N39">
        <v>42.41</v>
      </c>
      <c r="O39">
        <v>0.1</v>
      </c>
      <c r="P39">
        <v>424.1</v>
      </c>
      <c r="Q39">
        <v>0.222548120989917</v>
      </c>
      <c r="R39" s="5">
        <v>6</v>
      </c>
      <c r="S39">
        <v>56</v>
      </c>
      <c r="T39">
        <v>2</v>
      </c>
      <c r="U39">
        <v>153</v>
      </c>
      <c r="V39">
        <v>61</v>
      </c>
      <c r="W39">
        <v>26.0583536246743</v>
      </c>
      <c r="X39">
        <v>104.72</v>
      </c>
      <c r="Y39">
        <v>142.69999999999999</v>
      </c>
      <c r="Z39">
        <v>3.86</v>
      </c>
      <c r="AA39" s="2">
        <v>0.1</v>
      </c>
      <c r="AB39" s="2">
        <v>46.89</v>
      </c>
      <c r="AC39" s="2">
        <v>468.9</v>
      </c>
    </row>
    <row r="40" spans="1:29">
      <c r="A40" t="s">
        <v>41</v>
      </c>
      <c r="B40">
        <v>1</v>
      </c>
      <c r="C40" s="8" t="s">
        <v>32</v>
      </c>
      <c r="D40">
        <v>37.630000000000003</v>
      </c>
      <c r="E40">
        <v>0.05</v>
      </c>
      <c r="F40">
        <v>752.6</v>
      </c>
      <c r="G40">
        <v>30.85</v>
      </c>
      <c r="H40">
        <v>0.03</v>
      </c>
      <c r="I40">
        <v>1028.3333333333301</v>
      </c>
      <c r="J40">
        <v>18.017539197448802</v>
      </c>
      <c r="K40">
        <v>42.76</v>
      </c>
      <c r="L40" t="s">
        <v>42</v>
      </c>
      <c r="M40">
        <v>855.2</v>
      </c>
      <c r="N40">
        <v>35.04</v>
      </c>
      <c r="O40" t="s">
        <v>42</v>
      </c>
      <c r="P40">
        <v>700.8</v>
      </c>
      <c r="Q40">
        <v>0.180542563143124</v>
      </c>
      <c r="R40" s="5">
        <v>12</v>
      </c>
      <c r="S40">
        <v>49</v>
      </c>
      <c r="T40">
        <v>1</v>
      </c>
      <c r="U40">
        <v>160</v>
      </c>
      <c r="V40">
        <v>69</v>
      </c>
      <c r="W40">
        <f>V40/U40/U40*10000</f>
        <v>26.953125000000004</v>
      </c>
      <c r="X40">
        <v>113.32</v>
      </c>
      <c r="Y40">
        <v>145.5</v>
      </c>
      <c r="Z40">
        <v>2.09</v>
      </c>
      <c r="AA40" s="2">
        <v>0.05</v>
      </c>
      <c r="AB40" s="2">
        <v>37.630000000000003</v>
      </c>
      <c r="AC40" s="2">
        <v>752.6</v>
      </c>
    </row>
    <row r="41" spans="1:29">
      <c r="A41" t="s">
        <v>43</v>
      </c>
      <c r="B41">
        <v>1</v>
      </c>
      <c r="C41" s="8" t="s">
        <v>32</v>
      </c>
      <c r="D41">
        <v>38.83</v>
      </c>
      <c r="E41">
        <v>0.1</v>
      </c>
      <c r="F41">
        <v>388.3</v>
      </c>
      <c r="G41">
        <v>39.08</v>
      </c>
      <c r="H41">
        <v>0.1</v>
      </c>
      <c r="I41">
        <v>390.8</v>
      </c>
      <c r="J41">
        <v>-6.4383208859129498E-3</v>
      </c>
      <c r="K41">
        <v>33.79</v>
      </c>
      <c r="L41">
        <v>0.1</v>
      </c>
      <c r="M41">
        <v>337.9</v>
      </c>
      <c r="N41">
        <v>36.049999999999997</v>
      </c>
      <c r="O41">
        <v>0.1</v>
      </c>
      <c r="P41">
        <v>360.5</v>
      </c>
      <c r="Q41">
        <v>-6.6883693400414196E-2</v>
      </c>
      <c r="R41" s="5">
        <v>8</v>
      </c>
      <c r="S41">
        <v>45</v>
      </c>
      <c r="T41">
        <v>2</v>
      </c>
      <c r="U41">
        <v>162</v>
      </c>
      <c r="V41">
        <v>79.5</v>
      </c>
      <c r="W41">
        <v>30.2926383173297</v>
      </c>
      <c r="X41">
        <v>72.040000000000006</v>
      </c>
      <c r="Y41">
        <v>143.5</v>
      </c>
      <c r="Z41">
        <v>2.94</v>
      </c>
      <c r="AA41" s="2">
        <v>0.1</v>
      </c>
      <c r="AB41" s="2">
        <v>41.57</v>
      </c>
      <c r="AC41" s="2">
        <v>415.7</v>
      </c>
    </row>
    <row r="42" spans="1:29">
      <c r="A42" t="s">
        <v>65</v>
      </c>
      <c r="B42">
        <v>1</v>
      </c>
      <c r="C42" s="8" t="s">
        <v>32</v>
      </c>
      <c r="D42">
        <v>20.32</v>
      </c>
      <c r="E42">
        <v>0.1</v>
      </c>
      <c r="F42">
        <v>203.2</v>
      </c>
      <c r="G42">
        <v>19.86</v>
      </c>
      <c r="H42">
        <v>0.1</v>
      </c>
      <c r="I42">
        <v>198.6</v>
      </c>
      <c r="J42">
        <v>2.2637795275590601E-2</v>
      </c>
      <c r="K42">
        <v>24.24</v>
      </c>
      <c r="L42">
        <v>0.1</v>
      </c>
      <c r="M42">
        <v>242.4</v>
      </c>
      <c r="N42">
        <v>23.46</v>
      </c>
      <c r="O42">
        <v>0.1</v>
      </c>
      <c r="P42">
        <v>234.6</v>
      </c>
      <c r="Q42">
        <v>3.2178217821782103E-2</v>
      </c>
      <c r="R42" s="5">
        <v>4</v>
      </c>
      <c r="S42">
        <v>31</v>
      </c>
      <c r="T42">
        <v>1</v>
      </c>
      <c r="U42">
        <v>156</v>
      </c>
      <c r="V42">
        <v>48.5</v>
      </c>
      <c r="W42">
        <v>19.929322813938199</v>
      </c>
      <c r="X42">
        <v>127.68</v>
      </c>
      <c r="Y42">
        <v>141.19999999999999</v>
      </c>
      <c r="Z42">
        <v>3.64</v>
      </c>
      <c r="AA42" s="2">
        <v>0.1</v>
      </c>
      <c r="AB42" s="2">
        <v>27.76</v>
      </c>
      <c r="AC42" s="2">
        <v>277.60000000000002</v>
      </c>
    </row>
    <row r="43" spans="1:29">
      <c r="A43" t="s">
        <v>66</v>
      </c>
      <c r="B43">
        <v>1</v>
      </c>
      <c r="C43" s="8" t="s">
        <v>32</v>
      </c>
      <c r="D43">
        <v>37.25</v>
      </c>
      <c r="E43">
        <v>0.1</v>
      </c>
      <c r="F43">
        <v>372.5</v>
      </c>
      <c r="G43">
        <v>46.49</v>
      </c>
      <c r="H43">
        <v>0.11</v>
      </c>
      <c r="I43">
        <v>422.63636363636402</v>
      </c>
      <c r="J43">
        <v>-0.24805369127516799</v>
      </c>
      <c r="K43">
        <v>41.55</v>
      </c>
      <c r="L43">
        <v>0.1</v>
      </c>
      <c r="M43">
        <v>415.5</v>
      </c>
      <c r="N43">
        <v>40.44</v>
      </c>
      <c r="O43">
        <v>0.1</v>
      </c>
      <c r="P43">
        <v>404.4</v>
      </c>
      <c r="Q43">
        <v>2.6714801444043201E-2</v>
      </c>
      <c r="R43" s="5">
        <v>12</v>
      </c>
      <c r="S43">
        <v>26</v>
      </c>
      <c r="T43">
        <v>1</v>
      </c>
      <c r="U43">
        <v>150</v>
      </c>
      <c r="V43">
        <v>46</v>
      </c>
      <c r="W43">
        <v>20.4444444444444</v>
      </c>
      <c r="X43">
        <v>128.74</v>
      </c>
      <c r="Y43">
        <v>142.80000000000001</v>
      </c>
      <c r="Z43">
        <v>3.04</v>
      </c>
      <c r="AA43" s="2">
        <v>0.1</v>
      </c>
      <c r="AB43" s="2">
        <v>39.700000000000003</v>
      </c>
      <c r="AC43" s="2">
        <v>397</v>
      </c>
    </row>
    <row r="44" spans="1:29">
      <c r="A44" t="s">
        <v>67</v>
      </c>
      <c r="B44">
        <v>1</v>
      </c>
      <c r="C44" s="8" t="s">
        <v>32</v>
      </c>
      <c r="D44">
        <v>37.799999999999997</v>
      </c>
      <c r="E44">
        <v>1.72</v>
      </c>
      <c r="F44">
        <v>21.976744186046499</v>
      </c>
      <c r="G44">
        <v>34.97</v>
      </c>
      <c r="H44">
        <v>0.53</v>
      </c>
      <c r="I44">
        <v>65.981132075471706</v>
      </c>
      <c r="J44">
        <v>7.4867724867724803</v>
      </c>
      <c r="K44" t="s">
        <v>33</v>
      </c>
      <c r="L44" t="s">
        <v>33</v>
      </c>
      <c r="M44" t="s">
        <v>33</v>
      </c>
      <c r="N44" t="s">
        <v>33</v>
      </c>
      <c r="O44" t="s">
        <v>33</v>
      </c>
      <c r="P44" t="s">
        <v>33</v>
      </c>
      <c r="Q44" t="s">
        <v>33</v>
      </c>
      <c r="R44" s="5">
        <v>156</v>
      </c>
      <c r="S44">
        <v>67</v>
      </c>
      <c r="T44">
        <v>2</v>
      </c>
      <c r="U44">
        <v>166</v>
      </c>
      <c r="V44">
        <v>87</v>
      </c>
      <c r="W44">
        <f>V44/U44/U44*10000</f>
        <v>31.572071418202928</v>
      </c>
      <c r="X44">
        <v>93.59</v>
      </c>
      <c r="Y44">
        <v>146.80000000000001</v>
      </c>
      <c r="Z44">
        <v>2.66</v>
      </c>
      <c r="AA44" s="2">
        <v>0.59</v>
      </c>
      <c r="AB44" s="2">
        <v>39.25</v>
      </c>
      <c r="AC44" s="2">
        <v>66.53</v>
      </c>
    </row>
    <row r="45" spans="1:29">
      <c r="A45" t="s">
        <v>68</v>
      </c>
      <c r="B45">
        <v>1</v>
      </c>
      <c r="C45" s="8" t="s">
        <v>32</v>
      </c>
      <c r="D45">
        <v>23.02</v>
      </c>
      <c r="E45">
        <v>0.1</v>
      </c>
      <c r="F45">
        <v>230.2</v>
      </c>
      <c r="G45">
        <v>18.149999999999999</v>
      </c>
      <c r="H45">
        <v>0.1</v>
      </c>
      <c r="I45">
        <v>181.5</v>
      </c>
      <c r="J45">
        <v>0.21155516941789801</v>
      </c>
      <c r="K45" t="s">
        <v>33</v>
      </c>
      <c r="L45" t="s">
        <v>33</v>
      </c>
      <c r="M45" t="s">
        <v>33</v>
      </c>
      <c r="N45" t="s">
        <v>33</v>
      </c>
      <c r="O45" t="s">
        <v>33</v>
      </c>
      <c r="P45" t="s">
        <v>33</v>
      </c>
      <c r="Q45" t="s">
        <v>33</v>
      </c>
      <c r="R45" s="5">
        <v>5</v>
      </c>
      <c r="S45">
        <v>54</v>
      </c>
      <c r="T45">
        <v>2</v>
      </c>
      <c r="U45">
        <v>177</v>
      </c>
      <c r="V45">
        <v>71</v>
      </c>
      <c r="W45">
        <v>22.662708672476001</v>
      </c>
      <c r="X45">
        <v>77.97</v>
      </c>
      <c r="Y45">
        <v>143.80000000000001</v>
      </c>
      <c r="Z45">
        <v>3.99</v>
      </c>
      <c r="AA45" s="2">
        <v>0.1</v>
      </c>
      <c r="AB45" s="2">
        <v>24.75</v>
      </c>
      <c r="AC45" s="2">
        <v>247.5</v>
      </c>
    </row>
    <row r="46" spans="1:29">
      <c r="A46" t="s">
        <v>69</v>
      </c>
      <c r="B46">
        <v>1</v>
      </c>
      <c r="C46" s="8" t="s">
        <v>32</v>
      </c>
      <c r="D46">
        <v>50.48</v>
      </c>
      <c r="E46">
        <v>0.33</v>
      </c>
      <c r="F46">
        <v>152.969696969697</v>
      </c>
      <c r="G46">
        <v>39.96</v>
      </c>
      <c r="H46">
        <v>0.34</v>
      </c>
      <c r="I46">
        <v>117.529411764706</v>
      </c>
      <c r="J46">
        <v>0.20839936608557799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t="s">
        <v>33</v>
      </c>
      <c r="Q46" t="s">
        <v>33</v>
      </c>
      <c r="R46" s="5">
        <v>6</v>
      </c>
      <c r="S46">
        <v>50</v>
      </c>
      <c r="T46">
        <v>1</v>
      </c>
      <c r="U46">
        <v>160</v>
      </c>
      <c r="V46">
        <v>52</v>
      </c>
      <c r="W46">
        <v>20.3125</v>
      </c>
      <c r="X46">
        <v>106.22</v>
      </c>
      <c r="Y46">
        <v>141</v>
      </c>
      <c r="Z46">
        <v>2.57</v>
      </c>
      <c r="AA46" s="2">
        <v>0.34</v>
      </c>
      <c r="AB46" s="2">
        <v>37.82</v>
      </c>
      <c r="AC46" s="2">
        <v>111.235294117647</v>
      </c>
    </row>
    <row r="47" spans="1:29">
      <c r="A47" t="s">
        <v>70</v>
      </c>
      <c r="B47">
        <v>1</v>
      </c>
      <c r="C47" s="8" t="s">
        <v>32</v>
      </c>
      <c r="D47">
        <v>23.35</v>
      </c>
      <c r="E47">
        <v>0.1</v>
      </c>
      <c r="F47">
        <v>233.5</v>
      </c>
      <c r="G47">
        <v>19.73</v>
      </c>
      <c r="H47">
        <v>0.1</v>
      </c>
      <c r="I47">
        <v>197.3</v>
      </c>
      <c r="J47">
        <v>0.15503211991434701</v>
      </c>
      <c r="K47">
        <v>20.36</v>
      </c>
      <c r="L47">
        <v>0.1</v>
      </c>
      <c r="M47">
        <v>203.6</v>
      </c>
      <c r="N47">
        <v>49.76</v>
      </c>
      <c r="O47">
        <v>0.1</v>
      </c>
      <c r="P47">
        <v>497.6</v>
      </c>
      <c r="Q47">
        <v>-1.44400785854617</v>
      </c>
      <c r="R47" s="5">
        <v>168</v>
      </c>
      <c r="S47">
        <v>66</v>
      </c>
      <c r="T47">
        <v>2</v>
      </c>
      <c r="U47">
        <v>175</v>
      </c>
      <c r="V47">
        <v>89</v>
      </c>
      <c r="W47">
        <v>29.061224489795901</v>
      </c>
      <c r="X47">
        <v>89.89</v>
      </c>
      <c r="Y47">
        <v>142.19999999999999</v>
      </c>
      <c r="Z47">
        <v>3.98</v>
      </c>
      <c r="AA47" s="2">
        <v>0.1</v>
      </c>
      <c r="AB47" s="2">
        <v>28.06</v>
      </c>
      <c r="AC47" s="2">
        <v>280.60000000000002</v>
      </c>
    </row>
    <row r="48" spans="1:29">
      <c r="A48" t="s">
        <v>71</v>
      </c>
      <c r="B48">
        <v>1</v>
      </c>
      <c r="C48" s="8" t="s">
        <v>32</v>
      </c>
      <c r="D48">
        <v>22.28</v>
      </c>
      <c r="E48">
        <v>0.32</v>
      </c>
      <c r="F48">
        <v>69.625</v>
      </c>
      <c r="G48">
        <v>29.23</v>
      </c>
      <c r="H48">
        <v>0.35</v>
      </c>
      <c r="I48">
        <v>83.514285714285705</v>
      </c>
      <c r="J48">
        <v>-0.31193895870736099</v>
      </c>
      <c r="K48">
        <v>31.49</v>
      </c>
      <c r="L48">
        <v>0.48</v>
      </c>
      <c r="M48">
        <v>65.6041666666667</v>
      </c>
      <c r="N48">
        <v>39.53</v>
      </c>
      <c r="O48">
        <v>0.1</v>
      </c>
      <c r="P48">
        <v>395.3</v>
      </c>
      <c r="Q48">
        <v>-5.0255319148936204</v>
      </c>
      <c r="R48" s="5">
        <v>6</v>
      </c>
      <c r="S48">
        <v>44</v>
      </c>
      <c r="T48">
        <v>1</v>
      </c>
      <c r="U48">
        <v>151</v>
      </c>
      <c r="V48">
        <v>50</v>
      </c>
      <c r="W48">
        <v>21.928862769176799</v>
      </c>
      <c r="X48">
        <v>106.96</v>
      </c>
      <c r="Y48">
        <v>143.19999999999999</v>
      </c>
      <c r="Z48">
        <v>3.51</v>
      </c>
      <c r="AA48" s="2">
        <v>0.41</v>
      </c>
      <c r="AB48" s="2">
        <v>28.86</v>
      </c>
      <c r="AC48" s="2">
        <v>70.390243902438996</v>
      </c>
    </row>
    <row r="49" spans="1:29">
      <c r="A49" t="s">
        <v>72</v>
      </c>
      <c r="B49">
        <v>1</v>
      </c>
      <c r="C49" s="8" t="s">
        <v>32</v>
      </c>
      <c r="D49">
        <v>101.73</v>
      </c>
      <c r="E49">
        <v>0.09</v>
      </c>
      <c r="F49">
        <v>1130.3333333333301</v>
      </c>
      <c r="G49">
        <v>85.74</v>
      </c>
      <c r="H49">
        <v>0.94</v>
      </c>
      <c r="I49">
        <v>91.212765957446805</v>
      </c>
      <c r="J49">
        <v>15.718077263344201</v>
      </c>
      <c r="K49">
        <v>81.17</v>
      </c>
      <c r="L49" t="s">
        <v>42</v>
      </c>
      <c r="M49">
        <v>1623.4</v>
      </c>
      <c r="N49">
        <v>76.55</v>
      </c>
      <c r="O49" t="s">
        <v>42</v>
      </c>
      <c r="P49">
        <v>1531</v>
      </c>
      <c r="Q49">
        <v>5.6917580386842498E-2</v>
      </c>
      <c r="R49" s="5">
        <v>12</v>
      </c>
      <c r="S49">
        <v>28</v>
      </c>
      <c r="T49">
        <v>1</v>
      </c>
      <c r="U49">
        <v>150</v>
      </c>
      <c r="V49">
        <v>48</v>
      </c>
      <c r="W49">
        <f>V49/U49/U49*10000</f>
        <v>21.333333333333336</v>
      </c>
      <c r="X49">
        <v>102.31</v>
      </c>
      <c r="Y49">
        <v>148.5</v>
      </c>
      <c r="Z49">
        <v>2.73</v>
      </c>
      <c r="AA49" s="2">
        <v>0.8</v>
      </c>
      <c r="AB49" s="2">
        <v>70.790000000000006</v>
      </c>
      <c r="AC49" s="2">
        <v>88.49</v>
      </c>
    </row>
    <row r="50" spans="1:29">
      <c r="A50" t="s">
        <v>73</v>
      </c>
      <c r="B50">
        <v>1</v>
      </c>
      <c r="C50" s="8" t="s">
        <v>32</v>
      </c>
      <c r="D50">
        <v>11.92</v>
      </c>
      <c r="E50">
        <v>3.63</v>
      </c>
      <c r="F50">
        <v>3.28374655647383</v>
      </c>
      <c r="G50">
        <v>9.94</v>
      </c>
      <c r="H50">
        <v>10.46</v>
      </c>
      <c r="I50">
        <v>0.95028680688336498</v>
      </c>
      <c r="J50">
        <v>16.610738255033599</v>
      </c>
      <c r="K50">
        <v>33.22</v>
      </c>
      <c r="L50" t="s">
        <v>42</v>
      </c>
      <c r="M50">
        <v>664.4</v>
      </c>
      <c r="N50">
        <v>32.729999999999997</v>
      </c>
      <c r="O50" t="s">
        <v>42</v>
      </c>
      <c r="P50">
        <v>654.6</v>
      </c>
      <c r="Q50">
        <v>1.4750150511739999E-2</v>
      </c>
      <c r="R50" s="5">
        <v>1</v>
      </c>
      <c r="S50">
        <v>31</v>
      </c>
      <c r="T50">
        <v>2</v>
      </c>
      <c r="U50">
        <v>155</v>
      </c>
      <c r="V50">
        <v>65</v>
      </c>
      <c r="W50">
        <f>V50/U50/U50*10000</f>
        <v>27.055150884495319</v>
      </c>
      <c r="X50">
        <v>127.7</v>
      </c>
      <c r="Y50">
        <v>140.5</v>
      </c>
      <c r="Z50">
        <v>3.88</v>
      </c>
      <c r="AA50" s="2">
        <v>7.0000000000000007E-2</v>
      </c>
      <c r="AB50" s="2">
        <v>37.28</v>
      </c>
      <c r="AC50" s="2">
        <v>532.57000000000005</v>
      </c>
    </row>
    <row r="51" spans="1:29">
      <c r="A51" t="s">
        <v>74</v>
      </c>
      <c r="B51">
        <v>1</v>
      </c>
      <c r="C51" s="8" t="s">
        <v>32</v>
      </c>
      <c r="D51">
        <v>42.88</v>
      </c>
      <c r="E51">
        <v>0.36</v>
      </c>
      <c r="F51">
        <v>119.111111111111</v>
      </c>
      <c r="G51">
        <v>22.85</v>
      </c>
      <c r="H51">
        <v>0.47</v>
      </c>
      <c r="I51">
        <v>48.6170212765958</v>
      </c>
      <c r="J51">
        <v>0.46711753731343297</v>
      </c>
      <c r="K51">
        <v>35</v>
      </c>
      <c r="L51">
        <v>0.1</v>
      </c>
      <c r="M51">
        <v>350</v>
      </c>
      <c r="N51">
        <v>29.99</v>
      </c>
      <c r="O51">
        <v>0.37</v>
      </c>
      <c r="P51">
        <v>81.054054054054006</v>
      </c>
      <c r="Q51">
        <v>0.76841698841698802</v>
      </c>
      <c r="R51" s="5">
        <v>336</v>
      </c>
      <c r="S51">
        <v>53</v>
      </c>
      <c r="T51">
        <v>1</v>
      </c>
      <c r="U51">
        <v>153</v>
      </c>
      <c r="V51">
        <v>76</v>
      </c>
      <c r="W51">
        <v>32.466145499594198</v>
      </c>
      <c r="X51">
        <v>81.84</v>
      </c>
      <c r="Y51">
        <v>139.4</v>
      </c>
      <c r="Z51">
        <v>4.34</v>
      </c>
      <c r="AA51" s="2">
        <v>0.35</v>
      </c>
      <c r="AB51" s="2">
        <v>29.71</v>
      </c>
      <c r="AC51" s="2">
        <v>84.8857142857143</v>
      </c>
    </row>
    <row r="52" spans="1:29">
      <c r="A52" t="s">
        <v>75</v>
      </c>
      <c r="B52">
        <v>1</v>
      </c>
      <c r="C52" s="8" t="s">
        <v>32</v>
      </c>
      <c r="D52">
        <v>78.67</v>
      </c>
      <c r="E52">
        <v>0.1</v>
      </c>
      <c r="F52">
        <v>786.7</v>
      </c>
      <c r="G52">
        <v>59.35</v>
      </c>
      <c r="H52">
        <v>0.1</v>
      </c>
      <c r="I52">
        <v>593.5</v>
      </c>
      <c r="J52">
        <v>0.24558281428753001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s="5">
        <v>2</v>
      </c>
      <c r="S52">
        <v>31</v>
      </c>
      <c r="T52">
        <v>2</v>
      </c>
      <c r="U52">
        <v>165</v>
      </c>
      <c r="V52">
        <v>69</v>
      </c>
      <c r="W52">
        <v>25.344352617079899</v>
      </c>
      <c r="X52">
        <v>92.17</v>
      </c>
      <c r="Y52">
        <v>140.5</v>
      </c>
      <c r="Z52">
        <v>4.41</v>
      </c>
      <c r="AA52" s="2">
        <v>0.1</v>
      </c>
      <c r="AB52" s="2">
        <v>81.28</v>
      </c>
      <c r="AC52" s="2">
        <v>812.8</v>
      </c>
    </row>
    <row r="53" spans="1:29">
      <c r="A53" t="s">
        <v>101</v>
      </c>
      <c r="B53">
        <v>1</v>
      </c>
      <c r="C53" s="8" t="s">
        <v>32</v>
      </c>
      <c r="D53">
        <v>16.8</v>
      </c>
      <c r="E53">
        <v>0.25</v>
      </c>
      <c r="F53">
        <v>67.2</v>
      </c>
      <c r="G53">
        <v>12.54</v>
      </c>
      <c r="H53">
        <v>0.34</v>
      </c>
      <c r="I53">
        <v>36.882352941176499</v>
      </c>
      <c r="J53">
        <v>0.253571428571429</v>
      </c>
      <c r="K53">
        <v>12.37</v>
      </c>
      <c r="L53">
        <v>0.1</v>
      </c>
      <c r="M53">
        <v>123.7</v>
      </c>
      <c r="N53">
        <v>11.47</v>
      </c>
      <c r="O53">
        <v>0.1</v>
      </c>
      <c r="P53">
        <v>114.7</v>
      </c>
      <c r="Q53">
        <v>7.2756669361357995E-2</v>
      </c>
      <c r="R53" s="5">
        <v>3</v>
      </c>
      <c r="S53">
        <v>46</v>
      </c>
      <c r="T53">
        <v>2</v>
      </c>
      <c r="U53">
        <v>166</v>
      </c>
      <c r="V53">
        <v>78</v>
      </c>
      <c r="W53">
        <v>28.305995064595699</v>
      </c>
      <c r="X53">
        <v>110.91</v>
      </c>
      <c r="Y53">
        <v>139.6</v>
      </c>
      <c r="Z53">
        <v>4.08</v>
      </c>
      <c r="AA53" s="2">
        <v>0.56999999999999995</v>
      </c>
      <c r="AB53" s="2">
        <v>18.559999999999999</v>
      </c>
      <c r="AC53" s="2">
        <v>32.561403508771903</v>
      </c>
    </row>
    <row r="54" spans="1:29">
      <c r="A54" t="s">
        <v>102</v>
      </c>
      <c r="B54">
        <v>1</v>
      </c>
      <c r="C54" s="8" t="s">
        <v>32</v>
      </c>
      <c r="D54" t="s">
        <v>33</v>
      </c>
      <c r="E54" t="s">
        <v>33</v>
      </c>
      <c r="F54" t="s">
        <v>33</v>
      </c>
      <c r="G54" t="s">
        <v>33</v>
      </c>
      <c r="H54" t="s">
        <v>33</v>
      </c>
      <c r="I54" t="s">
        <v>33</v>
      </c>
      <c r="J54" t="s">
        <v>33</v>
      </c>
      <c r="K54">
        <v>24.94</v>
      </c>
      <c r="L54">
        <v>0.1</v>
      </c>
      <c r="M54">
        <v>249.4</v>
      </c>
      <c r="N54">
        <v>40.950000000000003</v>
      </c>
      <c r="O54">
        <v>0.11</v>
      </c>
      <c r="P54">
        <v>372.27272727272702</v>
      </c>
      <c r="Q54">
        <v>-0.49267332507108003</v>
      </c>
      <c r="R54" s="5">
        <v>2</v>
      </c>
      <c r="S54">
        <v>43</v>
      </c>
      <c r="T54">
        <v>1</v>
      </c>
      <c r="U54">
        <v>150</v>
      </c>
      <c r="V54">
        <v>64</v>
      </c>
      <c r="W54">
        <v>28.4444444444444</v>
      </c>
      <c r="X54">
        <v>113.45</v>
      </c>
      <c r="Y54">
        <v>138</v>
      </c>
      <c r="Z54">
        <v>3.87</v>
      </c>
      <c r="AA54" s="2">
        <v>0.14000000000000001</v>
      </c>
      <c r="AB54" s="2">
        <v>36.340000000000003</v>
      </c>
      <c r="AC54" s="2">
        <v>259.57142857142901</v>
      </c>
    </row>
    <row r="55" spans="1:29">
      <c r="A55" t="s">
        <v>103</v>
      </c>
      <c r="B55">
        <v>1</v>
      </c>
      <c r="C55" s="8" t="s">
        <v>32</v>
      </c>
      <c r="D55">
        <v>28.33</v>
      </c>
      <c r="E55">
        <v>0.1</v>
      </c>
      <c r="F55">
        <v>283.3</v>
      </c>
      <c r="G55">
        <v>29.36</v>
      </c>
      <c r="H55">
        <v>0.1</v>
      </c>
      <c r="I55">
        <v>293.60000000000002</v>
      </c>
      <c r="J55">
        <v>-3.6357218496293697E-2</v>
      </c>
      <c r="K55">
        <v>26.91</v>
      </c>
      <c r="L55">
        <v>0.1</v>
      </c>
      <c r="M55">
        <v>269.10000000000002</v>
      </c>
      <c r="N55">
        <v>24.51</v>
      </c>
      <c r="O55">
        <v>0.1</v>
      </c>
      <c r="P55">
        <v>245.1</v>
      </c>
      <c r="Q55">
        <v>8.9186176142697804E-2</v>
      </c>
      <c r="R55" s="5">
        <v>2</v>
      </c>
      <c r="S55">
        <v>23</v>
      </c>
      <c r="T55">
        <v>1</v>
      </c>
      <c r="U55">
        <v>158</v>
      </c>
      <c r="V55">
        <v>48</v>
      </c>
      <c r="W55">
        <v>19.2276878705336</v>
      </c>
      <c r="X55">
        <v>138.03</v>
      </c>
      <c r="Y55">
        <v>143.69999999999999</v>
      </c>
      <c r="Z55">
        <v>3.52</v>
      </c>
      <c r="AA55" s="2">
        <v>0.1</v>
      </c>
      <c r="AB55" s="2">
        <v>38.450000000000003</v>
      </c>
      <c r="AC55" s="2">
        <v>384.5</v>
      </c>
    </row>
    <row r="56" spans="1:29">
      <c r="A56" t="s">
        <v>104</v>
      </c>
      <c r="B56">
        <v>1</v>
      </c>
      <c r="C56" s="8" t="s">
        <v>32</v>
      </c>
      <c r="D56">
        <v>79.64</v>
      </c>
      <c r="E56">
        <v>0.1</v>
      </c>
      <c r="F56">
        <v>796.4</v>
      </c>
      <c r="G56">
        <v>71.680000000000007</v>
      </c>
      <c r="H56">
        <v>0.1</v>
      </c>
      <c r="I56">
        <v>716.8</v>
      </c>
      <c r="J56">
        <v>9.9949773982923096E-2</v>
      </c>
      <c r="K56">
        <v>121.58</v>
      </c>
      <c r="L56">
        <v>0.1</v>
      </c>
      <c r="M56">
        <v>1215.8</v>
      </c>
      <c r="N56">
        <v>79.39</v>
      </c>
      <c r="O56">
        <v>0.1</v>
      </c>
      <c r="P56">
        <v>793.9</v>
      </c>
      <c r="Q56">
        <v>0.34701431156440199</v>
      </c>
      <c r="R56" s="5">
        <v>2</v>
      </c>
      <c r="S56">
        <v>29</v>
      </c>
      <c r="T56">
        <v>1</v>
      </c>
      <c r="U56">
        <v>161</v>
      </c>
      <c r="V56">
        <v>52.5</v>
      </c>
      <c r="W56">
        <v>20.2538482311639</v>
      </c>
      <c r="X56">
        <v>114.9</v>
      </c>
      <c r="Y56">
        <v>143.5</v>
      </c>
      <c r="Z56">
        <v>3.07</v>
      </c>
      <c r="AA56" s="2">
        <v>0.1</v>
      </c>
      <c r="AB56" s="2">
        <v>38.56</v>
      </c>
      <c r="AC56" s="2">
        <v>385.6</v>
      </c>
    </row>
    <row r="57" spans="1:29">
      <c r="A57" t="s">
        <v>105</v>
      </c>
      <c r="B57">
        <v>1</v>
      </c>
      <c r="C57" s="8" t="s">
        <v>32</v>
      </c>
      <c r="D57">
        <v>20.64</v>
      </c>
      <c r="E57">
        <v>0.1</v>
      </c>
      <c r="F57">
        <v>206.4</v>
      </c>
      <c r="G57">
        <v>16.7</v>
      </c>
      <c r="H57">
        <v>0.1</v>
      </c>
      <c r="I57">
        <v>167</v>
      </c>
      <c r="J57">
        <v>0.190891472868217</v>
      </c>
      <c r="K57">
        <v>16.14</v>
      </c>
      <c r="L57">
        <v>0.1</v>
      </c>
      <c r="M57">
        <v>161.4</v>
      </c>
      <c r="N57">
        <v>20.100000000000001</v>
      </c>
      <c r="O57">
        <v>0.1</v>
      </c>
      <c r="P57">
        <v>201</v>
      </c>
      <c r="Q57">
        <v>-0.24535315985130099</v>
      </c>
      <c r="R57" s="5">
        <v>276</v>
      </c>
      <c r="S57">
        <v>63</v>
      </c>
      <c r="T57">
        <v>1</v>
      </c>
      <c r="U57">
        <v>146</v>
      </c>
      <c r="V57">
        <v>43</v>
      </c>
      <c r="W57">
        <v>20.172640270219599</v>
      </c>
      <c r="X57">
        <v>99.89</v>
      </c>
      <c r="Y57">
        <v>145.4</v>
      </c>
      <c r="Z57">
        <v>3.06</v>
      </c>
      <c r="AA57" s="2">
        <v>0.1</v>
      </c>
      <c r="AB57" s="2">
        <v>20.64</v>
      </c>
      <c r="AC57" s="2">
        <v>206.4</v>
      </c>
    </row>
    <row r="58" spans="1:29">
      <c r="A58" t="s">
        <v>106</v>
      </c>
      <c r="B58">
        <v>1</v>
      </c>
      <c r="C58" s="8" t="s">
        <v>32</v>
      </c>
      <c r="D58">
        <v>25.11</v>
      </c>
      <c r="E58">
        <v>0.3</v>
      </c>
      <c r="F58">
        <v>83.7</v>
      </c>
      <c r="G58">
        <v>25.49</v>
      </c>
      <c r="H58">
        <v>0.23</v>
      </c>
      <c r="I58">
        <v>110.826086956522</v>
      </c>
      <c r="J58">
        <v>-1.5133412982875301E-2</v>
      </c>
      <c r="K58">
        <v>25.19</v>
      </c>
      <c r="L58">
        <v>0.19</v>
      </c>
      <c r="M58">
        <v>132.57894736842101</v>
      </c>
      <c r="N58">
        <v>27</v>
      </c>
      <c r="O58">
        <v>0.51</v>
      </c>
      <c r="P58">
        <v>52.941176470588204</v>
      </c>
      <c r="Q58">
        <v>0.60068187656166105</v>
      </c>
      <c r="R58" s="5">
        <v>60</v>
      </c>
      <c r="S58">
        <v>56</v>
      </c>
      <c r="T58">
        <v>2</v>
      </c>
      <c r="U58">
        <v>162</v>
      </c>
      <c r="V58">
        <v>48</v>
      </c>
      <c r="W58">
        <v>18.2898948331047</v>
      </c>
      <c r="X58">
        <v>98.57</v>
      </c>
      <c r="Y58">
        <v>145.30000000000001</v>
      </c>
      <c r="Z58">
        <v>3.37</v>
      </c>
      <c r="AA58" s="2">
        <v>0.41</v>
      </c>
      <c r="AB58" s="2">
        <v>37.96</v>
      </c>
      <c r="AC58" s="2">
        <v>92.585365853658502</v>
      </c>
    </row>
    <row r="59" spans="1:29">
      <c r="A59" t="s">
        <v>107</v>
      </c>
      <c r="B59">
        <v>1</v>
      </c>
      <c r="C59" s="8" t="s">
        <v>32</v>
      </c>
      <c r="D59">
        <v>40.96</v>
      </c>
      <c r="E59">
        <v>0.36</v>
      </c>
      <c r="F59">
        <v>113.777777777778</v>
      </c>
      <c r="G59">
        <v>35.549999999999997</v>
      </c>
      <c r="H59">
        <v>0.48</v>
      </c>
      <c r="I59">
        <v>74.0625</v>
      </c>
      <c r="J59">
        <v>0.132080078125</v>
      </c>
      <c r="K59">
        <v>24.39</v>
      </c>
      <c r="L59">
        <v>0.52</v>
      </c>
      <c r="M59">
        <v>46.903846153846203</v>
      </c>
      <c r="N59">
        <v>22.24</v>
      </c>
      <c r="O59">
        <v>0.21</v>
      </c>
      <c r="P59">
        <v>105.904761904762</v>
      </c>
      <c r="Q59">
        <v>-1.25791210293055</v>
      </c>
      <c r="R59" s="5">
        <v>84</v>
      </c>
      <c r="S59">
        <v>63</v>
      </c>
      <c r="T59">
        <v>1</v>
      </c>
      <c r="U59">
        <v>145</v>
      </c>
      <c r="V59">
        <v>47.5</v>
      </c>
      <c r="W59">
        <v>22.5921521997622</v>
      </c>
      <c r="X59">
        <v>93.45</v>
      </c>
      <c r="Y59">
        <v>143.69999999999999</v>
      </c>
      <c r="Z59">
        <v>3.17</v>
      </c>
      <c r="AA59" s="2">
        <v>0.61</v>
      </c>
      <c r="AB59" s="2">
        <v>22.61</v>
      </c>
      <c r="AC59" s="2">
        <v>37.065573770491802</v>
      </c>
    </row>
    <row r="60" spans="1:29">
      <c r="A60" t="s">
        <v>108</v>
      </c>
      <c r="B60">
        <v>1</v>
      </c>
      <c r="C60" s="8" t="s">
        <v>32</v>
      </c>
      <c r="D60" t="s">
        <v>33</v>
      </c>
      <c r="E60" t="s">
        <v>33</v>
      </c>
      <c r="F60" t="s">
        <v>33</v>
      </c>
      <c r="G60" t="s">
        <v>33</v>
      </c>
      <c r="H60" t="s">
        <v>33</v>
      </c>
      <c r="I60" t="s">
        <v>33</v>
      </c>
      <c r="J60" t="s">
        <v>33</v>
      </c>
      <c r="K60">
        <v>16.41</v>
      </c>
      <c r="L60">
        <v>0.1</v>
      </c>
      <c r="M60">
        <v>164.1</v>
      </c>
      <c r="N60">
        <v>20.73</v>
      </c>
      <c r="O60">
        <v>0.1</v>
      </c>
      <c r="P60">
        <v>207.3</v>
      </c>
      <c r="Q60">
        <v>-0.26325411334552101</v>
      </c>
      <c r="R60" s="5">
        <v>36</v>
      </c>
      <c r="S60">
        <v>34</v>
      </c>
      <c r="T60">
        <v>1</v>
      </c>
      <c r="U60">
        <v>145</v>
      </c>
      <c r="V60">
        <v>45</v>
      </c>
      <c r="W60">
        <v>21.403091557669399</v>
      </c>
      <c r="X60">
        <v>113.94</v>
      </c>
      <c r="Y60">
        <v>135.80000000000001</v>
      </c>
      <c r="Z60">
        <v>3.8</v>
      </c>
      <c r="AA60" s="2">
        <v>0.16</v>
      </c>
      <c r="AB60" s="2">
        <v>15.77</v>
      </c>
      <c r="AC60" s="2">
        <v>98.5625</v>
      </c>
    </row>
    <row r="61" spans="1:29">
      <c r="A61" t="s">
        <v>109</v>
      </c>
      <c r="B61">
        <v>1</v>
      </c>
      <c r="C61" s="8" t="s">
        <v>32</v>
      </c>
      <c r="D61">
        <v>39.1</v>
      </c>
      <c r="E61">
        <v>0.1</v>
      </c>
      <c r="F61">
        <v>391</v>
      </c>
      <c r="G61">
        <v>41.52</v>
      </c>
      <c r="H61">
        <v>0.1</v>
      </c>
      <c r="I61">
        <v>415.2</v>
      </c>
      <c r="J61">
        <v>-6.1892583120204597E-2</v>
      </c>
      <c r="K61">
        <v>44.76</v>
      </c>
      <c r="L61">
        <v>0.16</v>
      </c>
      <c r="M61">
        <v>279.75</v>
      </c>
      <c r="N61">
        <v>30.76</v>
      </c>
      <c r="O61">
        <v>0.12</v>
      </c>
      <c r="P61">
        <v>256.33333333333297</v>
      </c>
      <c r="Q61">
        <v>8.3705689603812805E-2</v>
      </c>
      <c r="R61" s="5">
        <v>192</v>
      </c>
      <c r="S61">
        <v>63</v>
      </c>
      <c r="T61">
        <v>1</v>
      </c>
      <c r="U61">
        <v>156</v>
      </c>
      <c r="V61">
        <v>46</v>
      </c>
      <c r="W61">
        <v>18.902038132807402</v>
      </c>
      <c r="X61">
        <v>77.03</v>
      </c>
      <c r="Y61">
        <v>146.6</v>
      </c>
      <c r="Z61">
        <v>3.25</v>
      </c>
      <c r="AA61" s="2">
        <v>3</v>
      </c>
      <c r="AB61" s="2">
        <v>80.41</v>
      </c>
      <c r="AC61" s="2">
        <v>26.803333333333299</v>
      </c>
    </row>
    <row r="62" spans="1:29">
      <c r="A62" t="s">
        <v>110</v>
      </c>
      <c r="B62">
        <v>1</v>
      </c>
      <c r="C62" s="8" t="s">
        <v>32</v>
      </c>
      <c r="D62">
        <v>17.66</v>
      </c>
      <c r="E62">
        <v>0.92</v>
      </c>
      <c r="F62">
        <v>19.195652173913</v>
      </c>
      <c r="G62">
        <v>16.670000000000002</v>
      </c>
      <c r="H62">
        <v>4.45</v>
      </c>
      <c r="I62">
        <v>3.74606741573034</v>
      </c>
      <c r="J62">
        <v>5.6058890147225302E-2</v>
      </c>
      <c r="K62">
        <v>26.18</v>
      </c>
      <c r="L62">
        <v>0.63</v>
      </c>
      <c r="M62">
        <v>41.5555555555556</v>
      </c>
      <c r="N62">
        <v>25.11</v>
      </c>
      <c r="O62">
        <v>0.1</v>
      </c>
      <c r="P62">
        <v>251.1</v>
      </c>
      <c r="Q62">
        <v>-5.0425133689839603</v>
      </c>
      <c r="R62" s="5">
        <v>120</v>
      </c>
      <c r="S62">
        <v>60</v>
      </c>
      <c r="T62">
        <v>1</v>
      </c>
      <c r="U62">
        <v>150</v>
      </c>
      <c r="V62">
        <v>54</v>
      </c>
      <c r="W62">
        <v>24</v>
      </c>
      <c r="X62">
        <v>66.239999999999995</v>
      </c>
      <c r="Y62">
        <v>145.30000000000001</v>
      </c>
      <c r="Z62">
        <v>3.06</v>
      </c>
      <c r="AA62" s="2">
        <v>0.92</v>
      </c>
      <c r="AB62" s="2">
        <v>21.57</v>
      </c>
      <c r="AC62" s="2">
        <v>23.445652173913</v>
      </c>
    </row>
    <row r="63" spans="1:29">
      <c r="A63" t="s">
        <v>111</v>
      </c>
      <c r="B63">
        <v>1</v>
      </c>
      <c r="C63" s="8" t="s">
        <v>32</v>
      </c>
      <c r="D63">
        <v>17.77</v>
      </c>
      <c r="E63">
        <v>0.72</v>
      </c>
      <c r="F63">
        <v>24.6805555555556</v>
      </c>
      <c r="G63">
        <v>11.97</v>
      </c>
      <c r="H63">
        <v>0.35</v>
      </c>
      <c r="I63">
        <v>34.200000000000003</v>
      </c>
      <c r="J63">
        <v>0.32639279684862099</v>
      </c>
      <c r="K63">
        <v>36.229999999999997</v>
      </c>
      <c r="L63">
        <v>1.69</v>
      </c>
      <c r="M63">
        <v>21.437869822485201</v>
      </c>
      <c r="N63">
        <v>18.13</v>
      </c>
      <c r="O63">
        <v>0.91</v>
      </c>
      <c r="P63">
        <v>19.923076923076898</v>
      </c>
      <c r="Q63">
        <v>7.0659674303063802E-2</v>
      </c>
      <c r="R63" s="5">
        <v>240</v>
      </c>
      <c r="S63">
        <v>66</v>
      </c>
      <c r="T63">
        <v>1</v>
      </c>
      <c r="U63">
        <v>157</v>
      </c>
      <c r="V63">
        <v>65</v>
      </c>
      <c r="W63">
        <v>26.3702381435352</v>
      </c>
      <c r="X63">
        <v>93.6</v>
      </c>
      <c r="Y63">
        <v>144.5</v>
      </c>
      <c r="Z63">
        <v>3.33</v>
      </c>
      <c r="AA63" s="2">
        <v>1.69</v>
      </c>
      <c r="AB63" s="2">
        <v>36.229999999999997</v>
      </c>
      <c r="AC63" s="2">
        <v>21.437869822485201</v>
      </c>
    </row>
    <row r="64" spans="1:29">
      <c r="A64" t="s">
        <v>112</v>
      </c>
      <c r="B64">
        <v>1</v>
      </c>
      <c r="C64" s="8" t="s">
        <v>32</v>
      </c>
      <c r="D64">
        <v>17.239999999999998</v>
      </c>
      <c r="E64">
        <v>1.89</v>
      </c>
      <c r="F64">
        <v>9.1216931216931201</v>
      </c>
      <c r="G64">
        <v>19</v>
      </c>
      <c r="H64">
        <v>3.19</v>
      </c>
      <c r="I64">
        <v>5.9561128526645799</v>
      </c>
      <c r="J64">
        <v>-0.102088167053364</v>
      </c>
      <c r="K64">
        <v>18.739999999999998</v>
      </c>
      <c r="L64">
        <v>1.75</v>
      </c>
      <c r="M64">
        <v>10.7085714285714</v>
      </c>
      <c r="N64">
        <v>19.07</v>
      </c>
      <c r="O64">
        <v>0.24</v>
      </c>
      <c r="P64">
        <v>79.4583333333333</v>
      </c>
      <c r="Q64">
        <v>-6.4200684809676298</v>
      </c>
      <c r="R64" s="5">
        <v>96</v>
      </c>
      <c r="S64">
        <v>40</v>
      </c>
      <c r="T64">
        <v>2</v>
      </c>
      <c r="U64">
        <v>172</v>
      </c>
      <c r="V64">
        <v>80</v>
      </c>
      <c r="W64">
        <v>27.041644131963199</v>
      </c>
      <c r="X64">
        <v>55.68</v>
      </c>
      <c r="Y64">
        <v>144.1</v>
      </c>
      <c r="Z64">
        <v>2.68</v>
      </c>
      <c r="AA64" s="2">
        <v>0.1</v>
      </c>
      <c r="AB64" s="2">
        <v>19.77</v>
      </c>
      <c r="AC64" s="2">
        <v>197.7</v>
      </c>
    </row>
    <row r="65" spans="1:29">
      <c r="A65" t="s">
        <v>113</v>
      </c>
      <c r="B65">
        <v>1</v>
      </c>
      <c r="C65" s="8" t="s">
        <v>32</v>
      </c>
      <c r="D65">
        <v>16.399999999999999</v>
      </c>
      <c r="E65">
        <v>0.18</v>
      </c>
      <c r="F65">
        <v>91.1111111111111</v>
      </c>
      <c r="G65">
        <v>17.14</v>
      </c>
      <c r="H65">
        <v>0.1</v>
      </c>
      <c r="I65">
        <v>171.4</v>
      </c>
      <c r="J65">
        <v>-4.5121951219512298E-2</v>
      </c>
      <c r="K65">
        <v>22.79</v>
      </c>
      <c r="L65">
        <v>0.13</v>
      </c>
      <c r="M65">
        <v>175.30769230769201</v>
      </c>
      <c r="N65">
        <v>22.49</v>
      </c>
      <c r="O65">
        <v>0.13</v>
      </c>
      <c r="P65">
        <v>173</v>
      </c>
      <c r="Q65">
        <v>1.31636682755595E-2</v>
      </c>
      <c r="R65" s="5">
        <v>84</v>
      </c>
      <c r="S65">
        <v>46</v>
      </c>
      <c r="T65">
        <v>2</v>
      </c>
      <c r="U65">
        <v>159</v>
      </c>
      <c r="V65">
        <v>62</v>
      </c>
      <c r="W65">
        <v>24.524346347059101</v>
      </c>
      <c r="X65">
        <v>114.62</v>
      </c>
      <c r="Y65">
        <v>144.9</v>
      </c>
      <c r="Z65">
        <v>3.36</v>
      </c>
      <c r="AA65" s="2">
        <v>0.91</v>
      </c>
      <c r="AB65" s="2">
        <v>27.01</v>
      </c>
      <c r="AC65" s="2">
        <v>29.6813186813187</v>
      </c>
    </row>
    <row r="66" spans="1:29">
      <c r="A66" t="s">
        <v>114</v>
      </c>
      <c r="B66">
        <v>1</v>
      </c>
      <c r="C66" s="8" t="s">
        <v>32</v>
      </c>
      <c r="D66">
        <v>22.53</v>
      </c>
      <c r="E66">
        <v>0.31</v>
      </c>
      <c r="F66">
        <v>72.677419354838705</v>
      </c>
      <c r="G66">
        <v>30.45</v>
      </c>
      <c r="H66">
        <v>0.38</v>
      </c>
      <c r="I66">
        <v>80.131578947368396</v>
      </c>
      <c r="J66">
        <v>-0.35153129161118502</v>
      </c>
      <c r="K66">
        <v>19.68</v>
      </c>
      <c r="L66">
        <v>0.14000000000000001</v>
      </c>
      <c r="M66">
        <v>140.57142857142901</v>
      </c>
      <c r="N66">
        <v>26</v>
      </c>
      <c r="O66">
        <v>0.1</v>
      </c>
      <c r="P66">
        <v>260</v>
      </c>
      <c r="Q66">
        <v>-0.84959349593496003</v>
      </c>
      <c r="R66" s="5">
        <v>120</v>
      </c>
      <c r="S66">
        <v>51</v>
      </c>
      <c r="T66">
        <v>1</v>
      </c>
      <c r="U66">
        <v>153</v>
      </c>
      <c r="V66">
        <v>65</v>
      </c>
      <c r="W66">
        <v>27.7670981246529</v>
      </c>
      <c r="X66">
        <v>107.95</v>
      </c>
      <c r="Y66">
        <v>144.6</v>
      </c>
      <c r="Z66">
        <v>2.65</v>
      </c>
      <c r="AA66" s="2">
        <v>0.28999999999999998</v>
      </c>
      <c r="AB66" s="2">
        <v>36.46</v>
      </c>
      <c r="AC66" s="2">
        <v>125.72413793103399</v>
      </c>
    </row>
    <row r="67" spans="1:29">
      <c r="A67" s="2" t="s">
        <v>44</v>
      </c>
      <c r="B67">
        <v>2</v>
      </c>
      <c r="C67" s="3" t="s">
        <v>45</v>
      </c>
      <c r="D67">
        <v>28.1</v>
      </c>
      <c r="E67">
        <v>0.1</v>
      </c>
      <c r="F67">
        <v>281</v>
      </c>
      <c r="G67">
        <v>32.630000000000003</v>
      </c>
      <c r="H67">
        <v>0.1</v>
      </c>
      <c r="I67">
        <v>326.3</v>
      </c>
      <c r="J67">
        <v>-0.16120996441281099</v>
      </c>
      <c r="K67">
        <v>17.95</v>
      </c>
      <c r="L67">
        <v>0.1</v>
      </c>
      <c r="M67">
        <v>179.5</v>
      </c>
      <c r="N67">
        <v>15.59</v>
      </c>
      <c r="O67">
        <v>0.1</v>
      </c>
      <c r="P67">
        <v>155.9</v>
      </c>
      <c r="Q67">
        <v>0.131476323119777</v>
      </c>
      <c r="R67" s="5">
        <v>2</v>
      </c>
      <c r="S67">
        <v>54</v>
      </c>
      <c r="T67">
        <v>1</v>
      </c>
      <c r="U67">
        <v>159</v>
      </c>
      <c r="V67">
        <v>66</v>
      </c>
      <c r="W67">
        <v>26.106562240417698</v>
      </c>
      <c r="X67">
        <v>99.01</v>
      </c>
      <c r="Y67">
        <v>145.6</v>
      </c>
      <c r="Z67">
        <v>3.48</v>
      </c>
      <c r="AA67" s="2">
        <v>0.1</v>
      </c>
      <c r="AB67" s="2">
        <v>24.44</v>
      </c>
      <c r="AC67" s="2">
        <v>244.4</v>
      </c>
    </row>
    <row r="68" spans="1:29">
      <c r="A68" s="2" t="s">
        <v>46</v>
      </c>
      <c r="B68">
        <v>2</v>
      </c>
      <c r="C68" s="3" t="s">
        <v>45</v>
      </c>
      <c r="D68">
        <v>37.04</v>
      </c>
      <c r="E68">
        <v>0.53</v>
      </c>
      <c r="F68">
        <v>69.886792452830207</v>
      </c>
      <c r="G68">
        <v>30.69</v>
      </c>
      <c r="H68">
        <v>1.33</v>
      </c>
      <c r="I68">
        <v>23.075187969924801</v>
      </c>
      <c r="J68">
        <v>0.171436285097192</v>
      </c>
      <c r="K68">
        <v>22.56</v>
      </c>
      <c r="L68">
        <v>1.25</v>
      </c>
      <c r="M68">
        <v>18.047999999999998</v>
      </c>
      <c r="N68">
        <v>26.52</v>
      </c>
      <c r="O68">
        <v>0.3</v>
      </c>
      <c r="P68">
        <v>88.4</v>
      </c>
      <c r="Q68">
        <v>-3.8980496453900702</v>
      </c>
      <c r="R68" s="5">
        <v>156</v>
      </c>
      <c r="S68">
        <v>56</v>
      </c>
      <c r="T68">
        <v>1</v>
      </c>
      <c r="U68">
        <v>147</v>
      </c>
      <c r="V68">
        <v>50</v>
      </c>
      <c r="W68">
        <v>23.1385071035217</v>
      </c>
      <c r="X68">
        <v>95.75</v>
      </c>
      <c r="Y68">
        <v>143.1</v>
      </c>
      <c r="Z68">
        <v>3.98</v>
      </c>
      <c r="AA68" s="2">
        <v>0.74</v>
      </c>
      <c r="AB68" s="2">
        <v>25.48</v>
      </c>
      <c r="AC68" s="2">
        <v>34.4324324324324</v>
      </c>
    </row>
    <row r="69" spans="1:29" ht="14.25" customHeight="1">
      <c r="A69" s="2" t="s">
        <v>47</v>
      </c>
      <c r="B69">
        <v>2</v>
      </c>
      <c r="C69" s="3" t="s">
        <v>45</v>
      </c>
      <c r="D69">
        <v>32.869999999999997</v>
      </c>
      <c r="E69" t="s">
        <v>42</v>
      </c>
      <c r="F69" t="s">
        <v>33</v>
      </c>
      <c r="G69">
        <v>30.88</v>
      </c>
      <c r="H69">
        <v>0.05</v>
      </c>
      <c r="I69">
        <v>617.6</v>
      </c>
      <c r="J69">
        <v>6.0541527228475802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 t="s">
        <v>33</v>
      </c>
      <c r="Q69" t="s">
        <v>33</v>
      </c>
      <c r="R69" s="5">
        <v>84</v>
      </c>
      <c r="S69">
        <v>65</v>
      </c>
      <c r="T69">
        <v>1</v>
      </c>
      <c r="U69" t="s">
        <v>33</v>
      </c>
      <c r="V69">
        <v>64</v>
      </c>
      <c r="W69" t="s">
        <v>33</v>
      </c>
      <c r="X69">
        <v>67.81</v>
      </c>
      <c r="Y69">
        <v>142.80000000000001</v>
      </c>
      <c r="Z69">
        <v>4.16</v>
      </c>
      <c r="AA69" s="2">
        <v>0.05</v>
      </c>
      <c r="AB69" s="2">
        <v>30.88</v>
      </c>
      <c r="AC69" s="2">
        <v>617.6</v>
      </c>
    </row>
    <row r="70" spans="1:29">
      <c r="A70" s="2" t="s">
        <v>48</v>
      </c>
      <c r="B70">
        <v>2</v>
      </c>
      <c r="C70" s="3" t="s">
        <v>45</v>
      </c>
      <c r="D70">
        <v>41.28</v>
      </c>
      <c r="E70">
        <v>0.1</v>
      </c>
      <c r="F70">
        <v>412.8</v>
      </c>
      <c r="G70">
        <v>38.61</v>
      </c>
      <c r="H70">
        <v>0.1</v>
      </c>
      <c r="I70">
        <v>386.1</v>
      </c>
      <c r="J70">
        <v>6.4680232558139594E-2</v>
      </c>
      <c r="K70">
        <v>13.32</v>
      </c>
      <c r="L70">
        <v>0.1</v>
      </c>
      <c r="M70">
        <v>133.19999999999999</v>
      </c>
      <c r="N70">
        <v>11.04</v>
      </c>
      <c r="O70">
        <v>0.1</v>
      </c>
      <c r="P70">
        <v>110.4</v>
      </c>
      <c r="Q70">
        <v>0.171171171171171</v>
      </c>
      <c r="R70" s="5">
        <v>120</v>
      </c>
      <c r="S70">
        <v>55</v>
      </c>
      <c r="T70">
        <v>2</v>
      </c>
      <c r="U70">
        <v>146</v>
      </c>
      <c r="V70">
        <v>47.5</v>
      </c>
      <c r="W70">
        <v>22.283730531056499</v>
      </c>
      <c r="X70">
        <v>101.83</v>
      </c>
      <c r="Y70">
        <v>146.1</v>
      </c>
      <c r="Z70">
        <v>2.79</v>
      </c>
      <c r="AA70" s="2">
        <v>0.1</v>
      </c>
      <c r="AB70" s="2">
        <v>23.42</v>
      </c>
      <c r="AC70" s="2">
        <v>234.2</v>
      </c>
    </row>
    <row r="71" spans="1:29">
      <c r="A71" s="2" t="s">
        <v>49</v>
      </c>
      <c r="B71">
        <v>2</v>
      </c>
      <c r="C71" s="3" t="s">
        <v>45</v>
      </c>
      <c r="D71">
        <v>26.69</v>
      </c>
      <c r="E71">
        <v>0.56000000000000005</v>
      </c>
      <c r="F71">
        <v>47.660714285714299</v>
      </c>
      <c r="G71">
        <v>36.200000000000003</v>
      </c>
      <c r="H71">
        <v>1</v>
      </c>
      <c r="I71">
        <v>36.200000000000003</v>
      </c>
      <c r="J71">
        <v>-0.35631322592731401</v>
      </c>
      <c r="K71">
        <v>23.26</v>
      </c>
      <c r="L71">
        <v>0.12</v>
      </c>
      <c r="M71">
        <v>193.833333333333</v>
      </c>
      <c r="N71">
        <v>14.5</v>
      </c>
      <c r="O71">
        <v>0.14000000000000001</v>
      </c>
      <c r="P71">
        <v>103.571428571429</v>
      </c>
      <c r="Q71">
        <v>0.46566760840191601</v>
      </c>
      <c r="R71" s="5">
        <v>72</v>
      </c>
      <c r="S71">
        <v>51</v>
      </c>
      <c r="T71">
        <v>1</v>
      </c>
      <c r="U71">
        <v>149</v>
      </c>
      <c r="V71">
        <v>63</v>
      </c>
      <c r="W71">
        <v>28.377100130624701</v>
      </c>
      <c r="X71">
        <v>109.44</v>
      </c>
      <c r="Y71">
        <v>139.19999999999999</v>
      </c>
      <c r="Z71">
        <v>3.53</v>
      </c>
      <c r="AA71" s="2">
        <v>0.78</v>
      </c>
      <c r="AB71" s="2">
        <v>19.93</v>
      </c>
      <c r="AC71" s="2">
        <v>25.551282051282101</v>
      </c>
    </row>
    <row r="72" spans="1:29">
      <c r="A72" s="2" t="s">
        <v>50</v>
      </c>
      <c r="B72">
        <v>2</v>
      </c>
      <c r="C72" s="3" t="s">
        <v>45</v>
      </c>
      <c r="D72">
        <v>21.93</v>
      </c>
      <c r="E72">
        <v>0.97</v>
      </c>
      <c r="F72">
        <v>22.6082474226804</v>
      </c>
      <c r="G72">
        <v>26.72</v>
      </c>
      <c r="H72">
        <v>1.39</v>
      </c>
      <c r="I72">
        <v>19.2230215827338</v>
      </c>
      <c r="J72">
        <v>-0.21842225262197901</v>
      </c>
      <c r="K72">
        <v>12.27</v>
      </c>
      <c r="L72">
        <v>0.42</v>
      </c>
      <c r="M72">
        <v>29.214285714285701</v>
      </c>
      <c r="N72">
        <v>19.149999999999999</v>
      </c>
      <c r="O72">
        <v>0.3</v>
      </c>
      <c r="P72">
        <v>63.8333333333333</v>
      </c>
      <c r="Q72">
        <v>-1.18500407497962</v>
      </c>
      <c r="R72" s="5">
        <v>60</v>
      </c>
      <c r="S72">
        <v>48</v>
      </c>
      <c r="T72">
        <v>2</v>
      </c>
      <c r="U72">
        <v>173</v>
      </c>
      <c r="V72">
        <v>93</v>
      </c>
      <c r="W72">
        <v>31.073540713020801</v>
      </c>
      <c r="X72">
        <v>91.6</v>
      </c>
      <c r="Y72">
        <v>143.9</v>
      </c>
      <c r="Z72">
        <v>3.4</v>
      </c>
      <c r="AA72" s="2">
        <v>0.7</v>
      </c>
      <c r="AB72" s="2">
        <v>15.77</v>
      </c>
      <c r="AC72" s="2">
        <v>22.5285714285714</v>
      </c>
    </row>
    <row r="73" spans="1:29">
      <c r="A73" s="2" t="s">
        <v>51</v>
      </c>
      <c r="B73">
        <v>2</v>
      </c>
      <c r="C73" s="3" t="s">
        <v>45</v>
      </c>
      <c r="D73">
        <v>23.47</v>
      </c>
      <c r="E73">
        <v>0.25</v>
      </c>
      <c r="F73">
        <v>93.88</v>
      </c>
      <c r="G73">
        <v>23.47</v>
      </c>
      <c r="H73">
        <v>0.86</v>
      </c>
      <c r="I73">
        <v>27.290697674418599</v>
      </c>
      <c r="J73">
        <v>0</v>
      </c>
      <c r="K73">
        <v>23.71</v>
      </c>
      <c r="L73">
        <v>1.25</v>
      </c>
      <c r="M73">
        <v>18.968</v>
      </c>
      <c r="N73">
        <v>27.93</v>
      </c>
      <c r="O73">
        <v>1.1399999999999999</v>
      </c>
      <c r="P73">
        <v>24.5</v>
      </c>
      <c r="Q73">
        <v>-0.29164909320961602</v>
      </c>
      <c r="R73" s="5">
        <v>72</v>
      </c>
      <c r="S73">
        <v>44</v>
      </c>
      <c r="T73">
        <v>2</v>
      </c>
      <c r="U73">
        <v>168</v>
      </c>
      <c r="V73">
        <v>87</v>
      </c>
      <c r="W73">
        <v>30.824829931972801</v>
      </c>
      <c r="X73">
        <v>76.650000000000006</v>
      </c>
      <c r="Y73">
        <v>145.69999999999999</v>
      </c>
      <c r="Z73">
        <v>3.26</v>
      </c>
      <c r="AA73" s="2">
        <v>0.24</v>
      </c>
      <c r="AB73" s="2">
        <v>26.08</v>
      </c>
      <c r="AC73" s="2">
        <v>108.666666666667</v>
      </c>
    </row>
    <row r="74" spans="1:29">
      <c r="A74" s="2" t="s">
        <v>52</v>
      </c>
      <c r="B74">
        <v>2</v>
      </c>
      <c r="C74" s="3" t="s">
        <v>45</v>
      </c>
      <c r="D74">
        <v>16.8</v>
      </c>
      <c r="E74">
        <v>0.4</v>
      </c>
      <c r="F74">
        <v>42</v>
      </c>
      <c r="G74">
        <v>23.18</v>
      </c>
      <c r="H74">
        <v>0.55000000000000004</v>
      </c>
      <c r="I74">
        <v>42.145454545454498</v>
      </c>
      <c r="J74">
        <v>-0.37976190476190502</v>
      </c>
      <c r="K74">
        <v>18.2</v>
      </c>
      <c r="L74">
        <v>0.1</v>
      </c>
      <c r="M74">
        <v>182</v>
      </c>
      <c r="N74">
        <v>15.79</v>
      </c>
      <c r="O74">
        <v>0.1</v>
      </c>
      <c r="P74">
        <v>157.9</v>
      </c>
      <c r="Q74">
        <v>0.132417582417582</v>
      </c>
      <c r="R74" s="5">
        <v>12</v>
      </c>
      <c r="S74">
        <v>38</v>
      </c>
      <c r="T74">
        <v>2</v>
      </c>
      <c r="U74">
        <v>180</v>
      </c>
      <c r="V74">
        <v>90</v>
      </c>
      <c r="W74">
        <v>27.7777777777778</v>
      </c>
      <c r="X74">
        <v>99.67</v>
      </c>
      <c r="Y74">
        <v>142.80000000000001</v>
      </c>
      <c r="Z74">
        <v>3.75</v>
      </c>
      <c r="AA74" s="2">
        <v>0.1</v>
      </c>
      <c r="AB74" s="2">
        <v>52.06</v>
      </c>
      <c r="AC74" s="2">
        <v>520.6</v>
      </c>
    </row>
    <row r="75" spans="1:29">
      <c r="A75" s="2" t="s">
        <v>76</v>
      </c>
      <c r="B75" t="s">
        <v>33</v>
      </c>
      <c r="C75" s="3" t="s">
        <v>77</v>
      </c>
      <c r="D75" t="s">
        <v>33</v>
      </c>
      <c r="E75" t="s">
        <v>33</v>
      </c>
      <c r="F75" t="s">
        <v>33</v>
      </c>
      <c r="G75" t="s">
        <v>33</v>
      </c>
      <c r="H75" t="s">
        <v>33</v>
      </c>
      <c r="I75" t="s">
        <v>33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  <c r="O75" t="s">
        <v>33</v>
      </c>
      <c r="P75" t="s">
        <v>33</v>
      </c>
      <c r="Q75" t="s">
        <v>33</v>
      </c>
      <c r="R75" s="10">
        <v>36</v>
      </c>
      <c r="S75" s="20">
        <v>45</v>
      </c>
      <c r="T75" s="21">
        <v>1</v>
      </c>
      <c r="U75" s="21">
        <v>147</v>
      </c>
      <c r="V75" s="21">
        <v>43</v>
      </c>
      <c r="W75" s="20">
        <v>19.8</v>
      </c>
      <c r="X75" s="22">
        <v>102.72</v>
      </c>
      <c r="Y75" s="22">
        <v>142.6</v>
      </c>
      <c r="Z75" s="22">
        <v>3.21</v>
      </c>
      <c r="AA75" s="29">
        <v>0.05</v>
      </c>
      <c r="AB75" s="29">
        <v>20.239999999999998</v>
      </c>
      <c r="AC75" s="2">
        <v>404.79999999999995</v>
      </c>
    </row>
    <row r="76" spans="1:29" ht="13.5" customHeight="1">
      <c r="A76" s="2" t="s">
        <v>78</v>
      </c>
      <c r="B76" t="s">
        <v>33</v>
      </c>
      <c r="C76" s="3" t="s">
        <v>77</v>
      </c>
      <c r="D76" t="s">
        <v>33</v>
      </c>
      <c r="E76" t="s">
        <v>33</v>
      </c>
      <c r="F76" t="s">
        <v>33</v>
      </c>
      <c r="G76" t="s">
        <v>33</v>
      </c>
      <c r="H76" t="s">
        <v>33</v>
      </c>
      <c r="I76" t="s">
        <v>33</v>
      </c>
      <c r="J76" t="s">
        <v>33</v>
      </c>
      <c r="K76" t="s">
        <v>33</v>
      </c>
      <c r="L76" t="s">
        <v>33</v>
      </c>
      <c r="M76" t="s">
        <v>33</v>
      </c>
      <c r="N76" t="s">
        <v>33</v>
      </c>
      <c r="O76" t="s">
        <v>33</v>
      </c>
      <c r="P76" t="s">
        <v>33</v>
      </c>
      <c r="Q76" t="s">
        <v>33</v>
      </c>
      <c r="R76" s="10">
        <v>1</v>
      </c>
      <c r="S76" s="20">
        <v>29</v>
      </c>
      <c r="T76" s="21">
        <v>1</v>
      </c>
      <c r="U76" s="21">
        <v>165</v>
      </c>
      <c r="V76" s="21">
        <v>62.5</v>
      </c>
      <c r="W76" s="23">
        <v>22.9568411386593</v>
      </c>
      <c r="X76" s="22">
        <v>120.16</v>
      </c>
      <c r="Y76" s="22">
        <v>141.9</v>
      </c>
      <c r="Z76" s="22">
        <v>2.5</v>
      </c>
      <c r="AA76" s="29">
        <v>0.04</v>
      </c>
      <c r="AB76" s="29">
        <v>28.85</v>
      </c>
      <c r="AC76" s="2">
        <v>721.25</v>
      </c>
    </row>
    <row r="77" spans="1:29">
      <c r="A77" s="2" t="s">
        <v>79</v>
      </c>
      <c r="B77" t="s">
        <v>33</v>
      </c>
      <c r="C77" s="3" t="s">
        <v>77</v>
      </c>
      <c r="D77" t="s">
        <v>33</v>
      </c>
      <c r="E77" t="s">
        <v>33</v>
      </c>
      <c r="F77" t="s">
        <v>33</v>
      </c>
      <c r="G77" t="s">
        <v>33</v>
      </c>
      <c r="H77" t="s">
        <v>33</v>
      </c>
      <c r="I77" t="s">
        <v>33</v>
      </c>
      <c r="J77" t="s">
        <v>33</v>
      </c>
      <c r="K77" t="s">
        <v>33</v>
      </c>
      <c r="L77" t="s">
        <v>33</v>
      </c>
      <c r="M77" t="s">
        <v>33</v>
      </c>
      <c r="N77" t="s">
        <v>33</v>
      </c>
      <c r="O77" t="s">
        <v>33</v>
      </c>
      <c r="P77" t="s">
        <v>33</v>
      </c>
      <c r="Q77" t="s">
        <v>33</v>
      </c>
      <c r="R77" s="10">
        <v>108</v>
      </c>
      <c r="S77" s="20">
        <v>46</v>
      </c>
      <c r="T77" s="21">
        <v>2</v>
      </c>
      <c r="U77" s="21">
        <v>164</v>
      </c>
      <c r="V77" s="21">
        <v>58</v>
      </c>
      <c r="W77" s="20">
        <v>21.6</v>
      </c>
      <c r="X77" s="22">
        <v>110.91</v>
      </c>
      <c r="Y77" s="22">
        <v>139.6</v>
      </c>
      <c r="Z77" s="22">
        <v>4.34</v>
      </c>
      <c r="AA77" s="29">
        <v>0.18</v>
      </c>
      <c r="AB77" s="29">
        <v>28.62</v>
      </c>
      <c r="AC77" s="2">
        <v>159</v>
      </c>
    </row>
    <row r="78" spans="1:29">
      <c r="A78" s="2" t="s">
        <v>80</v>
      </c>
      <c r="B78" t="s">
        <v>33</v>
      </c>
      <c r="C78" s="3" t="s">
        <v>77</v>
      </c>
      <c r="D78" t="s">
        <v>33</v>
      </c>
      <c r="E78" t="s">
        <v>33</v>
      </c>
      <c r="F78" t="s">
        <v>33</v>
      </c>
      <c r="G78" t="s">
        <v>33</v>
      </c>
      <c r="H78" t="s">
        <v>33</v>
      </c>
      <c r="I78" t="s">
        <v>33</v>
      </c>
      <c r="J78" t="s">
        <v>33</v>
      </c>
      <c r="K78" t="s">
        <v>33</v>
      </c>
      <c r="L78" t="s">
        <v>33</v>
      </c>
      <c r="M78" t="s">
        <v>33</v>
      </c>
      <c r="N78" t="s">
        <v>33</v>
      </c>
      <c r="O78" t="s">
        <v>33</v>
      </c>
      <c r="P78" t="s">
        <v>33</v>
      </c>
      <c r="Q78" t="s">
        <v>33</v>
      </c>
      <c r="R78" s="10">
        <v>12</v>
      </c>
      <c r="S78" s="20">
        <v>44</v>
      </c>
      <c r="T78" s="21">
        <v>1</v>
      </c>
      <c r="U78" s="21">
        <v>163</v>
      </c>
      <c r="V78" s="21">
        <v>54</v>
      </c>
      <c r="W78" s="24">
        <v>22.5</v>
      </c>
      <c r="X78" s="22">
        <v>92.67</v>
      </c>
      <c r="Y78" s="22">
        <v>140.1</v>
      </c>
      <c r="Z78" s="22">
        <v>3.61</v>
      </c>
      <c r="AA78" s="29">
        <v>0.24</v>
      </c>
      <c r="AB78" s="29">
        <v>15.97</v>
      </c>
      <c r="AC78" s="2">
        <v>66.541666666666671</v>
      </c>
    </row>
    <row r="79" spans="1:29">
      <c r="A79" s="2" t="s">
        <v>81</v>
      </c>
      <c r="B79" t="s">
        <v>33</v>
      </c>
      <c r="C79" s="3" t="s">
        <v>77</v>
      </c>
      <c r="D79" t="s">
        <v>33</v>
      </c>
      <c r="E79" t="s">
        <v>33</v>
      </c>
      <c r="F79" t="s">
        <v>33</v>
      </c>
      <c r="G79" t="s">
        <v>33</v>
      </c>
      <c r="H79" t="s">
        <v>33</v>
      </c>
      <c r="I79" t="s">
        <v>33</v>
      </c>
      <c r="J79" t="s">
        <v>33</v>
      </c>
      <c r="K79" t="s">
        <v>33</v>
      </c>
      <c r="L79" t="s">
        <v>33</v>
      </c>
      <c r="M79" t="s">
        <v>33</v>
      </c>
      <c r="N79" t="s">
        <v>33</v>
      </c>
      <c r="O79" t="s">
        <v>33</v>
      </c>
      <c r="P79" t="s">
        <v>33</v>
      </c>
      <c r="Q79" t="s">
        <v>33</v>
      </c>
      <c r="R79" s="10">
        <v>240</v>
      </c>
      <c r="S79" s="20">
        <v>61</v>
      </c>
      <c r="T79" s="21">
        <v>1</v>
      </c>
      <c r="U79" s="21">
        <v>161</v>
      </c>
      <c r="V79" s="21">
        <v>49</v>
      </c>
      <c r="W79" s="24">
        <v>18.899999999999999</v>
      </c>
      <c r="X79" s="22">
        <v>96.38</v>
      </c>
      <c r="Y79" s="22">
        <v>144.1</v>
      </c>
      <c r="Z79" s="22">
        <v>3.3</v>
      </c>
      <c r="AA79" s="29">
        <v>0.93</v>
      </c>
      <c r="AB79" s="29">
        <v>13.39</v>
      </c>
      <c r="AC79" s="2">
        <v>14.397849462365592</v>
      </c>
    </row>
    <row r="80" spans="1:29">
      <c r="A80" s="2" t="s">
        <v>82</v>
      </c>
      <c r="B80" t="s">
        <v>33</v>
      </c>
      <c r="C80" s="3" t="s">
        <v>77</v>
      </c>
      <c r="D80" t="s">
        <v>33</v>
      </c>
      <c r="E80" t="s">
        <v>33</v>
      </c>
      <c r="F80" t="s">
        <v>33</v>
      </c>
      <c r="G80" t="s">
        <v>33</v>
      </c>
      <c r="H80" t="s">
        <v>33</v>
      </c>
      <c r="I80" t="s">
        <v>33</v>
      </c>
      <c r="J80" t="s">
        <v>33</v>
      </c>
      <c r="K80" t="s">
        <v>33</v>
      </c>
      <c r="L80" t="s">
        <v>33</v>
      </c>
      <c r="M80" t="s">
        <v>33</v>
      </c>
      <c r="N80" t="s">
        <v>33</v>
      </c>
      <c r="O80" t="s">
        <v>33</v>
      </c>
      <c r="P80" t="s">
        <v>33</v>
      </c>
      <c r="Q80" t="s">
        <v>33</v>
      </c>
      <c r="R80" s="10">
        <v>168</v>
      </c>
      <c r="S80" s="20">
        <v>57</v>
      </c>
      <c r="T80" s="21">
        <v>1</v>
      </c>
      <c r="U80" s="21">
        <v>149</v>
      </c>
      <c r="V80" s="21">
        <v>52</v>
      </c>
      <c r="W80" s="20">
        <v>23.42</v>
      </c>
      <c r="X80" s="22">
        <v>77.72</v>
      </c>
      <c r="Y80" s="22">
        <v>143.6</v>
      </c>
      <c r="Z80" s="22">
        <v>3.58</v>
      </c>
      <c r="AA80" s="29">
        <v>0.05</v>
      </c>
      <c r="AB80" s="29">
        <v>21.56</v>
      </c>
      <c r="AC80" s="2">
        <v>431.19999999999993</v>
      </c>
    </row>
    <row r="81" spans="1:29">
      <c r="A81" s="2" t="s">
        <v>83</v>
      </c>
      <c r="B81" t="s">
        <v>33</v>
      </c>
      <c r="C81" s="3" t="s">
        <v>77</v>
      </c>
      <c r="D81" t="s">
        <v>33</v>
      </c>
      <c r="E81" t="s">
        <v>33</v>
      </c>
      <c r="F81" t="s">
        <v>33</v>
      </c>
      <c r="G81" t="s">
        <v>33</v>
      </c>
      <c r="H81" t="s">
        <v>33</v>
      </c>
      <c r="I81" t="s">
        <v>33</v>
      </c>
      <c r="J81" t="s">
        <v>33</v>
      </c>
      <c r="K81" t="s">
        <v>33</v>
      </c>
      <c r="L81" t="s">
        <v>33</v>
      </c>
      <c r="M81" t="s">
        <v>33</v>
      </c>
      <c r="N81" t="s">
        <v>33</v>
      </c>
      <c r="O81" t="s">
        <v>33</v>
      </c>
      <c r="P81" t="s">
        <v>33</v>
      </c>
      <c r="Q81" t="s">
        <v>33</v>
      </c>
      <c r="R81" s="10">
        <v>48</v>
      </c>
      <c r="S81" s="20">
        <v>48</v>
      </c>
      <c r="T81" s="21">
        <v>1</v>
      </c>
      <c r="U81" s="21">
        <v>151</v>
      </c>
      <c r="V81" s="21">
        <v>47</v>
      </c>
      <c r="W81" s="20">
        <v>20.6</v>
      </c>
      <c r="X81" s="22">
        <v>108.84</v>
      </c>
      <c r="Y81" s="22">
        <v>146.30000000000001</v>
      </c>
      <c r="Z81" s="22">
        <v>2.35</v>
      </c>
      <c r="AA81" s="29">
        <v>0.28000000000000003</v>
      </c>
      <c r="AB81" s="29">
        <v>23.82</v>
      </c>
      <c r="AC81" s="2">
        <v>85.071428571428569</v>
      </c>
    </row>
    <row r="82" spans="1:29">
      <c r="A82" s="2" t="s">
        <v>84</v>
      </c>
      <c r="B82" t="s">
        <v>33</v>
      </c>
      <c r="C82" s="3" t="s">
        <v>77</v>
      </c>
      <c r="D82" t="s">
        <v>33</v>
      </c>
      <c r="E82" t="s">
        <v>33</v>
      </c>
      <c r="F82" t="s">
        <v>33</v>
      </c>
      <c r="G82" t="s">
        <v>33</v>
      </c>
      <c r="H82" t="s">
        <v>33</v>
      </c>
      <c r="I82" t="s">
        <v>33</v>
      </c>
      <c r="J82" t="s">
        <v>33</v>
      </c>
      <c r="K82" t="s">
        <v>33</v>
      </c>
      <c r="L82" t="s">
        <v>33</v>
      </c>
      <c r="M82" t="s">
        <v>33</v>
      </c>
      <c r="N82" t="s">
        <v>33</v>
      </c>
      <c r="O82" t="s">
        <v>33</v>
      </c>
      <c r="P82" t="s">
        <v>33</v>
      </c>
      <c r="Q82" t="s">
        <v>33</v>
      </c>
      <c r="R82" s="10">
        <v>12</v>
      </c>
      <c r="S82" s="20">
        <v>36</v>
      </c>
      <c r="T82" s="21">
        <v>2</v>
      </c>
      <c r="U82" s="21">
        <v>175</v>
      </c>
      <c r="V82" s="21">
        <v>67</v>
      </c>
      <c r="W82" s="20">
        <v>21.88</v>
      </c>
      <c r="X82" s="22">
        <v>110.98</v>
      </c>
      <c r="Y82" s="22">
        <v>140.69999999999999</v>
      </c>
      <c r="Z82" s="22">
        <v>3.43</v>
      </c>
      <c r="AA82" s="29">
        <v>0.27</v>
      </c>
      <c r="AB82" s="29">
        <v>22.69</v>
      </c>
      <c r="AC82" s="2">
        <v>84.037037037037038</v>
      </c>
    </row>
    <row r="83" spans="1:29">
      <c r="A83" s="2" t="s">
        <v>85</v>
      </c>
      <c r="B83" t="s">
        <v>33</v>
      </c>
      <c r="C83" s="3" t="s">
        <v>77</v>
      </c>
      <c r="D83" t="s">
        <v>33</v>
      </c>
      <c r="E83" t="s">
        <v>33</v>
      </c>
      <c r="F83" t="s">
        <v>33</v>
      </c>
      <c r="G83" t="s">
        <v>33</v>
      </c>
      <c r="H83" t="s">
        <v>33</v>
      </c>
      <c r="I83" t="s">
        <v>33</v>
      </c>
      <c r="J83" t="s">
        <v>33</v>
      </c>
      <c r="K83" t="s">
        <v>33</v>
      </c>
      <c r="L83" t="s">
        <v>33</v>
      </c>
      <c r="M83" t="s">
        <v>33</v>
      </c>
      <c r="N83" t="s">
        <v>33</v>
      </c>
      <c r="O83" t="s">
        <v>33</v>
      </c>
      <c r="P83" t="s">
        <v>33</v>
      </c>
      <c r="Q83" t="s">
        <v>33</v>
      </c>
      <c r="R83" s="10">
        <v>24</v>
      </c>
      <c r="S83" s="20">
        <v>61</v>
      </c>
      <c r="T83" s="21">
        <v>1</v>
      </c>
      <c r="U83" s="21">
        <v>152</v>
      </c>
      <c r="V83" s="21">
        <v>51</v>
      </c>
      <c r="W83" s="20">
        <v>22.07</v>
      </c>
      <c r="X83" s="22">
        <v>100.81</v>
      </c>
      <c r="Y83" s="22">
        <v>144.5</v>
      </c>
      <c r="Z83" s="22">
        <v>4.21</v>
      </c>
      <c r="AA83" s="29">
        <v>0.4</v>
      </c>
      <c r="AB83" s="29">
        <v>14.76</v>
      </c>
      <c r="AC83" s="2">
        <v>36.9</v>
      </c>
    </row>
    <row r="84" spans="1:29">
      <c r="A84" s="2" t="s">
        <v>86</v>
      </c>
      <c r="B84" t="s">
        <v>33</v>
      </c>
      <c r="C84" s="3" t="s">
        <v>77</v>
      </c>
      <c r="D84" t="s">
        <v>33</v>
      </c>
      <c r="E84" t="s">
        <v>33</v>
      </c>
      <c r="F84" t="s">
        <v>33</v>
      </c>
      <c r="G84" t="s">
        <v>33</v>
      </c>
      <c r="H84" t="s">
        <v>33</v>
      </c>
      <c r="I84" t="s">
        <v>33</v>
      </c>
      <c r="J84" t="s">
        <v>33</v>
      </c>
      <c r="K84" t="s">
        <v>33</v>
      </c>
      <c r="L84" t="s">
        <v>33</v>
      </c>
      <c r="M84" t="s">
        <v>33</v>
      </c>
      <c r="N84" t="s">
        <v>33</v>
      </c>
      <c r="O84" t="s">
        <v>33</v>
      </c>
      <c r="P84" t="s">
        <v>33</v>
      </c>
      <c r="Q84" t="s">
        <v>33</v>
      </c>
      <c r="R84" s="10" t="s">
        <v>33</v>
      </c>
      <c r="S84" s="20">
        <v>74</v>
      </c>
      <c r="T84" s="21">
        <v>1</v>
      </c>
      <c r="U84" s="21">
        <v>160</v>
      </c>
      <c r="V84" s="21">
        <v>67</v>
      </c>
      <c r="W84" s="24">
        <v>26.171875</v>
      </c>
      <c r="X84" s="22">
        <v>63.73</v>
      </c>
      <c r="Y84" s="22">
        <v>143.80000000000001</v>
      </c>
      <c r="Z84" s="22">
        <v>4.01</v>
      </c>
      <c r="AA84" s="29">
        <v>0.31</v>
      </c>
      <c r="AB84" s="29">
        <v>36.26</v>
      </c>
      <c r="AC84" s="2">
        <v>116.96774193548387</v>
      </c>
    </row>
    <row r="85" spans="1:29">
      <c r="A85" s="2" t="s">
        <v>87</v>
      </c>
      <c r="B85" t="s">
        <v>33</v>
      </c>
      <c r="C85" s="3" t="s">
        <v>77</v>
      </c>
      <c r="D85" t="s">
        <v>33</v>
      </c>
      <c r="E85" t="s">
        <v>33</v>
      </c>
      <c r="F85" t="s">
        <v>33</v>
      </c>
      <c r="G85" t="s">
        <v>33</v>
      </c>
      <c r="H85" t="s">
        <v>33</v>
      </c>
      <c r="I85" t="s">
        <v>33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  <c r="O85" t="s">
        <v>33</v>
      </c>
      <c r="P85" t="s">
        <v>33</v>
      </c>
      <c r="Q85" t="s">
        <v>33</v>
      </c>
      <c r="R85" s="10">
        <v>36</v>
      </c>
      <c r="S85" s="20">
        <v>57</v>
      </c>
      <c r="T85" s="21">
        <v>2</v>
      </c>
      <c r="U85" s="21">
        <v>176</v>
      </c>
      <c r="V85" s="21">
        <v>76</v>
      </c>
      <c r="W85" s="23">
        <v>24.535123966942098</v>
      </c>
      <c r="X85" s="22">
        <v>101.74</v>
      </c>
      <c r="Y85" s="22">
        <v>141</v>
      </c>
      <c r="Z85" s="22">
        <v>3.72</v>
      </c>
      <c r="AA85" s="29">
        <v>0.27</v>
      </c>
      <c r="AB85" s="29">
        <v>17.09</v>
      </c>
      <c r="AC85" s="2">
        <v>63.296296296296291</v>
      </c>
    </row>
    <row r="86" spans="1:29">
      <c r="A86" s="2" t="s">
        <v>88</v>
      </c>
      <c r="B86" t="s">
        <v>33</v>
      </c>
      <c r="C86" s="3" t="s">
        <v>77</v>
      </c>
      <c r="D86" t="s">
        <v>33</v>
      </c>
      <c r="E86" t="s">
        <v>33</v>
      </c>
      <c r="F86" t="s">
        <v>33</v>
      </c>
      <c r="G86" t="s">
        <v>33</v>
      </c>
      <c r="H86" t="s">
        <v>33</v>
      </c>
      <c r="I86" t="s">
        <v>33</v>
      </c>
      <c r="J86" t="s">
        <v>33</v>
      </c>
      <c r="K86" t="s">
        <v>33</v>
      </c>
      <c r="L86" t="s">
        <v>33</v>
      </c>
      <c r="M86" t="s">
        <v>33</v>
      </c>
      <c r="N86" t="s">
        <v>33</v>
      </c>
      <c r="O86" t="s">
        <v>33</v>
      </c>
      <c r="P86" t="s">
        <v>33</v>
      </c>
      <c r="Q86" t="s">
        <v>33</v>
      </c>
      <c r="R86" s="10">
        <v>72</v>
      </c>
      <c r="S86" s="20">
        <v>53</v>
      </c>
      <c r="T86" s="21">
        <v>1</v>
      </c>
      <c r="U86" s="21">
        <v>154</v>
      </c>
      <c r="V86" s="21">
        <v>60</v>
      </c>
      <c r="W86" s="20">
        <v>25.3</v>
      </c>
      <c r="X86" s="22">
        <v>101.96</v>
      </c>
      <c r="Y86" s="22">
        <v>142.1</v>
      </c>
      <c r="Z86" s="22">
        <v>3.26</v>
      </c>
      <c r="AA86" s="29">
        <v>0.28000000000000003</v>
      </c>
      <c r="AB86" s="29">
        <v>15.23</v>
      </c>
      <c r="AC86" s="2">
        <v>54.392857142857139</v>
      </c>
    </row>
    <row r="87" spans="1:29">
      <c r="A87" s="2" t="s">
        <v>89</v>
      </c>
      <c r="B87" t="s">
        <v>33</v>
      </c>
      <c r="C87" s="3" t="s">
        <v>77</v>
      </c>
      <c r="D87" t="s">
        <v>33</v>
      </c>
      <c r="E87" t="s">
        <v>33</v>
      </c>
      <c r="F87" t="s">
        <v>33</v>
      </c>
      <c r="G87" t="s">
        <v>33</v>
      </c>
      <c r="H87" t="s">
        <v>33</v>
      </c>
      <c r="I87" t="s">
        <v>33</v>
      </c>
      <c r="J87" t="s">
        <v>33</v>
      </c>
      <c r="K87" t="s">
        <v>33</v>
      </c>
      <c r="L87" t="s">
        <v>33</v>
      </c>
      <c r="M87" t="s">
        <v>33</v>
      </c>
      <c r="N87" t="s">
        <v>33</v>
      </c>
      <c r="O87" t="s">
        <v>33</v>
      </c>
      <c r="P87" t="s">
        <v>33</v>
      </c>
      <c r="Q87" t="s">
        <v>33</v>
      </c>
      <c r="R87" s="10">
        <v>96</v>
      </c>
      <c r="S87" s="20">
        <v>57</v>
      </c>
      <c r="T87" s="21">
        <v>2</v>
      </c>
      <c r="U87" s="21">
        <v>170</v>
      </c>
      <c r="V87" s="21">
        <v>100</v>
      </c>
      <c r="W87" s="20">
        <v>37.01</v>
      </c>
      <c r="X87" s="22">
        <v>89.76</v>
      </c>
      <c r="Y87" s="22">
        <v>141.4</v>
      </c>
      <c r="Z87" s="22">
        <v>3.13</v>
      </c>
      <c r="AA87" s="29">
        <v>0.4</v>
      </c>
      <c r="AB87" s="29">
        <v>20.57</v>
      </c>
      <c r="AC87" s="2">
        <v>51.424999999999997</v>
      </c>
    </row>
    <row r="105" customFormat="1"/>
    <row r="106" customFormat="1"/>
    <row r="107" customFormat="1"/>
    <row r="108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33FE-542E-4BE3-B12F-7446787692E2}">
  <dimension ref="A1:G102"/>
  <sheetViews>
    <sheetView workbookViewId="0">
      <pane ySplit="1" topLeftCell="A2" activePane="bottomLeft" state="frozen"/>
      <selection pane="bottomLeft" activeCell="H8" sqref="H8"/>
    </sheetView>
  </sheetViews>
  <sheetFormatPr defaultRowHeight="15"/>
  <cols>
    <col min="2" max="2" width="15.28515625" bestFit="1" customWidth="1"/>
    <col min="3" max="3" width="31" bestFit="1" customWidth="1"/>
    <col min="4" max="4" width="31.28515625" bestFit="1" customWidth="1"/>
    <col min="5" max="5" width="26.42578125" bestFit="1" customWidth="1"/>
    <col min="6" max="7" width="17" bestFit="1" customWidth="1"/>
  </cols>
  <sheetData>
    <row r="1" spans="1:7" s="26" customFormat="1">
      <c r="A1" s="26" t="s">
        <v>0</v>
      </c>
      <c r="B1" s="26" t="s">
        <v>2</v>
      </c>
      <c r="C1" s="26" t="s">
        <v>17</v>
      </c>
      <c r="D1" s="26" t="s">
        <v>23</v>
      </c>
      <c r="E1" s="26" t="s">
        <v>24</v>
      </c>
      <c r="F1" s="26" t="s">
        <v>137</v>
      </c>
      <c r="G1" s="26" t="s">
        <v>138</v>
      </c>
    </row>
    <row r="2" spans="1:7">
      <c r="A2" s="4" t="s">
        <v>53</v>
      </c>
      <c r="B2" s="6" t="s">
        <v>54</v>
      </c>
      <c r="C2" s="9" t="s">
        <v>33</v>
      </c>
      <c r="D2" s="4" t="s">
        <v>33</v>
      </c>
      <c r="E2" s="4" t="s">
        <v>33</v>
      </c>
    </row>
    <row r="3" spans="1:7">
      <c r="A3" t="s">
        <v>55</v>
      </c>
      <c r="B3" s="7" t="s">
        <v>54</v>
      </c>
      <c r="C3" s="5">
        <v>4</v>
      </c>
      <c r="D3">
        <v>153</v>
      </c>
      <c r="E3">
        <v>91</v>
      </c>
    </row>
    <row r="4" spans="1:7">
      <c r="A4" t="s">
        <v>57</v>
      </c>
      <c r="B4" s="7" t="s">
        <v>54</v>
      </c>
      <c r="C4" s="5">
        <v>1.17</v>
      </c>
      <c r="D4">
        <v>140</v>
      </c>
      <c r="E4">
        <v>100</v>
      </c>
    </row>
    <row r="5" spans="1:7">
      <c r="A5" t="s">
        <v>58</v>
      </c>
      <c r="B5" s="7" t="s">
        <v>54</v>
      </c>
      <c r="C5" s="5">
        <v>11</v>
      </c>
      <c r="D5">
        <v>160</v>
      </c>
      <c r="E5">
        <v>90</v>
      </c>
    </row>
    <row r="6" spans="1:7">
      <c r="A6" t="s">
        <v>59</v>
      </c>
      <c r="B6" s="7" t="s">
        <v>54</v>
      </c>
      <c r="C6" s="5">
        <v>360</v>
      </c>
      <c r="D6">
        <v>230</v>
      </c>
      <c r="E6">
        <v>120</v>
      </c>
    </row>
    <row r="7" spans="1:7">
      <c r="A7" t="s">
        <v>60</v>
      </c>
      <c r="B7" s="7" t="s">
        <v>54</v>
      </c>
      <c r="C7" s="5">
        <v>60</v>
      </c>
      <c r="D7">
        <v>180</v>
      </c>
      <c r="E7">
        <v>140</v>
      </c>
    </row>
    <row r="8" spans="1:7">
      <c r="A8" t="s">
        <v>61</v>
      </c>
      <c r="B8" s="7" t="s">
        <v>54</v>
      </c>
      <c r="C8" s="5">
        <v>7</v>
      </c>
      <c r="D8">
        <v>160</v>
      </c>
      <c r="E8">
        <v>95</v>
      </c>
    </row>
    <row r="9" spans="1:7">
      <c r="A9" t="s">
        <v>62</v>
      </c>
      <c r="B9" s="7" t="s">
        <v>54</v>
      </c>
      <c r="C9" s="5">
        <v>7</v>
      </c>
      <c r="D9">
        <v>140</v>
      </c>
      <c r="E9" t="s">
        <v>33</v>
      </c>
    </row>
    <row r="10" spans="1:7">
      <c r="A10" t="s">
        <v>63</v>
      </c>
      <c r="B10" s="7" t="s">
        <v>54</v>
      </c>
      <c r="C10" s="5">
        <v>15</v>
      </c>
      <c r="D10">
        <v>150</v>
      </c>
      <c r="E10">
        <v>90</v>
      </c>
    </row>
    <row r="11" spans="1:7">
      <c r="A11" t="s">
        <v>64</v>
      </c>
      <c r="B11" s="7" t="s">
        <v>54</v>
      </c>
      <c r="C11" s="5">
        <v>24</v>
      </c>
      <c r="D11">
        <v>180</v>
      </c>
      <c r="E11">
        <v>140</v>
      </c>
    </row>
    <row r="12" spans="1:7">
      <c r="A12" t="s">
        <v>90</v>
      </c>
      <c r="B12" s="7" t="s">
        <v>54</v>
      </c>
      <c r="C12" s="5">
        <v>7</v>
      </c>
      <c r="D12">
        <v>160</v>
      </c>
      <c r="E12">
        <v>110</v>
      </c>
    </row>
    <row r="13" spans="1:7">
      <c r="A13" t="s">
        <v>91</v>
      </c>
      <c r="B13" s="7" t="s">
        <v>54</v>
      </c>
      <c r="C13" s="5">
        <v>12</v>
      </c>
      <c r="D13">
        <v>200</v>
      </c>
      <c r="E13" t="s">
        <v>33</v>
      </c>
    </row>
    <row r="14" spans="1:7">
      <c r="A14" t="s">
        <v>92</v>
      </c>
      <c r="B14" s="7" t="s">
        <v>54</v>
      </c>
      <c r="C14" s="5">
        <v>10</v>
      </c>
      <c r="D14">
        <v>220</v>
      </c>
      <c r="E14">
        <v>120</v>
      </c>
    </row>
    <row r="15" spans="1:7">
      <c r="A15" t="s">
        <v>93</v>
      </c>
      <c r="B15" s="7" t="s">
        <v>54</v>
      </c>
      <c r="C15" s="5">
        <v>20</v>
      </c>
      <c r="D15">
        <v>200</v>
      </c>
      <c r="E15">
        <v>90</v>
      </c>
    </row>
    <row r="16" spans="1:7">
      <c r="A16" t="s">
        <v>94</v>
      </c>
      <c r="B16" s="7" t="s">
        <v>54</v>
      </c>
      <c r="C16" s="5">
        <v>10</v>
      </c>
      <c r="D16">
        <v>190</v>
      </c>
      <c r="E16" t="s">
        <v>33</v>
      </c>
    </row>
    <row r="17" spans="1:5">
      <c r="A17" t="s">
        <v>95</v>
      </c>
      <c r="B17" s="7" t="s">
        <v>54</v>
      </c>
      <c r="C17" s="5">
        <v>72</v>
      </c>
      <c r="D17">
        <v>160</v>
      </c>
      <c r="E17">
        <v>110</v>
      </c>
    </row>
    <row r="18" spans="1:5">
      <c r="A18" t="s">
        <v>96</v>
      </c>
      <c r="B18" s="7" t="s">
        <v>54</v>
      </c>
      <c r="C18" s="5">
        <v>180</v>
      </c>
      <c r="D18" t="s">
        <v>33</v>
      </c>
      <c r="E18" t="s">
        <v>33</v>
      </c>
    </row>
    <row r="19" spans="1:5">
      <c r="A19" t="s">
        <v>97</v>
      </c>
      <c r="B19" s="7" t="s">
        <v>54</v>
      </c>
      <c r="C19" s="5">
        <v>4</v>
      </c>
      <c r="D19">
        <v>167</v>
      </c>
      <c r="E19">
        <v>95</v>
      </c>
    </row>
    <row r="20" spans="1:5">
      <c r="A20" t="s">
        <v>98</v>
      </c>
      <c r="B20" s="7" t="s">
        <v>54</v>
      </c>
      <c r="C20" s="5">
        <v>180</v>
      </c>
      <c r="D20">
        <v>160</v>
      </c>
      <c r="E20">
        <v>110</v>
      </c>
    </row>
    <row r="21" spans="1:5">
      <c r="A21" t="s">
        <v>99</v>
      </c>
      <c r="B21" s="7" t="s">
        <v>54</v>
      </c>
      <c r="C21" s="5">
        <v>5</v>
      </c>
      <c r="D21">
        <v>198</v>
      </c>
      <c r="E21">
        <v>108</v>
      </c>
    </row>
    <row r="22" spans="1:5">
      <c r="A22" t="s">
        <v>115</v>
      </c>
      <c r="B22" s="7" t="s">
        <v>54</v>
      </c>
      <c r="C22" s="5">
        <v>1</v>
      </c>
      <c r="D22">
        <v>205</v>
      </c>
      <c r="E22">
        <v>110</v>
      </c>
    </row>
    <row r="23" spans="1:5">
      <c r="A23" t="s">
        <v>116</v>
      </c>
      <c r="B23" s="7" t="s">
        <v>54</v>
      </c>
      <c r="C23" s="5" t="s">
        <v>33</v>
      </c>
      <c r="D23" t="s">
        <v>33</v>
      </c>
      <c r="E23" t="s">
        <v>33</v>
      </c>
    </row>
    <row r="24" spans="1:5">
      <c r="A24" t="s">
        <v>117</v>
      </c>
      <c r="B24" s="7" t="s">
        <v>54</v>
      </c>
      <c r="C24" s="5">
        <v>3</v>
      </c>
      <c r="D24">
        <v>150</v>
      </c>
      <c r="E24">
        <v>100</v>
      </c>
    </row>
    <row r="25" spans="1:5">
      <c r="A25" t="s">
        <v>118</v>
      </c>
      <c r="B25" s="7" t="s">
        <v>54</v>
      </c>
      <c r="C25" s="5">
        <v>72</v>
      </c>
      <c r="D25">
        <v>180</v>
      </c>
      <c r="E25">
        <v>110</v>
      </c>
    </row>
    <row r="26" spans="1:5">
      <c r="A26" t="s">
        <v>119</v>
      </c>
      <c r="B26" s="7" t="s">
        <v>54</v>
      </c>
      <c r="C26" s="5">
        <v>36</v>
      </c>
      <c r="D26">
        <v>145</v>
      </c>
      <c r="E26">
        <v>98</v>
      </c>
    </row>
    <row r="27" spans="1:5">
      <c r="A27" t="s">
        <v>120</v>
      </c>
      <c r="B27" s="7" t="s">
        <v>54</v>
      </c>
      <c r="C27" s="5">
        <v>24</v>
      </c>
      <c r="D27">
        <v>170</v>
      </c>
      <c r="E27" t="s">
        <v>33</v>
      </c>
    </row>
    <row r="28" spans="1:5">
      <c r="A28" t="s">
        <v>121</v>
      </c>
      <c r="B28" s="7" t="s">
        <v>54</v>
      </c>
      <c r="C28" s="5">
        <v>120</v>
      </c>
      <c r="D28">
        <v>202</v>
      </c>
      <c r="E28">
        <v>100</v>
      </c>
    </row>
    <row r="29" spans="1:5">
      <c r="A29" t="s">
        <v>122</v>
      </c>
      <c r="B29" s="7" t="s">
        <v>54</v>
      </c>
      <c r="C29" s="5">
        <v>132</v>
      </c>
      <c r="D29">
        <v>190</v>
      </c>
      <c r="E29" t="s">
        <v>33</v>
      </c>
    </row>
    <row r="30" spans="1:5">
      <c r="A30" t="s">
        <v>123</v>
      </c>
      <c r="B30" s="7" t="s">
        <v>54</v>
      </c>
      <c r="C30" s="5">
        <v>12</v>
      </c>
      <c r="D30">
        <v>210</v>
      </c>
      <c r="E30">
        <v>130</v>
      </c>
    </row>
    <row r="31" spans="1:5">
      <c r="A31" t="s">
        <v>124</v>
      </c>
      <c r="B31" s="7" t="s">
        <v>54</v>
      </c>
      <c r="C31" s="5" t="s">
        <v>33</v>
      </c>
      <c r="D31">
        <v>160</v>
      </c>
      <c r="E31" t="s">
        <v>33</v>
      </c>
    </row>
    <row r="32" spans="1:5">
      <c r="A32" t="s">
        <v>31</v>
      </c>
      <c r="B32" s="8" t="s">
        <v>32</v>
      </c>
      <c r="C32" s="5">
        <v>7</v>
      </c>
      <c r="D32">
        <v>160</v>
      </c>
      <c r="E32">
        <v>100</v>
      </c>
    </row>
    <row r="33" spans="1:5">
      <c r="A33" t="s">
        <v>34</v>
      </c>
      <c r="B33" s="8" t="s">
        <v>32</v>
      </c>
      <c r="C33" s="5">
        <v>0.75</v>
      </c>
      <c r="D33">
        <v>200</v>
      </c>
      <c r="E33">
        <v>108</v>
      </c>
    </row>
    <row r="34" spans="1:5">
      <c r="A34" t="s">
        <v>35</v>
      </c>
      <c r="B34" s="8" t="s">
        <v>32</v>
      </c>
      <c r="C34" s="5">
        <v>5</v>
      </c>
      <c r="D34">
        <v>180</v>
      </c>
      <c r="E34" t="s">
        <v>33</v>
      </c>
    </row>
    <row r="35" spans="1:5">
      <c r="A35" t="s">
        <v>36</v>
      </c>
      <c r="B35" s="8" t="s">
        <v>32</v>
      </c>
      <c r="C35" s="5">
        <v>10</v>
      </c>
      <c r="D35">
        <v>180</v>
      </c>
      <c r="E35">
        <v>110</v>
      </c>
    </row>
    <row r="36" spans="1:5">
      <c r="A36" t="s">
        <v>37</v>
      </c>
      <c r="B36" s="8" t="s">
        <v>32</v>
      </c>
      <c r="C36" s="5">
        <v>0.42</v>
      </c>
      <c r="D36">
        <v>187</v>
      </c>
      <c r="E36">
        <v>102</v>
      </c>
    </row>
    <row r="37" spans="1:5">
      <c r="A37" t="s">
        <v>38</v>
      </c>
      <c r="B37" s="8" t="s">
        <v>32</v>
      </c>
      <c r="C37" s="5"/>
      <c r="D37" t="s">
        <v>33</v>
      </c>
      <c r="E37" t="s">
        <v>33</v>
      </c>
    </row>
    <row r="38" spans="1:5">
      <c r="A38" t="s">
        <v>39</v>
      </c>
      <c r="B38" s="8" t="s">
        <v>32</v>
      </c>
      <c r="C38" s="5"/>
      <c r="D38" t="s">
        <v>33</v>
      </c>
      <c r="E38" t="s">
        <v>33</v>
      </c>
    </row>
    <row r="39" spans="1:5">
      <c r="A39" t="s">
        <v>40</v>
      </c>
      <c r="B39" s="8" t="s">
        <v>32</v>
      </c>
      <c r="C39" s="5">
        <v>6</v>
      </c>
      <c r="D39">
        <v>260</v>
      </c>
      <c r="E39" t="s">
        <v>33</v>
      </c>
    </row>
    <row r="40" spans="1:5">
      <c r="A40" t="s">
        <v>41</v>
      </c>
      <c r="B40" s="8" t="s">
        <v>32</v>
      </c>
      <c r="C40" s="5">
        <v>12</v>
      </c>
      <c r="D40">
        <v>150</v>
      </c>
      <c r="E40">
        <v>95</v>
      </c>
    </row>
    <row r="41" spans="1:5">
      <c r="A41" t="s">
        <v>43</v>
      </c>
      <c r="B41" s="8" t="s">
        <v>32</v>
      </c>
      <c r="C41" s="5">
        <v>8</v>
      </c>
      <c r="D41">
        <v>210</v>
      </c>
      <c r="E41">
        <v>140</v>
      </c>
    </row>
    <row r="42" spans="1:5">
      <c r="A42" t="s">
        <v>65</v>
      </c>
      <c r="B42" s="8" t="s">
        <v>32</v>
      </c>
      <c r="C42" s="5">
        <v>4</v>
      </c>
      <c r="D42">
        <v>160</v>
      </c>
      <c r="E42">
        <v>100</v>
      </c>
    </row>
    <row r="43" spans="1:5">
      <c r="A43" t="s">
        <v>66</v>
      </c>
      <c r="B43" s="8" t="s">
        <v>32</v>
      </c>
      <c r="C43" s="5">
        <v>12</v>
      </c>
      <c r="D43">
        <v>200</v>
      </c>
      <c r="E43">
        <v>110</v>
      </c>
    </row>
    <row r="44" spans="1:5">
      <c r="A44" t="s">
        <v>67</v>
      </c>
      <c r="B44" s="8" t="s">
        <v>32</v>
      </c>
      <c r="C44" s="5">
        <v>156</v>
      </c>
      <c r="D44">
        <v>180</v>
      </c>
      <c r="E44">
        <v>100</v>
      </c>
    </row>
    <row r="45" spans="1:5">
      <c r="A45" t="s">
        <v>68</v>
      </c>
      <c r="B45" s="8" t="s">
        <v>32</v>
      </c>
      <c r="C45" s="5">
        <v>5</v>
      </c>
      <c r="D45">
        <v>150</v>
      </c>
      <c r="E45">
        <v>90</v>
      </c>
    </row>
    <row r="46" spans="1:5">
      <c r="A46" t="s">
        <v>69</v>
      </c>
      <c r="B46" s="8" t="s">
        <v>32</v>
      </c>
      <c r="C46" s="5">
        <v>6</v>
      </c>
      <c r="D46">
        <v>140</v>
      </c>
      <c r="E46" t="s">
        <v>33</v>
      </c>
    </row>
    <row r="47" spans="1:5">
      <c r="A47" t="s">
        <v>70</v>
      </c>
      <c r="B47" s="8" t="s">
        <v>32</v>
      </c>
      <c r="C47" s="5">
        <v>168</v>
      </c>
      <c r="D47">
        <v>190</v>
      </c>
      <c r="E47" t="s">
        <v>33</v>
      </c>
    </row>
    <row r="48" spans="1:5">
      <c r="A48" t="s">
        <v>71</v>
      </c>
      <c r="B48" s="8" t="s">
        <v>32</v>
      </c>
      <c r="C48" s="5">
        <v>6</v>
      </c>
      <c r="D48">
        <v>170</v>
      </c>
      <c r="E48" t="s">
        <v>33</v>
      </c>
    </row>
    <row r="49" spans="1:5">
      <c r="A49" t="s">
        <v>72</v>
      </c>
      <c r="B49" s="8" t="s">
        <v>32</v>
      </c>
      <c r="C49" s="5">
        <v>12</v>
      </c>
      <c r="D49">
        <v>210</v>
      </c>
      <c r="E49">
        <v>139</v>
      </c>
    </row>
    <row r="50" spans="1:5">
      <c r="A50" t="s">
        <v>73</v>
      </c>
      <c r="B50" s="8" t="s">
        <v>32</v>
      </c>
      <c r="C50" s="5">
        <v>1</v>
      </c>
      <c r="D50">
        <v>230</v>
      </c>
      <c r="E50">
        <v>130</v>
      </c>
    </row>
    <row r="51" spans="1:5">
      <c r="A51" t="s">
        <v>74</v>
      </c>
      <c r="B51" s="8" t="s">
        <v>32</v>
      </c>
      <c r="C51" s="5">
        <v>336</v>
      </c>
      <c r="D51">
        <v>160</v>
      </c>
      <c r="E51">
        <v>90</v>
      </c>
    </row>
    <row r="52" spans="1:5">
      <c r="A52" t="s">
        <v>75</v>
      </c>
      <c r="B52" s="8" t="s">
        <v>32</v>
      </c>
      <c r="C52" s="5">
        <v>2</v>
      </c>
      <c r="D52">
        <v>190</v>
      </c>
      <c r="E52">
        <v>120</v>
      </c>
    </row>
    <row r="53" spans="1:5">
      <c r="A53" t="s">
        <v>101</v>
      </c>
      <c r="B53" s="8" t="s">
        <v>32</v>
      </c>
      <c r="C53" s="5">
        <v>3</v>
      </c>
      <c r="D53" t="s">
        <v>33</v>
      </c>
      <c r="E53" t="s">
        <v>33</v>
      </c>
    </row>
    <row r="54" spans="1:5">
      <c r="A54" t="s">
        <v>102</v>
      </c>
      <c r="B54" s="8" t="s">
        <v>32</v>
      </c>
      <c r="C54" s="5">
        <v>2</v>
      </c>
      <c r="D54">
        <v>180</v>
      </c>
      <c r="E54">
        <v>100</v>
      </c>
    </row>
    <row r="55" spans="1:5">
      <c r="A55" t="s">
        <v>103</v>
      </c>
      <c r="B55" s="8" t="s">
        <v>32</v>
      </c>
      <c r="C55" s="5">
        <v>2</v>
      </c>
      <c r="D55">
        <v>150</v>
      </c>
      <c r="E55">
        <v>107</v>
      </c>
    </row>
    <row r="56" spans="1:5">
      <c r="A56" t="s">
        <v>104</v>
      </c>
      <c r="B56" s="8" t="s">
        <v>32</v>
      </c>
      <c r="C56" s="5">
        <v>2</v>
      </c>
      <c r="D56" t="s">
        <v>33</v>
      </c>
      <c r="E56" t="s">
        <v>33</v>
      </c>
    </row>
    <row r="57" spans="1:5">
      <c r="A57" t="s">
        <v>105</v>
      </c>
      <c r="B57" s="8" t="s">
        <v>32</v>
      </c>
      <c r="C57" s="5">
        <v>276</v>
      </c>
      <c r="D57">
        <v>200</v>
      </c>
      <c r="E57">
        <v>120</v>
      </c>
    </row>
    <row r="58" spans="1:5">
      <c r="A58" t="s">
        <v>106</v>
      </c>
      <c r="B58" s="8" t="s">
        <v>32</v>
      </c>
      <c r="C58" s="5">
        <v>60</v>
      </c>
      <c r="D58">
        <v>220</v>
      </c>
      <c r="E58">
        <v>120</v>
      </c>
    </row>
    <row r="59" spans="1:5">
      <c r="A59" t="s">
        <v>107</v>
      </c>
      <c r="B59" s="8" t="s">
        <v>32</v>
      </c>
      <c r="C59" s="5">
        <v>84</v>
      </c>
      <c r="D59">
        <v>170</v>
      </c>
      <c r="E59" t="s">
        <v>33</v>
      </c>
    </row>
    <row r="60" spans="1:5">
      <c r="A60" t="s">
        <v>108</v>
      </c>
      <c r="B60" s="8" t="s">
        <v>32</v>
      </c>
      <c r="C60" s="5">
        <v>36</v>
      </c>
      <c r="D60">
        <v>160</v>
      </c>
      <c r="E60" t="s">
        <v>33</v>
      </c>
    </row>
    <row r="61" spans="1:5">
      <c r="A61" t="s">
        <v>109</v>
      </c>
      <c r="B61" s="8" t="s">
        <v>32</v>
      </c>
      <c r="C61" s="5">
        <v>192</v>
      </c>
      <c r="D61">
        <v>160</v>
      </c>
      <c r="E61">
        <v>110</v>
      </c>
    </row>
    <row r="62" spans="1:5">
      <c r="A62" t="s">
        <v>110</v>
      </c>
      <c r="B62" s="8" t="s">
        <v>32</v>
      </c>
      <c r="C62" s="5">
        <v>120</v>
      </c>
      <c r="D62">
        <v>200</v>
      </c>
      <c r="E62">
        <v>100</v>
      </c>
    </row>
    <row r="63" spans="1:5">
      <c r="A63" t="s">
        <v>111</v>
      </c>
      <c r="B63" s="8" t="s">
        <v>32</v>
      </c>
      <c r="C63" s="5">
        <v>240</v>
      </c>
      <c r="D63">
        <v>260</v>
      </c>
      <c r="E63">
        <v>120</v>
      </c>
    </row>
    <row r="64" spans="1:5">
      <c r="A64" t="s">
        <v>112</v>
      </c>
      <c r="B64" s="8" t="s">
        <v>32</v>
      </c>
      <c r="C64" s="5">
        <v>96</v>
      </c>
      <c r="D64">
        <v>170</v>
      </c>
      <c r="E64">
        <v>120</v>
      </c>
    </row>
    <row r="65" spans="1:5">
      <c r="A65" t="s">
        <v>113</v>
      </c>
      <c r="B65" s="8" t="s">
        <v>32</v>
      </c>
      <c r="C65" s="5">
        <v>84</v>
      </c>
      <c r="D65">
        <v>150</v>
      </c>
      <c r="E65">
        <v>110</v>
      </c>
    </row>
    <row r="66" spans="1:5">
      <c r="A66" t="s">
        <v>114</v>
      </c>
      <c r="B66" s="8" t="s">
        <v>32</v>
      </c>
      <c r="C66" s="5">
        <v>120</v>
      </c>
      <c r="D66">
        <v>180</v>
      </c>
      <c r="E66" t="s">
        <v>33</v>
      </c>
    </row>
    <row r="67" spans="1:5">
      <c r="A67" s="2" t="s">
        <v>44</v>
      </c>
      <c r="B67" s="3" t="s">
        <v>45</v>
      </c>
      <c r="C67" s="5">
        <v>2</v>
      </c>
      <c r="D67">
        <v>140</v>
      </c>
      <c r="E67" t="s">
        <v>33</v>
      </c>
    </row>
    <row r="68" spans="1:5">
      <c r="A68" s="2" t="s">
        <v>46</v>
      </c>
      <c r="B68" s="3" t="s">
        <v>45</v>
      </c>
      <c r="C68" s="5">
        <v>156</v>
      </c>
      <c r="D68" t="s">
        <v>33</v>
      </c>
      <c r="E68" t="s">
        <v>33</v>
      </c>
    </row>
    <row r="69" spans="1:5">
      <c r="A69" s="2" t="s">
        <v>47</v>
      </c>
      <c r="B69" s="3" t="s">
        <v>45</v>
      </c>
      <c r="C69" s="5">
        <v>84</v>
      </c>
      <c r="D69">
        <v>159</v>
      </c>
      <c r="E69">
        <v>110</v>
      </c>
    </row>
    <row r="70" spans="1:5">
      <c r="A70" s="2" t="s">
        <v>48</v>
      </c>
      <c r="B70" s="3" t="s">
        <v>45</v>
      </c>
      <c r="C70" s="5">
        <v>120</v>
      </c>
      <c r="D70">
        <v>180</v>
      </c>
      <c r="E70" t="s">
        <v>33</v>
      </c>
    </row>
    <row r="71" spans="1:5">
      <c r="A71" s="2" t="s">
        <v>49</v>
      </c>
      <c r="B71" s="3" t="s">
        <v>45</v>
      </c>
      <c r="C71" s="5">
        <v>72</v>
      </c>
      <c r="D71">
        <v>150</v>
      </c>
      <c r="E71">
        <v>100</v>
      </c>
    </row>
    <row r="72" spans="1:5">
      <c r="A72" s="2" t="s">
        <v>50</v>
      </c>
      <c r="B72" s="3" t="s">
        <v>45</v>
      </c>
      <c r="C72" s="5">
        <v>60</v>
      </c>
      <c r="D72">
        <v>150</v>
      </c>
      <c r="E72">
        <v>110</v>
      </c>
    </row>
    <row r="73" spans="1:5">
      <c r="A73" s="2" t="s">
        <v>51</v>
      </c>
      <c r="B73" s="3" t="s">
        <v>45</v>
      </c>
      <c r="C73" s="5">
        <v>72</v>
      </c>
      <c r="D73">
        <v>200</v>
      </c>
      <c r="E73">
        <v>130</v>
      </c>
    </row>
    <row r="74" spans="1:5">
      <c r="A74" s="2" t="s">
        <v>52</v>
      </c>
      <c r="B74" s="3" t="s">
        <v>45</v>
      </c>
      <c r="C74" s="5">
        <v>12</v>
      </c>
      <c r="D74">
        <v>195</v>
      </c>
      <c r="E74">
        <v>120</v>
      </c>
    </row>
    <row r="75" spans="1:5">
      <c r="A75" s="2" t="s">
        <v>76</v>
      </c>
      <c r="B75" s="3" t="s">
        <v>77</v>
      </c>
      <c r="C75" s="10">
        <v>36</v>
      </c>
      <c r="D75" s="21">
        <v>150</v>
      </c>
      <c r="E75" s="21">
        <v>98</v>
      </c>
    </row>
    <row r="76" spans="1:5">
      <c r="A76" s="2" t="s">
        <v>78</v>
      </c>
      <c r="B76" s="3" t="s">
        <v>77</v>
      </c>
      <c r="C76" s="10">
        <v>1</v>
      </c>
      <c r="D76" s="21">
        <v>150</v>
      </c>
      <c r="E76" s="21">
        <v>115</v>
      </c>
    </row>
    <row r="77" spans="1:5">
      <c r="A77" s="2" t="s">
        <v>79</v>
      </c>
      <c r="B77" s="3" t="s">
        <v>77</v>
      </c>
      <c r="C77" s="10">
        <v>108</v>
      </c>
      <c r="D77" s="21">
        <v>170</v>
      </c>
      <c r="E77" s="21">
        <v>100</v>
      </c>
    </row>
    <row r="78" spans="1:5">
      <c r="A78" s="2" t="s">
        <v>80</v>
      </c>
      <c r="B78" s="3" t="s">
        <v>77</v>
      </c>
      <c r="C78" s="10">
        <v>12</v>
      </c>
      <c r="D78" s="21">
        <v>150</v>
      </c>
      <c r="E78" s="21" t="s">
        <v>33</v>
      </c>
    </row>
    <row r="79" spans="1:5">
      <c r="A79" s="2" t="s">
        <v>81</v>
      </c>
      <c r="B79" s="3" t="s">
        <v>77</v>
      </c>
      <c r="C79" s="10">
        <v>240</v>
      </c>
      <c r="D79" s="21">
        <v>170</v>
      </c>
      <c r="E79" s="21">
        <v>99</v>
      </c>
    </row>
    <row r="80" spans="1:5">
      <c r="A80" s="2" t="s">
        <v>82</v>
      </c>
      <c r="B80" s="3" t="s">
        <v>77</v>
      </c>
      <c r="C80" s="10">
        <v>168</v>
      </c>
      <c r="D80" s="25"/>
      <c r="E80" s="25"/>
    </row>
    <row r="81" spans="1:5">
      <c r="A81" s="2" t="s">
        <v>83</v>
      </c>
      <c r="B81" s="3" t="s">
        <v>77</v>
      </c>
      <c r="C81" s="10">
        <v>48</v>
      </c>
      <c r="D81" s="21">
        <v>180</v>
      </c>
      <c r="E81" s="21">
        <v>110</v>
      </c>
    </row>
    <row r="82" spans="1:5">
      <c r="A82" s="2" t="s">
        <v>84</v>
      </c>
      <c r="B82" s="3" t="s">
        <v>77</v>
      </c>
      <c r="C82" s="10">
        <v>12</v>
      </c>
      <c r="D82" s="21">
        <v>180</v>
      </c>
      <c r="E82" s="21">
        <v>120</v>
      </c>
    </row>
    <row r="83" spans="1:5">
      <c r="A83" s="2" t="s">
        <v>85</v>
      </c>
      <c r="B83" s="3" t="s">
        <v>77</v>
      </c>
      <c r="C83" s="10">
        <v>24</v>
      </c>
      <c r="D83" s="21" t="s">
        <v>33</v>
      </c>
      <c r="E83" s="21">
        <v>110</v>
      </c>
    </row>
    <row r="84" spans="1:5">
      <c r="A84" s="2" t="s">
        <v>86</v>
      </c>
      <c r="B84" s="3" t="s">
        <v>77</v>
      </c>
      <c r="C84" s="10" t="s">
        <v>33</v>
      </c>
      <c r="D84" s="21">
        <v>160</v>
      </c>
      <c r="E84" s="21">
        <v>110</v>
      </c>
    </row>
    <row r="85" spans="1:5">
      <c r="A85" s="2" t="s">
        <v>87</v>
      </c>
      <c r="B85" s="3" t="s">
        <v>77</v>
      </c>
      <c r="C85" s="10">
        <v>36</v>
      </c>
      <c r="D85" s="21">
        <v>150</v>
      </c>
      <c r="E85" s="21">
        <v>94</v>
      </c>
    </row>
    <row r="86" spans="1:5">
      <c r="A86" s="2" t="s">
        <v>88</v>
      </c>
      <c r="B86" s="3" t="s">
        <v>77</v>
      </c>
      <c r="C86" s="10">
        <v>72</v>
      </c>
      <c r="D86" s="21">
        <v>160</v>
      </c>
      <c r="E86" s="21">
        <v>90</v>
      </c>
    </row>
    <row r="87" spans="1:5">
      <c r="A87" s="2" t="s">
        <v>89</v>
      </c>
      <c r="B87" s="3" t="s">
        <v>77</v>
      </c>
      <c r="C87" s="10">
        <v>96</v>
      </c>
      <c r="D87" s="21">
        <v>180</v>
      </c>
      <c r="E87" s="21">
        <v>130</v>
      </c>
    </row>
    <row r="89" spans="1:5">
      <c r="B89" t="s">
        <v>125</v>
      </c>
      <c r="C89">
        <f>MEDIAN(C2:C31)</f>
        <v>12</v>
      </c>
      <c r="D89">
        <f t="shared" ref="D89:E89" si="0">MEDIAN(D2:D31)</f>
        <v>170</v>
      </c>
      <c r="E89">
        <f t="shared" si="0"/>
        <v>108</v>
      </c>
    </row>
    <row r="90" spans="1:5">
      <c r="B90" t="s">
        <v>126</v>
      </c>
      <c r="C90">
        <f>MEDIAN(C32:C87)</f>
        <v>36</v>
      </c>
      <c r="D90">
        <f t="shared" ref="D90:E90" si="1">MEDIAN(D32:D87)</f>
        <v>170</v>
      </c>
      <c r="E90">
        <f t="shared" si="1"/>
        <v>110</v>
      </c>
    </row>
    <row r="91" spans="1:5">
      <c r="B91" t="s">
        <v>127</v>
      </c>
      <c r="C91">
        <f>MEDIAN(C32:C66)</f>
        <v>10</v>
      </c>
      <c r="D91">
        <f t="shared" ref="D91:E91" si="2">MEDIAN(D32:D66)</f>
        <v>180</v>
      </c>
      <c r="E91">
        <f t="shared" si="2"/>
        <v>110</v>
      </c>
    </row>
    <row r="92" spans="1:5">
      <c r="B92" t="s">
        <v>128</v>
      </c>
      <c r="C92">
        <f>MEDIAN(C67:C87)</f>
        <v>66</v>
      </c>
      <c r="D92">
        <f t="shared" ref="D92:E92" si="3">MEDIAN(D67:D87)</f>
        <v>160</v>
      </c>
      <c r="E92">
        <f t="shared" si="3"/>
        <v>110</v>
      </c>
    </row>
    <row r="94" spans="1:5">
      <c r="B94" t="s">
        <v>129</v>
      </c>
      <c r="C94">
        <f>C90/C89</f>
        <v>3</v>
      </c>
      <c r="D94">
        <f t="shared" ref="D94:E94" si="4">D90/D89</f>
        <v>1</v>
      </c>
      <c r="E94">
        <f t="shared" si="4"/>
        <v>1.0185185185185186</v>
      </c>
    </row>
    <row r="95" spans="1:5">
      <c r="B95" t="s">
        <v>130</v>
      </c>
      <c r="C95">
        <f>TTEST(C2:C31,C32:C87,2,2)</f>
        <v>0.44579842553451476</v>
      </c>
      <c r="D95">
        <f t="shared" ref="D95:E95" si="5">TTEST(D2:D31,D32:D87,2,2)</f>
        <v>0.89325664991785814</v>
      </c>
      <c r="E95">
        <f t="shared" si="5"/>
        <v>0.51629255598626433</v>
      </c>
    </row>
    <row r="97" spans="2:5">
      <c r="B97" t="s">
        <v>131</v>
      </c>
      <c r="C97">
        <f>C91/C92</f>
        <v>0.15151515151515152</v>
      </c>
      <c r="D97">
        <f t="shared" ref="D97:E97" si="6">D91/D92</f>
        <v>1.125</v>
      </c>
      <c r="E97">
        <f t="shared" si="6"/>
        <v>1</v>
      </c>
    </row>
    <row r="98" spans="2:5">
      <c r="B98" t="s">
        <v>132</v>
      </c>
      <c r="C98">
        <f>TTEST(C32:C66,C67:C87,2,2)</f>
        <v>0.7080800649759873</v>
      </c>
      <c r="D98">
        <f>TTEST(D32:D66,D67:D87,2,2)</f>
        <v>1.962720362019273E-2</v>
      </c>
      <c r="E98">
        <f>TTEST(E32:E66,E67:E87,2,2)</f>
        <v>0.75319336405132087</v>
      </c>
    </row>
    <row r="99" spans="2:5">
      <c r="B99" t="s">
        <v>133</v>
      </c>
      <c r="C99">
        <f>QUARTILE(C32:C66,1)</f>
        <v>4</v>
      </c>
      <c r="D99">
        <f>QUARTILE(D32:D66,1)</f>
        <v>160</v>
      </c>
      <c r="E99">
        <f>QUARTILE(E32:E66,1)</f>
        <v>100</v>
      </c>
    </row>
    <row r="100" spans="2:5">
      <c r="B100" t="s">
        <v>134</v>
      </c>
      <c r="C100">
        <f>QUARTILE(C32:C66,3)</f>
        <v>96</v>
      </c>
      <c r="D100">
        <f>QUARTILE(D32:D66,3)</f>
        <v>200</v>
      </c>
      <c r="E100">
        <f>QUARTILE(E32:E66,3)</f>
        <v>120</v>
      </c>
    </row>
    <row r="101" spans="2:5">
      <c r="B101" t="s">
        <v>135</v>
      </c>
      <c r="C101">
        <f>QUARTILE(C67:C87,1)</f>
        <v>21</v>
      </c>
      <c r="D101">
        <f>QUARTILE(D67:D87,1)</f>
        <v>150</v>
      </c>
      <c r="E101">
        <f>QUARTILE(E67:E87,1)</f>
        <v>99.75</v>
      </c>
    </row>
    <row r="102" spans="2:5">
      <c r="B102" t="s">
        <v>136</v>
      </c>
      <c r="C102">
        <f>QUARTILE(C67:C87,3)</f>
        <v>99</v>
      </c>
      <c r="D102">
        <f>QUARTILE(D67:D87,3)</f>
        <v>180</v>
      </c>
      <c r="E102">
        <f>QUARTILE(E67:E87,3)</f>
        <v>116.25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d</dc:creator>
  <cp:lastModifiedBy>Yun Ding</cp:lastModifiedBy>
  <dcterms:created xsi:type="dcterms:W3CDTF">2022-07-05T22:30:47Z</dcterms:created>
  <dcterms:modified xsi:type="dcterms:W3CDTF">2024-09-06T05:14:24Z</dcterms:modified>
</cp:coreProperties>
</file>