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esktop\Arduino practice\FishBot\"/>
    </mc:Choice>
  </mc:AlternateContent>
  <bookViews>
    <workbookView xWindow="0" yWindow="0" windowWidth="15345" windowHeight="4635"/>
  </bookViews>
  <sheets>
    <sheet name="Overall" sheetId="1" r:id="rId1"/>
    <sheet name="1" sheetId="2" r:id="rId2"/>
    <sheet name="2" sheetId="33" r:id="rId3"/>
    <sheet name="3" sheetId="34" r:id="rId4"/>
    <sheet name="4" sheetId="35" r:id="rId5"/>
    <sheet name="5" sheetId="36" r:id="rId6"/>
    <sheet name="6" sheetId="37" r:id="rId7"/>
    <sheet name="7" sheetId="38" r:id="rId8"/>
    <sheet name="8" sheetId="39" r:id="rId9"/>
    <sheet name="9" sheetId="40" r:id="rId10"/>
    <sheet name="10" sheetId="41" r:id="rId11"/>
    <sheet name="11" sheetId="42" r:id="rId12"/>
    <sheet name="12" sheetId="43" r:id="rId13"/>
    <sheet name="13" sheetId="44" r:id="rId14"/>
    <sheet name="14" sheetId="45" r:id="rId15"/>
    <sheet name="15" sheetId="46" r:id="rId16"/>
    <sheet name="16" sheetId="47" r:id="rId17"/>
    <sheet name="17" sheetId="48" r:id="rId18"/>
    <sheet name="18" sheetId="49" r:id="rId19"/>
    <sheet name="19" sheetId="50" r:id="rId20"/>
    <sheet name="20" sheetId="51" r:id="rId21"/>
    <sheet name="21" sheetId="52" r:id="rId22"/>
    <sheet name="22" sheetId="53" r:id="rId23"/>
    <sheet name="23" sheetId="54" r:id="rId24"/>
    <sheet name="24" sheetId="55" r:id="rId25"/>
    <sheet name="25" sheetId="56" r:id="rId26"/>
    <sheet name="26" sheetId="57" r:id="rId27"/>
    <sheet name="27" sheetId="58" r:id="rId28"/>
    <sheet name="28" sheetId="59" r:id="rId29"/>
    <sheet name="29" sheetId="60" r:id="rId30"/>
    <sheet name="30" sheetId="61" r:id="rId31"/>
  </sheets>
  <calcPr calcId="152511"/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5" i="1"/>
  <c r="E16" i="1"/>
  <c r="E17" i="1"/>
  <c r="E14" i="1"/>
  <c r="E7" i="1"/>
  <c r="E13" i="1"/>
  <c r="E12" i="1"/>
  <c r="E11" i="1"/>
  <c r="E6" i="1"/>
  <c r="E10" i="1"/>
  <c r="E8" i="1"/>
  <c r="H37" i="50" l="1"/>
  <c r="H37" i="58"/>
  <c r="G39" i="33"/>
  <c r="H39" i="33" s="1"/>
  <c r="G37" i="33"/>
  <c r="H37" i="33" s="1"/>
  <c r="G35" i="33"/>
  <c r="H35" i="33" s="1"/>
  <c r="G39" i="34"/>
  <c r="H39" i="34" s="1"/>
  <c r="G37" i="34"/>
  <c r="H37" i="34" s="1"/>
  <c r="G35" i="34"/>
  <c r="H35" i="34" s="1"/>
  <c r="G39" i="35"/>
  <c r="H39" i="35" s="1"/>
  <c r="G37" i="35"/>
  <c r="H37" i="35" s="1"/>
  <c r="G35" i="35"/>
  <c r="H35" i="35" s="1"/>
  <c r="G39" i="36"/>
  <c r="H39" i="36" s="1"/>
  <c r="G37" i="36"/>
  <c r="H37" i="36" s="1"/>
  <c r="G35" i="36"/>
  <c r="H35" i="36" s="1"/>
  <c r="G39" i="37"/>
  <c r="H39" i="37" s="1"/>
  <c r="G37" i="37"/>
  <c r="H37" i="37" s="1"/>
  <c r="G35" i="37"/>
  <c r="H35" i="37" s="1"/>
  <c r="G39" i="38"/>
  <c r="H39" i="38" s="1"/>
  <c r="G37" i="38"/>
  <c r="H37" i="38" s="1"/>
  <c r="G35" i="38"/>
  <c r="H35" i="38" s="1"/>
  <c r="G39" i="39"/>
  <c r="H39" i="39" s="1"/>
  <c r="G37" i="39"/>
  <c r="H37" i="39" s="1"/>
  <c r="G35" i="39"/>
  <c r="H35" i="39" s="1"/>
  <c r="G39" i="40"/>
  <c r="H39" i="40" s="1"/>
  <c r="G37" i="40"/>
  <c r="H37" i="40" s="1"/>
  <c r="G35" i="40"/>
  <c r="H35" i="40" s="1"/>
  <c r="G39" i="41"/>
  <c r="H39" i="41" s="1"/>
  <c r="G37" i="41"/>
  <c r="H37" i="41" s="1"/>
  <c r="G35" i="41"/>
  <c r="H35" i="41" s="1"/>
  <c r="G39" i="42"/>
  <c r="H39" i="42" s="1"/>
  <c r="G37" i="42"/>
  <c r="H37" i="42" s="1"/>
  <c r="G35" i="42"/>
  <c r="H35" i="42" s="1"/>
  <c r="G39" i="43"/>
  <c r="H39" i="43" s="1"/>
  <c r="G37" i="43"/>
  <c r="H37" i="43" s="1"/>
  <c r="G35" i="43"/>
  <c r="H35" i="43" s="1"/>
  <c r="G39" i="44"/>
  <c r="H39" i="44" s="1"/>
  <c r="G37" i="44"/>
  <c r="H37" i="44" s="1"/>
  <c r="G35" i="44"/>
  <c r="H35" i="44" s="1"/>
  <c r="G39" i="45"/>
  <c r="H39" i="45" s="1"/>
  <c r="G37" i="45"/>
  <c r="H37" i="45" s="1"/>
  <c r="G35" i="45"/>
  <c r="H35" i="45" s="1"/>
  <c r="G39" i="46"/>
  <c r="H39" i="46" s="1"/>
  <c r="G37" i="46"/>
  <c r="H37" i="46" s="1"/>
  <c r="G35" i="46"/>
  <c r="H35" i="46" s="1"/>
  <c r="G39" i="47"/>
  <c r="H39" i="47" s="1"/>
  <c r="G37" i="47"/>
  <c r="H37" i="47" s="1"/>
  <c r="G35" i="47"/>
  <c r="H35" i="47" s="1"/>
  <c r="G39" i="48"/>
  <c r="H39" i="48" s="1"/>
  <c r="G37" i="48"/>
  <c r="H37" i="48" s="1"/>
  <c r="G35" i="48"/>
  <c r="H35" i="48" s="1"/>
  <c r="G39" i="49"/>
  <c r="H39" i="49" s="1"/>
  <c r="G37" i="49"/>
  <c r="H37" i="49" s="1"/>
  <c r="G35" i="49"/>
  <c r="H35" i="49" s="1"/>
  <c r="G39" i="50"/>
  <c r="H39" i="50" s="1"/>
  <c r="G37" i="50"/>
  <c r="G35" i="50"/>
  <c r="H35" i="50" s="1"/>
  <c r="G39" i="51"/>
  <c r="H39" i="51" s="1"/>
  <c r="G37" i="51"/>
  <c r="H37" i="51" s="1"/>
  <c r="G35" i="51"/>
  <c r="H35" i="51" s="1"/>
  <c r="G39" i="52"/>
  <c r="H39" i="52" s="1"/>
  <c r="G37" i="52"/>
  <c r="H37" i="52" s="1"/>
  <c r="G35" i="52"/>
  <c r="H35" i="52" s="1"/>
  <c r="G39" i="53"/>
  <c r="H39" i="53" s="1"/>
  <c r="G37" i="53"/>
  <c r="H37" i="53" s="1"/>
  <c r="G35" i="53"/>
  <c r="H35" i="53" s="1"/>
  <c r="G39" i="54"/>
  <c r="H39" i="54" s="1"/>
  <c r="G37" i="54"/>
  <c r="H37" i="54" s="1"/>
  <c r="G35" i="54"/>
  <c r="H35" i="54" s="1"/>
  <c r="G39" i="55"/>
  <c r="H39" i="55" s="1"/>
  <c r="G37" i="55"/>
  <c r="H37" i="55" s="1"/>
  <c r="G35" i="55"/>
  <c r="H35" i="55" s="1"/>
  <c r="G39" i="56"/>
  <c r="H39" i="56" s="1"/>
  <c r="G37" i="56"/>
  <c r="H37" i="56" s="1"/>
  <c r="G35" i="56"/>
  <c r="H35" i="56" s="1"/>
  <c r="G39" i="57"/>
  <c r="H39" i="57" s="1"/>
  <c r="G37" i="57"/>
  <c r="H37" i="57" s="1"/>
  <c r="G35" i="57"/>
  <c r="H35" i="57" s="1"/>
  <c r="G39" i="58"/>
  <c r="H39" i="58" s="1"/>
  <c r="G37" i="58"/>
  <c r="G35" i="58"/>
  <c r="H35" i="58" s="1"/>
  <c r="G39" i="59"/>
  <c r="H39" i="59" s="1"/>
  <c r="G37" i="59"/>
  <c r="H37" i="59" s="1"/>
  <c r="G35" i="59"/>
  <c r="H35" i="59" s="1"/>
  <c r="G39" i="60"/>
  <c r="H39" i="60" s="1"/>
  <c r="G37" i="60"/>
  <c r="H37" i="60" s="1"/>
  <c r="G35" i="60"/>
  <c r="H35" i="60" s="1"/>
  <c r="G39" i="61"/>
  <c r="H39" i="61" s="1"/>
  <c r="G37" i="61"/>
  <c r="H37" i="61" s="1"/>
  <c r="G35" i="61"/>
  <c r="H35" i="61" s="1"/>
  <c r="G39" i="2"/>
  <c r="H39" i="2" s="1"/>
  <c r="G37" i="2"/>
  <c r="H37" i="2" s="1"/>
  <c r="G35" i="2"/>
  <c r="H35" i="2" s="1"/>
  <c r="G33" i="33"/>
  <c r="H33" i="33" s="1"/>
  <c r="G33" i="34"/>
  <c r="H33" i="34" s="1"/>
  <c r="G33" i="35"/>
  <c r="H33" i="35" s="1"/>
  <c r="G33" i="36"/>
  <c r="H33" i="36" s="1"/>
  <c r="G33" i="37"/>
  <c r="H33" i="37" s="1"/>
  <c r="G33" i="38"/>
  <c r="H33" i="38" s="1"/>
  <c r="G33" i="39"/>
  <c r="H33" i="39" s="1"/>
  <c r="G33" i="40"/>
  <c r="H33" i="40" s="1"/>
  <c r="G33" i="41"/>
  <c r="H33" i="41" s="1"/>
  <c r="G33" i="42"/>
  <c r="H33" i="42" s="1"/>
  <c r="G33" i="43"/>
  <c r="H33" i="43" s="1"/>
  <c r="G33" i="44"/>
  <c r="H33" i="44" s="1"/>
  <c r="G33" i="45"/>
  <c r="H33" i="45" s="1"/>
  <c r="G33" i="46"/>
  <c r="H33" i="46" s="1"/>
  <c r="G33" i="47"/>
  <c r="H33" i="47" s="1"/>
  <c r="G33" i="48"/>
  <c r="H33" i="48" s="1"/>
  <c r="G33" i="49"/>
  <c r="H33" i="49" s="1"/>
  <c r="G33" i="50"/>
  <c r="H33" i="50" s="1"/>
  <c r="G33" i="51"/>
  <c r="H33" i="51" s="1"/>
  <c r="G33" i="52"/>
  <c r="H33" i="52" s="1"/>
  <c r="G33" i="53"/>
  <c r="H33" i="53" s="1"/>
  <c r="G33" i="54"/>
  <c r="H33" i="54" s="1"/>
  <c r="G33" i="55"/>
  <c r="H33" i="55" s="1"/>
  <c r="G33" i="56"/>
  <c r="H33" i="56" s="1"/>
  <c r="G33" i="57"/>
  <c r="H33" i="57" s="1"/>
  <c r="G33" i="58"/>
  <c r="H33" i="58" s="1"/>
  <c r="G33" i="59"/>
  <c r="H33" i="59" s="1"/>
  <c r="G33" i="60"/>
  <c r="H33" i="60" s="1"/>
  <c r="G33" i="61"/>
  <c r="H33" i="61" s="1"/>
  <c r="G33" i="2"/>
  <c r="H33" i="2" s="1"/>
  <c r="H8" i="33"/>
  <c r="H8" i="34"/>
  <c r="H8" i="35"/>
  <c r="H8" i="36"/>
  <c r="H8" i="37"/>
  <c r="H8" i="38"/>
  <c r="H8" i="39"/>
  <c r="H8" i="40"/>
  <c r="H8" i="41"/>
  <c r="H8" i="42"/>
  <c r="H8" i="43"/>
  <c r="H8" i="44"/>
  <c r="H8" i="45"/>
  <c r="H8" i="46"/>
  <c r="H8" i="47"/>
  <c r="H8" i="48"/>
  <c r="H8" i="49"/>
  <c r="H8" i="50"/>
  <c r="H8" i="51"/>
  <c r="H8" i="52"/>
  <c r="H8" i="53"/>
  <c r="H8" i="54"/>
  <c r="H8" i="55"/>
  <c r="H8" i="56"/>
  <c r="H8" i="57"/>
  <c r="H8" i="58"/>
  <c r="H8" i="59"/>
  <c r="H8" i="60"/>
  <c r="H8" i="61"/>
  <c r="H8" i="2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7" i="1"/>
  <c r="C13" i="1"/>
  <c r="C12" i="1"/>
  <c r="C11" i="1"/>
  <c r="C6" i="1"/>
  <c r="C10" i="1"/>
  <c r="C8" i="1"/>
  <c r="C9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7" i="1"/>
  <c r="B13" i="1"/>
  <c r="B12" i="1"/>
  <c r="B11" i="1"/>
  <c r="B6" i="1"/>
  <c r="B10" i="1"/>
  <c r="B8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7" i="1"/>
  <c r="A13" i="1"/>
  <c r="A12" i="1"/>
  <c r="A11" i="1"/>
  <c r="A6" i="1"/>
  <c r="A10" i="1"/>
  <c r="A8" i="1"/>
  <c r="A9" i="1"/>
  <c r="B30" i="61"/>
  <c r="A30" i="61"/>
  <c r="B29" i="61"/>
  <c r="A29" i="61"/>
  <c r="B28" i="61"/>
  <c r="A28" i="61"/>
  <c r="H23" i="61"/>
  <c r="H20" i="61"/>
  <c r="H17" i="61"/>
  <c r="H14" i="61"/>
  <c r="H11" i="61"/>
  <c r="B30" i="60"/>
  <c r="A30" i="60"/>
  <c r="B29" i="60"/>
  <c r="A29" i="60"/>
  <c r="B28" i="60"/>
  <c r="A28" i="60"/>
  <c r="H23" i="60"/>
  <c r="H20" i="60"/>
  <c r="H17" i="60"/>
  <c r="H14" i="60"/>
  <c r="H11" i="60"/>
  <c r="B30" i="59"/>
  <c r="A30" i="59"/>
  <c r="B29" i="59"/>
  <c r="A29" i="59"/>
  <c r="B28" i="59"/>
  <c r="A28" i="59"/>
  <c r="H23" i="59"/>
  <c r="H20" i="59"/>
  <c r="H17" i="59"/>
  <c r="H14" i="59"/>
  <c r="H11" i="59"/>
  <c r="B30" i="58"/>
  <c r="A30" i="58"/>
  <c r="B29" i="58"/>
  <c r="A29" i="58"/>
  <c r="B28" i="58"/>
  <c r="A28" i="58"/>
  <c r="H23" i="58"/>
  <c r="H20" i="58"/>
  <c r="H17" i="58"/>
  <c r="H14" i="58"/>
  <c r="H11" i="58"/>
  <c r="B30" i="57"/>
  <c r="A30" i="57"/>
  <c r="B29" i="57"/>
  <c r="A29" i="57"/>
  <c r="B28" i="57"/>
  <c r="A28" i="57"/>
  <c r="H23" i="57"/>
  <c r="H20" i="57"/>
  <c r="H17" i="57"/>
  <c r="H14" i="57"/>
  <c r="H11" i="57"/>
  <c r="B30" i="56"/>
  <c r="A30" i="56"/>
  <c r="B29" i="56"/>
  <c r="A29" i="56"/>
  <c r="B28" i="56"/>
  <c r="A28" i="56"/>
  <c r="H23" i="56"/>
  <c r="H20" i="56"/>
  <c r="H17" i="56"/>
  <c r="H14" i="56"/>
  <c r="H11" i="56"/>
  <c r="B30" i="55"/>
  <c r="A30" i="55"/>
  <c r="B29" i="55"/>
  <c r="A29" i="55"/>
  <c r="B28" i="55"/>
  <c r="A28" i="55"/>
  <c r="H23" i="55"/>
  <c r="H20" i="55"/>
  <c r="H17" i="55"/>
  <c r="H14" i="55"/>
  <c r="H11" i="55"/>
  <c r="B30" i="54"/>
  <c r="A30" i="54"/>
  <c r="B29" i="54"/>
  <c r="B28" i="54"/>
  <c r="A28" i="54"/>
  <c r="H23" i="54"/>
  <c r="H20" i="54"/>
  <c r="H17" i="54"/>
  <c r="H14" i="54"/>
  <c r="H11" i="54"/>
  <c r="H26" i="54" s="1"/>
  <c r="B30" i="53"/>
  <c r="A30" i="53"/>
  <c r="B29" i="53"/>
  <c r="B28" i="53"/>
  <c r="A28" i="53"/>
  <c r="H23" i="53"/>
  <c r="H20" i="53"/>
  <c r="H17" i="53"/>
  <c r="H14" i="53"/>
  <c r="H11" i="53"/>
  <c r="B30" i="52"/>
  <c r="A30" i="52"/>
  <c r="B29" i="52"/>
  <c r="B28" i="52"/>
  <c r="A28" i="52"/>
  <c r="H23" i="52"/>
  <c r="H20" i="52"/>
  <c r="H17" i="52"/>
  <c r="H14" i="52"/>
  <c r="H11" i="52"/>
  <c r="H26" i="52" s="1"/>
  <c r="B30" i="51"/>
  <c r="A30" i="51"/>
  <c r="B29" i="51"/>
  <c r="B28" i="51"/>
  <c r="A28" i="51"/>
  <c r="H23" i="51"/>
  <c r="H20" i="51"/>
  <c r="H17" i="51"/>
  <c r="H14" i="51"/>
  <c r="H11" i="51"/>
  <c r="B30" i="50"/>
  <c r="A30" i="50"/>
  <c r="B29" i="50"/>
  <c r="B28" i="50"/>
  <c r="A28" i="50"/>
  <c r="H23" i="50"/>
  <c r="H20" i="50"/>
  <c r="H17" i="50"/>
  <c r="H14" i="50"/>
  <c r="H11" i="50"/>
  <c r="H26" i="50" s="1"/>
  <c r="B30" i="49"/>
  <c r="A30" i="49"/>
  <c r="B29" i="49"/>
  <c r="B28" i="49"/>
  <c r="A28" i="49"/>
  <c r="H23" i="49"/>
  <c r="H20" i="49"/>
  <c r="H17" i="49"/>
  <c r="H14" i="49"/>
  <c r="H11" i="49"/>
  <c r="B30" i="48"/>
  <c r="A30" i="48"/>
  <c r="B29" i="48"/>
  <c r="B28" i="48"/>
  <c r="A28" i="48"/>
  <c r="H23" i="48"/>
  <c r="H20" i="48"/>
  <c r="H17" i="48"/>
  <c r="H14" i="48"/>
  <c r="H11" i="48"/>
  <c r="H26" i="48" s="1"/>
  <c r="B30" i="47"/>
  <c r="A30" i="47"/>
  <c r="B29" i="47"/>
  <c r="B28" i="47"/>
  <c r="A28" i="47"/>
  <c r="H23" i="47"/>
  <c r="H20" i="47"/>
  <c r="H17" i="47"/>
  <c r="H14" i="47"/>
  <c r="H11" i="47"/>
  <c r="B30" i="46"/>
  <c r="A30" i="46"/>
  <c r="B29" i="46"/>
  <c r="B28" i="46"/>
  <c r="A28" i="46"/>
  <c r="H23" i="46"/>
  <c r="H20" i="46"/>
  <c r="H17" i="46"/>
  <c r="H14" i="46"/>
  <c r="H11" i="46"/>
  <c r="H26" i="46" s="1"/>
  <c r="B30" i="45"/>
  <c r="A30" i="45"/>
  <c r="B29" i="45"/>
  <c r="B28" i="45"/>
  <c r="A28" i="45"/>
  <c r="H23" i="45"/>
  <c r="H20" i="45"/>
  <c r="H17" i="45"/>
  <c r="H14" i="45"/>
  <c r="H11" i="45"/>
  <c r="B30" i="44"/>
  <c r="A30" i="44"/>
  <c r="B29" i="44"/>
  <c r="B28" i="44"/>
  <c r="A28" i="44"/>
  <c r="H23" i="44"/>
  <c r="H20" i="44"/>
  <c r="H17" i="44"/>
  <c r="H14" i="44"/>
  <c r="H11" i="44"/>
  <c r="B30" i="43"/>
  <c r="A30" i="43"/>
  <c r="B29" i="43"/>
  <c r="B28" i="43"/>
  <c r="A28" i="43"/>
  <c r="H23" i="43"/>
  <c r="H20" i="43"/>
  <c r="H17" i="43"/>
  <c r="H14" i="43"/>
  <c r="H11" i="43"/>
  <c r="B30" i="42"/>
  <c r="A30" i="42"/>
  <c r="B29" i="42"/>
  <c r="B28" i="42"/>
  <c r="A28" i="42"/>
  <c r="H23" i="42"/>
  <c r="H20" i="42"/>
  <c r="H17" i="42"/>
  <c r="H14" i="42"/>
  <c r="H11" i="42"/>
  <c r="B30" i="41"/>
  <c r="A30" i="41"/>
  <c r="B29" i="41"/>
  <c r="B28" i="41"/>
  <c r="A28" i="41"/>
  <c r="H23" i="41"/>
  <c r="H20" i="41"/>
  <c r="H17" i="41"/>
  <c r="H14" i="41"/>
  <c r="H11" i="41"/>
  <c r="B30" i="40"/>
  <c r="A30" i="40"/>
  <c r="B29" i="40"/>
  <c r="B28" i="40"/>
  <c r="A28" i="40"/>
  <c r="H23" i="40"/>
  <c r="H20" i="40"/>
  <c r="H17" i="40"/>
  <c r="H14" i="40"/>
  <c r="H11" i="40"/>
  <c r="B30" i="39"/>
  <c r="A30" i="39"/>
  <c r="B29" i="39"/>
  <c r="B28" i="39"/>
  <c r="A28" i="39"/>
  <c r="H23" i="39"/>
  <c r="H20" i="39"/>
  <c r="H17" i="39"/>
  <c r="H14" i="39"/>
  <c r="H11" i="39"/>
  <c r="B30" i="38"/>
  <c r="A30" i="38"/>
  <c r="B29" i="38"/>
  <c r="B28" i="38"/>
  <c r="A28" i="38"/>
  <c r="H23" i="38"/>
  <c r="H20" i="38"/>
  <c r="H17" i="38"/>
  <c r="H14" i="38"/>
  <c r="H11" i="38"/>
  <c r="B30" i="37"/>
  <c r="A30" i="37"/>
  <c r="B29" i="37"/>
  <c r="B28" i="37"/>
  <c r="A28" i="37"/>
  <c r="H23" i="37"/>
  <c r="H20" i="37"/>
  <c r="H17" i="37"/>
  <c r="H14" i="37"/>
  <c r="H11" i="37"/>
  <c r="B30" i="36"/>
  <c r="A30" i="36"/>
  <c r="B29" i="36"/>
  <c r="B28" i="36"/>
  <c r="A28" i="36"/>
  <c r="H23" i="36"/>
  <c r="H20" i="36"/>
  <c r="H17" i="36"/>
  <c r="H14" i="36"/>
  <c r="H11" i="36"/>
  <c r="B30" i="35"/>
  <c r="A30" i="35"/>
  <c r="B29" i="35"/>
  <c r="B28" i="35"/>
  <c r="A28" i="35"/>
  <c r="H23" i="35"/>
  <c r="H20" i="35"/>
  <c r="H17" i="35"/>
  <c r="H14" i="35"/>
  <c r="H11" i="35"/>
  <c r="B30" i="34"/>
  <c r="A30" i="34"/>
  <c r="B29" i="34"/>
  <c r="B28" i="34"/>
  <c r="A28" i="34"/>
  <c r="H23" i="34"/>
  <c r="H20" i="34"/>
  <c r="H17" i="34"/>
  <c r="H14" i="34"/>
  <c r="H11" i="34"/>
  <c r="B30" i="33"/>
  <c r="A30" i="33"/>
  <c r="B29" i="33"/>
  <c r="B28" i="33"/>
  <c r="A28" i="33"/>
  <c r="H23" i="33"/>
  <c r="H20" i="33"/>
  <c r="H17" i="33"/>
  <c r="H14" i="33"/>
  <c r="H11" i="33"/>
  <c r="A28" i="2"/>
  <c r="B28" i="2"/>
  <c r="B29" i="2"/>
  <c r="A30" i="2"/>
  <c r="B30" i="2"/>
  <c r="H23" i="2"/>
  <c r="H20" i="2"/>
  <c r="H17" i="2"/>
  <c r="H14" i="2"/>
  <c r="H11" i="2"/>
  <c r="B9" i="1"/>
  <c r="H26" i="35" l="1"/>
  <c r="H26" i="58"/>
  <c r="H26" i="56"/>
  <c r="D30" i="1" s="1"/>
  <c r="H26" i="60"/>
  <c r="H26" i="37"/>
  <c r="H26" i="39"/>
  <c r="D7" i="1" s="1"/>
  <c r="H26" i="41"/>
  <c r="H26" i="43"/>
  <c r="H41" i="61"/>
  <c r="H41" i="59"/>
  <c r="H41" i="57"/>
  <c r="H41" i="53"/>
  <c r="H41" i="51"/>
  <c r="H41" i="49"/>
  <c r="H41" i="47"/>
  <c r="H41" i="45"/>
  <c r="H41" i="43"/>
  <c r="H41" i="41"/>
  <c r="H41" i="39"/>
  <c r="H41" i="37"/>
  <c r="H41" i="35"/>
  <c r="H41" i="33"/>
  <c r="H41" i="2"/>
  <c r="H41" i="60"/>
  <c r="H41" i="58"/>
  <c r="H41" i="56"/>
  <c r="H41" i="54"/>
  <c r="H41" i="52"/>
  <c r="H41" i="50"/>
  <c r="H41" i="48"/>
  <c r="H41" i="46"/>
  <c r="H41" i="44"/>
  <c r="H41" i="42"/>
  <c r="H41" i="40"/>
  <c r="H41" i="38"/>
  <c r="H41" i="36"/>
  <c r="H41" i="34"/>
  <c r="H41" i="55"/>
  <c r="H26" i="2"/>
  <c r="D9" i="1" s="1"/>
  <c r="H26" i="33"/>
  <c r="H26" i="34"/>
  <c r="D10" i="1" s="1"/>
  <c r="H26" i="36"/>
  <c r="H26" i="38"/>
  <c r="D13" i="1" s="1"/>
  <c r="H26" i="40"/>
  <c r="H26" i="42"/>
  <c r="H26" i="44"/>
  <c r="D18" i="1" s="1"/>
  <c r="H26" i="45"/>
  <c r="D19" i="1" s="1"/>
  <c r="H26" i="47"/>
  <c r="H26" i="49"/>
  <c r="H26" i="51"/>
  <c r="H26" i="53"/>
  <c r="D27" i="1" s="1"/>
  <c r="H26" i="55"/>
  <c r="H26" i="57"/>
  <c r="H26" i="59"/>
  <c r="E2" i="59" s="1"/>
  <c r="F33" i="1" s="1"/>
  <c r="H26" i="61"/>
  <c r="D35" i="1" s="1"/>
  <c r="D20" i="1"/>
  <c r="D21" i="1"/>
  <c r="D22" i="1"/>
  <c r="D8" i="1"/>
  <c r="D6" i="1"/>
  <c r="D16" i="1"/>
  <c r="D17" i="1"/>
  <c r="D23" i="1"/>
  <c r="D24" i="1"/>
  <c r="D25" i="1"/>
  <c r="D26" i="1"/>
  <c r="D28" i="1"/>
  <c r="D29" i="1"/>
  <c r="D31" i="1"/>
  <c r="D32" i="1"/>
  <c r="D33" i="1"/>
  <c r="D34" i="1"/>
  <c r="D11" i="1"/>
  <c r="D12" i="1"/>
  <c r="D14" i="1"/>
  <c r="D15" i="1"/>
  <c r="E2" i="45" l="1"/>
  <c r="F19" i="1" s="1"/>
  <c r="E2" i="34"/>
  <c r="F10" i="1" s="1"/>
  <c r="E2" i="40"/>
  <c r="F14" i="1" s="1"/>
  <c r="E2" i="50"/>
  <c r="F24" i="1" s="1"/>
  <c r="E2" i="33"/>
  <c r="F8" i="1" s="1"/>
  <c r="E2" i="48"/>
  <c r="F22" i="1" s="1"/>
  <c r="E2" i="55"/>
  <c r="F29" i="1" s="1"/>
  <c r="E2" i="61"/>
  <c r="F35" i="1" s="1"/>
  <c r="E2" i="57"/>
  <c r="F31" i="1" s="1"/>
  <c r="E2" i="52"/>
  <c r="F26" i="1" s="1"/>
  <c r="E2" i="47"/>
  <c r="F21" i="1" s="1"/>
  <c r="E2" i="42"/>
  <c r="F16" i="1" s="1"/>
  <c r="E2" i="36"/>
  <c r="F11" i="1" s="1"/>
  <c r="E2" i="60"/>
  <c r="F34" i="1" s="1"/>
  <c r="E2" i="58"/>
  <c r="F32" i="1" s="1"/>
  <c r="E2" i="56"/>
  <c r="F30" i="1" s="1"/>
  <c r="E2" i="53"/>
  <c r="F27" i="1" s="1"/>
  <c r="E2" i="51"/>
  <c r="F25" i="1" s="1"/>
  <c r="E2" i="49"/>
  <c r="F23" i="1" s="1"/>
  <c r="E2" i="46"/>
  <c r="F20" i="1" s="1"/>
  <c r="E2" i="43"/>
  <c r="F17" i="1" s="1"/>
  <c r="E2" i="41"/>
  <c r="F15" i="1" s="1"/>
  <c r="E2" i="39"/>
  <c r="F7" i="1" s="1"/>
  <c r="E2" i="38"/>
  <c r="F13" i="1" s="1"/>
  <c r="E2" i="37"/>
  <c r="F12" i="1" s="1"/>
  <c r="E2" i="35"/>
  <c r="F6" i="1" s="1"/>
  <c r="E2" i="2"/>
  <c r="F9" i="1" s="1"/>
  <c r="E9" i="1"/>
  <c r="E2" i="54"/>
  <c r="F28" i="1" s="1"/>
  <c r="E2" i="44"/>
  <c r="F18" i="1" s="1"/>
  <c r="G18" i="1" l="1"/>
  <c r="G7" i="1"/>
  <c r="G25" i="1"/>
  <c r="G17" i="1"/>
  <c r="G34" i="1"/>
  <c r="G9" i="1"/>
  <c r="G15" i="1"/>
  <c r="G20" i="1"/>
  <c r="G30" i="1"/>
  <c r="G22" i="1"/>
  <c r="G28" i="1"/>
  <c r="G14" i="1"/>
  <c r="G19" i="1"/>
  <c r="G24" i="1"/>
  <c r="G29" i="1"/>
  <c r="G33" i="1"/>
  <c r="G8" i="1"/>
  <c r="G27" i="1"/>
  <c r="G10" i="1"/>
  <c r="G12" i="1"/>
  <c r="G13" i="1"/>
  <c r="G11" i="1"/>
  <c r="G16" i="1"/>
  <c r="G21" i="1"/>
  <c r="G26" i="1"/>
  <c r="G31" i="1"/>
  <c r="G35" i="1"/>
  <c r="G23" i="1"/>
  <c r="G32" i="1"/>
  <c r="G6" i="1"/>
</calcChain>
</file>

<file path=xl/sharedStrings.xml><?xml version="1.0" encoding="utf-8"?>
<sst xmlns="http://schemas.openxmlformats.org/spreadsheetml/2006/main" count="1486" uniqueCount="84">
  <si>
    <t>School</t>
  </si>
  <si>
    <t>Points</t>
  </si>
  <si>
    <t>Robot Testing</t>
  </si>
  <si>
    <t>Score</t>
  </si>
  <si>
    <t>Total Score</t>
  </si>
  <si>
    <t>Total Testing Score</t>
  </si>
  <si>
    <t>Team #</t>
  </si>
  <si>
    <t>Total</t>
  </si>
  <si>
    <t>Team Name</t>
  </si>
  <si>
    <t>Testing</t>
  </si>
  <si>
    <t>Judge 1</t>
  </si>
  <si>
    <t>Judge 2</t>
  </si>
  <si>
    <t>Judge 3</t>
  </si>
  <si>
    <t>Judge 4</t>
  </si>
  <si>
    <t>Rank</t>
  </si>
  <si>
    <t xml:space="preserve"> #</t>
  </si>
  <si>
    <t>Team</t>
  </si>
  <si>
    <t>Judge 5</t>
  </si>
  <si>
    <t xml:space="preserve"> </t>
  </si>
  <si>
    <t>Note:  Bold Items are formula driven</t>
  </si>
  <si>
    <t xml:space="preserve">Overall Scores </t>
  </si>
  <si>
    <t>(All items are formula driven, DO NOT TYPE ON THIS SHEET)</t>
  </si>
  <si>
    <t>Exhibit Session Scoring</t>
  </si>
  <si>
    <t xml:space="preserve">1.  Design Evolution </t>
  </si>
  <si>
    <t>(20 max)</t>
  </si>
  <si>
    <t>Exhibit Total</t>
  </si>
  <si>
    <t>2. Robot Operation</t>
  </si>
  <si>
    <t xml:space="preserve">           Describe the design process from the initial ideas to the final solution.</t>
  </si>
  <si>
    <t>3.  Fabrication Methods</t>
  </si>
  <si>
    <t xml:space="preserve">4.  Design Analysis </t>
  </si>
  <si>
    <t xml:space="preserve">5.  Exhibit Quality </t>
  </si>
  <si>
    <t>6.  Captain Scoring</t>
  </si>
  <si>
    <t xml:space="preserve">           Discuss how the robot works. </t>
  </si>
  <si>
    <t xml:space="preserve">           Explain how the robot was fabricated.</t>
  </si>
  <si>
    <t xml:space="preserve">           Team and exhibit appearance, technical expertise, communication skills, visual aids.</t>
  </si>
  <si>
    <t xml:space="preserve">           Captains from all other schools score the team from 0-20.</t>
  </si>
  <si>
    <t xml:space="preserve">           Why the design is optimal based upon performance, cost, and environmental impact.</t>
  </si>
  <si>
    <t>Time Bonus:</t>
  </si>
  <si>
    <t>Trial #</t>
  </si>
  <si>
    <t>Time Bonus</t>
  </si>
  <si>
    <t>Trial Score</t>
  </si>
  <si>
    <t>Exhibit</t>
  </si>
  <si>
    <t>=H26+K41</t>
  </si>
  <si>
    <t xml:space="preserve">           Describe the design process  decisions from the initial ideas to the final solution.</t>
  </si>
  <si>
    <t>=SUM(H33,H35,H37,H39)</t>
  </si>
  <si>
    <t>=SUM(H8,H11,H14,H17,H20,H23)</t>
  </si>
  <si>
    <t xml:space="preserve">  'CELL H8 : =(SUM(I8:M8) - MIN(I8:M8) - MAX(I8:M8))/3</t>
  </si>
  <si>
    <t>Fish Score:</t>
  </si>
  <si>
    <t>120 - Time(s) to complete perfect run</t>
  </si>
  <si>
    <r>
      <rPr>
        <b/>
        <sz val="11"/>
        <color theme="1"/>
        <rFont val="Calibri"/>
        <family val="2"/>
        <scheme val="minor"/>
      </rPr>
      <t>Non</t>
    </r>
    <r>
      <rPr>
        <sz val="11"/>
        <color theme="1"/>
        <rFont val="Calibri"/>
        <family val="2"/>
        <scheme val="minor"/>
      </rPr>
      <t>-Matching Fish Deposited</t>
    </r>
  </si>
  <si>
    <r>
      <t>Non</t>
    </r>
    <r>
      <rPr>
        <sz val="11"/>
        <color theme="1"/>
        <rFont val="Calibri"/>
        <family val="2"/>
        <scheme val="minor"/>
      </rPr>
      <t>-Matching Fish Deposited</t>
    </r>
  </si>
  <si>
    <r>
      <rPr>
        <b/>
        <sz val="11"/>
        <color theme="1"/>
        <rFont val="Calibri"/>
        <family val="2"/>
        <scheme val="minor"/>
      </rPr>
      <t>Matching</t>
    </r>
    <r>
      <rPr>
        <sz val="11"/>
        <color theme="1"/>
        <rFont val="Calibri"/>
        <family val="2"/>
        <scheme val="minor"/>
      </rPr>
      <t xml:space="preserve"> Fish Deposited</t>
    </r>
  </si>
  <si>
    <r>
      <t>Matching</t>
    </r>
    <r>
      <rPr>
        <sz val="11"/>
        <color theme="1"/>
        <rFont val="Calibri"/>
        <family val="2"/>
        <scheme val="minor"/>
      </rPr>
      <t xml:space="preserve"> Fish Deposited</t>
    </r>
  </si>
  <si>
    <t>Trial Time (sec)</t>
  </si>
  <si>
    <t>Perfect Run = 12 fish deposited in matching</t>
  </si>
  <si>
    <t>box</t>
  </si>
  <si>
    <t>5 points: Fish deposited in non-matching box</t>
  </si>
  <si>
    <t>10 points: Fish deposited in matching box</t>
  </si>
  <si>
    <t>=5*D33 + 10*E33 + G33</t>
  </si>
  <si>
    <r>
      <t xml:space="preserve">Note:  </t>
    </r>
    <r>
      <rPr>
        <b/>
        <sz val="12"/>
        <color rgb="FFC00000"/>
        <rFont val="Calibri"/>
        <family val="2"/>
        <scheme val="minor"/>
      </rPr>
      <t>RED</t>
    </r>
    <r>
      <rPr>
        <b/>
        <sz val="12"/>
        <color theme="1"/>
        <rFont val="Calibri"/>
        <family val="2"/>
        <scheme val="minor"/>
      </rPr>
      <t xml:space="preserve"> Cells contain formulas, DO NOT TYPE IN THESE CELLS</t>
    </r>
  </si>
  <si>
    <t>ENR259 Robot Testing 4 Competition Sp2015</t>
  </si>
  <si>
    <t>Instructor</t>
  </si>
  <si>
    <t>Deadliest Catch</t>
  </si>
  <si>
    <t>Gamory</t>
  </si>
  <si>
    <t>Fishy Engineering</t>
  </si>
  <si>
    <t>Wadach</t>
  </si>
  <si>
    <t>Kumar</t>
  </si>
  <si>
    <t>Murdoch's Minions</t>
  </si>
  <si>
    <t>Bag n' Tag</t>
  </si>
  <si>
    <t>Megaladon</t>
  </si>
  <si>
    <t>HMS Victory</t>
  </si>
  <si>
    <t>The Original Deadliest Catch™</t>
  </si>
  <si>
    <t>Reel Time</t>
  </si>
  <si>
    <t>To Be Announced</t>
  </si>
  <si>
    <t>The Professional Perfectionists</t>
  </si>
  <si>
    <t>Starfish</t>
  </si>
  <si>
    <t>PK4</t>
  </si>
  <si>
    <t>The A Squad</t>
  </si>
  <si>
    <t>Shark Week</t>
  </si>
  <si>
    <t>Specifically Nick's Team</t>
  </si>
  <si>
    <t>Fisherman's Friend</t>
  </si>
  <si>
    <t>Night Shift</t>
  </si>
  <si>
    <t>Flosenzier</t>
  </si>
  <si>
    <t>Sad Chuckle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</si>
</sst>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2" fillId="0" borderId="0" xfId="0" applyFont="1" applyBorder="1" applyAlignment="1">
      <alignment horizontal="center"/>
    </xf>
    <xf numFmtId="0" fontId="1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quotePrefix="1"/>
    <xf numFmtId="0" fontId="0" fillId="0" borderId="0" xfId="0" quotePrefix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2" fontId="2" fillId="2" borderId="13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5" fillId="0" borderId="7" xfId="0" applyFont="1" applyBorder="1"/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quotePrefix="1" applyBorder="1" applyAlignment="1">
      <alignment horizontal="left"/>
    </xf>
    <xf numFmtId="0" fontId="0" fillId="0" borderId="12" xfId="0" applyBorder="1"/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9" xfId="0" applyFill="1" applyBorder="1"/>
    <xf numFmtId="0" fontId="5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3" borderId="2" xfId="0" applyFont="1" applyFill="1" applyBorder="1"/>
    <xf numFmtId="0" fontId="6" fillId="3" borderId="2" xfId="0" applyFont="1" applyFill="1" applyBorder="1" applyAlignment="1">
      <alignment horizontal="center"/>
    </xf>
    <xf numFmtId="0" fontId="6" fillId="0" borderId="7" xfId="0" applyFont="1" applyBorder="1"/>
    <xf numFmtId="0" fontId="0" fillId="4" borderId="0" xfId="0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2" fontId="1" fillId="5" borderId="1" xfId="0" quotePrefix="1" applyNumberFormat="1" applyFont="1" applyFill="1" applyBorder="1" applyAlignment="1">
      <alignment horizontal="center"/>
    </xf>
    <xf numFmtId="0" fontId="0" fillId="0" borderId="0" xfId="0" applyFill="1"/>
    <xf numFmtId="0" fontId="8" fillId="0" borderId="0" xfId="0" applyFont="1"/>
    <xf numFmtId="2" fontId="6" fillId="5" borderId="1" xfId="0" applyNumberFormat="1" applyFont="1" applyFill="1" applyBorder="1" applyAlignment="1">
      <alignment horizontal="center"/>
    </xf>
    <xf numFmtId="2" fontId="6" fillId="5" borderId="1" xfId="0" quotePrefix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  <color rgb="FF9B9B9B"/>
      <color rgb="FFBA6D18"/>
      <color rgb="FF9158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abSelected="1" topLeftCell="A3" zoomScale="106" zoomScaleNormal="106" workbookViewId="0">
      <selection activeCell="I10" sqref="I10"/>
    </sheetView>
  </sheetViews>
  <sheetFormatPr defaultRowHeight="15" x14ac:dyDescent="0.25"/>
  <cols>
    <col min="1" max="1" width="8.7109375" customWidth="1"/>
    <col min="2" max="2" width="13.7109375" bestFit="1" customWidth="1"/>
    <col min="3" max="3" width="40.7109375" bestFit="1" customWidth="1"/>
    <col min="4" max="4" width="15" style="18" bestFit="1" customWidth="1"/>
    <col min="5" max="6" width="14.28515625" style="19" bestFit="1" customWidth="1"/>
    <col min="7" max="7" width="12.7109375" style="19" customWidth="1"/>
    <col min="8" max="8" width="11.5703125" customWidth="1"/>
    <col min="9" max="9" width="10.28515625" customWidth="1"/>
    <col min="10" max="10" width="11.28515625" customWidth="1"/>
    <col min="11" max="11" width="10.85546875" customWidth="1"/>
  </cols>
  <sheetData>
    <row r="1" spans="1:9" s="11" customFormat="1" ht="24.95" customHeight="1" x14ac:dyDescent="0.4">
      <c r="A1" s="81" t="s">
        <v>60</v>
      </c>
      <c r="B1" s="81"/>
      <c r="C1" s="81"/>
      <c r="D1" s="81"/>
      <c r="E1" s="81"/>
      <c r="F1" s="81"/>
      <c r="G1" s="81"/>
      <c r="H1" s="20"/>
    </row>
    <row r="2" spans="1:9" s="11" customFormat="1" ht="24.95" customHeight="1" x14ac:dyDescent="0.4">
      <c r="A2" s="82" t="s">
        <v>20</v>
      </c>
      <c r="B2" s="82"/>
      <c r="C2" s="82"/>
      <c r="D2" s="82"/>
      <c r="E2" s="82"/>
      <c r="F2" s="82"/>
      <c r="G2" s="82"/>
    </row>
    <row r="3" spans="1:9" ht="18" customHeight="1" x14ac:dyDescent="0.3">
      <c r="A3" s="78" t="s">
        <v>21</v>
      </c>
    </row>
    <row r="4" spans="1:9" ht="18" customHeight="1" x14ac:dyDescent="0.35">
      <c r="A4" s="22" t="s">
        <v>16</v>
      </c>
      <c r="B4" s="12"/>
      <c r="C4" s="12"/>
      <c r="D4" s="15" t="s">
        <v>41</v>
      </c>
      <c r="E4" s="15" t="s">
        <v>9</v>
      </c>
      <c r="F4" s="32" t="s">
        <v>7</v>
      </c>
      <c r="G4" s="33" t="s">
        <v>16</v>
      </c>
    </row>
    <row r="5" spans="1:9" ht="24.95" customHeight="1" x14ac:dyDescent="0.35">
      <c r="A5" s="13" t="s">
        <v>15</v>
      </c>
      <c r="B5" s="13" t="s">
        <v>61</v>
      </c>
      <c r="C5" s="13" t="s">
        <v>8</v>
      </c>
      <c r="D5" s="16" t="s">
        <v>3</v>
      </c>
      <c r="E5" s="16" t="s">
        <v>3</v>
      </c>
      <c r="F5" s="34" t="s">
        <v>1</v>
      </c>
      <c r="G5" s="35" t="s">
        <v>14</v>
      </c>
    </row>
    <row r="6" spans="1:9" ht="24.95" customHeight="1" x14ac:dyDescent="0.35">
      <c r="A6" s="14">
        <f>'4'!$B$1</f>
        <v>4</v>
      </c>
      <c r="B6" s="14" t="str">
        <f>'4'!$B$2</f>
        <v>Kumar</v>
      </c>
      <c r="C6" s="14" t="str">
        <f>'4'!$B$3</f>
        <v>Bag n' Tag</v>
      </c>
      <c r="D6" s="17">
        <f>'4'!$H$26</f>
        <v>0</v>
      </c>
      <c r="E6" s="17">
        <f>'4'!H$41</f>
        <v>95</v>
      </c>
      <c r="F6" s="36">
        <f>'4'!$E$2</f>
        <v>95</v>
      </c>
      <c r="G6" s="37">
        <f t="shared" ref="G6:G35" si="0">RANK(F6,F$6:F$35,0)</f>
        <v>1</v>
      </c>
      <c r="H6" s="78" t="s">
        <v>21</v>
      </c>
    </row>
    <row r="7" spans="1:9" ht="24.95" customHeight="1" x14ac:dyDescent="0.35">
      <c r="A7" s="14">
        <f>'8'!$B$1</f>
        <v>8</v>
      </c>
      <c r="B7" s="14" t="str">
        <f>'8'!$B$2</f>
        <v>Gamory</v>
      </c>
      <c r="C7" s="14" t="str">
        <f>'8'!$B$3</f>
        <v>Reel Time</v>
      </c>
      <c r="D7" s="17">
        <f>'8'!$H$26</f>
        <v>0</v>
      </c>
      <c r="E7" s="17">
        <f>'8'!H$41</f>
        <v>65</v>
      </c>
      <c r="F7" s="36">
        <f>'8'!$E$2</f>
        <v>65</v>
      </c>
      <c r="G7" s="37">
        <f t="shared" si="0"/>
        <v>2</v>
      </c>
    </row>
    <row r="8" spans="1:9" ht="24.95" customHeight="1" x14ac:dyDescent="0.35">
      <c r="A8" s="14">
        <f>'2'!$B$1</f>
        <v>2</v>
      </c>
      <c r="B8" s="14" t="str">
        <f>'2'!$B$2</f>
        <v>Gamory</v>
      </c>
      <c r="C8" s="14" t="str">
        <f>'2'!$B$3</f>
        <v>Deadliest Catch</v>
      </c>
      <c r="D8" s="17">
        <f>'2'!$H$26</f>
        <v>0</v>
      </c>
      <c r="E8" s="17">
        <f>'2'!H41</f>
        <v>15</v>
      </c>
      <c r="F8" s="36">
        <f>'2'!$E$2</f>
        <v>15</v>
      </c>
      <c r="G8" s="37">
        <f t="shared" si="0"/>
        <v>3</v>
      </c>
    </row>
    <row r="9" spans="1:9" ht="24.95" customHeight="1" x14ac:dyDescent="0.35">
      <c r="A9" s="14">
        <f>'1'!$B$1</f>
        <v>1</v>
      </c>
      <c r="B9" s="14" t="str">
        <f>'1'!$B$2</f>
        <v>Wadach</v>
      </c>
      <c r="C9" s="14" t="str">
        <f>'1'!$B$3</f>
        <v>Fishy Engineering</v>
      </c>
      <c r="D9" s="17">
        <f>'1'!$H$26</f>
        <v>0</v>
      </c>
      <c r="E9" s="17">
        <f>'1'!H41</f>
        <v>5</v>
      </c>
      <c r="F9" s="36">
        <f>'1'!$E$2</f>
        <v>5</v>
      </c>
      <c r="G9" s="37">
        <f t="shared" si="0"/>
        <v>4</v>
      </c>
    </row>
    <row r="10" spans="1:9" ht="24.95" customHeight="1" x14ac:dyDescent="0.35">
      <c r="A10" s="14">
        <f>'3'!$B$1</f>
        <v>3</v>
      </c>
      <c r="B10" s="14" t="str">
        <f>'3'!$B$2</f>
        <v>Kumar</v>
      </c>
      <c r="C10" s="14" t="str">
        <f>'3'!$B$3</f>
        <v>Murdoch's Minions</v>
      </c>
      <c r="D10" s="17">
        <f>'3'!$H$26</f>
        <v>0</v>
      </c>
      <c r="E10" s="17">
        <f>'3'!H41</f>
        <v>0</v>
      </c>
      <c r="F10" s="36">
        <f>'3'!$E$2</f>
        <v>0</v>
      </c>
      <c r="G10" s="37">
        <f t="shared" si="0"/>
        <v>5</v>
      </c>
      <c r="I10" s="86"/>
    </row>
    <row r="11" spans="1:9" ht="24.95" customHeight="1" x14ac:dyDescent="0.35">
      <c r="A11" s="14">
        <f>'5'!$B$1</f>
        <v>5</v>
      </c>
      <c r="B11" s="14" t="str">
        <f>'5'!$B$2</f>
        <v>Wadach</v>
      </c>
      <c r="C11" s="14" t="str">
        <f>'5'!$B$3</f>
        <v>Megaladon</v>
      </c>
      <c r="D11" s="17">
        <f>'5'!$H$26</f>
        <v>0</v>
      </c>
      <c r="E11" s="17">
        <f>'5'!H$41</f>
        <v>0</v>
      </c>
      <c r="F11" s="36">
        <f>'5'!$E$2</f>
        <v>0</v>
      </c>
      <c r="G11" s="37">
        <f t="shared" si="0"/>
        <v>5</v>
      </c>
    </row>
    <row r="12" spans="1:9" ht="24.95" customHeight="1" x14ac:dyDescent="0.35">
      <c r="A12" s="14">
        <f>'6'!$B$1</f>
        <v>6</v>
      </c>
      <c r="B12" s="14" t="str">
        <f>'6'!$B$2</f>
        <v>Wadach</v>
      </c>
      <c r="C12" s="14" t="str">
        <f>'6'!$B$3</f>
        <v>HMS Victory</v>
      </c>
      <c r="D12" s="17">
        <f>'6'!$H$26</f>
        <v>0</v>
      </c>
      <c r="E12" s="17">
        <f>'6'!H$41</f>
        <v>0</v>
      </c>
      <c r="F12" s="36">
        <f>'6'!$E$2</f>
        <v>0</v>
      </c>
      <c r="G12" s="37">
        <f t="shared" si="0"/>
        <v>5</v>
      </c>
    </row>
    <row r="13" spans="1:9" ht="24.95" customHeight="1" x14ac:dyDescent="0.35">
      <c r="A13" s="14">
        <f>'7'!$B$1</f>
        <v>7</v>
      </c>
      <c r="B13" s="14" t="str">
        <f>'7'!$B$2</f>
        <v>Kumar</v>
      </c>
      <c r="C13" s="14" t="str">
        <f>'7'!$B$3</f>
        <v>The Original Deadliest Catch™</v>
      </c>
      <c r="D13" s="17">
        <f>'7'!$H$26</f>
        <v>0</v>
      </c>
      <c r="E13" s="17">
        <f>'7'!H$41</f>
        <v>0</v>
      </c>
      <c r="F13" s="36">
        <f>'7'!$E$2</f>
        <v>0</v>
      </c>
      <c r="G13" s="37">
        <f t="shared" si="0"/>
        <v>5</v>
      </c>
    </row>
    <row r="14" spans="1:9" ht="24.95" customHeight="1" x14ac:dyDescent="0.35">
      <c r="A14" s="14">
        <f>'9'!$B$1</f>
        <v>9</v>
      </c>
      <c r="B14" s="14" t="str">
        <f>'9'!$B$2</f>
        <v>Gamory</v>
      </c>
      <c r="C14" s="14" t="str">
        <f>'9'!$B$3</f>
        <v>To Be Announced</v>
      </c>
      <c r="D14" s="17">
        <f>'9'!$H$26</f>
        <v>0</v>
      </c>
      <c r="E14" s="17">
        <f>'9'!H$41</f>
        <v>0</v>
      </c>
      <c r="F14" s="36">
        <f>'9'!$E$2</f>
        <v>0</v>
      </c>
      <c r="G14" s="37">
        <f t="shared" si="0"/>
        <v>5</v>
      </c>
    </row>
    <row r="15" spans="1:9" ht="24.95" customHeight="1" x14ac:dyDescent="0.35">
      <c r="A15" s="14">
        <f>'10'!$B$1</f>
        <v>10</v>
      </c>
      <c r="B15" s="14" t="str">
        <f>'10'!$B$2</f>
        <v>Gamory</v>
      </c>
      <c r="C15" s="14" t="str">
        <f>'10'!$B$3</f>
        <v>The Professional Perfectionists</v>
      </c>
      <c r="D15" s="17">
        <f>'10'!$H$26</f>
        <v>0</v>
      </c>
      <c r="E15" s="17">
        <f>'10'!H$41</f>
        <v>0</v>
      </c>
      <c r="F15" s="36">
        <f>'10'!$E$2</f>
        <v>0</v>
      </c>
      <c r="G15" s="37">
        <f t="shared" si="0"/>
        <v>5</v>
      </c>
    </row>
    <row r="16" spans="1:9" ht="24.95" customHeight="1" x14ac:dyDescent="0.35">
      <c r="A16" s="14">
        <f>'11'!$B$1</f>
        <v>11</v>
      </c>
      <c r="B16" s="14" t="str">
        <f>'11'!$B$2</f>
        <v>Gamory</v>
      </c>
      <c r="C16" s="14" t="str">
        <f>'11'!$B$3</f>
        <v>Starfish</v>
      </c>
      <c r="D16" s="17">
        <f>'11'!$H$26</f>
        <v>0</v>
      </c>
      <c r="E16" s="17">
        <f>'11'!H$41</f>
        <v>0</v>
      </c>
      <c r="F16" s="36">
        <f>'11'!$E$2</f>
        <v>0</v>
      </c>
      <c r="G16" s="37">
        <f t="shared" si="0"/>
        <v>5</v>
      </c>
    </row>
    <row r="17" spans="1:7" ht="24.95" customHeight="1" x14ac:dyDescent="0.35">
      <c r="A17" s="14">
        <f>'12'!$B$1</f>
        <v>12</v>
      </c>
      <c r="B17" s="14" t="str">
        <f>'12'!$B$2</f>
        <v>Gamory</v>
      </c>
      <c r="C17" s="14" t="str">
        <f>'12'!$B$3</f>
        <v>PK4</v>
      </c>
      <c r="D17" s="17">
        <f>'12'!$H$26</f>
        <v>0</v>
      </c>
      <c r="E17" s="17">
        <f>'11'!H$41</f>
        <v>0</v>
      </c>
      <c r="F17" s="36">
        <f>'12'!$E$2</f>
        <v>0</v>
      </c>
      <c r="G17" s="37">
        <f t="shared" si="0"/>
        <v>5</v>
      </c>
    </row>
    <row r="18" spans="1:7" ht="24.95" customHeight="1" x14ac:dyDescent="0.35">
      <c r="A18" s="14">
        <f>'13'!$B$1</f>
        <v>13</v>
      </c>
      <c r="B18" s="14" t="str">
        <f>'13'!$B$2</f>
        <v>Gamory</v>
      </c>
      <c r="C18" s="14" t="str">
        <f>'13'!$B$3</f>
        <v>The A Squad</v>
      </c>
      <c r="D18" s="17">
        <f>'13'!$H$26</f>
        <v>0</v>
      </c>
      <c r="E18" s="17">
        <f>'12'!H$41</f>
        <v>0</v>
      </c>
      <c r="F18" s="36">
        <f>'13'!$E$2</f>
        <v>0</v>
      </c>
      <c r="G18" s="37">
        <f t="shared" si="0"/>
        <v>5</v>
      </c>
    </row>
    <row r="19" spans="1:7" ht="24.95" customHeight="1" x14ac:dyDescent="0.35">
      <c r="A19" s="14">
        <f>'14'!$B$1</f>
        <v>14</v>
      </c>
      <c r="B19" s="14" t="str">
        <f>'14'!$B$2</f>
        <v>Gamory</v>
      </c>
      <c r="C19" s="14" t="str">
        <f>'14'!$B$3</f>
        <v>Shark Week</v>
      </c>
      <c r="D19" s="17">
        <f>'14'!$H$26</f>
        <v>0</v>
      </c>
      <c r="E19" s="17">
        <f>'13'!H$41</f>
        <v>0</v>
      </c>
      <c r="F19" s="36">
        <f>'14'!$E$2</f>
        <v>0</v>
      </c>
      <c r="G19" s="37">
        <f t="shared" si="0"/>
        <v>5</v>
      </c>
    </row>
    <row r="20" spans="1:7" ht="24.95" customHeight="1" x14ac:dyDescent="0.35">
      <c r="A20" s="14">
        <f>'15'!$B$1</f>
        <v>15</v>
      </c>
      <c r="B20" s="14" t="str">
        <f>'15'!$B$2</f>
        <v>Kumar</v>
      </c>
      <c r="C20" s="14" t="str">
        <f>'15'!$B$3</f>
        <v>Specifically Nick's Team</v>
      </c>
      <c r="D20" s="17">
        <f>'15'!$H$26</f>
        <v>0</v>
      </c>
      <c r="E20" s="17">
        <f>'14'!H$41</f>
        <v>0</v>
      </c>
      <c r="F20" s="36">
        <f>'15'!$E$2</f>
        <v>0</v>
      </c>
      <c r="G20" s="37">
        <f t="shared" si="0"/>
        <v>5</v>
      </c>
    </row>
    <row r="21" spans="1:7" ht="24.95" customHeight="1" x14ac:dyDescent="0.35">
      <c r="A21" s="14">
        <f>'16'!$B$1</f>
        <v>16</v>
      </c>
      <c r="B21" s="14" t="str">
        <f>'16'!$B$2</f>
        <v>Wadach</v>
      </c>
      <c r="C21" s="14" t="str">
        <f>'16'!$B$3</f>
        <v>Fisherman's Friend</v>
      </c>
      <c r="D21" s="17">
        <f>'16'!$H$26</f>
        <v>0</v>
      </c>
      <c r="E21" s="17">
        <f>'15'!H$41</f>
        <v>0</v>
      </c>
      <c r="F21" s="36">
        <f>'16'!$E$2</f>
        <v>0</v>
      </c>
      <c r="G21" s="37">
        <f t="shared" si="0"/>
        <v>5</v>
      </c>
    </row>
    <row r="22" spans="1:7" ht="24.95" customHeight="1" x14ac:dyDescent="0.35">
      <c r="A22" s="14">
        <f>'17'!$B$1</f>
        <v>17</v>
      </c>
      <c r="B22" s="14" t="str">
        <f>'17'!$B$2</f>
        <v>Flosenzier</v>
      </c>
      <c r="C22" s="14" t="str">
        <f>'17'!$B$3</f>
        <v>Night Shift</v>
      </c>
      <c r="D22" s="17">
        <f>'17'!$H$26</f>
        <v>0</v>
      </c>
      <c r="E22" s="17">
        <f>'16'!H$41</f>
        <v>0</v>
      </c>
      <c r="F22" s="36">
        <f>'17'!$E$2</f>
        <v>0</v>
      </c>
      <c r="G22" s="37">
        <f t="shared" si="0"/>
        <v>5</v>
      </c>
    </row>
    <row r="23" spans="1:7" ht="24.95" customHeight="1" x14ac:dyDescent="0.35">
      <c r="A23" s="14">
        <f>'18'!$B$1</f>
        <v>18</v>
      </c>
      <c r="B23" s="14" t="str">
        <f>'18'!$B$2</f>
        <v>Flosenzier</v>
      </c>
      <c r="C23" s="14" t="str">
        <f>'18'!$B$3</f>
        <v>Sad Chuckle</v>
      </c>
      <c r="D23" s="17">
        <f>'18'!$H$26</f>
        <v>0</v>
      </c>
      <c r="E23" s="17">
        <f>'17'!H$41</f>
        <v>0</v>
      </c>
      <c r="F23" s="36">
        <f>'18'!$E$2</f>
        <v>0</v>
      </c>
      <c r="G23" s="37">
        <f t="shared" si="0"/>
        <v>5</v>
      </c>
    </row>
    <row r="24" spans="1:7" ht="24.95" customHeight="1" x14ac:dyDescent="0.35">
      <c r="A24" s="14">
        <f>'19'!$B$1</f>
        <v>19</v>
      </c>
      <c r="B24" s="14">
        <f>'19'!$B$2</f>
        <v>0</v>
      </c>
      <c r="C24" s="14">
        <f>'19'!$B$3</f>
        <v>0</v>
      </c>
      <c r="D24" s="17">
        <f>'19'!$H$26</f>
        <v>0</v>
      </c>
      <c r="E24" s="17">
        <f>'18'!H$41</f>
        <v>0</v>
      </c>
      <c r="F24" s="36">
        <f>'19'!$E$2</f>
        <v>0</v>
      </c>
      <c r="G24" s="37">
        <f t="shared" si="0"/>
        <v>5</v>
      </c>
    </row>
    <row r="25" spans="1:7" ht="24.95" customHeight="1" x14ac:dyDescent="0.35">
      <c r="A25" s="14">
        <f>'20'!$B$1</f>
        <v>20</v>
      </c>
      <c r="B25" s="14">
        <f>'20'!$B$2</f>
        <v>0</v>
      </c>
      <c r="C25" s="14">
        <f>'20'!$B$3</f>
        <v>0</v>
      </c>
      <c r="D25" s="17">
        <f>'20'!$H$26</f>
        <v>0</v>
      </c>
      <c r="E25" s="17">
        <f>'20'!H$41</f>
        <v>0</v>
      </c>
      <c r="F25" s="36">
        <f>'20'!$E$2</f>
        <v>0</v>
      </c>
      <c r="G25" s="37">
        <f t="shared" si="0"/>
        <v>5</v>
      </c>
    </row>
    <row r="26" spans="1:7" ht="24.95" customHeight="1" x14ac:dyDescent="0.35">
      <c r="A26" s="14">
        <f>'21'!$B$1</f>
        <v>21</v>
      </c>
      <c r="B26" s="14">
        <f>'21'!$B$2</f>
        <v>0</v>
      </c>
      <c r="C26" s="14">
        <f>'21'!$B$3</f>
        <v>0</v>
      </c>
      <c r="D26" s="17">
        <f>'21'!$H$26</f>
        <v>0</v>
      </c>
      <c r="E26" s="17">
        <f>'21'!H$41</f>
        <v>0</v>
      </c>
      <c r="F26" s="36">
        <f>'21'!$E$2</f>
        <v>0</v>
      </c>
      <c r="G26" s="37">
        <f t="shared" si="0"/>
        <v>5</v>
      </c>
    </row>
    <row r="27" spans="1:7" ht="24.95" customHeight="1" x14ac:dyDescent="0.35">
      <c r="A27" s="14">
        <f>'22'!$B$1</f>
        <v>22</v>
      </c>
      <c r="B27" s="14">
        <f>'22'!$B$2</f>
        <v>0</v>
      </c>
      <c r="C27" s="14">
        <f>'22'!$B$3</f>
        <v>0</v>
      </c>
      <c r="D27" s="17">
        <f>'22'!$H$26</f>
        <v>0</v>
      </c>
      <c r="E27" s="17">
        <f>'22'!H$41</f>
        <v>0</v>
      </c>
      <c r="F27" s="36">
        <f>'22'!$E$2</f>
        <v>0</v>
      </c>
      <c r="G27" s="37">
        <f t="shared" si="0"/>
        <v>5</v>
      </c>
    </row>
    <row r="28" spans="1:7" ht="24.95" customHeight="1" x14ac:dyDescent="0.35">
      <c r="A28" s="14">
        <f>'23'!$B$1</f>
        <v>23</v>
      </c>
      <c r="B28" s="14">
        <f>'23'!$B$2</f>
        <v>0</v>
      </c>
      <c r="C28" s="14">
        <f>'23'!$B$3</f>
        <v>0</v>
      </c>
      <c r="D28" s="17">
        <f>'23'!$H$26</f>
        <v>0</v>
      </c>
      <c r="E28" s="17">
        <f>'23'!H$41</f>
        <v>0</v>
      </c>
      <c r="F28" s="36">
        <f>'23'!$E$2</f>
        <v>0</v>
      </c>
      <c r="G28" s="37">
        <f t="shared" si="0"/>
        <v>5</v>
      </c>
    </row>
    <row r="29" spans="1:7" ht="24.95" customHeight="1" x14ac:dyDescent="0.35">
      <c r="A29" s="14">
        <f>'24'!$B$1</f>
        <v>24</v>
      </c>
      <c r="B29" s="14">
        <f>'24'!$B$2</f>
        <v>0</v>
      </c>
      <c r="C29" s="14">
        <f>'24'!$B$3</f>
        <v>0</v>
      </c>
      <c r="D29" s="17">
        <f>'24'!$H$26</f>
        <v>0</v>
      </c>
      <c r="E29" s="17">
        <f>'24'!H$41</f>
        <v>0</v>
      </c>
      <c r="F29" s="36">
        <f>'24'!$E$2</f>
        <v>0</v>
      </c>
      <c r="G29" s="37">
        <f t="shared" si="0"/>
        <v>5</v>
      </c>
    </row>
    <row r="30" spans="1:7" ht="24.95" customHeight="1" x14ac:dyDescent="0.35">
      <c r="A30" s="14">
        <f>'25'!$B$1</f>
        <v>25</v>
      </c>
      <c r="B30" s="14">
        <f>'25'!$B$2</f>
        <v>0</v>
      </c>
      <c r="C30" s="14">
        <f>'25'!$B$3</f>
        <v>0</v>
      </c>
      <c r="D30" s="17">
        <f>'25'!$H$26</f>
        <v>0</v>
      </c>
      <c r="E30" s="17">
        <f>'25'!H$41</f>
        <v>0</v>
      </c>
      <c r="F30" s="36">
        <f>'25'!$E$2</f>
        <v>0</v>
      </c>
      <c r="G30" s="37">
        <f t="shared" si="0"/>
        <v>5</v>
      </c>
    </row>
    <row r="31" spans="1:7" ht="24.95" customHeight="1" x14ac:dyDescent="0.35">
      <c r="A31" s="14">
        <f>'26'!$B$1</f>
        <v>26</v>
      </c>
      <c r="B31" s="14">
        <f>'26'!$B$2</f>
        <v>0</v>
      </c>
      <c r="C31" s="14">
        <f>'26'!$B$3</f>
        <v>0</v>
      </c>
      <c r="D31" s="17">
        <f>'26'!$H$26</f>
        <v>0</v>
      </c>
      <c r="E31" s="17">
        <f>'26'!H$41</f>
        <v>0</v>
      </c>
      <c r="F31" s="36">
        <f>'26'!$E$2</f>
        <v>0</v>
      </c>
      <c r="G31" s="37">
        <f t="shared" si="0"/>
        <v>5</v>
      </c>
    </row>
    <row r="32" spans="1:7" ht="24.95" customHeight="1" x14ac:dyDescent="0.35">
      <c r="A32" s="14">
        <f>'27'!$B$1</f>
        <v>27</v>
      </c>
      <c r="B32" s="14">
        <f>'27'!$B$2</f>
        <v>0</v>
      </c>
      <c r="C32" s="14">
        <f>'27'!$B$3</f>
        <v>0</v>
      </c>
      <c r="D32" s="17">
        <f>'27'!$H$26</f>
        <v>0</v>
      </c>
      <c r="E32" s="17">
        <f>'27'!H$41</f>
        <v>0</v>
      </c>
      <c r="F32" s="36">
        <f>'27'!$E$2</f>
        <v>0</v>
      </c>
      <c r="G32" s="37">
        <f t="shared" si="0"/>
        <v>5</v>
      </c>
    </row>
    <row r="33" spans="1:7" ht="24.95" customHeight="1" x14ac:dyDescent="0.35">
      <c r="A33" s="14">
        <f>'28'!$B$1</f>
        <v>28</v>
      </c>
      <c r="B33" s="14">
        <f>'28'!$B$2</f>
        <v>0</v>
      </c>
      <c r="C33" s="14">
        <f>'28'!$B$3</f>
        <v>0</v>
      </c>
      <c r="D33" s="17">
        <f>'28'!$H$26</f>
        <v>0</v>
      </c>
      <c r="E33" s="17">
        <f>'28'!H$41</f>
        <v>0</v>
      </c>
      <c r="F33" s="36">
        <f>'28'!$E$2</f>
        <v>0</v>
      </c>
      <c r="G33" s="37">
        <f t="shared" si="0"/>
        <v>5</v>
      </c>
    </row>
    <row r="34" spans="1:7" ht="24.95" customHeight="1" x14ac:dyDescent="0.35">
      <c r="A34" s="14">
        <f>'29'!$B$1</f>
        <v>29</v>
      </c>
      <c r="B34" s="14">
        <f>'29'!$B$2</f>
        <v>0</v>
      </c>
      <c r="C34" s="14">
        <f>'29'!$B$3</f>
        <v>0</v>
      </c>
      <c r="D34" s="17">
        <f>'29'!$H$26</f>
        <v>0</v>
      </c>
      <c r="E34" s="17">
        <f>'29'!H$41</f>
        <v>0</v>
      </c>
      <c r="F34" s="36">
        <f>'29'!$E$2</f>
        <v>0</v>
      </c>
      <c r="G34" s="37">
        <f t="shared" si="0"/>
        <v>5</v>
      </c>
    </row>
    <row r="35" spans="1:7" ht="21" x14ac:dyDescent="0.35">
      <c r="A35" s="14">
        <f>'30'!$B$1</f>
        <v>30</v>
      </c>
      <c r="B35" s="14">
        <f>'30'!$B$2</f>
        <v>0</v>
      </c>
      <c r="C35" s="14">
        <f>'30'!$B$3</f>
        <v>0</v>
      </c>
      <c r="D35" s="17">
        <f>'30'!$H$26</f>
        <v>0</v>
      </c>
      <c r="E35" s="17">
        <f>'30'!H$41</f>
        <v>0</v>
      </c>
      <c r="F35" s="36">
        <f>'30'!$E$2</f>
        <v>0</v>
      </c>
      <c r="G35" s="37">
        <f t="shared" si="0"/>
        <v>5</v>
      </c>
    </row>
    <row r="36" spans="1:7" ht="18.75" x14ac:dyDescent="0.3">
      <c r="A36" s="78" t="s">
        <v>21</v>
      </c>
    </row>
  </sheetData>
  <sortState ref="A6:G35">
    <sortCondition ref="G6:G35"/>
  </sortState>
  <mergeCells count="2">
    <mergeCell ref="A1:G1"/>
    <mergeCell ref="A2:G2"/>
  </mergeCells>
  <pageMargins left="0.7" right="0.7" top="0.75" bottom="0.75" header="0.3" footer="0.3"/>
  <pageSetup scale="4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2" zoomScaleNormal="100" workbookViewId="0">
      <selection activeCell="F39" sqref="F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9</v>
      </c>
    </row>
    <row r="2" spans="1:13" ht="16.5" thickBot="1" x14ac:dyDescent="0.3">
      <c r="A2" s="1" t="s">
        <v>61</v>
      </c>
      <c r="B2" s="2" t="s">
        <v>63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73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9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Gamory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To Be Announced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2" zoomScaleNormal="100" workbookViewId="0">
      <selection activeCell="D39" sqref="D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10</v>
      </c>
    </row>
    <row r="2" spans="1:13" ht="16.5" thickBot="1" x14ac:dyDescent="0.3">
      <c r="A2" s="1" t="s">
        <v>61</v>
      </c>
      <c r="B2" s="2" t="s">
        <v>63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74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10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Gamory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The Professional Perfectionists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2" zoomScaleNormal="100" workbookViewId="0">
      <selection activeCell="E39" sqref="E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11</v>
      </c>
    </row>
    <row r="2" spans="1:13" ht="16.5" thickBot="1" x14ac:dyDescent="0.3">
      <c r="A2" s="1" t="s">
        <v>61</v>
      </c>
      <c r="B2" s="2" t="s">
        <v>63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75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11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Gamory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Starfish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0" zoomScaleNormal="100" workbookViewId="0">
      <selection activeCell="F39" sqref="F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12</v>
      </c>
    </row>
    <row r="2" spans="1:13" ht="16.5" thickBot="1" x14ac:dyDescent="0.3">
      <c r="A2" s="1" t="s">
        <v>61</v>
      </c>
      <c r="B2" s="2" t="s">
        <v>63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76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12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Gamory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PK4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4" zoomScaleNormal="100" workbookViewId="0">
      <selection activeCell="F39" sqref="F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13</v>
      </c>
    </row>
    <row r="2" spans="1:13" ht="16.5" thickBot="1" x14ac:dyDescent="0.3">
      <c r="A2" s="1" t="s">
        <v>61</v>
      </c>
      <c r="B2" s="2" t="s">
        <v>63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77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13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Gamory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The A Squad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9" zoomScaleNormal="100" workbookViewId="0">
      <selection activeCell="F39" sqref="F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14</v>
      </c>
    </row>
    <row r="2" spans="1:13" ht="16.5" thickBot="1" x14ac:dyDescent="0.3">
      <c r="A2" s="1" t="s">
        <v>61</v>
      </c>
      <c r="B2" s="2" t="s">
        <v>63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78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14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Gamory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Shark Week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2" zoomScaleNormal="100" workbookViewId="0">
      <selection activeCell="F33" sqref="F33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15</v>
      </c>
    </row>
    <row r="2" spans="1:13" ht="16.5" thickBot="1" x14ac:dyDescent="0.3">
      <c r="A2" s="1" t="s">
        <v>61</v>
      </c>
      <c r="B2" s="2" t="s">
        <v>66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79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15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Kumar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Specifically Nick's Team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0" zoomScaleNormal="100" workbookViewId="0">
      <selection activeCell="E38" sqref="E38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16</v>
      </c>
    </row>
    <row r="2" spans="1:13" ht="16.5" thickBot="1" x14ac:dyDescent="0.3">
      <c r="A2" s="1" t="s">
        <v>61</v>
      </c>
      <c r="B2" s="2" t="s">
        <v>65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80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16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Wadach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Fisherman's Friend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0" zoomScaleNormal="100" workbookViewId="0">
      <selection activeCell="F36" sqref="F36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17</v>
      </c>
    </row>
    <row r="2" spans="1:13" ht="16.5" thickBot="1" x14ac:dyDescent="0.3">
      <c r="A2" s="1" t="s">
        <v>61</v>
      </c>
      <c r="B2" s="2" t="s">
        <v>82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81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17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Flosenzier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Night Shift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8" zoomScaleNormal="100" workbookViewId="0">
      <selection activeCell="B2" sqref="B2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18</v>
      </c>
    </row>
    <row r="2" spans="1:13" ht="16.5" thickBot="1" x14ac:dyDescent="0.3">
      <c r="A2" s="1" t="s">
        <v>61</v>
      </c>
      <c r="B2" s="2" t="s">
        <v>82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83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18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Flosenzier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Sad Chuckle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1" zoomScaleNormal="100" workbookViewId="0">
      <selection activeCell="F39" sqref="F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1</v>
      </c>
    </row>
    <row r="2" spans="1:13" ht="16.5" thickBot="1" x14ac:dyDescent="0.3">
      <c r="A2" s="1" t="s">
        <v>61</v>
      </c>
      <c r="B2" s="2" t="s">
        <v>65</v>
      </c>
      <c r="D2" s="30" t="s">
        <v>4</v>
      </c>
      <c r="E2" s="73">
        <f>H26+H41</f>
        <v>5</v>
      </c>
      <c r="G2" s="56" t="s">
        <v>59</v>
      </c>
      <c r="J2" s="23"/>
    </row>
    <row r="3" spans="1:13" x14ac:dyDescent="0.25">
      <c r="A3" s="1" t="s">
        <v>8</v>
      </c>
      <c r="B3" s="2" t="s">
        <v>64</v>
      </c>
      <c r="E3" s="26" t="s">
        <v>42</v>
      </c>
      <c r="F3" s="77"/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25">
      <c r="A9" s="3" t="s">
        <v>43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72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1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Wadach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Fishy Engineering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59" t="s">
        <v>49</v>
      </c>
      <c r="E31" s="59" t="s">
        <v>51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58">
        <v>0</v>
      </c>
      <c r="E33" s="58">
        <v>0</v>
      </c>
      <c r="F33" s="62">
        <v>0</v>
      </c>
      <c r="G33" s="74">
        <f>IF(E33=12,120-F33,0)</f>
        <v>0</v>
      </c>
      <c r="H33" s="76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5"/>
      <c r="E34" s="65"/>
      <c r="F34" s="65"/>
      <c r="G34" s="66"/>
      <c r="H34" s="66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58">
        <v>0</v>
      </c>
      <c r="E35" s="58">
        <v>0</v>
      </c>
      <c r="F35" s="62">
        <v>0</v>
      </c>
      <c r="G35" s="74">
        <f>IF(E35=12,120-F35,0)</f>
        <v>0</v>
      </c>
      <c r="H35" s="76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5"/>
      <c r="E36" s="65"/>
      <c r="F36" s="65"/>
      <c r="G36" s="66"/>
      <c r="H36" s="66"/>
      <c r="I36" s="25"/>
      <c r="J36" s="40"/>
      <c r="K36" s="8"/>
      <c r="L36" s="40"/>
      <c r="M36" s="40"/>
    </row>
    <row r="37" spans="1:13" x14ac:dyDescent="0.25">
      <c r="A37" s="21" t="s">
        <v>48</v>
      </c>
      <c r="B37" s="4"/>
      <c r="C37" s="58">
        <v>3</v>
      </c>
      <c r="D37" s="58">
        <v>0</v>
      </c>
      <c r="E37" s="58">
        <v>0</v>
      </c>
      <c r="F37" s="62">
        <v>0</v>
      </c>
      <c r="G37" s="74">
        <f>IF(E37=12,120-F37,0)</f>
        <v>0</v>
      </c>
      <c r="H37" s="76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5"/>
      <c r="E38" s="65"/>
      <c r="F38" s="65"/>
      <c r="G38" s="66"/>
      <c r="H38" s="66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58">
        <v>1</v>
      </c>
      <c r="E39" s="58">
        <v>0</v>
      </c>
      <c r="F39" s="62">
        <v>0</v>
      </c>
      <c r="G39" s="74">
        <f>IF(E39=12,120-F39,0)</f>
        <v>0</v>
      </c>
      <c r="H39" s="76">
        <f>5*D39 + 10*E39 + G39</f>
        <v>5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5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C28:K28"/>
    <mergeCell ref="A5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B2" sqref="B2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19</v>
      </c>
    </row>
    <row r="2" spans="1:13" ht="16.5" thickBot="1" x14ac:dyDescent="0.3">
      <c r="A2" s="1" t="s">
        <v>61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19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zoomScaleNormal="100" workbookViewId="0">
      <selection activeCell="B2" sqref="B2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20</v>
      </c>
    </row>
    <row r="2" spans="1:13" ht="16.5" thickBot="1" x14ac:dyDescent="0.3">
      <c r="A2" s="1" t="s">
        <v>61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20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4" zoomScaleNormal="100" workbookViewId="0">
      <selection activeCell="B2" sqref="B2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21</v>
      </c>
    </row>
    <row r="2" spans="1:13" ht="16.5" thickBot="1" x14ac:dyDescent="0.3">
      <c r="A2" s="1" t="s">
        <v>61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21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zoomScaleNormal="100" workbookViewId="0">
      <selection activeCell="B2" sqref="B2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22</v>
      </c>
    </row>
    <row r="2" spans="1:13" ht="16.5" thickBot="1" x14ac:dyDescent="0.3">
      <c r="A2" s="1" t="s">
        <v>61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22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B2" sqref="B2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23</v>
      </c>
    </row>
    <row r="2" spans="1:13" ht="16.5" thickBot="1" x14ac:dyDescent="0.3">
      <c r="A2" s="1" t="s">
        <v>61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23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zoomScaleNormal="100" workbookViewId="0">
      <selection activeCell="D41" sqref="D41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24</v>
      </c>
    </row>
    <row r="2" spans="1:13" ht="16.5" thickBot="1" x14ac:dyDescent="0.3">
      <c r="A2" s="1" t="s">
        <v>0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24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tr">
        <f t="shared" si="0"/>
        <v>School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4" zoomScaleNormal="100" workbookViewId="0">
      <selection activeCell="D41" sqref="D41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25</v>
      </c>
    </row>
    <row r="2" spans="1:13" ht="16.5" thickBot="1" x14ac:dyDescent="0.3">
      <c r="A2" s="1" t="s">
        <v>0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25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tr">
        <f t="shared" si="0"/>
        <v>School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4" zoomScaleNormal="100" workbookViewId="0">
      <selection activeCell="D41" sqref="D41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26</v>
      </c>
    </row>
    <row r="2" spans="1:13" ht="16.5" thickBot="1" x14ac:dyDescent="0.3">
      <c r="A2" s="1" t="s">
        <v>0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26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tr">
        <f t="shared" si="0"/>
        <v>School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4" zoomScaleNormal="100" workbookViewId="0">
      <selection activeCell="D41" sqref="D41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27</v>
      </c>
    </row>
    <row r="2" spans="1:13" ht="16.5" thickBot="1" x14ac:dyDescent="0.3">
      <c r="A2" s="1" t="s">
        <v>0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27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tr">
        <f t="shared" si="0"/>
        <v>School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4" zoomScaleNormal="100" workbookViewId="0">
      <selection activeCell="D41" sqref="D41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28</v>
      </c>
    </row>
    <row r="2" spans="1:13" ht="16.5" thickBot="1" x14ac:dyDescent="0.3">
      <c r="A2" s="1" t="s">
        <v>0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28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tr">
        <f t="shared" si="0"/>
        <v>School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4" zoomScaleNormal="100" workbookViewId="0">
      <selection activeCell="F39" sqref="F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2</v>
      </c>
    </row>
    <row r="2" spans="1:13" ht="16.5" thickBot="1" x14ac:dyDescent="0.3">
      <c r="A2" s="1" t="s">
        <v>61</v>
      </c>
      <c r="B2" s="2" t="s">
        <v>63</v>
      </c>
      <c r="D2" s="30" t="s">
        <v>4</v>
      </c>
      <c r="E2" s="73">
        <f>H26+H41</f>
        <v>15</v>
      </c>
      <c r="G2" s="56" t="s">
        <v>19</v>
      </c>
      <c r="J2" s="40"/>
    </row>
    <row r="3" spans="1:13" x14ac:dyDescent="0.25">
      <c r="A3" s="1" t="s">
        <v>8</v>
      </c>
      <c r="B3" s="2" t="s">
        <v>62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2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Gamory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Deadliest Catch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1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5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1</v>
      </c>
      <c r="F39" s="68">
        <v>0</v>
      </c>
      <c r="G39" s="79">
        <f>IF(E39=12,120-F39,0)</f>
        <v>0</v>
      </c>
      <c r="H39" s="80">
        <f>5*D39 + 10*E39 + G39</f>
        <v>10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15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4" zoomScaleNormal="100" workbookViewId="0">
      <selection activeCell="D41" sqref="D41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29</v>
      </c>
    </row>
    <row r="2" spans="1:13" ht="16.5" thickBot="1" x14ac:dyDescent="0.3">
      <c r="A2" s="1" t="s">
        <v>0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29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tr">
        <f t="shared" si="0"/>
        <v>School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4" zoomScaleNormal="100" workbookViewId="0">
      <selection activeCell="D41" sqref="D41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30</v>
      </c>
    </row>
    <row r="2" spans="1:13" ht="16.5" thickBot="1" x14ac:dyDescent="0.3">
      <c r="A2" s="1" t="s">
        <v>0</v>
      </c>
      <c r="B2" s="2"/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/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30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tr">
        <f t="shared" si="0"/>
        <v>School</v>
      </c>
      <c r="B29" s="75">
        <f t="shared" si="0"/>
        <v>0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>
        <f t="shared" si="0"/>
        <v>0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/>
      <c r="E33" s="67"/>
      <c r="F33" s="68"/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/>
      <c r="E35" s="67"/>
      <c r="F35" s="68"/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/>
      <c r="E37" s="67"/>
      <c r="F37" s="68"/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/>
      <c r="E39" s="67"/>
      <c r="F39" s="68"/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2" zoomScaleNormal="100" workbookViewId="0">
      <selection activeCell="D39" sqref="D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3</v>
      </c>
    </row>
    <row r="2" spans="1:13" ht="16.5" thickBot="1" x14ac:dyDescent="0.3">
      <c r="A2" s="1" t="s">
        <v>61</v>
      </c>
      <c r="B2" s="2" t="s">
        <v>66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67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3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Kumar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Murdoch's Minions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7" zoomScaleNormal="100" workbookViewId="0">
      <selection activeCell="F39" sqref="F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4</v>
      </c>
    </row>
    <row r="2" spans="1:13" ht="16.5" thickBot="1" x14ac:dyDescent="0.3">
      <c r="A2" s="1" t="s">
        <v>61</v>
      </c>
      <c r="B2" s="2" t="s">
        <v>66</v>
      </c>
      <c r="D2" s="30" t="s">
        <v>4</v>
      </c>
      <c r="E2" s="73">
        <f>H26+H41</f>
        <v>95</v>
      </c>
      <c r="G2" s="56" t="s">
        <v>19</v>
      </c>
      <c r="J2" s="40"/>
    </row>
    <row r="3" spans="1:13" x14ac:dyDescent="0.25">
      <c r="A3" s="1" t="s">
        <v>8</v>
      </c>
      <c r="B3" s="2" t="s">
        <v>68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4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Kumar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Bag n' Tag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1</v>
      </c>
      <c r="E33" s="67">
        <v>1</v>
      </c>
      <c r="F33" s="68">
        <v>0</v>
      </c>
      <c r="G33" s="79">
        <f>IF(E33=12,120-F33,0)</f>
        <v>0</v>
      </c>
      <c r="H33" s="80">
        <f>5*D33 + 10*E33 + G33</f>
        <v>15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2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10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2</v>
      </c>
      <c r="E37" s="67">
        <v>1</v>
      </c>
      <c r="F37" s="68">
        <v>0</v>
      </c>
      <c r="G37" s="79">
        <f>IF(E37=12,120-F37,0)</f>
        <v>0</v>
      </c>
      <c r="H37" s="80">
        <f>5*D37 + 10*E37 + G37</f>
        <v>20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4</v>
      </c>
      <c r="E39" s="67">
        <v>3</v>
      </c>
      <c r="F39" s="68">
        <v>0</v>
      </c>
      <c r="G39" s="79">
        <f>IF(E39=12,120-F39,0)</f>
        <v>0</v>
      </c>
      <c r="H39" s="80">
        <f>5*D39 + 10*E39 + G39</f>
        <v>50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95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1" zoomScaleNormal="100" workbookViewId="0">
      <selection activeCell="D39" sqref="D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5</v>
      </c>
    </row>
    <row r="2" spans="1:13" ht="16.5" thickBot="1" x14ac:dyDescent="0.3">
      <c r="A2" s="1" t="s">
        <v>61</v>
      </c>
      <c r="B2" s="2" t="s">
        <v>65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69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5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Wadach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Megaladon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4" zoomScaleNormal="100" workbookViewId="0">
      <selection activeCell="D39" sqref="D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6</v>
      </c>
    </row>
    <row r="2" spans="1:13" ht="16.5" thickBot="1" x14ac:dyDescent="0.3">
      <c r="A2" s="1" t="s">
        <v>61</v>
      </c>
      <c r="B2" s="2" t="s">
        <v>65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70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6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Wadach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HMS Victory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2" zoomScaleNormal="100" workbookViewId="0">
      <selection activeCell="F39" sqref="F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7</v>
      </c>
    </row>
    <row r="2" spans="1:13" ht="16.5" thickBot="1" x14ac:dyDescent="0.3">
      <c r="A2" s="1" t="s">
        <v>61</v>
      </c>
      <c r="B2" s="2" t="s">
        <v>66</v>
      </c>
      <c r="D2" s="30" t="s">
        <v>4</v>
      </c>
      <c r="E2" s="73">
        <f>H26+H41</f>
        <v>0</v>
      </c>
      <c r="G2" s="56" t="s">
        <v>19</v>
      </c>
      <c r="J2" s="40"/>
    </row>
    <row r="3" spans="1:13" x14ac:dyDescent="0.25">
      <c r="A3" s="1" t="s">
        <v>8</v>
      </c>
      <c r="B3" s="2" t="s">
        <v>71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7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Kumar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The Original Deadliest Catch™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0</v>
      </c>
      <c r="E33" s="67">
        <v>0</v>
      </c>
      <c r="F33" s="68">
        <v>0</v>
      </c>
      <c r="G33" s="79">
        <f>IF(E33=12,120-F33,0)</f>
        <v>0</v>
      </c>
      <c r="H33" s="80">
        <f>5*D33 + 10*E33 + G33</f>
        <v>0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0</v>
      </c>
      <c r="E37" s="67">
        <v>0</v>
      </c>
      <c r="F37" s="68">
        <v>0</v>
      </c>
      <c r="G37" s="79">
        <f>IF(E37=12,120-F37,0)</f>
        <v>0</v>
      </c>
      <c r="H37" s="80">
        <f>5*D37 + 10*E37 + G37</f>
        <v>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0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2" zoomScaleNormal="100" workbookViewId="0">
      <selection activeCell="E39" sqref="E39"/>
    </sheetView>
  </sheetViews>
  <sheetFormatPr defaultRowHeight="15" x14ac:dyDescent="0.25"/>
  <cols>
    <col min="1" max="1" width="11.42578125" customWidth="1"/>
    <col min="2" max="2" width="28.85546875" customWidth="1"/>
    <col min="4" max="4" width="11.85546875" customWidth="1"/>
    <col min="5" max="5" width="11" customWidth="1"/>
    <col min="6" max="6" width="12" customWidth="1"/>
    <col min="7" max="7" width="10.7109375" customWidth="1"/>
    <col min="9" max="13" width="9.140625" style="1"/>
  </cols>
  <sheetData>
    <row r="1" spans="1:13" ht="15.75" thickBot="1" x14ac:dyDescent="0.3">
      <c r="A1" s="1" t="s">
        <v>6</v>
      </c>
      <c r="B1" s="10">
        <v>8</v>
      </c>
    </row>
    <row r="2" spans="1:13" ht="16.5" thickBot="1" x14ac:dyDescent="0.3">
      <c r="A2" s="1" t="s">
        <v>61</v>
      </c>
      <c r="B2" s="2" t="s">
        <v>63</v>
      </c>
      <c r="D2" s="30" t="s">
        <v>4</v>
      </c>
      <c r="E2" s="73">
        <f>H26+H41</f>
        <v>65</v>
      </c>
      <c r="G2" s="56" t="s">
        <v>19</v>
      </c>
      <c r="J2" s="40"/>
    </row>
    <row r="3" spans="1:13" x14ac:dyDescent="0.25">
      <c r="A3" s="1" t="s">
        <v>8</v>
      </c>
      <c r="B3" s="2" t="s">
        <v>72</v>
      </c>
      <c r="E3" s="26" t="s">
        <v>42</v>
      </c>
    </row>
    <row r="4" spans="1:13" ht="15.75" thickBot="1" x14ac:dyDescent="0.3"/>
    <row r="5" spans="1:13" x14ac:dyDescent="0.25">
      <c r="A5" s="85" t="s">
        <v>22</v>
      </c>
      <c r="B5" s="83"/>
      <c r="C5" s="83"/>
      <c r="D5" s="83"/>
      <c r="E5" s="83"/>
      <c r="F5" s="83"/>
      <c r="G5" s="83"/>
      <c r="H5" s="41" t="s">
        <v>1</v>
      </c>
      <c r="I5" s="47" t="s">
        <v>10</v>
      </c>
      <c r="J5" s="47" t="s">
        <v>11</v>
      </c>
      <c r="K5" s="47" t="s">
        <v>12</v>
      </c>
      <c r="L5" s="47" t="s">
        <v>13</v>
      </c>
      <c r="M5" s="48" t="s">
        <v>17</v>
      </c>
    </row>
    <row r="6" spans="1:13" ht="15.75" thickBot="1" x14ac:dyDescent="0.3">
      <c r="A6" s="43"/>
      <c r="B6" s="44"/>
      <c r="C6" s="44"/>
      <c r="D6" s="44"/>
      <c r="E6" s="44"/>
      <c r="F6" s="44"/>
      <c r="G6" s="44"/>
      <c r="H6" s="42" t="s">
        <v>24</v>
      </c>
      <c r="I6" s="40"/>
      <c r="J6" s="40"/>
      <c r="K6" s="40"/>
      <c r="L6" s="40"/>
      <c r="M6" s="8"/>
    </row>
    <row r="7" spans="1:13" x14ac:dyDescent="0.25">
      <c r="A7" s="3"/>
      <c r="B7" s="4"/>
      <c r="C7" s="4"/>
      <c r="D7" s="4"/>
      <c r="E7" s="4"/>
      <c r="F7" s="4"/>
      <c r="G7" s="4"/>
      <c r="H7" s="4"/>
      <c r="I7" s="40"/>
      <c r="J7" s="40"/>
      <c r="K7" s="40"/>
      <c r="L7" s="40"/>
      <c r="M7" s="8"/>
    </row>
    <row r="8" spans="1:13" ht="15.75" x14ac:dyDescent="0.25">
      <c r="A8" s="45" t="s">
        <v>23</v>
      </c>
      <c r="B8" s="4"/>
      <c r="C8" s="4"/>
      <c r="D8" s="4"/>
      <c r="E8" s="4"/>
      <c r="F8" s="4"/>
      <c r="G8" s="4"/>
      <c r="H8" s="74">
        <f>(SUM(I8:M8) - MIN(I8:M8) - MAX(I8:M8))/3</f>
        <v>0</v>
      </c>
      <c r="I8" s="9">
        <v>0</v>
      </c>
      <c r="J8" s="9">
        <v>0</v>
      </c>
      <c r="K8" s="9">
        <v>0</v>
      </c>
      <c r="L8" s="9">
        <v>0</v>
      </c>
      <c r="M8" s="49">
        <v>0</v>
      </c>
    </row>
    <row r="9" spans="1:13" x14ac:dyDescent="0.25">
      <c r="A9" s="3" t="s">
        <v>27</v>
      </c>
      <c r="B9" s="4"/>
      <c r="C9" s="4"/>
      <c r="D9" s="4"/>
      <c r="E9" s="4"/>
      <c r="F9" s="4"/>
      <c r="G9" s="4"/>
      <c r="H9" s="50" t="s">
        <v>46</v>
      </c>
      <c r="I9" s="40"/>
      <c r="J9" s="40"/>
      <c r="K9" s="40"/>
      <c r="L9" s="40"/>
      <c r="M9" s="8"/>
    </row>
    <row r="10" spans="1:13" x14ac:dyDescent="0.25">
      <c r="A10" s="3"/>
      <c r="B10" s="4"/>
      <c r="C10" s="4"/>
      <c r="D10" s="4"/>
      <c r="E10" s="4"/>
      <c r="F10" s="4"/>
      <c r="G10" s="4"/>
      <c r="H10" s="4"/>
      <c r="I10" s="40"/>
      <c r="J10" s="40"/>
      <c r="K10" s="40"/>
      <c r="L10" s="40"/>
      <c r="M10" s="8"/>
    </row>
    <row r="11" spans="1:13" ht="15.75" x14ac:dyDescent="0.25">
      <c r="A11" s="45" t="s">
        <v>26</v>
      </c>
      <c r="B11" s="4"/>
      <c r="C11" s="4"/>
      <c r="D11" s="4"/>
      <c r="E11" s="4"/>
      <c r="F11" s="4"/>
      <c r="G11" s="4"/>
      <c r="H11" s="74">
        <f>(SUM(I11:M11) - MIN(I11:M11) - MAX(I11:M11))/3</f>
        <v>0</v>
      </c>
      <c r="I11" s="9">
        <v>0</v>
      </c>
      <c r="J11" s="9">
        <v>0</v>
      </c>
      <c r="K11" s="9">
        <v>0</v>
      </c>
      <c r="L11" s="9">
        <v>0</v>
      </c>
      <c r="M11" s="49">
        <v>0</v>
      </c>
    </row>
    <row r="12" spans="1:13" x14ac:dyDescent="0.25">
      <c r="A12" s="3" t="s">
        <v>32</v>
      </c>
      <c r="B12" s="4"/>
      <c r="C12" s="4"/>
      <c r="D12" s="4" t="s">
        <v>18</v>
      </c>
      <c r="E12" s="4"/>
      <c r="F12" s="4"/>
      <c r="G12" s="4"/>
      <c r="H12" s="4"/>
      <c r="I12" s="40"/>
      <c r="J12" s="40"/>
      <c r="K12" s="40"/>
      <c r="L12" s="40"/>
      <c r="M12" s="8"/>
    </row>
    <row r="13" spans="1:13" x14ac:dyDescent="0.25">
      <c r="A13" s="3"/>
      <c r="B13" s="4"/>
      <c r="C13" s="4"/>
      <c r="D13" s="4"/>
      <c r="E13" s="4"/>
      <c r="F13" s="4"/>
      <c r="G13" s="4"/>
      <c r="H13" s="4"/>
      <c r="I13" s="40"/>
      <c r="J13" s="40"/>
      <c r="K13" s="40"/>
      <c r="L13" s="40"/>
      <c r="M13" s="8"/>
    </row>
    <row r="14" spans="1:13" ht="15.75" x14ac:dyDescent="0.25">
      <c r="A14" s="45" t="s">
        <v>28</v>
      </c>
      <c r="B14" s="4"/>
      <c r="C14" s="4"/>
      <c r="D14" s="4"/>
      <c r="E14" s="4"/>
      <c r="F14" s="4"/>
      <c r="G14" s="4"/>
      <c r="H14" s="74">
        <f>(SUM(I14:M14) - MIN(I14:M14) - MAX(I14:M14))/3</f>
        <v>0</v>
      </c>
      <c r="I14" s="9">
        <v>0</v>
      </c>
      <c r="J14" s="9">
        <v>0</v>
      </c>
      <c r="K14" s="9">
        <v>0</v>
      </c>
      <c r="L14" s="9">
        <v>0</v>
      </c>
      <c r="M14" s="49">
        <v>0</v>
      </c>
    </row>
    <row r="15" spans="1:13" x14ac:dyDescent="0.25">
      <c r="A15" s="3" t="s">
        <v>33</v>
      </c>
      <c r="B15" s="4"/>
      <c r="C15" s="4"/>
      <c r="D15" s="4"/>
      <c r="E15" s="4"/>
      <c r="F15" s="4"/>
      <c r="G15" s="4"/>
      <c r="H15" s="4"/>
      <c r="I15" s="40"/>
      <c r="J15" s="40"/>
      <c r="K15" s="40"/>
      <c r="L15" s="40"/>
      <c r="M15" s="8"/>
    </row>
    <row r="16" spans="1:13" x14ac:dyDescent="0.25">
      <c r="A16" s="3"/>
      <c r="B16" s="4"/>
      <c r="C16" s="4"/>
      <c r="D16" s="4"/>
      <c r="E16" s="4"/>
      <c r="F16" s="4"/>
      <c r="G16" s="4"/>
      <c r="H16" s="4"/>
      <c r="I16" s="40"/>
      <c r="J16" s="40"/>
      <c r="K16" s="40"/>
      <c r="L16" s="40"/>
      <c r="M16" s="8"/>
    </row>
    <row r="17" spans="1:13" ht="15.75" x14ac:dyDescent="0.25">
      <c r="A17" s="45" t="s">
        <v>29</v>
      </c>
      <c r="B17" s="4"/>
      <c r="C17" s="4"/>
      <c r="D17" s="4"/>
      <c r="E17" s="4"/>
      <c r="F17" s="4"/>
      <c r="G17" s="4"/>
      <c r="H17" s="74">
        <f>(SUM(I17:M17) - MIN(I17:M17) - MAX(I17:M17))/3</f>
        <v>0</v>
      </c>
      <c r="I17" s="9">
        <v>0</v>
      </c>
      <c r="J17" s="9">
        <v>0</v>
      </c>
      <c r="K17" s="9">
        <v>0</v>
      </c>
      <c r="L17" s="9">
        <v>0</v>
      </c>
      <c r="M17" s="49">
        <v>0</v>
      </c>
    </row>
    <row r="18" spans="1:13" x14ac:dyDescent="0.25">
      <c r="A18" s="3" t="s">
        <v>36</v>
      </c>
      <c r="B18" s="4"/>
      <c r="C18" s="4"/>
      <c r="D18" s="4"/>
      <c r="E18" s="4"/>
      <c r="F18" s="4"/>
      <c r="G18" s="4"/>
      <c r="H18" s="4"/>
      <c r="I18" s="40"/>
      <c r="J18" s="40"/>
      <c r="K18" s="40"/>
      <c r="L18" s="40"/>
      <c r="M18" s="8"/>
    </row>
    <row r="19" spans="1:13" x14ac:dyDescent="0.25">
      <c r="A19" s="3"/>
      <c r="B19" s="4"/>
      <c r="C19" s="4"/>
      <c r="D19" s="4"/>
      <c r="E19" s="4"/>
      <c r="F19" s="4"/>
      <c r="G19" s="4"/>
      <c r="H19" s="4"/>
      <c r="I19" s="40"/>
      <c r="J19" s="40"/>
      <c r="K19" s="40"/>
      <c r="L19" s="40"/>
      <c r="M19" s="8"/>
    </row>
    <row r="20" spans="1:13" ht="15.75" x14ac:dyDescent="0.25">
      <c r="A20" s="45" t="s">
        <v>30</v>
      </c>
      <c r="B20" s="4"/>
      <c r="C20" s="4"/>
      <c r="D20" s="4"/>
      <c r="E20" s="4"/>
      <c r="F20" s="4"/>
      <c r="G20" s="4"/>
      <c r="H20" s="74">
        <f>(SUM(I20:M20) - MIN(I20:M20) - MAX(I20:M20))/3</f>
        <v>0</v>
      </c>
      <c r="I20" s="9">
        <v>0</v>
      </c>
      <c r="J20" s="9">
        <v>0</v>
      </c>
      <c r="K20" s="9">
        <v>0</v>
      </c>
      <c r="L20" s="9">
        <v>0</v>
      </c>
      <c r="M20" s="49">
        <v>0</v>
      </c>
    </row>
    <row r="21" spans="1:13" x14ac:dyDescent="0.25">
      <c r="A21" s="3" t="s">
        <v>34</v>
      </c>
      <c r="B21" s="4"/>
      <c r="C21" s="4"/>
      <c r="D21" s="4"/>
      <c r="E21" s="4"/>
      <c r="F21" s="4"/>
      <c r="G21" s="4"/>
      <c r="H21" s="4"/>
      <c r="I21" s="40"/>
      <c r="J21" s="40"/>
      <c r="K21" s="40"/>
      <c r="L21" s="40"/>
      <c r="M21" s="8"/>
    </row>
    <row r="22" spans="1:13" x14ac:dyDescent="0.25">
      <c r="A22" s="3"/>
      <c r="B22" s="4"/>
      <c r="C22" s="4"/>
      <c r="D22" s="4"/>
      <c r="E22" s="4"/>
      <c r="F22" s="4"/>
      <c r="G22" s="4"/>
      <c r="H22" s="4"/>
      <c r="I22" s="40"/>
      <c r="J22" s="40"/>
      <c r="K22" s="40"/>
      <c r="L22" s="40"/>
      <c r="M22" s="8"/>
    </row>
    <row r="23" spans="1:13" ht="15.75" x14ac:dyDescent="0.25">
      <c r="A23" s="45" t="s">
        <v>31</v>
      </c>
      <c r="B23" s="4"/>
      <c r="C23" s="4"/>
      <c r="D23" s="4"/>
      <c r="E23" s="4"/>
      <c r="F23" s="4"/>
      <c r="G23" s="4"/>
      <c r="H23" s="74">
        <f>(SUM(I23:M23) - MIN(I23:M23) - MAX(I23:M23))/3</f>
        <v>0</v>
      </c>
      <c r="I23" s="9">
        <v>0</v>
      </c>
      <c r="J23" s="9">
        <v>0</v>
      </c>
      <c r="K23" s="9">
        <v>0</v>
      </c>
      <c r="L23" s="9">
        <v>0</v>
      </c>
      <c r="M23" s="49">
        <v>0</v>
      </c>
    </row>
    <row r="24" spans="1:13" x14ac:dyDescent="0.25">
      <c r="A24" s="3" t="s">
        <v>35</v>
      </c>
      <c r="B24" s="4"/>
      <c r="C24" s="4"/>
      <c r="D24" s="4"/>
      <c r="E24" s="4"/>
      <c r="F24" s="4"/>
      <c r="G24" s="4"/>
      <c r="H24" s="4"/>
      <c r="I24" s="40"/>
      <c r="J24" s="40"/>
      <c r="K24" s="40"/>
      <c r="L24" s="40"/>
      <c r="M24" s="8"/>
    </row>
    <row r="25" spans="1:13" ht="15.75" thickBot="1" x14ac:dyDescent="0.3">
      <c r="A25" s="3"/>
      <c r="B25" s="4"/>
      <c r="C25" s="4"/>
      <c r="D25" s="4"/>
      <c r="E25" s="4"/>
      <c r="F25" s="4"/>
      <c r="G25" s="4"/>
      <c r="H25" s="4"/>
      <c r="I25" s="40"/>
      <c r="J25" s="40"/>
      <c r="K25" s="40"/>
      <c r="L25" s="40"/>
      <c r="M25" s="8"/>
    </row>
    <row r="26" spans="1:13" ht="15.75" thickBot="1" x14ac:dyDescent="0.3">
      <c r="A26" s="5"/>
      <c r="B26" s="6"/>
      <c r="C26" s="6"/>
      <c r="D26" s="6"/>
      <c r="E26" s="6"/>
      <c r="F26" s="6"/>
      <c r="G26" s="7" t="s">
        <v>25</v>
      </c>
      <c r="H26" s="73">
        <f>SUM(H8,H11,H14,H17,H20,H23)</f>
        <v>0</v>
      </c>
      <c r="I26" s="51" t="s">
        <v>45</v>
      </c>
      <c r="J26" s="28"/>
      <c r="K26" s="28"/>
      <c r="L26" s="6"/>
      <c r="M26" s="52"/>
    </row>
    <row r="27" spans="1:13" ht="15.75" thickBot="1" x14ac:dyDescent="0.3">
      <c r="C27" s="24"/>
      <c r="D27" s="24"/>
      <c r="E27" s="24"/>
      <c r="F27" s="24"/>
      <c r="G27" s="24"/>
      <c r="H27" s="24"/>
      <c r="I27" s="24"/>
      <c r="J27" s="24"/>
      <c r="K27" s="40"/>
      <c r="L27"/>
      <c r="M27"/>
    </row>
    <row r="28" spans="1:13" x14ac:dyDescent="0.25">
      <c r="A28" s="38" t="str">
        <f t="shared" ref="A28:B30" si="0">A1</f>
        <v>Team #</v>
      </c>
      <c r="B28" s="57">
        <f t="shared" si="0"/>
        <v>8</v>
      </c>
      <c r="C28" s="83" t="s">
        <v>2</v>
      </c>
      <c r="D28" s="83"/>
      <c r="E28" s="83"/>
      <c r="F28" s="83"/>
      <c r="G28" s="83"/>
      <c r="H28" s="83"/>
      <c r="I28" s="83"/>
      <c r="J28" s="83"/>
      <c r="K28" s="84"/>
      <c r="L28" s="40"/>
      <c r="M28" s="40"/>
    </row>
    <row r="29" spans="1:13" x14ac:dyDescent="0.25">
      <c r="A29" s="39" t="s">
        <v>61</v>
      </c>
      <c r="B29" s="75" t="str">
        <f t="shared" si="0"/>
        <v>Gamory</v>
      </c>
      <c r="C29" s="4"/>
      <c r="D29" s="4"/>
      <c r="E29" s="4"/>
      <c r="F29" s="4"/>
      <c r="G29" s="4"/>
      <c r="H29" s="4"/>
      <c r="I29" s="40"/>
      <c r="J29" s="40"/>
      <c r="K29" s="8"/>
      <c r="L29" s="40"/>
      <c r="M29" s="40"/>
    </row>
    <row r="30" spans="1:13" x14ac:dyDescent="0.25">
      <c r="A30" s="39" t="str">
        <f t="shared" si="0"/>
        <v>Team Name</v>
      </c>
      <c r="B30" s="75" t="str">
        <f t="shared" si="0"/>
        <v>Reel Time</v>
      </c>
      <c r="C30" s="4"/>
      <c r="D30" s="4"/>
      <c r="E30" s="4"/>
      <c r="F30" s="4"/>
      <c r="G30" s="4"/>
      <c r="H30" s="4"/>
      <c r="I30" s="40"/>
      <c r="J30" s="40"/>
      <c r="K30" s="8"/>
    </row>
    <row r="31" spans="1:13" ht="60.75" customHeight="1" x14ac:dyDescent="0.25">
      <c r="A31" s="3"/>
      <c r="B31" s="4"/>
      <c r="C31" s="58" t="s">
        <v>38</v>
      </c>
      <c r="D31" s="61" t="s">
        <v>50</v>
      </c>
      <c r="E31" s="61" t="s">
        <v>52</v>
      </c>
      <c r="F31" s="60" t="s">
        <v>53</v>
      </c>
      <c r="G31" s="60" t="s">
        <v>39</v>
      </c>
      <c r="H31" s="61" t="s">
        <v>40</v>
      </c>
      <c r="I31" s="54"/>
      <c r="J31" s="40"/>
      <c r="K31" s="8"/>
    </row>
    <row r="32" spans="1:13" x14ac:dyDescent="0.25">
      <c r="A32" s="21" t="s">
        <v>47</v>
      </c>
      <c r="B32" s="4"/>
      <c r="C32" s="63"/>
      <c r="D32" s="63"/>
      <c r="E32" s="63"/>
      <c r="F32" s="63"/>
      <c r="G32" s="64"/>
      <c r="H32" s="64"/>
      <c r="I32" s="4"/>
      <c r="J32" s="40"/>
      <c r="K32" s="8"/>
      <c r="L32" s="40"/>
      <c r="M32" s="40"/>
    </row>
    <row r="33" spans="1:13" x14ac:dyDescent="0.25">
      <c r="A33" s="3" t="s">
        <v>56</v>
      </c>
      <c r="B33" s="4"/>
      <c r="C33" s="58">
        <v>1</v>
      </c>
      <c r="D33" s="67">
        <v>1</v>
      </c>
      <c r="E33" s="67">
        <v>3</v>
      </c>
      <c r="F33" s="68">
        <v>0</v>
      </c>
      <c r="G33" s="79">
        <f>IF(E33=12,120-F33,0)</f>
        <v>0</v>
      </c>
      <c r="H33" s="80">
        <f>5*D33 + 10*E33 + G33</f>
        <v>35</v>
      </c>
      <c r="I33" s="27" t="s">
        <v>58</v>
      </c>
      <c r="J33" s="40"/>
      <c r="K33" s="8"/>
      <c r="M33" s="40"/>
    </row>
    <row r="34" spans="1:13" x14ac:dyDescent="0.25">
      <c r="A34" s="3" t="s">
        <v>57</v>
      </c>
      <c r="B34" s="4"/>
      <c r="C34" s="63"/>
      <c r="D34" s="69"/>
      <c r="E34" s="69"/>
      <c r="F34" s="69"/>
      <c r="G34" s="70"/>
      <c r="H34" s="70"/>
      <c r="I34" s="25"/>
      <c r="J34" s="40"/>
      <c r="K34" s="8"/>
      <c r="L34" s="40"/>
      <c r="M34" s="40"/>
    </row>
    <row r="35" spans="1:13" x14ac:dyDescent="0.25">
      <c r="B35" s="4"/>
      <c r="C35" s="58">
        <v>2</v>
      </c>
      <c r="D35" s="67">
        <v>0</v>
      </c>
      <c r="E35" s="67">
        <v>0</v>
      </c>
      <c r="F35" s="68">
        <v>0</v>
      </c>
      <c r="G35" s="79">
        <f>IF(E35=12,120-F35,0)</f>
        <v>0</v>
      </c>
      <c r="H35" s="80">
        <f>5*D35 + 10*E35 + G35</f>
        <v>0</v>
      </c>
      <c r="I35" s="53"/>
      <c r="J35" s="40"/>
      <c r="K35" s="8"/>
      <c r="L35" s="40"/>
      <c r="M35" s="40"/>
    </row>
    <row r="36" spans="1:13" x14ac:dyDescent="0.25">
      <c r="A36" s="21" t="s">
        <v>37</v>
      </c>
      <c r="B36" s="4"/>
      <c r="C36" s="63"/>
      <c r="D36" s="69"/>
      <c r="E36" s="69"/>
      <c r="F36" s="69"/>
      <c r="G36" s="70"/>
      <c r="H36" s="70"/>
      <c r="I36" s="25"/>
      <c r="J36" s="40"/>
      <c r="K36" s="8"/>
      <c r="L36" s="40"/>
      <c r="M36" s="40"/>
    </row>
    <row r="37" spans="1:13" x14ac:dyDescent="0.25">
      <c r="A37" s="71" t="s">
        <v>48</v>
      </c>
      <c r="B37" s="4"/>
      <c r="C37" s="58">
        <v>3</v>
      </c>
      <c r="D37" s="67">
        <v>2</v>
      </c>
      <c r="E37" s="67">
        <v>2</v>
      </c>
      <c r="F37" s="68">
        <v>0</v>
      </c>
      <c r="G37" s="79">
        <f>IF(E37=12,120-F37,0)</f>
        <v>0</v>
      </c>
      <c r="H37" s="80">
        <f>5*D37 + 10*E37 + G37</f>
        <v>30</v>
      </c>
      <c r="I37" s="53"/>
      <c r="J37" s="40"/>
      <c r="K37" s="8"/>
      <c r="L37" s="40"/>
      <c r="M37" s="40"/>
    </row>
    <row r="38" spans="1:13" x14ac:dyDescent="0.25">
      <c r="A38" s="3" t="s">
        <v>54</v>
      </c>
      <c r="B38" s="4"/>
      <c r="C38" s="63"/>
      <c r="D38" s="69"/>
      <c r="E38" s="69"/>
      <c r="F38" s="69"/>
      <c r="G38" s="70"/>
      <c r="H38" s="70"/>
      <c r="I38" s="25"/>
      <c r="J38" s="40"/>
      <c r="K38" s="8"/>
      <c r="L38" s="40"/>
      <c r="M38" s="40"/>
    </row>
    <row r="39" spans="1:13" x14ac:dyDescent="0.25">
      <c r="A39" s="46" t="s">
        <v>55</v>
      </c>
      <c r="B39" s="4"/>
      <c r="C39" s="58">
        <v>4</v>
      </c>
      <c r="D39" s="67">
        <v>0</v>
      </c>
      <c r="E39" s="67">
        <v>0</v>
      </c>
      <c r="F39" s="68">
        <v>0</v>
      </c>
      <c r="G39" s="79">
        <f>IF(E39=12,120-F39,0)</f>
        <v>0</v>
      </c>
      <c r="H39" s="80">
        <f>5*D39 + 10*E39 + G39</f>
        <v>0</v>
      </c>
      <c r="I39" s="53"/>
      <c r="J39" s="40"/>
      <c r="K39" s="8"/>
      <c r="L39" s="40"/>
      <c r="M39" s="40"/>
    </row>
    <row r="40" spans="1:13" ht="15.75" thickBot="1" x14ac:dyDescent="0.3">
      <c r="A40" s="3"/>
      <c r="B40" s="4"/>
      <c r="C40" s="4"/>
      <c r="D40" s="4"/>
      <c r="E40" s="4"/>
      <c r="F40" s="4"/>
      <c r="G40" s="4"/>
      <c r="H40" s="28"/>
      <c r="I40" s="4"/>
      <c r="J40" s="4"/>
      <c r="K40" s="8"/>
      <c r="L40" s="40"/>
      <c r="M40" s="40"/>
    </row>
    <row r="41" spans="1:13" ht="15.75" thickBot="1" x14ac:dyDescent="0.3">
      <c r="A41" s="3"/>
      <c r="B41" s="4"/>
      <c r="C41" s="4"/>
      <c r="D41" s="4"/>
      <c r="E41" s="4"/>
      <c r="F41" s="4"/>
      <c r="G41" s="31" t="s">
        <v>5</v>
      </c>
      <c r="H41" s="73">
        <f>SUM(H33,H35,H37,H39)</f>
        <v>65</v>
      </c>
      <c r="I41" s="27" t="s">
        <v>44</v>
      </c>
      <c r="J41" s="40"/>
      <c r="K41" s="8"/>
      <c r="M41" s="40"/>
    </row>
    <row r="42" spans="1:13" ht="15.75" thickBot="1" x14ac:dyDescent="0.3">
      <c r="A42" s="55"/>
      <c r="B42" s="6"/>
      <c r="C42" s="6"/>
      <c r="D42" s="6"/>
      <c r="E42" s="6"/>
      <c r="F42" s="6"/>
      <c r="G42" s="6"/>
      <c r="H42" s="6"/>
      <c r="I42" s="28"/>
      <c r="J42" s="28"/>
      <c r="K42" s="29"/>
      <c r="L42" s="40"/>
    </row>
  </sheetData>
  <mergeCells count="2">
    <mergeCell ref="A5:G5"/>
    <mergeCell ref="C28:K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Overall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Brian</cp:lastModifiedBy>
  <cp:lastPrinted>2015-05-18T15:38:42Z</cp:lastPrinted>
  <dcterms:created xsi:type="dcterms:W3CDTF">2009-04-24T00:23:49Z</dcterms:created>
  <dcterms:modified xsi:type="dcterms:W3CDTF">2015-05-21T06:53:34Z</dcterms:modified>
</cp:coreProperties>
</file>