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nukai\Desktop\lammps_education_gcmc_win-master\"/>
    </mc:Choice>
  </mc:AlternateContent>
  <xr:revisionPtr revIDLastSave="0" documentId="13_ncr:1_{B810AA67-781E-4D18-A232-E650EC4A0790}" xr6:coauthVersionLast="46" xr6:coauthVersionMax="46" xr10:uidLastSave="{00000000-0000-0000-0000-000000000000}"/>
  <bookViews>
    <workbookView xWindow="2350" yWindow="20" windowWidth="16100" windowHeight="11140" xr2:uid="{00000000-000D-0000-FFFF-FFFF00000000}"/>
  </bookViews>
  <sheets>
    <sheet name="H2" sheetId="1" r:id="rId1"/>
    <sheet name="H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 s="1"/>
  <c r="D9" i="1" s="1"/>
  <c r="BR9" i="1"/>
  <c r="BS9" i="1" s="1"/>
  <c r="BR8" i="1"/>
  <c r="BR7" i="1"/>
  <c r="BR6" i="1"/>
  <c r="BR5" i="1"/>
  <c r="BR4" i="1"/>
  <c r="BR3" i="1"/>
  <c r="BL9" i="1"/>
  <c r="BL8" i="1"/>
  <c r="BL7" i="1"/>
  <c r="BL6" i="1"/>
  <c r="BL5" i="1"/>
  <c r="BL4" i="1"/>
  <c r="BL3" i="1"/>
  <c r="BF9" i="1"/>
  <c r="BF8" i="1"/>
  <c r="BF7" i="1"/>
  <c r="BF6" i="1"/>
  <c r="BF5" i="1"/>
  <c r="BF4" i="1"/>
  <c r="BF3" i="1"/>
  <c r="AZ9" i="1"/>
  <c r="AZ8" i="1"/>
  <c r="AZ7" i="1"/>
  <c r="AZ6" i="1"/>
  <c r="AZ5" i="1"/>
  <c r="AZ4" i="1"/>
  <c r="AZ3" i="1"/>
  <c r="AT9" i="1"/>
  <c r="AU9" i="1"/>
  <c r="AT8" i="1"/>
  <c r="AT7" i="1"/>
  <c r="AU7" i="1" s="1"/>
  <c r="AT6" i="1"/>
  <c r="AU6" i="1" s="1"/>
  <c r="AT5" i="1"/>
  <c r="AT4" i="1"/>
  <c r="AT3" i="1"/>
  <c r="AN9" i="1"/>
  <c r="AN8" i="1"/>
  <c r="AN7" i="1"/>
  <c r="AN6" i="1"/>
  <c r="AO6" i="1" s="1"/>
  <c r="AN5" i="1"/>
  <c r="AN4" i="1"/>
  <c r="AN3" i="1"/>
  <c r="AH9" i="1"/>
  <c r="AH8" i="1"/>
  <c r="AH7" i="1"/>
  <c r="AH6" i="1"/>
  <c r="AH5" i="1"/>
  <c r="AH4" i="1"/>
  <c r="AH3" i="1"/>
  <c r="AB9" i="1"/>
  <c r="AC9" i="1" s="1"/>
  <c r="AB8" i="1"/>
  <c r="AB7" i="1"/>
  <c r="AC7" i="1" s="1"/>
  <c r="AB6" i="1"/>
  <c r="AC6" i="1" s="1"/>
  <c r="AB5" i="1"/>
  <c r="AB4" i="1"/>
  <c r="AB3" i="1"/>
  <c r="V9" i="1"/>
  <c r="V8" i="1"/>
  <c r="V7" i="1"/>
  <c r="W7" i="1" s="1"/>
  <c r="V6" i="1"/>
  <c r="V5" i="1"/>
  <c r="V4" i="1"/>
  <c r="V3" i="1"/>
  <c r="P9" i="1"/>
  <c r="P8" i="1"/>
  <c r="P7" i="1"/>
  <c r="P6" i="1"/>
  <c r="P5" i="1"/>
  <c r="P4" i="1"/>
  <c r="P3" i="1"/>
  <c r="J9" i="1"/>
  <c r="J8" i="1"/>
  <c r="J7" i="1"/>
  <c r="J6" i="1"/>
  <c r="J5" i="1"/>
  <c r="J4" i="1"/>
  <c r="J3" i="1"/>
  <c r="D8" i="1"/>
  <c r="D7" i="1"/>
  <c r="D6" i="1"/>
  <c r="D3" i="1"/>
  <c r="D4" i="1"/>
  <c r="D5" i="1"/>
  <c r="C9" i="1"/>
  <c r="C7" i="1"/>
  <c r="C6" i="2"/>
  <c r="AR9" i="2"/>
  <c r="BQ9" i="1"/>
  <c r="BK9" i="1"/>
  <c r="BM9" i="1" s="1"/>
  <c r="BE9" i="1"/>
  <c r="BA9" i="1"/>
  <c r="AY9" i="1"/>
  <c r="AS9" i="1"/>
  <c r="AM9" i="1"/>
  <c r="AO9" i="1" s="1"/>
  <c r="AG9" i="1"/>
  <c r="AA9" i="1"/>
  <c r="W9" i="1"/>
  <c r="U9" i="1"/>
  <c r="O9" i="1"/>
  <c r="I9" i="1"/>
  <c r="K9" i="1" s="1"/>
  <c r="BF9" i="2"/>
  <c r="BG9" i="2" s="1"/>
  <c r="BA9" i="2"/>
  <c r="BB9" i="2" s="1"/>
  <c r="AV9" i="2"/>
  <c r="AW9" i="2" s="1"/>
  <c r="AQ9" i="2"/>
  <c r="AL9" i="2"/>
  <c r="AM9" i="2" s="1"/>
  <c r="AG9" i="2"/>
  <c r="AH9" i="2" s="1"/>
  <c r="AB9" i="2"/>
  <c r="AC9" i="2" s="1"/>
  <c r="W9" i="2"/>
  <c r="X9" i="2" s="1"/>
  <c r="R9" i="2"/>
  <c r="S9" i="2" s="1"/>
  <c r="M9" i="2"/>
  <c r="N9" i="2" s="1"/>
  <c r="H9" i="2"/>
  <c r="BE8" i="1"/>
  <c r="BE7" i="1"/>
  <c r="BE6" i="1"/>
  <c r="BE5" i="1"/>
  <c r="BE4" i="1"/>
  <c r="BG3" i="1"/>
  <c r="BE3" i="1"/>
  <c r="AU3" i="1"/>
  <c r="AH3" i="2"/>
  <c r="AG4" i="2"/>
  <c r="AH4" i="2"/>
  <c r="AG5" i="2"/>
  <c r="AH5" i="2"/>
  <c r="AG6" i="2"/>
  <c r="AH6" i="2"/>
  <c r="AG7" i="2"/>
  <c r="AH7" i="2"/>
  <c r="AO7" i="1" s="1"/>
  <c r="AG8" i="2"/>
  <c r="AH8" i="2"/>
  <c r="AG3" i="2"/>
  <c r="AM6" i="2"/>
  <c r="AL4" i="2"/>
  <c r="AM4" i="2" s="1"/>
  <c r="AL5" i="2"/>
  <c r="AM5" i="2"/>
  <c r="AL6" i="2"/>
  <c r="AL7" i="2"/>
  <c r="AM7" i="2"/>
  <c r="AL8" i="2"/>
  <c r="AM8" i="2" s="1"/>
  <c r="AM3" i="2"/>
  <c r="AL3" i="2"/>
  <c r="AS8" i="1"/>
  <c r="AS7" i="1"/>
  <c r="AS6" i="1"/>
  <c r="AS5" i="1"/>
  <c r="AS4" i="1"/>
  <c r="AS3" i="1"/>
  <c r="AM8" i="1"/>
  <c r="AM7" i="1"/>
  <c r="AM6" i="1"/>
  <c r="AM5" i="1"/>
  <c r="AM4" i="1"/>
  <c r="AM3" i="1"/>
  <c r="W8" i="1"/>
  <c r="AC3" i="1"/>
  <c r="AA8" i="1"/>
  <c r="AA7" i="1"/>
  <c r="AA6" i="1"/>
  <c r="AA5" i="1"/>
  <c r="AA4" i="1"/>
  <c r="AA3" i="1"/>
  <c r="W3" i="1"/>
  <c r="U8" i="1"/>
  <c r="U7" i="1"/>
  <c r="U6" i="1"/>
  <c r="U5" i="1"/>
  <c r="U4" i="1"/>
  <c r="U3" i="1"/>
  <c r="K3" i="1"/>
  <c r="I3" i="1"/>
  <c r="I8" i="1"/>
  <c r="I7" i="1"/>
  <c r="I6" i="1"/>
  <c r="I5" i="1"/>
  <c r="I4" i="1"/>
  <c r="BG9" i="1" l="1"/>
  <c r="AI9" i="1"/>
  <c r="Q9" i="1"/>
  <c r="E9" i="1"/>
  <c r="AO3" i="1"/>
  <c r="AU8" i="1"/>
  <c r="AU5" i="1"/>
  <c r="AU4" i="1"/>
  <c r="AO4" i="1"/>
  <c r="AO8" i="1"/>
  <c r="AO5" i="1"/>
  <c r="W5" i="1"/>
  <c r="AC8" i="1"/>
  <c r="AC5" i="1"/>
  <c r="AC4" i="1"/>
  <c r="W6" i="1"/>
  <c r="W4" i="1"/>
  <c r="K6" i="1"/>
  <c r="K7" i="1"/>
  <c r="K4" i="1"/>
  <c r="K8" i="1"/>
  <c r="K5" i="1"/>
  <c r="AW3" i="2" l="1"/>
  <c r="AV3" i="2"/>
  <c r="AV8" i="2"/>
  <c r="AW8" i="2" s="1"/>
  <c r="BG8" i="1" s="1"/>
  <c r="AV7" i="2"/>
  <c r="AW7" i="2" s="1"/>
  <c r="BG7" i="1" s="1"/>
  <c r="AV6" i="2"/>
  <c r="AW6" i="2" s="1"/>
  <c r="BG6" i="1" s="1"/>
  <c r="AV5" i="2"/>
  <c r="AW5" i="2" s="1"/>
  <c r="BG5" i="1" s="1"/>
  <c r="AV4" i="2"/>
  <c r="AW4" i="2" s="1"/>
  <c r="BG4" i="1" s="1"/>
  <c r="N4" i="2"/>
  <c r="N5" i="2"/>
  <c r="N6" i="2"/>
  <c r="N7" i="2"/>
  <c r="N8" i="2"/>
  <c r="S4" i="2"/>
  <c r="S5" i="2"/>
  <c r="S6" i="2"/>
  <c r="S7" i="2"/>
  <c r="S8" i="2"/>
  <c r="X4" i="2"/>
  <c r="X5" i="2"/>
  <c r="X6" i="2"/>
  <c r="X7" i="2"/>
  <c r="X8" i="2"/>
  <c r="AC4" i="2"/>
  <c r="AC5" i="2"/>
  <c r="AC6" i="2"/>
  <c r="AC7" i="2"/>
  <c r="AC8" i="2"/>
  <c r="AR4" i="2"/>
  <c r="AR5" i="2"/>
  <c r="AR6" i="2"/>
  <c r="AR7" i="2"/>
  <c r="AR8" i="2"/>
  <c r="BG4" i="2"/>
  <c r="BG5" i="2"/>
  <c r="BG6" i="2"/>
  <c r="BG7" i="2"/>
  <c r="BG8" i="2"/>
  <c r="BG3" i="2"/>
  <c r="AR3" i="2"/>
  <c r="AC3" i="2"/>
  <c r="X3" i="2"/>
  <c r="S3" i="2"/>
  <c r="W4" i="2" l="1"/>
  <c r="W5" i="2"/>
  <c r="W6" i="2"/>
  <c r="W7" i="2"/>
  <c r="W8" i="2"/>
  <c r="W3" i="2"/>
  <c r="H8" i="2"/>
  <c r="H4" i="2"/>
  <c r="H5" i="2"/>
  <c r="H6" i="2"/>
  <c r="H7" i="2"/>
  <c r="R8" i="2"/>
  <c r="R4" i="2"/>
  <c r="R5" i="2"/>
  <c r="R6" i="2"/>
  <c r="R7" i="2"/>
  <c r="R3" i="2"/>
  <c r="H3" i="2"/>
  <c r="C6" i="1" l="1"/>
  <c r="D6" i="2"/>
  <c r="E6" i="1" s="1"/>
  <c r="BF6" i="2"/>
  <c r="BF4" i="2"/>
  <c r="BF5" i="2"/>
  <c r="BF7" i="2"/>
  <c r="BF8" i="2"/>
  <c r="BF3" i="2"/>
  <c r="BA3" i="2"/>
  <c r="BB3" i="2" s="1"/>
  <c r="B14" i="1" l="1"/>
  <c r="BA4" i="2"/>
  <c r="BA5" i="2"/>
  <c r="BA6" i="2"/>
  <c r="BA7" i="2"/>
  <c r="BA8" i="2"/>
  <c r="AQ3" i="2"/>
  <c r="AQ4" i="2"/>
  <c r="AQ5" i="2"/>
  <c r="AQ6" i="2"/>
  <c r="AQ7" i="2"/>
  <c r="AQ8" i="2"/>
  <c r="M3" i="2"/>
  <c r="N3" i="2" s="1"/>
  <c r="M4" i="2"/>
  <c r="M5" i="2"/>
  <c r="M6" i="2"/>
  <c r="M7" i="2"/>
  <c r="M8" i="2"/>
  <c r="AB4" i="2"/>
  <c r="AB5" i="2"/>
  <c r="AB6" i="2"/>
  <c r="AB7" i="2"/>
  <c r="AB8" i="2"/>
  <c r="AB3" i="2"/>
  <c r="C4" i="2"/>
  <c r="C5" i="2"/>
  <c r="D5" i="2" s="1"/>
  <c r="C7" i="2"/>
  <c r="C8" i="2"/>
  <c r="C3" i="2"/>
  <c r="D3" i="2" s="1"/>
  <c r="D8" i="2" l="1"/>
  <c r="D7" i="2"/>
  <c r="D4" i="2"/>
  <c r="BB5" i="2"/>
  <c r="BB4" i="2"/>
  <c r="BB8" i="2"/>
  <c r="BB7" i="2"/>
  <c r="BB6" i="2"/>
  <c r="BQ6" i="1"/>
  <c r="BS6" i="1" s="1"/>
  <c r="BQ7" i="1"/>
  <c r="BS7" i="1" s="1"/>
  <c r="BQ4" i="1"/>
  <c r="BS4" i="1" s="1"/>
  <c r="BQ8" i="1"/>
  <c r="BS8" i="1" s="1"/>
  <c r="BQ5" i="1"/>
  <c r="BS5" i="1" s="1"/>
  <c r="BQ3" i="1"/>
  <c r="BS3" i="1" s="1"/>
  <c r="BK4" i="1"/>
  <c r="AG7" i="1"/>
  <c r="AI7" i="1" s="1"/>
  <c r="BK7" i="1"/>
  <c r="AG8" i="1"/>
  <c r="AI8" i="1" s="1"/>
  <c r="AG6" i="1"/>
  <c r="AI6" i="1" s="1"/>
  <c r="BK8" i="1"/>
  <c r="C5" i="1"/>
  <c r="E5" i="1" s="1"/>
  <c r="O8" i="1"/>
  <c r="Q8" i="1" s="1"/>
  <c r="O3" i="1"/>
  <c r="Q3" i="1" s="1"/>
  <c r="AG4" i="1"/>
  <c r="AI4" i="1" s="1"/>
  <c r="O7" i="1"/>
  <c r="Q7" i="1" s="1"/>
  <c r="AG3" i="1"/>
  <c r="AI3" i="1" s="1"/>
  <c r="BK5" i="1"/>
  <c r="AY5" i="1"/>
  <c r="BA5" i="1" s="1"/>
  <c r="AY4" i="1"/>
  <c r="BA4" i="1" s="1"/>
  <c r="O6" i="1"/>
  <c r="Q6" i="1" s="1"/>
  <c r="AY8" i="1"/>
  <c r="BA8" i="1" s="1"/>
  <c r="AY3" i="1"/>
  <c r="BA3" i="1" s="1"/>
  <c r="BK6" i="1"/>
  <c r="C8" i="1"/>
  <c r="C3" i="1"/>
  <c r="E3" i="1" s="1"/>
  <c r="O4" i="1"/>
  <c r="Q4" i="1" s="1"/>
  <c r="AY6" i="1"/>
  <c r="BA6" i="1" s="1"/>
  <c r="BK3" i="1"/>
  <c r="BM3" i="1" s="1"/>
  <c r="C4" i="1"/>
  <c r="O5" i="1"/>
  <c r="Q5" i="1" s="1"/>
  <c r="AG5" i="1"/>
  <c r="AI5" i="1" s="1"/>
  <c r="AY7" i="1"/>
  <c r="BA7" i="1" s="1"/>
  <c r="E8" i="1" l="1"/>
  <c r="E7" i="1"/>
  <c r="E4" i="1"/>
  <c r="BM7" i="1"/>
  <c r="BM5" i="1"/>
  <c r="BM8" i="1"/>
  <c r="BM4" i="1"/>
  <c r="BM6" i="1"/>
</calcChain>
</file>

<file path=xl/sharedStrings.xml><?xml version="1.0" encoding="utf-8"?>
<sst xmlns="http://schemas.openxmlformats.org/spreadsheetml/2006/main" count="239" uniqueCount="38">
  <si>
    <t>MPa</t>
  </si>
  <si>
    <t>nH</t>
    <phoneticPr fontId="1"/>
  </si>
  <si>
    <t>nHe</t>
    <phoneticPr fontId="1"/>
  </si>
  <si>
    <t>y0</t>
    <phoneticPr fontId="1"/>
  </si>
  <si>
    <t>A1</t>
    <phoneticPr fontId="1"/>
  </si>
  <si>
    <t>tau1</t>
    <phoneticPr fontId="1"/>
  </si>
  <si>
    <t>A2</t>
    <phoneticPr fontId="1"/>
  </si>
  <si>
    <t>tau2</t>
    <phoneticPr fontId="1"/>
  </si>
  <si>
    <t>X0</t>
    <phoneticPr fontId="1"/>
  </si>
  <si>
    <t>V[A^3]</t>
    <phoneticPr fontId="1"/>
  </si>
  <si>
    <t>H</t>
    <phoneticPr fontId="1"/>
  </si>
  <si>
    <t>He</t>
    <phoneticPr fontId="1"/>
  </si>
  <si>
    <t>excess wt.%</t>
    <phoneticPr fontId="1"/>
  </si>
  <si>
    <t>nCH</t>
    <phoneticPr fontId="1"/>
  </si>
  <si>
    <t>absolute wt.%</t>
    <phoneticPr fontId="1"/>
  </si>
  <si>
    <t>total mass</t>
    <phoneticPr fontId="1"/>
  </si>
  <si>
    <t>358.15K (85 degree of Celsius)</t>
    <phoneticPr fontId="1"/>
  </si>
  <si>
    <t>313.15K (40 degree of Celsius)</t>
    <phoneticPr fontId="1"/>
  </si>
  <si>
    <t>273.15K (0 degree of Celsius)</t>
    <phoneticPr fontId="1"/>
  </si>
  <si>
    <t>MPa</t>
    <phoneticPr fontId="1"/>
  </si>
  <si>
    <t>233.15K (-40 degree of Celsius)</t>
    <phoneticPr fontId="1"/>
  </si>
  <si>
    <t>dblexp_XOffset</t>
    <phoneticPr fontId="1"/>
  </si>
  <si>
    <t>248.15K (-25 degree of Celsius)</t>
    <phoneticPr fontId="1"/>
  </si>
  <si>
    <t>298.15K (25 degree of Celsius)</t>
    <phoneticPr fontId="1"/>
  </si>
  <si>
    <t>Adsorbents</t>
  </si>
  <si>
    <t>parameter</t>
    <phoneticPr fontId="1"/>
  </si>
  <si>
    <t>The green cell is the input area. (緑色のマスに計算から得られた値を入力します）</t>
    <rPh sb="35" eb="37">
      <t>ミドリイロ</t>
    </rPh>
    <rPh sb="41" eb="43">
      <t>ケイサン</t>
    </rPh>
    <rPh sb="45" eb="46">
      <t>エ</t>
    </rPh>
    <rPh sb="49" eb="50">
      <t>アタイ</t>
    </rPh>
    <rPh sb="51" eb="53">
      <t>ニュウリョク</t>
    </rPh>
    <phoneticPr fontId="1"/>
  </si>
  <si>
    <t>243.15K (-30 degree of Celsius)</t>
    <phoneticPr fontId="1"/>
  </si>
  <si>
    <t>253.15K (-20 degree of Celsius)</t>
    <phoneticPr fontId="1"/>
  </si>
  <si>
    <t>263.15K (-10 degree of Celsius)</t>
    <phoneticPr fontId="1"/>
  </si>
  <si>
    <t>283.15K (10 degree of Celsius)</t>
    <phoneticPr fontId="1"/>
  </si>
  <si>
    <t>n/A^3 = y0 + A1*exp(-(MPa-X0)/tau1)+A2*exp(-(MPa-X0)/tau2)</t>
    <phoneticPr fontId="1"/>
  </si>
  <si>
    <t>Since the number of hydrogen molecules is output by GCMC, a double coefficient is applied at the end of the equation to obtain the number of hydrogen. (水素分子の数をGCMCでは出力しているため、水素の数にするために式の最後に２倍の係数がかけられている)</t>
    <phoneticPr fontId="1"/>
  </si>
  <si>
    <t>303.15K (30 degree of Celsius)</t>
    <phoneticPr fontId="1"/>
  </si>
  <si>
    <t>293.15K (20 degree of Celsius)</t>
    <phoneticPr fontId="1"/>
  </si>
  <si>
    <t>from plot_gcmc.gpl</t>
  </si>
  <si>
    <t>nH2</t>
  </si>
  <si>
    <t>wt.%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</si>
</sst>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2" borderId="1" xfId="0" applyFill="1" applyBorder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Excess (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altLang="ja-JP" sz="1400" b="0" i="0" u="none" strike="noStrike" baseline="0">
                <a:effectLst/>
              </a:rPr>
              <a:t>omparing with Experimental data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'H2'!$A$1</c:f>
              <c:strCache>
                <c:ptCount val="1"/>
                <c:pt idx="0">
                  <c:v>233.15K (-40 degree of 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'H2'!$A$3:$A$8</c:f>
              <c:numCache>
                <c:formatCode>General</c:formatCode>
                <c:ptCount val="6"/>
                <c:pt idx="0">
                  <c:v>5.0896999999999997</c:v>
                </c:pt>
                <c:pt idx="1">
                  <c:v>15.0274</c:v>
                </c:pt>
                <c:pt idx="2">
                  <c:v>30.001799999999999</c:v>
                </c:pt>
                <c:pt idx="3">
                  <c:v>49.981999999999999</c:v>
                </c:pt>
                <c:pt idx="4">
                  <c:v>69.981999999999999</c:v>
                </c:pt>
                <c:pt idx="5">
                  <c:v>100.0042</c:v>
                </c:pt>
              </c:numCache>
            </c:numRef>
          </c:xVal>
          <c:yVal>
            <c:numRef>
              <c:f>'H2'!$E$3:$E$8</c:f>
              <c:numCache>
                <c:formatCode>General</c:formatCode>
                <c:ptCount val="6"/>
                <c:pt idx="0">
                  <c:v>0.8252442705452957</c:v>
                </c:pt>
                <c:pt idx="1">
                  <c:v>2.0604607073851047</c:v>
                </c:pt>
                <c:pt idx="2">
                  <c:v>2.5644462668743744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2-4A93-B9BF-0E928D7ECB16}"/>
            </c:ext>
          </c:extLst>
        </c:ser>
        <c:ser>
          <c:idx val="6"/>
          <c:order val="1"/>
          <c:tx>
            <c:strRef>
              <c:f>'H2'!$G$1</c:f>
              <c:strCache>
                <c:ptCount val="1"/>
                <c:pt idx="0">
                  <c:v>243.15K (-30 degree of Celsius)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'H2'!$G$3:$G$8</c:f>
              <c:numCache>
                <c:formatCode>General</c:formatCode>
                <c:ptCount val="6"/>
              </c:numCache>
            </c:numRef>
          </c:xVal>
          <c:yVal>
            <c:numRef>
              <c:f>'H2'!$K$3:$K$8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7-413D-88A8-9D777ACE3DAB}"/>
            </c:ext>
          </c:extLst>
        </c:ser>
        <c:ser>
          <c:idx val="3"/>
          <c:order val="2"/>
          <c:tx>
            <c:strRef>
              <c:f>'H2'!$M$1</c:f>
              <c:strCache>
                <c:ptCount val="1"/>
                <c:pt idx="0">
                  <c:v>248.15K (-25 degree of Celsius)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'H2'!$M$3:$M$8</c:f>
              <c:numCache>
                <c:formatCode>General</c:formatCode>
                <c:ptCount val="6"/>
                <c:pt idx="0">
                  <c:v>4.9962</c:v>
                </c:pt>
                <c:pt idx="1">
                  <c:v>14.9991</c:v>
                </c:pt>
                <c:pt idx="2">
                  <c:v>29.989899999999999</c:v>
                </c:pt>
                <c:pt idx="3">
                  <c:v>49.976599999999998</c:v>
                </c:pt>
                <c:pt idx="4">
                  <c:v>70.035600000000002</c:v>
                </c:pt>
                <c:pt idx="5">
                  <c:v>99.998699999999999</c:v>
                </c:pt>
              </c:numCache>
            </c:numRef>
          </c:xVal>
          <c:yVal>
            <c:numRef>
              <c:f>'H2'!$Q$3:$Q$8</c:f>
              <c:numCache>
                <c:formatCode>General</c:formatCode>
                <c:ptCount val="6"/>
                <c:pt idx="0">
                  <c:v>0.65071225282672496</c:v>
                </c:pt>
                <c:pt idx="1">
                  <c:v>1.5901148599445734</c:v>
                </c:pt>
                <c:pt idx="2">
                  <c:v>1.9062149954269736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BB5-954A-F82E6299D9F9}"/>
            </c:ext>
          </c:extLst>
        </c:ser>
        <c:ser>
          <c:idx val="7"/>
          <c:order val="3"/>
          <c:tx>
            <c:strRef>
              <c:f>'H2'!$S$1</c:f>
              <c:strCache>
                <c:ptCount val="1"/>
                <c:pt idx="0">
                  <c:v>253.15K (-20 degree of Celsius)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'H2'!$S$3:$S$8</c:f>
              <c:numCache>
                <c:formatCode>General</c:formatCode>
                <c:ptCount val="6"/>
              </c:numCache>
            </c:numRef>
          </c:xVal>
          <c:yVal>
            <c:numRef>
              <c:f>'H2'!$W$3:$W$8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7-413D-88A8-9D777ACE3DAB}"/>
            </c:ext>
          </c:extLst>
        </c:ser>
        <c:ser>
          <c:idx val="8"/>
          <c:order val="4"/>
          <c:tx>
            <c:strRef>
              <c:f>'H2'!$Y$1</c:f>
              <c:strCache>
                <c:ptCount val="1"/>
                <c:pt idx="0">
                  <c:v>263.15K (-10 degree of Celsius)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'H2'!$Y$3:$Y$8</c:f>
              <c:numCache>
                <c:formatCode>General</c:formatCode>
                <c:ptCount val="6"/>
              </c:numCache>
            </c:numRef>
          </c:xVal>
          <c:yVal>
            <c:numRef>
              <c:f>'H2'!$AC$3:$AC$8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7-413D-88A8-9D777ACE3DAB}"/>
            </c:ext>
          </c:extLst>
        </c:ser>
        <c:ser>
          <c:idx val="1"/>
          <c:order val="5"/>
          <c:tx>
            <c:strRef>
              <c:f>'H2'!$AE$1</c:f>
              <c:strCache>
                <c:ptCount val="1"/>
                <c:pt idx="0">
                  <c:v>273.15K (0 degree of Celsius)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'H2'!$AE$3:$AE$8</c:f>
              <c:numCache>
                <c:formatCode>General</c:formatCode>
                <c:ptCount val="6"/>
                <c:pt idx="0">
                  <c:v>5.0031999999999996</c:v>
                </c:pt>
                <c:pt idx="1">
                  <c:v>15.0036</c:v>
                </c:pt>
                <c:pt idx="2">
                  <c:v>30.001000000000001</c:v>
                </c:pt>
                <c:pt idx="3">
                  <c:v>49.9908</c:v>
                </c:pt>
                <c:pt idx="4">
                  <c:v>70.002399999999994</c:v>
                </c:pt>
                <c:pt idx="5">
                  <c:v>100.00069999999999</c:v>
                </c:pt>
              </c:numCache>
            </c:numRef>
          </c:xVal>
          <c:yVal>
            <c:numRef>
              <c:f>'H2'!$AI$3:$AI$8</c:f>
              <c:numCache>
                <c:formatCode>General</c:formatCode>
                <c:ptCount val="6"/>
                <c:pt idx="0">
                  <c:v>0.52263794313525413</c:v>
                </c:pt>
                <c:pt idx="1">
                  <c:v>1.2955180542481122</c:v>
                </c:pt>
                <c:pt idx="2">
                  <c:v>1.7264616707383602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2-4A93-B9BF-0E928D7ECB16}"/>
            </c:ext>
          </c:extLst>
        </c:ser>
        <c:ser>
          <c:idx val="9"/>
          <c:order val="6"/>
          <c:tx>
            <c:strRef>
              <c:f>'H2'!$AK$1</c:f>
              <c:strCache>
                <c:ptCount val="1"/>
                <c:pt idx="0">
                  <c:v>283.15K (10 degree of Celsius)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'H2'!$AK$3:$AK$8</c:f>
              <c:numCache>
                <c:formatCode>General</c:formatCode>
                <c:ptCount val="6"/>
              </c:numCache>
            </c:numRef>
          </c:xVal>
          <c:yVal>
            <c:numRef>
              <c:f>'H2'!$AO$3:$AO$8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7-413D-88A8-9D777ACE3DAB}"/>
            </c:ext>
          </c:extLst>
        </c:ser>
        <c:ser>
          <c:idx val="10"/>
          <c:order val="7"/>
          <c:tx>
            <c:strRef>
              <c:f>'H2'!$AQ$1</c:f>
              <c:strCache>
                <c:ptCount val="1"/>
                <c:pt idx="0">
                  <c:v>293.15K (20 degree of Celsius)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'H2'!$AQ$3:$AQ$8</c:f>
              <c:numCache>
                <c:formatCode>General</c:formatCode>
                <c:ptCount val="6"/>
              </c:numCache>
            </c:numRef>
          </c:xVal>
          <c:yVal>
            <c:numRef>
              <c:f>'H2'!$AU$3:$AU$8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67-413D-88A8-9D777ACE3DAB}"/>
            </c:ext>
          </c:extLst>
        </c:ser>
        <c:ser>
          <c:idx val="4"/>
          <c:order val="8"/>
          <c:tx>
            <c:strRef>
              <c:f>'H2'!$AW$1</c:f>
              <c:strCache>
                <c:ptCount val="1"/>
                <c:pt idx="0">
                  <c:v>298.15K (25 degree of Celsius)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'H2'!$AW$3:$AW$8</c:f>
              <c:numCache>
                <c:formatCode>General</c:formatCode>
                <c:ptCount val="6"/>
                <c:pt idx="0">
                  <c:v>4.9835000000000003</c:v>
                </c:pt>
                <c:pt idx="1">
                  <c:v>15.0192</c:v>
                </c:pt>
                <c:pt idx="2">
                  <c:v>30.002600000000001</c:v>
                </c:pt>
                <c:pt idx="3">
                  <c:v>50.025399999999998</c:v>
                </c:pt>
                <c:pt idx="4">
                  <c:v>69.965800000000002</c:v>
                </c:pt>
                <c:pt idx="5">
                  <c:v>100.03789999999999</c:v>
                </c:pt>
              </c:numCache>
            </c:numRef>
          </c:xVal>
          <c:yVal>
            <c:numRef>
              <c:f>'H2'!$BA$3:$BA$8</c:f>
              <c:numCache>
                <c:formatCode>General</c:formatCode>
                <c:ptCount val="6"/>
                <c:pt idx="0">
                  <c:v>0.39926452273242874</c:v>
                </c:pt>
                <c:pt idx="1">
                  <c:v>0.97923520725172375</c:v>
                </c:pt>
                <c:pt idx="2">
                  <c:v>1.6748445817802733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7-4BB5-954A-F82E6299D9F9}"/>
            </c:ext>
          </c:extLst>
        </c:ser>
        <c:ser>
          <c:idx val="11"/>
          <c:order val="9"/>
          <c:tx>
            <c:strRef>
              <c:f>'H2'!$BC$1</c:f>
              <c:strCache>
                <c:ptCount val="1"/>
                <c:pt idx="0">
                  <c:v>303.15K (30 degree of Celsius)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'H2'!$BC$3:$BC$8</c:f>
              <c:numCache>
                <c:formatCode>General</c:formatCode>
                <c:ptCount val="6"/>
              </c:numCache>
            </c:numRef>
          </c:xVal>
          <c:yVal>
            <c:numRef>
              <c:f>'H2'!$BG$3:$BG$8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67-413D-88A8-9D777ACE3DAB}"/>
            </c:ext>
          </c:extLst>
        </c:ser>
        <c:ser>
          <c:idx val="2"/>
          <c:order val="10"/>
          <c:tx>
            <c:strRef>
              <c:f>'H2'!$BI$1</c:f>
              <c:strCache>
                <c:ptCount val="1"/>
                <c:pt idx="0">
                  <c:v>313.15K (40 degree of Celsius)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'H2'!$BI$3:$BI$8</c:f>
              <c:numCache>
                <c:formatCode>General</c:formatCode>
                <c:ptCount val="6"/>
                <c:pt idx="0">
                  <c:v>4.9405000000000001</c:v>
                </c:pt>
                <c:pt idx="1">
                  <c:v>15.008800000000001</c:v>
                </c:pt>
                <c:pt idx="2">
                  <c:v>30.0427</c:v>
                </c:pt>
                <c:pt idx="3">
                  <c:v>50.030700000000003</c:v>
                </c:pt>
                <c:pt idx="4">
                  <c:v>69.904600000000002</c:v>
                </c:pt>
                <c:pt idx="5">
                  <c:v>99.887299999999996</c:v>
                </c:pt>
              </c:numCache>
            </c:numRef>
          </c:xVal>
          <c:yVal>
            <c:numRef>
              <c:f>'H2'!$BM$3:$BM$8</c:f>
              <c:numCache>
                <c:formatCode>General</c:formatCode>
                <c:ptCount val="6"/>
                <c:pt idx="0">
                  <c:v>0.29843872139429461</c:v>
                </c:pt>
                <c:pt idx="1">
                  <c:v>0.83582900315620057</c:v>
                </c:pt>
                <c:pt idx="2">
                  <c:v>1.4760243883953033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82-4A93-B9BF-0E928D7ECB16}"/>
            </c:ext>
          </c:extLst>
        </c:ser>
        <c:ser>
          <c:idx val="5"/>
          <c:order val="11"/>
          <c:tx>
            <c:strRef>
              <c:f>'H2'!$BO$1</c:f>
              <c:strCache>
                <c:ptCount val="1"/>
                <c:pt idx="0">
                  <c:v>358.15K (85 degree of Celsius)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'H2'!$BO$3:$BO$8</c:f>
              <c:numCache>
                <c:formatCode>General</c:formatCode>
                <c:ptCount val="6"/>
                <c:pt idx="0">
                  <c:v>4.9966999999999997</c:v>
                </c:pt>
                <c:pt idx="1">
                  <c:v>15.022</c:v>
                </c:pt>
                <c:pt idx="2">
                  <c:v>30.031500000000001</c:v>
                </c:pt>
                <c:pt idx="3">
                  <c:v>50.021999999999998</c:v>
                </c:pt>
                <c:pt idx="4">
                  <c:v>70.001999999999995</c:v>
                </c:pt>
                <c:pt idx="5">
                  <c:v>100.0027</c:v>
                </c:pt>
              </c:numCache>
            </c:numRef>
          </c:xVal>
          <c:yVal>
            <c:numRef>
              <c:f>'H2'!$BS$3:$BS$8</c:f>
              <c:numCache>
                <c:formatCode>General</c:formatCode>
                <c:ptCount val="6"/>
                <c:pt idx="0">
                  <c:v>0.22064704113308786</c:v>
                </c:pt>
                <c:pt idx="1">
                  <c:v>0.62266885944826678</c:v>
                </c:pt>
                <c:pt idx="2">
                  <c:v>1.250355603881947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59D-B772-ADDFA9F6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15480"/>
        <c:axId val="674615800"/>
      </c:scatterChart>
      <c:valAx>
        <c:axId val="674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/ MPa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800"/>
        <c:crosses val="autoZero"/>
        <c:crossBetween val="midCat"/>
      </c:valAx>
      <c:valAx>
        <c:axId val="6746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/ wt.%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(for </a:t>
            </a:r>
            <a:r>
              <a:rPr lang="en-US" altLang="ja-JP" sz="1400" b="0" i="0" u="none" strike="noStrike" baseline="0">
                <a:effectLst/>
              </a:rPr>
              <a:t>Product development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'H2'!$A$1</c:f>
              <c:strCache>
                <c:ptCount val="1"/>
                <c:pt idx="0">
                  <c:v>233.15K (-40 degree of 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'H2'!$A$3:$A$8</c:f>
              <c:numCache>
                <c:formatCode>General</c:formatCode>
                <c:ptCount val="6"/>
                <c:pt idx="0">
                  <c:v>5.0896999999999997</c:v>
                </c:pt>
                <c:pt idx="1">
                  <c:v>15.0274</c:v>
                </c:pt>
                <c:pt idx="2">
                  <c:v>30.001799999999999</c:v>
                </c:pt>
                <c:pt idx="3">
                  <c:v>49.981999999999999</c:v>
                </c:pt>
                <c:pt idx="4">
                  <c:v>69.981999999999999</c:v>
                </c:pt>
                <c:pt idx="5">
                  <c:v>100.0042</c:v>
                </c:pt>
              </c:numCache>
            </c:numRef>
          </c:xVal>
          <c:yVal>
            <c:numRef>
              <c:f>'H2'!$B$3:$B$8</c:f>
              <c:numCache>
                <c:formatCode>General</c:formatCode>
                <c:ptCount val="6"/>
                <c:pt idx="0">
                  <c:v>1.643</c:v>
                </c:pt>
                <c:pt idx="1">
                  <c:v>3.323</c:v>
                </c:pt>
                <c:pt idx="2">
                  <c:v>4.4021999999999997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15E-AFA3-673A232A2B77}"/>
            </c:ext>
          </c:extLst>
        </c:ser>
        <c:ser>
          <c:idx val="6"/>
          <c:order val="1"/>
          <c:tx>
            <c:strRef>
              <c:f>'H2'!$G$1</c:f>
              <c:strCache>
                <c:ptCount val="1"/>
                <c:pt idx="0">
                  <c:v>243.15K (-30 degree of Celsius)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'H2'!$G$3:$G$8</c:f>
              <c:numCache>
                <c:formatCode>General</c:formatCode>
                <c:ptCount val="6"/>
              </c:numCache>
            </c:numRef>
          </c:xVal>
          <c:yVal>
            <c:numRef>
              <c:f>'H2'!$H$3:$H$8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1-415E-AFA3-673A232A2B77}"/>
            </c:ext>
          </c:extLst>
        </c:ser>
        <c:ser>
          <c:idx val="3"/>
          <c:order val="2"/>
          <c:tx>
            <c:strRef>
              <c:f>'H2'!$M$1</c:f>
              <c:strCache>
                <c:ptCount val="1"/>
                <c:pt idx="0">
                  <c:v>248.15K (-25 degree of Celsius)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'H2'!$M$3:$M$8</c:f>
              <c:numCache>
                <c:formatCode>General</c:formatCode>
                <c:ptCount val="6"/>
                <c:pt idx="0">
                  <c:v>4.9962</c:v>
                </c:pt>
                <c:pt idx="1">
                  <c:v>14.9991</c:v>
                </c:pt>
                <c:pt idx="2">
                  <c:v>29.989899999999999</c:v>
                </c:pt>
                <c:pt idx="3">
                  <c:v>49.976599999999998</c:v>
                </c:pt>
                <c:pt idx="4">
                  <c:v>70.035600000000002</c:v>
                </c:pt>
                <c:pt idx="5">
                  <c:v>99.998699999999999</c:v>
                </c:pt>
              </c:numCache>
            </c:numRef>
          </c:xVal>
          <c:yVal>
            <c:numRef>
              <c:f>'H2'!$N$3:$N$8</c:f>
              <c:numCache>
                <c:formatCode>General</c:formatCode>
                <c:ptCount val="6"/>
                <c:pt idx="0">
                  <c:v>1.5150999999999999</c:v>
                </c:pt>
                <c:pt idx="1">
                  <c:v>3.0371999999999999</c:v>
                </c:pt>
                <c:pt idx="2">
                  <c:v>3.9975999999999998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1-415E-AFA3-673A232A2B77}"/>
            </c:ext>
          </c:extLst>
        </c:ser>
        <c:ser>
          <c:idx val="7"/>
          <c:order val="3"/>
          <c:tx>
            <c:strRef>
              <c:f>'H2'!$S$1</c:f>
              <c:strCache>
                <c:ptCount val="1"/>
                <c:pt idx="0">
                  <c:v>253.15K (-20 degree of Celsius)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'H2'!$S$3:$S$8</c:f>
              <c:numCache>
                <c:formatCode>General</c:formatCode>
                <c:ptCount val="6"/>
              </c:numCache>
            </c:numRef>
          </c:xVal>
          <c:yVal>
            <c:numRef>
              <c:f>'H2'!$T$3:$T$8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1-415E-AFA3-673A232A2B77}"/>
            </c:ext>
          </c:extLst>
        </c:ser>
        <c:ser>
          <c:idx val="8"/>
          <c:order val="4"/>
          <c:tx>
            <c:strRef>
              <c:f>'H2'!$Y$1</c:f>
              <c:strCache>
                <c:ptCount val="1"/>
                <c:pt idx="0">
                  <c:v>263.15K (-10 degree of Celsius)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'H2'!$Y$3:$Y$8</c:f>
              <c:numCache>
                <c:formatCode>General</c:formatCode>
                <c:ptCount val="6"/>
              </c:numCache>
            </c:numRef>
          </c:xVal>
          <c:yVal>
            <c:numRef>
              <c:f>'H2'!$Z$3:$Z$8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71-415E-AFA3-673A232A2B77}"/>
            </c:ext>
          </c:extLst>
        </c:ser>
        <c:ser>
          <c:idx val="1"/>
          <c:order val="5"/>
          <c:tx>
            <c:strRef>
              <c:f>'H2'!$AE$1</c:f>
              <c:strCache>
                <c:ptCount val="1"/>
                <c:pt idx="0">
                  <c:v>273.15K (0 degree of Celsius)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'H2'!$AE$3:$AE$8</c:f>
              <c:numCache>
                <c:formatCode>General</c:formatCode>
                <c:ptCount val="6"/>
                <c:pt idx="0">
                  <c:v>5.0031999999999996</c:v>
                </c:pt>
                <c:pt idx="1">
                  <c:v>15.0036</c:v>
                </c:pt>
                <c:pt idx="2">
                  <c:v>30.001000000000001</c:v>
                </c:pt>
                <c:pt idx="3">
                  <c:v>49.9908</c:v>
                </c:pt>
                <c:pt idx="4">
                  <c:v>70.002399999999994</c:v>
                </c:pt>
                <c:pt idx="5">
                  <c:v>100.00069999999999</c:v>
                </c:pt>
              </c:numCache>
            </c:numRef>
          </c:xVal>
          <c:yVal>
            <c:numRef>
              <c:f>'H2'!$AF$3:$AF$8</c:f>
              <c:numCache>
                <c:formatCode>General</c:formatCode>
                <c:ptCount val="6"/>
                <c:pt idx="0">
                  <c:v>1.1891</c:v>
                </c:pt>
                <c:pt idx="1">
                  <c:v>2.5110999999999999</c:v>
                </c:pt>
                <c:pt idx="2">
                  <c:v>3.5954999999999999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71-415E-AFA3-673A232A2B77}"/>
            </c:ext>
          </c:extLst>
        </c:ser>
        <c:ser>
          <c:idx val="9"/>
          <c:order val="6"/>
          <c:tx>
            <c:strRef>
              <c:f>'H2'!$AK$1</c:f>
              <c:strCache>
                <c:ptCount val="1"/>
                <c:pt idx="0">
                  <c:v>283.15K (10 degree of Celsius)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'H2'!$AK$3:$AK$8</c:f>
              <c:numCache>
                <c:formatCode>General</c:formatCode>
                <c:ptCount val="6"/>
              </c:numCache>
            </c:numRef>
          </c:xVal>
          <c:yVal>
            <c:numRef>
              <c:f>'H2'!$AL$3:$AL$8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71-415E-AFA3-673A232A2B77}"/>
            </c:ext>
          </c:extLst>
        </c:ser>
        <c:ser>
          <c:idx val="10"/>
          <c:order val="7"/>
          <c:tx>
            <c:strRef>
              <c:f>'H2'!$AQ$1</c:f>
              <c:strCache>
                <c:ptCount val="1"/>
                <c:pt idx="0">
                  <c:v>293.15K (20 degree of Celsius)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'H2'!$AQ$3:$AQ$8</c:f>
              <c:numCache>
                <c:formatCode>General</c:formatCode>
                <c:ptCount val="6"/>
              </c:numCache>
            </c:numRef>
          </c:xVal>
          <c:yVal>
            <c:numRef>
              <c:f>'H2'!$AR$3:$AR$8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71-415E-AFA3-673A232A2B77}"/>
            </c:ext>
          </c:extLst>
        </c:ser>
        <c:ser>
          <c:idx val="4"/>
          <c:order val="8"/>
          <c:tx>
            <c:strRef>
              <c:f>'H2'!$AW$1</c:f>
              <c:strCache>
                <c:ptCount val="1"/>
                <c:pt idx="0">
                  <c:v>298.15K (25 degree of Celsius)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'H2'!$AW$3:$AW$8</c:f>
              <c:numCache>
                <c:formatCode>General</c:formatCode>
                <c:ptCount val="6"/>
                <c:pt idx="0">
                  <c:v>4.9835000000000003</c:v>
                </c:pt>
                <c:pt idx="1">
                  <c:v>15.0192</c:v>
                </c:pt>
                <c:pt idx="2">
                  <c:v>30.002600000000001</c:v>
                </c:pt>
                <c:pt idx="3">
                  <c:v>50.025399999999998</c:v>
                </c:pt>
                <c:pt idx="4">
                  <c:v>69.965800000000002</c:v>
                </c:pt>
                <c:pt idx="5">
                  <c:v>100.03789999999999</c:v>
                </c:pt>
              </c:numCache>
            </c:numRef>
          </c:xVal>
          <c:yVal>
            <c:numRef>
              <c:f>'H2'!$AX$3:$AX$8</c:f>
              <c:numCache>
                <c:formatCode>General</c:formatCode>
                <c:ptCount val="6"/>
                <c:pt idx="0">
                  <c:v>1.0073000000000001</c:v>
                </c:pt>
                <c:pt idx="1">
                  <c:v>2.0964</c:v>
                </c:pt>
                <c:pt idx="2">
                  <c:v>3.2578999999999998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71-415E-AFA3-673A232A2B77}"/>
            </c:ext>
          </c:extLst>
        </c:ser>
        <c:ser>
          <c:idx val="11"/>
          <c:order val="9"/>
          <c:tx>
            <c:strRef>
              <c:f>'H2'!$BC$1</c:f>
              <c:strCache>
                <c:ptCount val="1"/>
                <c:pt idx="0">
                  <c:v>303.15K (30 degree of Celsius)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'H2'!$BC$3:$BC$8</c:f>
              <c:numCache>
                <c:formatCode>General</c:formatCode>
                <c:ptCount val="6"/>
              </c:numCache>
            </c:numRef>
          </c:xVal>
          <c:yVal>
            <c:numRef>
              <c:f>'H2'!$BD$3:$BD$8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71-415E-AFA3-673A232A2B77}"/>
            </c:ext>
          </c:extLst>
        </c:ser>
        <c:ser>
          <c:idx val="2"/>
          <c:order val="10"/>
          <c:tx>
            <c:strRef>
              <c:f>'H2'!$BI$1</c:f>
              <c:strCache>
                <c:ptCount val="1"/>
                <c:pt idx="0">
                  <c:v>313.15K (40 degree of Celsius)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'H2'!$BI$3:$BI$8</c:f>
              <c:numCache>
                <c:formatCode>General</c:formatCode>
                <c:ptCount val="6"/>
                <c:pt idx="0">
                  <c:v>4.9405000000000001</c:v>
                </c:pt>
                <c:pt idx="1">
                  <c:v>15.008800000000001</c:v>
                </c:pt>
                <c:pt idx="2">
                  <c:v>30.0427</c:v>
                </c:pt>
                <c:pt idx="3">
                  <c:v>50.030700000000003</c:v>
                </c:pt>
                <c:pt idx="4">
                  <c:v>69.904600000000002</c:v>
                </c:pt>
                <c:pt idx="5">
                  <c:v>99.887299999999996</c:v>
                </c:pt>
              </c:numCache>
            </c:numRef>
          </c:xVal>
          <c:yVal>
            <c:numRef>
              <c:f>'H2'!$BJ$3:$BJ$8</c:f>
              <c:numCache>
                <c:formatCode>General</c:formatCode>
                <c:ptCount val="6"/>
                <c:pt idx="0">
                  <c:v>0.82269999999999999</c:v>
                </c:pt>
                <c:pt idx="1">
                  <c:v>1.9617</c:v>
                </c:pt>
                <c:pt idx="2">
                  <c:v>3.024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71-415E-AFA3-673A232A2B77}"/>
            </c:ext>
          </c:extLst>
        </c:ser>
        <c:ser>
          <c:idx val="5"/>
          <c:order val="11"/>
          <c:tx>
            <c:strRef>
              <c:f>'H2'!$BO$1</c:f>
              <c:strCache>
                <c:ptCount val="1"/>
                <c:pt idx="0">
                  <c:v>358.15K (85 degree of Celsius)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'H2'!$BO$3:$BO$8</c:f>
              <c:numCache>
                <c:formatCode>General</c:formatCode>
                <c:ptCount val="6"/>
                <c:pt idx="0">
                  <c:v>4.9966999999999997</c:v>
                </c:pt>
                <c:pt idx="1">
                  <c:v>15.022</c:v>
                </c:pt>
                <c:pt idx="2">
                  <c:v>30.031500000000001</c:v>
                </c:pt>
                <c:pt idx="3">
                  <c:v>50.021999999999998</c:v>
                </c:pt>
                <c:pt idx="4">
                  <c:v>70.001999999999995</c:v>
                </c:pt>
                <c:pt idx="5">
                  <c:v>100.0027</c:v>
                </c:pt>
              </c:numCache>
            </c:numRef>
          </c:xVal>
          <c:yVal>
            <c:numRef>
              <c:f>'H2'!$BP$3:$BP$8</c:f>
              <c:numCache>
                <c:formatCode>General</c:formatCode>
                <c:ptCount val="6"/>
                <c:pt idx="0">
                  <c:v>0.68430000000000002</c:v>
                </c:pt>
                <c:pt idx="1">
                  <c:v>1.4831000000000001</c:v>
                </c:pt>
                <c:pt idx="2">
                  <c:v>2.3871000000000002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71-415E-AFA3-673A232A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15480"/>
        <c:axId val="674615800"/>
      </c:scatterChart>
      <c:valAx>
        <c:axId val="6746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/ MPa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800"/>
        <c:crosses val="autoZero"/>
        <c:crossBetween val="midCat"/>
      </c:valAx>
      <c:valAx>
        <c:axId val="6746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 / wt.%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461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12</xdr:row>
      <xdr:rowOff>31750</xdr:rowOff>
    </xdr:from>
    <xdr:to>
      <xdr:col>10</xdr:col>
      <xdr:colOff>577850</xdr:colOff>
      <xdr:row>28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55364A-D0D0-4269-AB58-3E774AAFE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12</xdr:row>
      <xdr:rowOff>38100</xdr:rowOff>
    </xdr:from>
    <xdr:to>
      <xdr:col>20</xdr:col>
      <xdr:colOff>12700</xdr:colOff>
      <xdr:row>28</xdr:row>
      <xdr:rowOff>165100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0B78584-4A4A-4A38-AA72-AEE209B78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8"/>
  <sheetViews>
    <sheetView tabSelected="1" topLeftCell="A4" zoomScaleNormal="100" workbookViewId="0">
      <selection activeCell="B11" sqref="B11"/>
    </sheetView>
  </sheetViews>
  <sheetFormatPr defaultRowHeight="18"/>
  <cols>
    <col min="5" max="5" width="12.25" bestFit="1" customWidth="1"/>
    <col min="11" max="11" width="10.83203125" customWidth="1"/>
  </cols>
  <sheetData>
    <row r="1" spans="1:71">
      <c r="A1" s="1" t="s">
        <v>20</v>
      </c>
      <c r="B1" s="1"/>
      <c r="C1" s="1"/>
      <c r="D1" s="1"/>
      <c r="E1" s="1"/>
      <c r="G1" t="s">
        <v>27</v>
      </c>
      <c r="M1" t="s">
        <v>22</v>
      </c>
      <c r="S1" t="s">
        <v>28</v>
      </c>
      <c r="Y1" t="s">
        <v>29</v>
      </c>
      <c r="AE1" t="s">
        <v>18</v>
      </c>
      <c r="AK1" t="s">
        <v>30</v>
      </c>
      <c r="AQ1" t="s">
        <v>34</v>
      </c>
      <c r="AW1" t="s">
        <v>23</v>
      </c>
      <c r="BC1" t="s">
        <v>33</v>
      </c>
      <c r="BI1" t="s">
        <v>17</v>
      </c>
      <c r="BO1" t="s">
        <v>16</v>
      </c>
    </row>
    <row r="2" spans="1:71">
      <c r="A2" s="1" t="s">
        <v>0</v>
      </c>
      <c r="B2" s="1" t="s">
        <v>14</v>
      </c>
      <c r="C2" s="1" t="s">
        <v>1</v>
      </c>
      <c r="D2" s="1"/>
      <c r="E2" s="1" t="s">
        <v>12</v>
      </c>
      <c r="G2" s="1" t="s">
        <v>0</v>
      </c>
      <c r="H2" s="1" t="s">
        <v>14</v>
      </c>
      <c r="I2" s="1" t="s">
        <v>1</v>
      </c>
      <c r="J2" s="1"/>
      <c r="K2" s="1" t="s">
        <v>12</v>
      </c>
      <c r="L2" s="1"/>
      <c r="M2" s="1" t="s">
        <v>0</v>
      </c>
      <c r="N2" s="1" t="s">
        <v>14</v>
      </c>
      <c r="O2" s="1" t="s">
        <v>1</v>
      </c>
      <c r="P2" s="1"/>
      <c r="Q2" s="1" t="s">
        <v>12</v>
      </c>
      <c r="S2" s="1" t="s">
        <v>0</v>
      </c>
      <c r="T2" s="1" t="s">
        <v>14</v>
      </c>
      <c r="U2" s="1" t="s">
        <v>1</v>
      </c>
      <c r="V2" s="1"/>
      <c r="W2" s="1" t="s">
        <v>12</v>
      </c>
      <c r="Y2" s="1" t="s">
        <v>0</v>
      </c>
      <c r="Z2" s="1" t="s">
        <v>14</v>
      </c>
      <c r="AA2" s="1" t="s">
        <v>1</v>
      </c>
      <c r="AB2" s="1"/>
      <c r="AC2" s="1" t="s">
        <v>12</v>
      </c>
      <c r="AE2" s="1" t="s">
        <v>0</v>
      </c>
      <c r="AF2" s="1" t="s">
        <v>14</v>
      </c>
      <c r="AG2" s="1" t="s">
        <v>1</v>
      </c>
      <c r="AH2" s="1"/>
      <c r="AI2" s="1" t="s">
        <v>12</v>
      </c>
      <c r="AK2" s="1" t="s">
        <v>0</v>
      </c>
      <c r="AL2" s="1" t="s">
        <v>14</v>
      </c>
      <c r="AM2" s="1" t="s">
        <v>1</v>
      </c>
      <c r="AN2" s="1"/>
      <c r="AO2" s="1" t="s">
        <v>12</v>
      </c>
      <c r="AQ2" s="1" t="s">
        <v>0</v>
      </c>
      <c r="AR2" s="1" t="s">
        <v>14</v>
      </c>
      <c r="AS2" s="1" t="s">
        <v>1</v>
      </c>
      <c r="AT2" s="1"/>
      <c r="AU2" s="1" t="s">
        <v>12</v>
      </c>
      <c r="AW2" s="1" t="s">
        <v>0</v>
      </c>
      <c r="AX2" s="1" t="s">
        <v>14</v>
      </c>
      <c r="AY2" s="1" t="s">
        <v>1</v>
      </c>
      <c r="AZ2" s="1"/>
      <c r="BA2" s="1" t="s">
        <v>12</v>
      </c>
      <c r="BC2" s="1" t="s">
        <v>0</v>
      </c>
      <c r="BD2" s="1" t="s">
        <v>14</v>
      </c>
      <c r="BE2" s="1" t="s">
        <v>1</v>
      </c>
      <c r="BF2" s="1"/>
      <c r="BG2" s="1" t="s">
        <v>12</v>
      </c>
      <c r="BI2" s="1" t="s">
        <v>0</v>
      </c>
      <c r="BJ2" s="1" t="s">
        <v>14</v>
      </c>
      <c r="BK2" s="1" t="s">
        <v>1</v>
      </c>
      <c r="BL2" s="1"/>
      <c r="BM2" s="1" t="s">
        <v>12</v>
      </c>
      <c r="BO2" s="1" t="s">
        <v>0</v>
      </c>
      <c r="BP2" s="1" t="s">
        <v>14</v>
      </c>
      <c r="BQ2" s="1" t="s">
        <v>1</v>
      </c>
      <c r="BR2" s="1"/>
      <c r="BS2" s="1" t="s">
        <v>12</v>
      </c>
    </row>
    <row r="3" spans="1:71">
      <c r="A3" s="4">
        <v>5.0896999999999997</v>
      </c>
      <c r="B3" s="4">
        <v>1.643</v>
      </c>
      <c r="C3">
        <f t="shared" ref="C3:C5" si="0">(B3/100)*($B$14)/(1-B3/100)</f>
        <v>471.46651483880152</v>
      </c>
      <c r="D3">
        <f>He!$D3</f>
        <v>236.6114439031154</v>
      </c>
      <c r="E3">
        <f>(C3-D3)/($B$14+C3-D3)*100</f>
        <v>0.8252442705452957</v>
      </c>
      <c r="G3" s="4"/>
      <c r="H3" s="4"/>
      <c r="I3">
        <f>(H3/100)*($B$14)/(1-H3/100)</f>
        <v>0</v>
      </c>
      <c r="J3">
        <f>He!$I3</f>
        <v>0</v>
      </c>
      <c r="K3">
        <f>(I3-J3)/($B$14+I3-J3)*100</f>
        <v>0</v>
      </c>
      <c r="M3" s="4">
        <v>4.9962</v>
      </c>
      <c r="N3" s="4">
        <v>1.5150999999999999</v>
      </c>
      <c r="O3">
        <f t="shared" ref="O3:O8" si="1">(N3/100)*($B$14)/(1-N3/100)</f>
        <v>434.20039417210154</v>
      </c>
      <c r="P3">
        <f>He!$N3</f>
        <v>249.34046170314397</v>
      </c>
      <c r="Q3">
        <f>(O3-P3)/($B$14+O3-P3)*100</f>
        <v>0.65071225282672496</v>
      </c>
      <c r="S3" s="4"/>
      <c r="T3" s="4"/>
      <c r="U3">
        <f t="shared" ref="U3:U8" si="2">(T3/100)*($B$14)/(1-T3/100)</f>
        <v>0</v>
      </c>
      <c r="V3">
        <f>He!$S3</f>
        <v>0</v>
      </c>
      <c r="W3">
        <f>(U3-V3)/($B$14+U3-V3)*100</f>
        <v>0</v>
      </c>
      <c r="Y3" s="4"/>
      <c r="Z3" s="4"/>
      <c r="AA3">
        <f t="shared" ref="AA3:AA8" si="3">(Z3/100)*($B$14)/(1-Z3/100)</f>
        <v>0</v>
      </c>
      <c r="AB3">
        <f>He!$X3</f>
        <v>0</v>
      </c>
      <c r="AC3">
        <f>(AA3-AB3)/($B$14+AA3-AB3)*100</f>
        <v>0</v>
      </c>
      <c r="AE3" s="4">
        <v>5.0031999999999996</v>
      </c>
      <c r="AF3" s="4">
        <v>1.1891</v>
      </c>
      <c r="AG3">
        <f t="shared" ref="AG3:AG5" si="4">(AF3/100)*($B$14)/(1-AF3/100)</f>
        <v>339.65036650814841</v>
      </c>
      <c r="AH3">
        <f>He!$AC3</f>
        <v>191.36604330085166</v>
      </c>
      <c r="AI3">
        <f>(AG3-AH3)/($B$14+AG3-AH3)*100</f>
        <v>0.52263794313525413</v>
      </c>
      <c r="AK3" s="4"/>
      <c r="AL3" s="4"/>
      <c r="AM3">
        <f t="shared" ref="AM3:AM8" si="5">(AL3/100)*($B$14)/(1-AL3/100)</f>
        <v>0</v>
      </c>
      <c r="AN3">
        <f>He!$AH3</f>
        <v>0</v>
      </c>
      <c r="AO3">
        <f>(AM3-AN3)/($B$14+AM3-AN3)*100</f>
        <v>0</v>
      </c>
      <c r="AQ3" s="4"/>
      <c r="AR3" s="4"/>
      <c r="AS3">
        <f t="shared" ref="AS3:AS8" si="6">(AR3/100)*($B$14)/(1-AR3/100)</f>
        <v>0</v>
      </c>
      <c r="AT3">
        <f>He!$AM3</f>
        <v>0</v>
      </c>
      <c r="AU3">
        <f>(AS3-AT3)/($B$14+AS3-AT3)*100</f>
        <v>0</v>
      </c>
      <c r="AW3" s="4">
        <v>4.9835000000000003</v>
      </c>
      <c r="AX3" s="4">
        <v>1.0073000000000001</v>
      </c>
      <c r="AY3">
        <f t="shared" ref="AY3:AY8" si="7">(AX3/100)*($B$14)/(1-AX3/100)</f>
        <v>287.19324960325361</v>
      </c>
      <c r="AZ3">
        <f>He!$AR3</f>
        <v>174.05310223785571</v>
      </c>
      <c r="BA3">
        <f>(AY3-AZ3)/($B$14+AY3-AZ3)*100</f>
        <v>0.39926452273242874</v>
      </c>
      <c r="BC3" s="4"/>
      <c r="BD3" s="4"/>
      <c r="BE3">
        <f t="shared" ref="BE3:BE8" si="8">(BD3/100)*($B$14)/(1-BD3/100)</f>
        <v>0</v>
      </c>
      <c r="BF3">
        <f>He!$AW3</f>
        <v>0</v>
      </c>
      <c r="BG3">
        <f>(BE3-BF3)/($B$14+BE3-BF3)*100</f>
        <v>0</v>
      </c>
      <c r="BI3" s="4">
        <v>4.9405000000000001</v>
      </c>
      <c r="BJ3" s="4">
        <v>0.82269999999999999</v>
      </c>
      <c r="BK3">
        <f t="shared" ref="BK3:BK6" si="9">(BJ3/100)*($B$14)/(1-BJ3/100)</f>
        <v>234.12499432833926</v>
      </c>
      <c r="BL3">
        <f>He!$BB3</f>
        <v>149.6415181960549</v>
      </c>
      <c r="BM3">
        <f>(BK3-BL3)/($B$14+BK3-BL3)*100</f>
        <v>0.29843872139429461</v>
      </c>
      <c r="BO3" s="4">
        <v>4.9966999999999997</v>
      </c>
      <c r="BP3" s="4">
        <v>0.68430000000000002</v>
      </c>
      <c r="BQ3">
        <f>(BP3/100)*($B$14)/(1-BP3/100)</f>
        <v>194.46757360618716</v>
      </c>
      <c r="BR3">
        <f>He!$BG3</f>
        <v>132.05443998416902</v>
      </c>
      <c r="BS3">
        <f>(BQ3-BR3)/($B$14+BQ3-BR3)*100</f>
        <v>0.22064704113308786</v>
      </c>
    </row>
    <row r="4" spans="1:71">
      <c r="A4" s="4">
        <v>15.0274</v>
      </c>
      <c r="B4" s="4">
        <v>3.323</v>
      </c>
      <c r="C4">
        <f t="shared" si="0"/>
        <v>970.12062848454138</v>
      </c>
      <c r="D4">
        <f>He!$D4</f>
        <v>376.34161517421109</v>
      </c>
      <c r="E4">
        <f t="shared" ref="E4:E5" si="10">(C4-D4)/($B$14+C4-D4)*100</f>
        <v>2.0604607073851047</v>
      </c>
      <c r="G4" s="4"/>
      <c r="H4" s="4"/>
      <c r="I4">
        <f t="shared" ref="I4:I8" si="11">(H4/100)*($B$14)/(1-H4/100)</f>
        <v>0</v>
      </c>
      <c r="J4">
        <f>He!$I4</f>
        <v>0</v>
      </c>
      <c r="K4">
        <f t="shared" ref="K4:K8" si="12">(I4-J4)/($B$14+I4-J4)*100</f>
        <v>0</v>
      </c>
      <c r="M4" s="4">
        <v>14.9991</v>
      </c>
      <c r="N4" s="4">
        <v>3.0371999999999999</v>
      </c>
      <c r="O4">
        <f t="shared" si="1"/>
        <v>884.07031150090552</v>
      </c>
      <c r="P4">
        <f>He!$N4</f>
        <v>428.02464349505459</v>
      </c>
      <c r="Q4">
        <f t="shared" ref="Q4:Q8" si="13">(O4-P4)/($B$14+O4-P4)*100</f>
        <v>1.5901148599445734</v>
      </c>
      <c r="S4" s="4"/>
      <c r="T4" s="4"/>
      <c r="U4">
        <f t="shared" si="2"/>
        <v>0</v>
      </c>
      <c r="V4">
        <f>He!$S4</f>
        <v>0</v>
      </c>
      <c r="W4">
        <f t="shared" ref="W4:W8" si="14">(U4-V4)/($B$14+U4-V4)*100</f>
        <v>0</v>
      </c>
      <c r="Y4" s="4"/>
      <c r="Z4" s="4"/>
      <c r="AA4">
        <f t="shared" si="3"/>
        <v>0</v>
      </c>
      <c r="AB4">
        <f>He!$X4</f>
        <v>0</v>
      </c>
      <c r="AC4">
        <f t="shared" ref="AC4:AC8" si="15">(AA4-AB4)/($B$14+AA4-AB4)*100</f>
        <v>0</v>
      </c>
      <c r="AE4" s="4">
        <v>15.0036</v>
      </c>
      <c r="AF4" s="4">
        <v>2.5110999999999999</v>
      </c>
      <c r="AG4">
        <f t="shared" si="4"/>
        <v>726.98826635647742</v>
      </c>
      <c r="AH4">
        <f>He!$AC4</f>
        <v>356.54205315214972</v>
      </c>
      <c r="AI4">
        <f t="shared" ref="AI4:AI5" si="16">(AG4-AH4)/($B$14+AG4-AH4)*100</f>
        <v>1.2955180542481122</v>
      </c>
      <c r="AK4" s="4"/>
      <c r="AL4" s="4"/>
      <c r="AM4">
        <f t="shared" si="5"/>
        <v>0</v>
      </c>
      <c r="AN4">
        <f>He!$AH4</f>
        <v>0</v>
      </c>
      <c r="AO4">
        <f t="shared" ref="AO4:AO8" si="17">(AM4-AN4)/($B$14+AM4-AN4)*100</f>
        <v>0</v>
      </c>
      <c r="AQ4" s="4"/>
      <c r="AR4" s="4"/>
      <c r="AS4">
        <f t="shared" si="6"/>
        <v>0</v>
      </c>
      <c r="AT4">
        <f>He!$AM4</f>
        <v>0</v>
      </c>
      <c r="AU4">
        <f t="shared" ref="AU4:AU8" si="18">(AS4-AT4)/($B$14+AS4-AT4)*100</f>
        <v>0</v>
      </c>
      <c r="AW4" s="4">
        <v>15.0192</v>
      </c>
      <c r="AX4" s="4">
        <v>2.0964</v>
      </c>
      <c r="AY4">
        <f t="shared" si="7"/>
        <v>604.35769062628958</v>
      </c>
      <c r="AZ4">
        <f>He!$AR4</f>
        <v>325.24517773751114</v>
      </c>
      <c r="BA4">
        <f t="shared" ref="BA4:BA8" si="19">(AY4-AZ4)/($B$14+AY4-AZ4)*100</f>
        <v>0.97923520725172375</v>
      </c>
      <c r="BC4" s="4"/>
      <c r="BD4" s="4"/>
      <c r="BE4">
        <f t="shared" si="8"/>
        <v>0</v>
      </c>
      <c r="BF4">
        <f>He!$AW4</f>
        <v>0</v>
      </c>
      <c r="BG4">
        <f t="shared" ref="BG4:BG8" si="20">(BE4-BF4)/($B$14+BE4-BF4)*100</f>
        <v>0</v>
      </c>
      <c r="BI4" s="4">
        <v>15.008800000000001</v>
      </c>
      <c r="BJ4" s="4">
        <v>1.9617</v>
      </c>
      <c r="BK4">
        <f t="shared" si="9"/>
        <v>564.74888691460376</v>
      </c>
      <c r="BL4">
        <f>He!$BB4</f>
        <v>326.85613242536948</v>
      </c>
      <c r="BM4">
        <f t="shared" ref="BM4:BM6" si="21">(BK4-BL4)/($B$14+BK4-BL4)*100</f>
        <v>0.83582900315620057</v>
      </c>
      <c r="BO4" s="4">
        <v>15.022</v>
      </c>
      <c r="BP4" s="4">
        <v>1.4831000000000001</v>
      </c>
      <c r="BQ4">
        <f t="shared" ref="BQ4:BQ8" si="22">(BP4/100)*($B$14)/(1-BP4/100)</f>
        <v>424.89171299543534</v>
      </c>
      <c r="BR4">
        <f>He!$BG4</f>
        <v>248.04850652803421</v>
      </c>
      <c r="BS4">
        <f t="shared" ref="BS4:BS8" si="23">(BQ4-BR4)/($B$14+BQ4-BR4)*100</f>
        <v>0.62266885944826678</v>
      </c>
    </row>
    <row r="5" spans="1:71">
      <c r="A5" s="4">
        <v>30.001799999999999</v>
      </c>
      <c r="B5" s="4">
        <v>4.4021999999999997</v>
      </c>
      <c r="C5">
        <f t="shared" si="0"/>
        <v>1299.6919678067907</v>
      </c>
      <c r="D5">
        <f>He!$D5</f>
        <v>556.85294587741328</v>
      </c>
      <c r="E5">
        <f t="shared" si="10"/>
        <v>2.5644462668743744</v>
      </c>
      <c r="G5" s="4"/>
      <c r="H5" s="4"/>
      <c r="I5" s="2">
        <f t="shared" si="11"/>
        <v>0</v>
      </c>
      <c r="J5" s="2">
        <f>He!$I5</f>
        <v>0</v>
      </c>
      <c r="K5" s="2">
        <f t="shared" si="12"/>
        <v>0</v>
      </c>
      <c r="L5" s="2"/>
      <c r="M5" s="4">
        <v>29.989899999999999</v>
      </c>
      <c r="N5" s="4">
        <v>3.9975999999999998</v>
      </c>
      <c r="O5" s="2">
        <f t="shared" si="1"/>
        <v>1175.2650183745407</v>
      </c>
      <c r="P5" s="2">
        <f>He!$N5</f>
        <v>626.79997516693322</v>
      </c>
      <c r="Q5" s="2">
        <f t="shared" si="13"/>
        <v>1.9062149954269736</v>
      </c>
      <c r="S5" s="4"/>
      <c r="T5" s="4"/>
      <c r="U5" s="2">
        <f t="shared" si="2"/>
        <v>0</v>
      </c>
      <c r="V5" s="2">
        <f>He!$S5</f>
        <v>0</v>
      </c>
      <c r="W5" s="2">
        <f t="shared" si="14"/>
        <v>0</v>
      </c>
      <c r="Y5" s="4"/>
      <c r="Z5" s="4"/>
      <c r="AA5" s="2">
        <f t="shared" si="3"/>
        <v>0</v>
      </c>
      <c r="AB5" s="2">
        <f>He!$X5</f>
        <v>0</v>
      </c>
      <c r="AC5" s="2">
        <f t="shared" si="15"/>
        <v>0</v>
      </c>
      <c r="AE5" s="4">
        <v>30.001000000000001</v>
      </c>
      <c r="AF5" s="4">
        <v>3.5954999999999999</v>
      </c>
      <c r="AG5" s="2">
        <f t="shared" si="4"/>
        <v>1052.6416505453583</v>
      </c>
      <c r="AH5" s="2">
        <f>He!$AC5</f>
        <v>556.80467323352707</v>
      </c>
      <c r="AI5" s="2">
        <f t="shared" si="16"/>
        <v>1.7264616707383602</v>
      </c>
      <c r="AK5" s="4"/>
      <c r="AL5" s="4"/>
      <c r="AM5" s="2">
        <f t="shared" si="5"/>
        <v>0</v>
      </c>
      <c r="AN5" s="2">
        <f>He!$AH5</f>
        <v>0</v>
      </c>
      <c r="AO5" s="2">
        <f t="shared" si="17"/>
        <v>0</v>
      </c>
      <c r="AQ5" s="4"/>
      <c r="AR5" s="4"/>
      <c r="AS5" s="2">
        <f t="shared" si="6"/>
        <v>0</v>
      </c>
      <c r="AT5" s="2">
        <f>He!$AM5</f>
        <v>0</v>
      </c>
      <c r="AU5" s="2">
        <f t="shared" si="18"/>
        <v>0</v>
      </c>
      <c r="AW5" s="4">
        <v>30.002600000000001</v>
      </c>
      <c r="AX5" s="4">
        <v>3.2578999999999998</v>
      </c>
      <c r="AY5">
        <f t="shared" si="7"/>
        <v>950.47522846826769</v>
      </c>
      <c r="AZ5">
        <f>He!$AR5</f>
        <v>469.71510889252869</v>
      </c>
      <c r="BA5">
        <f t="shared" si="19"/>
        <v>1.6748445817802733</v>
      </c>
      <c r="BC5" s="4"/>
      <c r="BD5" s="4"/>
      <c r="BE5">
        <f t="shared" si="8"/>
        <v>0</v>
      </c>
      <c r="BF5">
        <f>He!$AW5</f>
        <v>0</v>
      </c>
      <c r="BG5">
        <f t="shared" si="20"/>
        <v>0</v>
      </c>
      <c r="BI5" s="4">
        <v>30.0427</v>
      </c>
      <c r="BJ5" s="4">
        <v>3.024</v>
      </c>
      <c r="BK5">
        <f t="shared" si="9"/>
        <v>880.10823296485728</v>
      </c>
      <c r="BL5">
        <f>He!$BB5</f>
        <v>457.27397278136777</v>
      </c>
      <c r="BM5">
        <f t="shared" si="21"/>
        <v>1.4760243883953033</v>
      </c>
      <c r="BO5" s="4">
        <v>30.031500000000001</v>
      </c>
      <c r="BP5" s="4">
        <v>2.3871000000000002</v>
      </c>
      <c r="BQ5">
        <f t="shared" si="22"/>
        <v>690.21113397921795</v>
      </c>
      <c r="BR5">
        <f>He!$BG5</f>
        <v>332.8423882002067</v>
      </c>
      <c r="BS5">
        <f t="shared" si="23"/>
        <v>1.250355603881947</v>
      </c>
    </row>
    <row r="6" spans="1:71">
      <c r="A6" s="4">
        <v>49.981999999999999</v>
      </c>
      <c r="B6" s="4"/>
      <c r="C6">
        <f>(B6/100)*($B$14)/(1-B6/100)</f>
        <v>0</v>
      </c>
      <c r="D6">
        <f>He!$D6</f>
        <v>0</v>
      </c>
      <c r="E6">
        <f>(C6-D6)/($B$14+C6-D6)*100</f>
        <v>0</v>
      </c>
      <c r="G6" s="4"/>
      <c r="H6" s="4"/>
      <c r="I6">
        <f t="shared" si="11"/>
        <v>0</v>
      </c>
      <c r="J6">
        <f>He!$I6</f>
        <v>0</v>
      </c>
      <c r="K6">
        <f t="shared" si="12"/>
        <v>0</v>
      </c>
      <c r="M6" s="4">
        <v>49.976599999999998</v>
      </c>
      <c r="N6" s="4"/>
      <c r="O6">
        <f t="shared" si="1"/>
        <v>0</v>
      </c>
      <c r="P6">
        <f>He!$N6</f>
        <v>0</v>
      </c>
      <c r="Q6">
        <f t="shared" si="13"/>
        <v>0</v>
      </c>
      <c r="S6" s="4"/>
      <c r="T6" s="4"/>
      <c r="U6">
        <f t="shared" si="2"/>
        <v>0</v>
      </c>
      <c r="V6">
        <f>He!$S6</f>
        <v>0</v>
      </c>
      <c r="W6">
        <f t="shared" si="14"/>
        <v>0</v>
      </c>
      <c r="Y6" s="4"/>
      <c r="Z6" s="4"/>
      <c r="AA6">
        <f t="shared" si="3"/>
        <v>0</v>
      </c>
      <c r="AB6">
        <f>He!$X6</f>
        <v>0</v>
      </c>
      <c r="AC6">
        <f t="shared" si="15"/>
        <v>0</v>
      </c>
      <c r="AE6" s="4">
        <v>49.9908</v>
      </c>
      <c r="AF6" s="4"/>
      <c r="AG6" s="2">
        <f t="shared" ref="AG6:AG8" si="24">(AF6/100)*($B$14)/(1-AF6/100)</f>
        <v>0</v>
      </c>
      <c r="AH6" s="2">
        <f>He!$AC6</f>
        <v>0</v>
      </c>
      <c r="AI6" s="2">
        <f t="shared" ref="AI6:AI8" si="25">(AG6-AH6)/($B$14+AG6-AH6)*100</f>
        <v>0</v>
      </c>
      <c r="AK6" s="4"/>
      <c r="AL6" s="4"/>
      <c r="AM6" s="2">
        <f t="shared" si="5"/>
        <v>0</v>
      </c>
      <c r="AN6" s="2">
        <f>He!$AH6</f>
        <v>0</v>
      </c>
      <c r="AO6" s="2">
        <f t="shared" si="17"/>
        <v>0</v>
      </c>
      <c r="AQ6" s="4"/>
      <c r="AR6" s="4"/>
      <c r="AS6" s="2">
        <f t="shared" si="6"/>
        <v>0</v>
      </c>
      <c r="AT6" s="2">
        <f>He!$AM6</f>
        <v>0</v>
      </c>
      <c r="AU6" s="2">
        <f t="shared" si="18"/>
        <v>0</v>
      </c>
      <c r="AW6" s="4">
        <v>50.025399999999998</v>
      </c>
      <c r="AX6" s="4"/>
      <c r="AY6">
        <f t="shared" si="7"/>
        <v>0</v>
      </c>
      <c r="AZ6">
        <f>He!$AR6</f>
        <v>0</v>
      </c>
      <c r="BA6">
        <f t="shared" si="19"/>
        <v>0</v>
      </c>
      <c r="BC6" s="4"/>
      <c r="BD6" s="4"/>
      <c r="BE6">
        <f t="shared" si="8"/>
        <v>0</v>
      </c>
      <c r="BF6">
        <f>He!$AW6</f>
        <v>0</v>
      </c>
      <c r="BG6">
        <f t="shared" si="20"/>
        <v>0</v>
      </c>
      <c r="BI6" s="4">
        <v>50.030700000000003</v>
      </c>
      <c r="BJ6" s="4"/>
      <c r="BK6">
        <f t="shared" si="9"/>
        <v>0</v>
      </c>
      <c r="BL6">
        <f>He!$BB6</f>
        <v>0</v>
      </c>
      <c r="BM6">
        <f t="shared" si="21"/>
        <v>0</v>
      </c>
      <c r="BO6" s="4">
        <v>50.021999999999998</v>
      </c>
      <c r="BP6" s="4"/>
      <c r="BQ6">
        <f t="shared" si="22"/>
        <v>0</v>
      </c>
      <c r="BR6">
        <f>He!$BG6</f>
        <v>0</v>
      </c>
      <c r="BS6">
        <f t="shared" si="23"/>
        <v>0</v>
      </c>
    </row>
    <row r="7" spans="1:71">
      <c r="A7" s="4">
        <v>69.981999999999999</v>
      </c>
      <c r="B7" s="4"/>
      <c r="C7">
        <f>(B7/100)*($B$14)/(1-B7/100)</f>
        <v>0</v>
      </c>
      <c r="D7">
        <f>He!$D7</f>
        <v>0</v>
      </c>
      <c r="E7">
        <f>(C7-D7)/($B$14+C7-D7)*100</f>
        <v>0</v>
      </c>
      <c r="G7" s="4"/>
      <c r="H7" s="4"/>
      <c r="I7">
        <f t="shared" si="11"/>
        <v>0</v>
      </c>
      <c r="J7">
        <f>He!$I7</f>
        <v>0</v>
      </c>
      <c r="K7">
        <f t="shared" si="12"/>
        <v>0</v>
      </c>
      <c r="M7" s="4">
        <v>70.035600000000002</v>
      </c>
      <c r="N7" s="4"/>
      <c r="O7">
        <f t="shared" si="1"/>
        <v>0</v>
      </c>
      <c r="P7">
        <f>He!$N7</f>
        <v>0</v>
      </c>
      <c r="Q7">
        <f t="shared" si="13"/>
        <v>0</v>
      </c>
      <c r="S7" s="4"/>
      <c r="T7" s="4"/>
      <c r="U7">
        <f t="shared" si="2"/>
        <v>0</v>
      </c>
      <c r="V7">
        <f>He!$S7</f>
        <v>0</v>
      </c>
      <c r="W7">
        <f t="shared" si="14"/>
        <v>0</v>
      </c>
      <c r="Y7" s="4"/>
      <c r="Z7" s="4"/>
      <c r="AA7">
        <f t="shared" si="3"/>
        <v>0</v>
      </c>
      <c r="AB7">
        <f>He!$X7</f>
        <v>0</v>
      </c>
      <c r="AC7">
        <f t="shared" si="15"/>
        <v>0</v>
      </c>
      <c r="AE7" s="4">
        <v>70.002399999999994</v>
      </c>
      <c r="AF7" s="4"/>
      <c r="AG7" s="2">
        <f t="shared" si="24"/>
        <v>0</v>
      </c>
      <c r="AH7" s="2">
        <f>He!$AC7</f>
        <v>0</v>
      </c>
      <c r="AI7" s="2">
        <f t="shared" si="25"/>
        <v>0</v>
      </c>
      <c r="AK7" s="4"/>
      <c r="AL7" s="4"/>
      <c r="AM7" s="2">
        <f t="shared" si="5"/>
        <v>0</v>
      </c>
      <c r="AN7" s="2">
        <f>He!$AH7</f>
        <v>0</v>
      </c>
      <c r="AO7" s="2">
        <f t="shared" si="17"/>
        <v>0</v>
      </c>
      <c r="AQ7" s="4"/>
      <c r="AR7" s="4"/>
      <c r="AS7" s="2">
        <f t="shared" si="6"/>
        <v>0</v>
      </c>
      <c r="AT7" s="2">
        <f>He!$AM7</f>
        <v>0</v>
      </c>
      <c r="AU7" s="2">
        <f t="shared" si="18"/>
        <v>0</v>
      </c>
      <c r="AW7" s="4">
        <v>69.965800000000002</v>
      </c>
      <c r="AX7" s="4"/>
      <c r="AY7">
        <f t="shared" si="7"/>
        <v>0</v>
      </c>
      <c r="AZ7">
        <f>He!$AR7</f>
        <v>0</v>
      </c>
      <c r="BA7">
        <f t="shared" si="19"/>
        <v>0</v>
      </c>
      <c r="BC7" s="4"/>
      <c r="BD7" s="4"/>
      <c r="BE7">
        <f t="shared" si="8"/>
        <v>0</v>
      </c>
      <c r="BF7">
        <f>He!$AW7</f>
        <v>0</v>
      </c>
      <c r="BG7">
        <f t="shared" si="20"/>
        <v>0</v>
      </c>
      <c r="BI7" s="4">
        <v>69.904600000000002</v>
      </c>
      <c r="BJ7" s="4"/>
      <c r="BK7">
        <f t="shared" ref="BK7:BK8" si="26">(BJ7/100)*($B$14)/(1-BJ7/100)</f>
        <v>0</v>
      </c>
      <c r="BL7">
        <f>He!$BB7</f>
        <v>0</v>
      </c>
      <c r="BM7">
        <f t="shared" ref="BM7:BM8" si="27">(BK7-BL7)/($B$14+BK7-BL7)*100</f>
        <v>0</v>
      </c>
      <c r="BO7" s="4">
        <v>70.001999999999995</v>
      </c>
      <c r="BP7" s="4"/>
      <c r="BQ7">
        <f t="shared" si="22"/>
        <v>0</v>
      </c>
      <c r="BR7">
        <f>He!$BG7</f>
        <v>0</v>
      </c>
      <c r="BS7">
        <f t="shared" si="23"/>
        <v>0</v>
      </c>
    </row>
    <row r="8" spans="1:71">
      <c r="A8" s="4">
        <v>100.0042</v>
      </c>
      <c r="B8" s="4"/>
      <c r="C8">
        <f>(B8/100)*($B$14)/(1-B8/100)</f>
        <v>0</v>
      </c>
      <c r="D8">
        <f>He!$D8</f>
        <v>0</v>
      </c>
      <c r="E8">
        <f>(C8-D8)/($B$14+C8-D8)*100</f>
        <v>0</v>
      </c>
      <c r="G8" s="4"/>
      <c r="H8" s="4"/>
      <c r="I8">
        <f t="shared" si="11"/>
        <v>0</v>
      </c>
      <c r="J8">
        <f>He!$I8</f>
        <v>0</v>
      </c>
      <c r="K8">
        <f t="shared" si="12"/>
        <v>0</v>
      </c>
      <c r="M8" s="4">
        <v>99.998699999999999</v>
      </c>
      <c r="N8" s="4"/>
      <c r="O8">
        <f t="shared" si="1"/>
        <v>0</v>
      </c>
      <c r="P8">
        <f>He!$N8</f>
        <v>0</v>
      </c>
      <c r="Q8">
        <f t="shared" si="13"/>
        <v>0</v>
      </c>
      <c r="S8" s="4"/>
      <c r="T8" s="4"/>
      <c r="U8">
        <f t="shared" si="2"/>
        <v>0</v>
      </c>
      <c r="V8">
        <f>He!$S8</f>
        <v>0</v>
      </c>
      <c r="W8">
        <f t="shared" si="14"/>
        <v>0</v>
      </c>
      <c r="Y8" s="4"/>
      <c r="Z8" s="4"/>
      <c r="AA8">
        <f t="shared" si="3"/>
        <v>0</v>
      </c>
      <c r="AB8">
        <f>He!$X8</f>
        <v>0</v>
      </c>
      <c r="AC8">
        <f t="shared" si="15"/>
        <v>0</v>
      </c>
      <c r="AE8" s="4">
        <v>100.00069999999999</v>
      </c>
      <c r="AF8" s="4"/>
      <c r="AG8">
        <f t="shared" si="24"/>
        <v>0</v>
      </c>
      <c r="AH8">
        <f>He!$AC8</f>
        <v>0</v>
      </c>
      <c r="AI8">
        <f t="shared" si="25"/>
        <v>0</v>
      </c>
      <c r="AK8" s="4"/>
      <c r="AL8" s="4"/>
      <c r="AM8">
        <f t="shared" si="5"/>
        <v>0</v>
      </c>
      <c r="AN8">
        <f>He!$AH8</f>
        <v>0</v>
      </c>
      <c r="AO8">
        <f t="shared" si="17"/>
        <v>0</v>
      </c>
      <c r="AQ8" s="4"/>
      <c r="AR8" s="4"/>
      <c r="AS8">
        <f t="shared" si="6"/>
        <v>0</v>
      </c>
      <c r="AT8">
        <f>He!$AM8</f>
        <v>0</v>
      </c>
      <c r="AU8">
        <f t="shared" si="18"/>
        <v>0</v>
      </c>
      <c r="AW8" s="4">
        <v>100.03789999999999</v>
      </c>
      <c r="AX8" s="4"/>
      <c r="AY8">
        <f t="shared" si="7"/>
        <v>0</v>
      </c>
      <c r="AZ8">
        <f>He!$AR8</f>
        <v>0</v>
      </c>
      <c r="BA8">
        <f t="shared" si="19"/>
        <v>0</v>
      </c>
      <c r="BC8" s="4"/>
      <c r="BD8" s="4"/>
      <c r="BE8">
        <f t="shared" si="8"/>
        <v>0</v>
      </c>
      <c r="BF8">
        <f>He!$AW8</f>
        <v>0</v>
      </c>
      <c r="BG8">
        <f t="shared" si="20"/>
        <v>0</v>
      </c>
      <c r="BI8" s="4">
        <v>99.887299999999996</v>
      </c>
      <c r="BJ8" s="4"/>
      <c r="BK8">
        <f t="shared" si="26"/>
        <v>0</v>
      </c>
      <c r="BL8">
        <f>He!$BB8</f>
        <v>0</v>
      </c>
      <c r="BM8">
        <f t="shared" si="27"/>
        <v>0</v>
      </c>
      <c r="BO8" s="4">
        <v>100.0027</v>
      </c>
      <c r="BP8" s="4"/>
      <c r="BQ8">
        <f t="shared" si="22"/>
        <v>0</v>
      </c>
      <c r="BR8">
        <f>He!$BG8</f>
        <v>0</v>
      </c>
      <c r="BS8">
        <f t="shared" si="23"/>
        <v>0</v>
      </c>
    </row>
    <row r="9" spans="1:71">
      <c r="A9" s="4"/>
      <c r="B9" s="4"/>
      <c r="C9">
        <f>(B9/100)*($B$14)/(1-B9/100)</f>
        <v>0</v>
      </c>
      <c r="D9">
        <f>He!$D9</f>
        <v>0</v>
      </c>
      <c r="E9">
        <f>(C9-D9)/($B$14+C9-D9)*100</f>
        <v>0</v>
      </c>
      <c r="G9" s="4"/>
      <c r="H9" s="4"/>
      <c r="I9">
        <f t="shared" ref="I9" si="28">(H9/100)*($B$14)/(1-H9/100)</f>
        <v>0</v>
      </c>
      <c r="J9">
        <f>He!$I9</f>
        <v>0</v>
      </c>
      <c r="K9">
        <f t="shared" ref="K9" si="29">(I9-J9)/($B$14+I9-J9)*100</f>
        <v>0</v>
      </c>
      <c r="M9" s="4"/>
      <c r="N9" s="4"/>
      <c r="O9">
        <f t="shared" ref="O9" si="30">(N9/100)*($B$14)/(1-N9/100)</f>
        <v>0</v>
      </c>
      <c r="P9">
        <f>He!$N9</f>
        <v>0</v>
      </c>
      <c r="Q9">
        <f t="shared" ref="Q9" si="31">(O9-P9)/($B$14+O9-P9)*100</f>
        <v>0</v>
      </c>
      <c r="S9" s="4"/>
      <c r="T9" s="4"/>
      <c r="U9">
        <f t="shared" ref="U9" si="32">(T9/100)*($B$14)/(1-T9/100)</f>
        <v>0</v>
      </c>
      <c r="V9">
        <f>He!$S9</f>
        <v>0</v>
      </c>
      <c r="W9">
        <f t="shared" ref="W9" si="33">(U9-V9)/($B$14+U9-V9)*100</f>
        <v>0</v>
      </c>
      <c r="Y9" s="4"/>
      <c r="Z9" s="4"/>
      <c r="AA9">
        <f t="shared" ref="AA9" si="34">(Z9/100)*($B$14)/(1-Z9/100)</f>
        <v>0</v>
      </c>
      <c r="AB9">
        <f>He!$X9</f>
        <v>0</v>
      </c>
      <c r="AC9">
        <f t="shared" ref="AC9" si="35">(AA9-AB9)/($B$14+AA9-AB9)*100</f>
        <v>0</v>
      </c>
      <c r="AE9" s="4"/>
      <c r="AF9" s="4"/>
      <c r="AG9">
        <f t="shared" ref="AG9" si="36">(AF9/100)*($B$14)/(1-AF9/100)</f>
        <v>0</v>
      </c>
      <c r="AH9">
        <f>He!$AC9</f>
        <v>0</v>
      </c>
      <c r="AI9">
        <f t="shared" ref="AI9" si="37">(AG9-AH9)/($B$14+AG9-AH9)*100</f>
        <v>0</v>
      </c>
      <c r="AK9" s="4"/>
      <c r="AL9" s="4"/>
      <c r="AM9">
        <f t="shared" ref="AM9" si="38">(AL9/100)*($B$14)/(1-AL9/100)</f>
        <v>0</v>
      </c>
      <c r="AN9">
        <f>He!$AH9</f>
        <v>0</v>
      </c>
      <c r="AO9">
        <f t="shared" ref="AO9" si="39">(AM9-AN9)/($B$14+AM9-AN9)*100</f>
        <v>0</v>
      </c>
      <c r="AQ9" s="4"/>
      <c r="AR9" s="4"/>
      <c r="AS9">
        <f t="shared" ref="AS9" si="40">(AR9/100)*($B$14)/(1-AR9/100)</f>
        <v>0</v>
      </c>
      <c r="AT9">
        <f>He!$AM9</f>
        <v>0</v>
      </c>
      <c r="AU9">
        <f t="shared" ref="AU9" si="41">(AS9-AT9)/($B$14+AS9-AT9)*100</f>
        <v>0</v>
      </c>
      <c r="AW9" s="4"/>
      <c r="AX9" s="4"/>
      <c r="AY9">
        <f t="shared" ref="AY9" si="42">(AX9/100)*($B$14)/(1-AX9/100)</f>
        <v>0</v>
      </c>
      <c r="AZ9">
        <f>He!$AR9</f>
        <v>0</v>
      </c>
      <c r="BA9">
        <f t="shared" ref="BA9" si="43">(AY9-AZ9)/($B$14+AY9-AZ9)*100</f>
        <v>0</v>
      </c>
      <c r="BC9" s="4"/>
      <c r="BD9" s="4"/>
      <c r="BE9">
        <f t="shared" ref="BE9" si="44">(BD9/100)*($B$14)/(1-BD9/100)</f>
        <v>0</v>
      </c>
      <c r="BF9">
        <f>He!$AW9</f>
        <v>0</v>
      </c>
      <c r="BG9">
        <f t="shared" ref="BG9" si="45">(BE9-BF9)/($B$14+BE9-BF9)*100</f>
        <v>0</v>
      </c>
      <c r="BI9" s="4"/>
      <c r="BJ9" s="4"/>
      <c r="BK9">
        <f t="shared" ref="BK9" si="46">(BJ9/100)*($B$14)/(1-BJ9/100)</f>
        <v>0</v>
      </c>
      <c r="BL9">
        <f>He!$BB9</f>
        <v>0</v>
      </c>
      <c r="BM9">
        <f t="shared" ref="BM9" si="47">(BK9-BL9)/($B$14+BK9-BL9)*100</f>
        <v>0</v>
      </c>
      <c r="BO9" s="4"/>
      <c r="BP9" s="4"/>
      <c r="BQ9">
        <f t="shared" ref="BQ9" si="48">(BP9/100)*($B$14)/(1-BP9/100)</f>
        <v>0</v>
      </c>
      <c r="BR9">
        <f>He!$BG9</f>
        <v>0</v>
      </c>
      <c r="BS9">
        <f t="shared" ref="BS9" si="49">(BQ9-BR9)/($B$14+BQ9-BR9)*100</f>
        <v>0</v>
      </c>
    </row>
    <row r="11" spans="1:71">
      <c r="A11" t="s">
        <v>26</v>
      </c>
    </row>
    <row r="13" spans="1:71">
      <c r="A13" t="s">
        <v>24</v>
      </c>
      <c r="B13" t="s">
        <v>15</v>
      </c>
    </row>
    <row r="14" spans="1:71">
      <c r="A14" t="s">
        <v>13</v>
      </c>
      <c r="B14" s="4">
        <f xml:space="preserve"> 2304*12+576</f>
        <v>28224</v>
      </c>
    </row>
    <row r="16" spans="1:71">
      <c r="A16" t="s">
        <v>35</v>
      </c>
    </row>
    <row r="17" spans="1:2">
      <c r="A17" t="s">
        <v>36</v>
      </c>
      <c r="B17" s="4">
        <v>153.83515</v>
      </c>
    </row>
    <row r="18" spans="1:2">
      <c r="A18" t="s">
        <v>37</v>
      </c>
      <c r="B18">
        <v>1.078346612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AA30-3DDC-4545-83D0-069D8AFD5649}">
  <dimension ref="A1:BG21"/>
  <sheetViews>
    <sheetView workbookViewId="0">
      <selection activeCell="B10" sqref="B10"/>
    </sheetView>
  </sheetViews>
  <sheetFormatPr defaultRowHeight="18"/>
  <sheetData>
    <row r="1" spans="1:59">
      <c r="A1" s="1" t="s">
        <v>20</v>
      </c>
      <c r="B1" s="1"/>
      <c r="C1" s="1"/>
      <c r="D1" s="1"/>
      <c r="F1" t="s">
        <v>27</v>
      </c>
      <c r="G1" s="1"/>
      <c r="H1" s="1"/>
      <c r="I1" s="1"/>
      <c r="K1" t="s">
        <v>22</v>
      </c>
      <c r="L1" s="1"/>
      <c r="M1" s="1"/>
      <c r="N1" s="1"/>
      <c r="P1" t="s">
        <v>28</v>
      </c>
      <c r="Q1" s="1"/>
      <c r="R1" s="1"/>
      <c r="S1" s="1"/>
      <c r="U1" t="s">
        <v>29</v>
      </c>
      <c r="V1" s="1"/>
      <c r="W1" s="1"/>
      <c r="X1" s="1"/>
      <c r="Z1" t="s">
        <v>18</v>
      </c>
      <c r="AA1" s="1"/>
      <c r="AB1" s="1"/>
      <c r="AC1" s="1"/>
      <c r="AE1" t="s">
        <v>30</v>
      </c>
      <c r="AF1" s="1"/>
      <c r="AG1" s="1"/>
      <c r="AH1" s="1"/>
      <c r="AJ1" t="s">
        <v>34</v>
      </c>
      <c r="AK1" s="1"/>
      <c r="AL1" s="1"/>
      <c r="AM1" s="1"/>
      <c r="AO1" t="s">
        <v>23</v>
      </c>
      <c r="AP1" s="1"/>
      <c r="AQ1" s="1"/>
      <c r="AR1" s="1"/>
      <c r="AT1" t="s">
        <v>33</v>
      </c>
      <c r="AU1" s="1"/>
      <c r="AY1" t="s">
        <v>17</v>
      </c>
      <c r="AZ1" s="1"/>
      <c r="BD1" t="s">
        <v>16</v>
      </c>
      <c r="BE1" s="1"/>
    </row>
    <row r="2" spans="1:59">
      <c r="A2" s="1" t="s">
        <v>0</v>
      </c>
      <c r="B2" s="1" t="s">
        <v>2</v>
      </c>
      <c r="C2" s="1" t="s">
        <v>9</v>
      </c>
      <c r="D2" s="1" t="s">
        <v>1</v>
      </c>
      <c r="F2" s="1" t="s">
        <v>0</v>
      </c>
      <c r="G2" s="1" t="s">
        <v>2</v>
      </c>
      <c r="H2" s="1" t="s">
        <v>9</v>
      </c>
      <c r="I2" s="1" t="s">
        <v>1</v>
      </c>
      <c r="K2" s="1" t="s">
        <v>0</v>
      </c>
      <c r="L2" s="1" t="s">
        <v>2</v>
      </c>
      <c r="M2" s="1" t="s">
        <v>9</v>
      </c>
      <c r="N2" s="1" t="s">
        <v>1</v>
      </c>
      <c r="P2" s="1" t="s">
        <v>19</v>
      </c>
      <c r="Q2" s="1" t="s">
        <v>2</v>
      </c>
      <c r="R2" s="1" t="s">
        <v>9</v>
      </c>
      <c r="S2" s="1" t="s">
        <v>1</v>
      </c>
      <c r="U2" s="1" t="s">
        <v>19</v>
      </c>
      <c r="V2" s="1" t="s">
        <v>2</v>
      </c>
      <c r="W2" s="1" t="s">
        <v>9</v>
      </c>
      <c r="X2" s="1" t="s">
        <v>1</v>
      </c>
      <c r="Z2" s="1" t="s">
        <v>19</v>
      </c>
      <c r="AA2" s="1" t="s">
        <v>2</v>
      </c>
      <c r="AB2" s="1" t="s">
        <v>9</v>
      </c>
      <c r="AC2" s="1" t="s">
        <v>1</v>
      </c>
      <c r="AE2" s="1" t="s">
        <v>0</v>
      </c>
      <c r="AF2" s="1" t="s">
        <v>2</v>
      </c>
      <c r="AG2" s="1" t="s">
        <v>9</v>
      </c>
      <c r="AH2" s="1" t="s">
        <v>1</v>
      </c>
      <c r="AJ2" s="1" t="s">
        <v>0</v>
      </c>
      <c r="AK2" s="1" t="s">
        <v>2</v>
      </c>
      <c r="AL2" s="1" t="s">
        <v>9</v>
      </c>
      <c r="AM2" s="1" t="s">
        <v>1</v>
      </c>
      <c r="AO2" s="1" t="s">
        <v>0</v>
      </c>
      <c r="AP2" s="1" t="s">
        <v>2</v>
      </c>
      <c r="AQ2" s="1" t="s">
        <v>9</v>
      </c>
      <c r="AR2" s="1" t="s">
        <v>1</v>
      </c>
      <c r="AT2" s="1" t="s">
        <v>0</v>
      </c>
      <c r="AU2" s="1" t="s">
        <v>2</v>
      </c>
      <c r="AV2" s="1" t="s">
        <v>9</v>
      </c>
      <c r="AW2" s="1" t="s">
        <v>1</v>
      </c>
      <c r="AY2" s="1" t="s">
        <v>0</v>
      </c>
      <c r="AZ2" s="1" t="s">
        <v>2</v>
      </c>
      <c r="BA2" s="1" t="s">
        <v>9</v>
      </c>
      <c r="BB2" s="1" t="s">
        <v>1</v>
      </c>
      <c r="BD2" s="1" t="s">
        <v>0</v>
      </c>
      <c r="BE2" s="1" t="s">
        <v>2</v>
      </c>
      <c r="BF2" s="1" t="s">
        <v>9</v>
      </c>
      <c r="BG2" s="1" t="s">
        <v>1</v>
      </c>
    </row>
    <row r="3" spans="1:59">
      <c r="A3" s="4">
        <v>4.9913999999999996</v>
      </c>
      <c r="B3" s="4">
        <v>101.9455</v>
      </c>
      <c r="C3">
        <f t="shared" ref="C3:C8" si="0">B3/($B$16 + $B$17*EXP(-(A3-$B$21)/$B$18)+$B$19*EXP(-(A3-$B$21)/$B$20))</f>
        <v>91478.98695057779</v>
      </c>
      <c r="D3">
        <f>C3*($C$16 + $C$17*EXP(-(A3-$C$21)/$C$18)+$C$19*EXP(-(A3-$C$21)/$C$20))*2</f>
        <v>236.6114439031154</v>
      </c>
      <c r="F3" s="4"/>
      <c r="G3" s="4"/>
      <c r="H3">
        <f>G3/($G$16 + $G$17*EXP(-(F3-$G$21)/$G$18)+$G$19*EXP(-(F3-$G$21)/$G$20))</f>
        <v>0</v>
      </c>
      <c r="I3">
        <v>0</v>
      </c>
      <c r="K3" s="4">
        <v>4.9993999999999996</v>
      </c>
      <c r="L3" s="4">
        <v>92.248599999999996</v>
      </c>
      <c r="M3">
        <f t="shared" ref="M3:M8" si="1">L3/($L$16 + $L$17*EXP(-(K3-$L$21)/$L$18)+$L$19*EXP(-(K3-$L$21)/$L$20))</f>
        <v>86446.241549900165</v>
      </c>
      <c r="N3">
        <f t="shared" ref="N3:N8" si="2">M3*($M$16 + $M$17*EXP(-(K3-$M$21)/$M$18)+$M$19*EXP(-(K3-$M$21)/$M$20))*2</f>
        <v>249.34046170314397</v>
      </c>
      <c r="P3" s="4"/>
      <c r="Q3" s="4"/>
      <c r="R3">
        <f>Q3/($Q$16 + $Q$17*EXP(-(P3-$Q$21)/$Q$18)+$Q$19*EXP(-(P3-$Q$21)/$Q$20))</f>
        <v>0</v>
      </c>
      <c r="S3">
        <f>R3*($R$16 + $R$17*EXP(-(P3-$R$21)/$R$18)+$R$19*EXP(-(P3-$R$21)/$R$20))*2</f>
        <v>0</v>
      </c>
      <c r="U3" s="4"/>
      <c r="V3" s="4"/>
      <c r="W3">
        <f>V3/($V$16 + $V$17*EXP(-(U3-$V$21)/$V$18)+$V$19*EXP(-(U3-$V$21)/$V$20))</f>
        <v>0</v>
      </c>
      <c r="X3">
        <f>W3*($W$16 + $W$17*EXP(-(U3-$W$21)/$W$18)+$W$19*EXP(-(U3-$W$21)/$W$20))*2</f>
        <v>0</v>
      </c>
      <c r="Z3" s="4">
        <v>5.0366999999999997</v>
      </c>
      <c r="AA3" s="4">
        <v>72.681100000000001</v>
      </c>
      <c r="AB3">
        <f>AA3/($AA$16 + $AA$17*EXP(-(Z3-$AA$21)/$AA$18)+$AA$19*EXP(-(Z3-$AA$21)/$AA$20))</f>
        <v>73363.638885437686</v>
      </c>
      <c r="AC3">
        <f>AB3*($AB$16 + $AB$17*EXP(-(Z3-$AB$21)/$AB$18)+$AB$19*EXP(-(Z3-$AB$21)/$AB$20))*2</f>
        <v>191.36604330085166</v>
      </c>
      <c r="AE3" s="4"/>
      <c r="AF3" s="4"/>
      <c r="AG3">
        <f>AF3/($AF$16 + $AF$17*EXP(-(AE3-$AF$21)/$AF$18)+$AF$19*EXP(-(AE3-$AF$21)/$AF$20))</f>
        <v>0</v>
      </c>
      <c r="AH3">
        <f>AG3*($AG$16 + $AG$17*EXP(-(AE3-$AG$21)/$AG$18)+$AG$19*EXP(-(AE3-$AG$21)/$AG$20))*2</f>
        <v>0</v>
      </c>
      <c r="AJ3" s="4"/>
      <c r="AK3" s="4"/>
      <c r="AL3">
        <f>AK3/($AK$16 + $AK$17*EXP(-(AJ3-$AK$21)/$AK$18)+$AK$19*EXP(-(AJ3-$AK$21)/$AK$20))</f>
        <v>0</v>
      </c>
      <c r="AM3">
        <f>AL3*($AL$16 + $AL$17*EXP(-(AJ3-$AL$21)/$AL$18)+$AL$19*EXP(-(AJ3-$AL$21)/$AL$20))*2</f>
        <v>0</v>
      </c>
      <c r="AO3" s="4">
        <v>5.0301999999999998</v>
      </c>
      <c r="AP3" s="4">
        <v>67.467100000000002</v>
      </c>
      <c r="AQ3">
        <f t="shared" ref="AQ3:AQ8" si="3">AP3/($AP$16 + $AP$17*EXP(-(AO3-$AP$21)/$AP$18)+$AP$19*EXP(-(AO3-$AP$21)/$AP$20))</f>
        <v>72655.766181308456</v>
      </c>
      <c r="AR3">
        <f t="shared" ref="AR3:AR8" si="4">AQ3*($AQ$16 + $AQ$17*EXP(-(AO3-$AQ$21)/$AQ$18)+$AQ$19*EXP(-(AO3-$AQ$21)/$AQ$20))*2</f>
        <v>174.05310223785571</v>
      </c>
      <c r="AT3" s="4"/>
      <c r="AU3" s="4"/>
      <c r="AV3">
        <f>AU3/($AU$16 + $AU$17*EXP(-(AT3-$AU$21)/$AU$18)+$AU$19*EXP(-(AT3-$AU$21)/$AU$20))</f>
        <v>0</v>
      </c>
      <c r="AW3">
        <f>AV3*($AV$16 + $AV$17*EXP(-(AT3-$AV$21)/$AV$18)+$AV$19*EXP(-(AT3-$AV$21)/$AV$20))*2</f>
        <v>0</v>
      </c>
      <c r="AY3" s="4">
        <v>4.9870999999999999</v>
      </c>
      <c r="AZ3" s="4">
        <v>58.651400000000002</v>
      </c>
      <c r="BA3">
        <f>AZ3/($AZ$16 + $AZ$17*EXP(-(AY3-$AZ$21)/$AZ$18)+$AZ$19*EXP(-(AY3-$AZ$21)/$AZ$20))</f>
        <v>65854.140506384821</v>
      </c>
      <c r="BB3">
        <f t="shared" ref="BB3:BB8" si="5">BA3*($BA$16 + $BA$17*EXP(-(AY3-$BA$21)/$BA$18)+$BA$19*EXP(-(AY3-$BA$21)/$BA$20))*2</f>
        <v>149.6415181960549</v>
      </c>
      <c r="BD3" s="4">
        <v>5.0431999999999997</v>
      </c>
      <c r="BE3" s="4">
        <v>53.0443</v>
      </c>
      <c r="BF3">
        <f>BE3/($BE$16 + $BE$17*EXP(-(BD3-$BE$21)/$BE$18)+$BE$19*EXP(-(BD3-$BE$21)/$BE$20))</f>
        <v>65584.138081626719</v>
      </c>
      <c r="BG3">
        <f>BF3*($BF$16 + $BF$17*EXP(-(BD3-$BF$21)/$BF$18)+$BF$19*EXP(-(BD3-$BF$21)/$BF$20))*2</f>
        <v>132.05443998416902</v>
      </c>
    </row>
    <row r="4" spans="1:59">
      <c r="A4" s="4">
        <v>14.9946</v>
      </c>
      <c r="B4" s="4">
        <v>122.3262</v>
      </c>
      <c r="C4">
        <f t="shared" si="0"/>
        <v>52430.660889315914</v>
      </c>
      <c r="D4">
        <f t="shared" ref="D4:D8" si="6">C4*($C$16 + $C$17*EXP(-(A4-$C$21)/$C$18)+$C$19*EXP(-(A4-$C$21)/$C$20))*2</f>
        <v>376.34161517421109</v>
      </c>
      <c r="F4" s="4"/>
      <c r="G4" s="4"/>
      <c r="H4">
        <f t="shared" ref="H4:H7" si="7">G4/($G$16 + $G$17*EXP(-(F4-$G$21)/$G$18)+$G$19*EXP(-(F4-$G$21)/$G$20))</f>
        <v>0</v>
      </c>
      <c r="I4">
        <v>0</v>
      </c>
      <c r="K4" s="4">
        <v>14.9964</v>
      </c>
      <c r="L4" s="4">
        <v>123.0992</v>
      </c>
      <c r="M4">
        <f t="shared" si="1"/>
        <v>54337.814523332861</v>
      </c>
      <c r="N4">
        <f t="shared" si="2"/>
        <v>428.02464349505459</v>
      </c>
      <c r="P4" s="4"/>
      <c r="Q4" s="4"/>
      <c r="R4">
        <f t="shared" ref="R4:R7" si="8">Q4/($Q$16 + $Q$17*EXP(-(P4-$Q$21)/$Q$18)+$Q$19*EXP(-(P4-$Q$21)/$Q$20))</f>
        <v>0</v>
      </c>
      <c r="S4">
        <f t="shared" ref="S4:S8" si="9">R4*($R$16 + $R$17*EXP(-(P4-$R$21)/$R$18)+$R$19*EXP(-(P4-$R$21)/$R$20))*2</f>
        <v>0</v>
      </c>
      <c r="U4" s="4"/>
      <c r="V4" s="4"/>
      <c r="W4">
        <f t="shared" ref="W4:W8" si="10">V4/($V$16 + $V$17*EXP(-(U4-$V$21)/$V$18)+$V$19*EXP(-(U4-$V$21)/$V$20))</f>
        <v>0</v>
      </c>
      <c r="X4">
        <f t="shared" ref="X4:X8" si="11">W4*($W$16 + $W$17*EXP(-(U4-$W$21)/$W$18)+$W$19*EXP(-(U4-$W$21)/$W$20))*2</f>
        <v>0</v>
      </c>
      <c r="Z4" s="4">
        <v>15.0373</v>
      </c>
      <c r="AA4" s="4">
        <v>106.50709999999999</v>
      </c>
      <c r="AB4">
        <f t="shared" ref="AB4:AB8" si="12">AA4/($AA$16 + $AA$17*EXP(-(Z4-$AA$21)/$AA$18)+$AA$19*EXP(-(Z4-$AA$21)/$AA$20))</f>
        <v>49544.266973580001</v>
      </c>
      <c r="AC4">
        <f t="shared" ref="AC4:AC8" si="13">AB4*($AB$16 + $AB$17*EXP(-(Z4-$AB$21)/$AB$18)+$AB$19*EXP(-(Z4-$AB$21)/$AB$20))*2</f>
        <v>356.54205315214972</v>
      </c>
      <c r="AE4" s="4"/>
      <c r="AF4" s="4"/>
      <c r="AG4">
        <f t="shared" ref="AG4:AG8" si="14">AF4/($AF$16 + $AF$17*EXP(-(AE4-$AF$21)/$AF$18)+$AF$19*EXP(-(AE4-$AF$21)/$AF$20))</f>
        <v>0</v>
      </c>
      <c r="AH4">
        <f t="shared" ref="AH4:AH8" si="15">AG4*($AG$16 + $AG$17*EXP(-(AE4-$AG$21)/$AG$18)+$AG$19*EXP(-(AE4-$AG$21)/$AG$20))*2</f>
        <v>0</v>
      </c>
      <c r="AJ4" s="4"/>
      <c r="AK4" s="4"/>
      <c r="AL4">
        <f t="shared" ref="AL4:AL8" si="16">AK4/($AK$16 + $AK$17*EXP(-(AJ4-$AK$21)/$AK$18)+$AK$19*EXP(-(AJ4-$AK$21)/$AK$20))</f>
        <v>0</v>
      </c>
      <c r="AM4">
        <f t="shared" ref="AM4:AM8" si="17">AL4*($AL$16 + $AL$17*EXP(-(AJ4-$AL$21)/$AL$18)+$AL$19*EXP(-(AJ4-$AL$21)/$AL$20))*2</f>
        <v>0</v>
      </c>
      <c r="AO4" s="4">
        <v>15.0124</v>
      </c>
      <c r="AP4" s="4">
        <v>99.955600000000004</v>
      </c>
      <c r="AQ4">
        <f t="shared" si="3"/>
        <v>48762.769582689958</v>
      </c>
      <c r="AR4">
        <f t="shared" si="4"/>
        <v>325.24517773751114</v>
      </c>
      <c r="AT4" s="4"/>
      <c r="AU4" s="4"/>
      <c r="AV4">
        <f t="shared" ref="AV4:AV8" si="18">AU4/($AZ$16 + $AZ$17*EXP(-(AT4-$AZ$21)/$AZ$18)+$AZ$19*EXP(-(AT4-$AZ$21)/$AZ$20))</f>
        <v>0</v>
      </c>
      <c r="AW4">
        <f t="shared" ref="AW4:AW9" si="19">AV4*($BA$16 + $BA$17*EXP(-(AT4-$BA$21)/$BA$18)+$BA$19*EXP(-(AT4-$BA$21)/$BA$20))*2</f>
        <v>0</v>
      </c>
      <c r="AY4" s="4">
        <v>14.937799999999999</v>
      </c>
      <c r="AZ4" s="4">
        <v>102.6739</v>
      </c>
      <c r="BA4">
        <f t="shared" ref="BA4:BA8" si="20">AZ4/($AZ$16 + $AZ$17*EXP(-(AY4-$AZ$21)/$AZ$18)+$AZ$19*EXP(-(AY4-$AZ$21)/$AZ$20))</f>
        <v>51727.46877105927</v>
      </c>
      <c r="BB4">
        <f t="shared" si="5"/>
        <v>326.85613242536948</v>
      </c>
      <c r="BD4" s="4">
        <v>14.9808</v>
      </c>
      <c r="BE4" s="4">
        <v>81.668300000000002</v>
      </c>
      <c r="BF4">
        <f t="shared" ref="BF4:BF8" si="21">BE4/($BE$16 + $BE$17*EXP(-(BD4-$BE$21)/$BE$18)+$BE$19*EXP(-(BD4-$BE$21)/$BE$20))</f>
        <v>44607.765789132463</v>
      </c>
      <c r="BG4">
        <f t="shared" ref="BG4:BG8" si="22">BF4*($BF$16 + $BF$17*EXP(-(BD4-$BF$21)/$BF$18)+$BF$19*EXP(-(BD4-$BF$21)/$BF$20))*2</f>
        <v>248.04850652803421</v>
      </c>
    </row>
    <row r="5" spans="1:59">
      <c r="A5" s="4">
        <v>29.9819</v>
      </c>
      <c r="B5" s="4">
        <v>138.9171</v>
      </c>
      <c r="C5">
        <f t="shared" si="0"/>
        <v>42233.791026056919</v>
      </c>
      <c r="D5">
        <f t="shared" si="6"/>
        <v>556.85294587741328</v>
      </c>
      <c r="F5" s="4"/>
      <c r="G5" s="4"/>
      <c r="H5">
        <f t="shared" si="7"/>
        <v>0</v>
      </c>
      <c r="I5">
        <v>0</v>
      </c>
      <c r="K5" s="4">
        <v>30.008199999999999</v>
      </c>
      <c r="L5" s="4">
        <v>140.69649999999999</v>
      </c>
      <c r="M5">
        <f t="shared" si="1"/>
        <v>43658.760924306909</v>
      </c>
      <c r="N5">
        <f t="shared" si="2"/>
        <v>626.79997516693322</v>
      </c>
      <c r="P5" s="4"/>
      <c r="Q5" s="4"/>
      <c r="R5">
        <f t="shared" si="8"/>
        <v>0</v>
      </c>
      <c r="S5">
        <f t="shared" si="9"/>
        <v>0</v>
      </c>
      <c r="U5" s="4"/>
      <c r="V5" s="4"/>
      <c r="W5">
        <f t="shared" si="10"/>
        <v>0</v>
      </c>
      <c r="X5">
        <f t="shared" si="11"/>
        <v>0</v>
      </c>
      <c r="Z5" s="4">
        <v>30.0245</v>
      </c>
      <c r="AA5" s="4">
        <v>130.6174</v>
      </c>
      <c r="AB5">
        <f t="shared" si="12"/>
        <v>42179.830999279919</v>
      </c>
      <c r="AC5">
        <f t="shared" si="13"/>
        <v>556.80467323352707</v>
      </c>
      <c r="AE5" s="4"/>
      <c r="AF5" s="4"/>
      <c r="AG5">
        <f t="shared" si="14"/>
        <v>0</v>
      </c>
      <c r="AH5">
        <f t="shared" si="15"/>
        <v>0</v>
      </c>
      <c r="AJ5" s="4"/>
      <c r="AK5" s="4"/>
      <c r="AL5">
        <f t="shared" si="16"/>
        <v>0</v>
      </c>
      <c r="AM5">
        <f t="shared" si="17"/>
        <v>0</v>
      </c>
      <c r="AO5" s="4">
        <v>29.9939</v>
      </c>
      <c r="AP5" s="4">
        <v>114.25369999999999</v>
      </c>
      <c r="AQ5">
        <f t="shared" si="3"/>
        <v>38130.824053401207</v>
      </c>
      <c r="AR5">
        <f t="shared" si="4"/>
        <v>469.71510889252869</v>
      </c>
      <c r="AT5" s="4"/>
      <c r="AU5" s="4"/>
      <c r="AV5">
        <f t="shared" si="18"/>
        <v>0</v>
      </c>
      <c r="AW5">
        <f t="shared" si="19"/>
        <v>0</v>
      </c>
      <c r="AY5" s="4">
        <v>29.989899999999999</v>
      </c>
      <c r="AZ5" s="4">
        <v>114.31529999999999</v>
      </c>
      <c r="BA5">
        <f t="shared" si="20"/>
        <v>38952.608388814646</v>
      </c>
      <c r="BB5">
        <f t="shared" si="5"/>
        <v>457.27397278136777</v>
      </c>
      <c r="BD5" s="4">
        <v>30.0077</v>
      </c>
      <c r="BE5" s="4">
        <v>88.137500000000003</v>
      </c>
      <c r="BF5">
        <f t="shared" si="21"/>
        <v>32047.780701292191</v>
      </c>
      <c r="BG5">
        <f t="shared" si="22"/>
        <v>332.8423882002067</v>
      </c>
    </row>
    <row r="6" spans="1:59">
      <c r="A6" s="4"/>
      <c r="B6" s="4"/>
      <c r="C6">
        <f>B6/($B$16 + $B$17*EXP(-(A6-$B$21)/$B$18)+$B$19*EXP(-(A6-$B$21)/$B$20))</f>
        <v>0</v>
      </c>
      <c r="D6">
        <f t="shared" si="6"/>
        <v>0</v>
      </c>
      <c r="F6" s="4"/>
      <c r="G6" s="4"/>
      <c r="H6">
        <f t="shared" si="7"/>
        <v>0</v>
      </c>
      <c r="I6">
        <v>0</v>
      </c>
      <c r="K6" s="4">
        <v>49.991100000000003</v>
      </c>
      <c r="L6" s="4"/>
      <c r="M6">
        <f t="shared" si="1"/>
        <v>0</v>
      </c>
      <c r="N6">
        <f t="shared" si="2"/>
        <v>0</v>
      </c>
      <c r="P6" s="4"/>
      <c r="Q6" s="4"/>
      <c r="R6">
        <f t="shared" si="8"/>
        <v>0</v>
      </c>
      <c r="S6">
        <f t="shared" si="9"/>
        <v>0</v>
      </c>
      <c r="U6" s="4"/>
      <c r="V6" s="4"/>
      <c r="W6">
        <f t="shared" si="10"/>
        <v>0</v>
      </c>
      <c r="X6">
        <f t="shared" si="11"/>
        <v>0</v>
      </c>
      <c r="Z6" s="4">
        <v>49.983800000000002</v>
      </c>
      <c r="AA6" s="4"/>
      <c r="AB6">
        <f t="shared" si="12"/>
        <v>0</v>
      </c>
      <c r="AC6">
        <f t="shared" si="13"/>
        <v>0</v>
      </c>
      <c r="AE6" s="4"/>
      <c r="AF6" s="4"/>
      <c r="AG6">
        <f t="shared" si="14"/>
        <v>0</v>
      </c>
      <c r="AH6">
        <f t="shared" si="15"/>
        <v>0</v>
      </c>
      <c r="AJ6" s="4"/>
      <c r="AK6" s="4"/>
      <c r="AL6">
        <f t="shared" si="16"/>
        <v>0</v>
      </c>
      <c r="AM6">
        <f>AL6*($AL$16 + $AL$17*EXP(-(AJ6-$AL$21)/$AL$18)+$AL$19*EXP(-(AJ6-$AL$21)/$AL$20))*2</f>
        <v>0</v>
      </c>
      <c r="AO6" s="4">
        <v>50.005499999999998</v>
      </c>
      <c r="AP6" s="4"/>
      <c r="AQ6" s="3">
        <f t="shared" si="3"/>
        <v>0</v>
      </c>
      <c r="AR6">
        <f t="shared" si="4"/>
        <v>0</v>
      </c>
      <c r="AT6" s="4"/>
      <c r="AU6" s="4"/>
      <c r="AV6">
        <f t="shared" si="18"/>
        <v>0</v>
      </c>
      <c r="AW6">
        <f t="shared" si="19"/>
        <v>0</v>
      </c>
      <c r="AY6" s="4">
        <v>49.951799999999999</v>
      </c>
      <c r="AZ6" s="4"/>
      <c r="BA6">
        <f t="shared" si="20"/>
        <v>0</v>
      </c>
      <c r="BB6">
        <f t="shared" si="5"/>
        <v>0</v>
      </c>
      <c r="BD6" s="4">
        <v>49.998899999999999</v>
      </c>
      <c r="BE6" s="4"/>
      <c r="BF6">
        <f t="shared" si="21"/>
        <v>0</v>
      </c>
      <c r="BG6">
        <f t="shared" si="22"/>
        <v>0</v>
      </c>
    </row>
    <row r="7" spans="1:59">
      <c r="A7" s="4"/>
      <c r="B7" s="4"/>
      <c r="C7">
        <f t="shared" si="0"/>
        <v>0</v>
      </c>
      <c r="D7">
        <f t="shared" si="6"/>
        <v>0</v>
      </c>
      <c r="F7" s="4"/>
      <c r="G7" s="4"/>
      <c r="H7">
        <f t="shared" si="7"/>
        <v>0</v>
      </c>
      <c r="I7">
        <v>0</v>
      </c>
      <c r="K7" s="4">
        <v>70.005300000000005</v>
      </c>
      <c r="L7" s="4"/>
      <c r="M7">
        <f t="shared" si="1"/>
        <v>0</v>
      </c>
      <c r="N7">
        <f t="shared" si="2"/>
        <v>0</v>
      </c>
      <c r="P7" s="4"/>
      <c r="Q7" s="4"/>
      <c r="R7">
        <f t="shared" si="8"/>
        <v>0</v>
      </c>
      <c r="S7">
        <f t="shared" si="9"/>
        <v>0</v>
      </c>
      <c r="U7" s="4"/>
      <c r="V7" s="4"/>
      <c r="W7">
        <f t="shared" si="10"/>
        <v>0</v>
      </c>
      <c r="X7">
        <f t="shared" si="11"/>
        <v>0</v>
      </c>
      <c r="Z7" s="4">
        <v>70.011099999999999</v>
      </c>
      <c r="AA7" s="4"/>
      <c r="AB7">
        <f t="shared" si="12"/>
        <v>0</v>
      </c>
      <c r="AC7">
        <f t="shared" si="13"/>
        <v>0</v>
      </c>
      <c r="AE7" s="4"/>
      <c r="AF7" s="4"/>
      <c r="AG7">
        <f t="shared" si="14"/>
        <v>0</v>
      </c>
      <c r="AH7">
        <f t="shared" si="15"/>
        <v>0</v>
      </c>
      <c r="AJ7" s="4"/>
      <c r="AK7" s="4"/>
      <c r="AL7">
        <f t="shared" si="16"/>
        <v>0</v>
      </c>
      <c r="AM7">
        <f t="shared" si="17"/>
        <v>0</v>
      </c>
      <c r="AO7" s="4">
        <v>70.029899999999998</v>
      </c>
      <c r="AP7" s="4"/>
      <c r="AQ7" s="3">
        <f t="shared" si="3"/>
        <v>0</v>
      </c>
      <c r="AR7">
        <f t="shared" si="4"/>
        <v>0</v>
      </c>
      <c r="AT7" s="4"/>
      <c r="AU7" s="4"/>
      <c r="AV7" s="3">
        <f t="shared" si="18"/>
        <v>0</v>
      </c>
      <c r="AW7">
        <f t="shared" si="19"/>
        <v>0</v>
      </c>
      <c r="AY7" s="4">
        <v>70.017799999999994</v>
      </c>
      <c r="AZ7" s="4"/>
      <c r="BA7" s="3">
        <f t="shared" si="20"/>
        <v>0</v>
      </c>
      <c r="BB7">
        <f t="shared" si="5"/>
        <v>0</v>
      </c>
      <c r="BD7" s="4">
        <v>70.036600000000007</v>
      </c>
      <c r="BE7" s="4"/>
      <c r="BF7">
        <f t="shared" si="21"/>
        <v>0</v>
      </c>
      <c r="BG7">
        <f t="shared" si="22"/>
        <v>0</v>
      </c>
    </row>
    <row r="8" spans="1:59">
      <c r="A8" s="4"/>
      <c r="B8" s="4"/>
      <c r="C8">
        <f t="shared" si="0"/>
        <v>0</v>
      </c>
      <c r="D8">
        <f t="shared" si="6"/>
        <v>0</v>
      </c>
      <c r="F8" s="4"/>
      <c r="G8" s="4"/>
      <c r="H8">
        <f>G8/($G$16 + $G$17*EXP(-(F8-$G$21)/$G$18)+$G$19*EXP(-(F8-$G$21)/$G$20))</f>
        <v>0</v>
      </c>
      <c r="I8">
        <v>0</v>
      </c>
      <c r="K8" s="4">
        <v>100.0016</v>
      </c>
      <c r="L8" s="4"/>
      <c r="M8">
        <f t="shared" si="1"/>
        <v>0</v>
      </c>
      <c r="N8">
        <f t="shared" si="2"/>
        <v>0</v>
      </c>
      <c r="P8" s="4"/>
      <c r="Q8" s="4"/>
      <c r="R8">
        <f>Q8/($Q$16 + $Q$17*EXP(-(P8-$Q$21)/$Q$18)+$Q$19*EXP(-(P8-$Q$21)/$Q$20))</f>
        <v>0</v>
      </c>
      <c r="S8">
        <f t="shared" si="9"/>
        <v>0</v>
      </c>
      <c r="U8" s="4"/>
      <c r="V8" s="4"/>
      <c r="W8">
        <f t="shared" si="10"/>
        <v>0</v>
      </c>
      <c r="X8">
        <f t="shared" si="11"/>
        <v>0</v>
      </c>
      <c r="Z8" s="4">
        <v>100.0258</v>
      </c>
      <c r="AA8" s="4"/>
      <c r="AB8">
        <f t="shared" si="12"/>
        <v>0</v>
      </c>
      <c r="AC8">
        <f t="shared" si="13"/>
        <v>0</v>
      </c>
      <c r="AE8" s="4"/>
      <c r="AF8" s="4"/>
      <c r="AG8">
        <f t="shared" si="14"/>
        <v>0</v>
      </c>
      <c r="AH8">
        <f t="shared" si="15"/>
        <v>0</v>
      </c>
      <c r="AJ8" s="4"/>
      <c r="AK8" s="4"/>
      <c r="AL8">
        <f t="shared" si="16"/>
        <v>0</v>
      </c>
      <c r="AM8">
        <f t="shared" si="17"/>
        <v>0</v>
      </c>
      <c r="AO8" s="4">
        <v>100.018</v>
      </c>
      <c r="AP8" s="4"/>
      <c r="AQ8">
        <f t="shared" si="3"/>
        <v>0</v>
      </c>
      <c r="AR8">
        <f t="shared" si="4"/>
        <v>0</v>
      </c>
      <c r="AT8" s="4"/>
      <c r="AU8" s="4"/>
      <c r="AV8">
        <f t="shared" si="18"/>
        <v>0</v>
      </c>
      <c r="AW8">
        <f t="shared" si="19"/>
        <v>0</v>
      </c>
      <c r="AY8" s="4">
        <v>99.965500000000006</v>
      </c>
      <c r="AZ8" s="4"/>
      <c r="BA8">
        <f t="shared" si="20"/>
        <v>0</v>
      </c>
      <c r="BB8">
        <f t="shared" si="5"/>
        <v>0</v>
      </c>
      <c r="BD8" s="4">
        <v>100.0183</v>
      </c>
      <c r="BE8" s="4"/>
      <c r="BF8">
        <f t="shared" si="21"/>
        <v>0</v>
      </c>
      <c r="BG8">
        <f t="shared" si="22"/>
        <v>0</v>
      </c>
    </row>
    <row r="9" spans="1:59">
      <c r="A9" s="4"/>
      <c r="B9" s="4"/>
      <c r="C9">
        <f>B9/($B$16 + $B$17*EXP(-(A9-$B$21)/$B$18)+$B$19*EXP(-(A9-$B$21)/$B$20))</f>
        <v>0</v>
      </c>
      <c r="D9">
        <f>C9*($C$16 + $C$17*EXP(-(A9-$C$21)/$C$18)+$C$19*EXP(-(A9-$C$21)/$C$20))*2</f>
        <v>0</v>
      </c>
      <c r="F9" s="4"/>
      <c r="G9" s="4"/>
      <c r="H9">
        <f>G9/($G$16 + $G$17*EXP(-(F9-$G$21)/$G$18)+$G$19*EXP(-(F9-$G$21)/$G$20))</f>
        <v>0</v>
      </c>
      <c r="I9">
        <v>0</v>
      </c>
      <c r="K9" s="4"/>
      <c r="L9" s="4"/>
      <c r="M9">
        <f t="shared" ref="M9" si="23">L9/($L$16 + $L$17*EXP(-(K9-$L$21)/$L$18)+$L$19*EXP(-(K9-$L$21)/$L$20))</f>
        <v>0</v>
      </c>
      <c r="N9">
        <f t="shared" ref="N9" si="24">M9*($M$16 + $M$17*EXP(-(K9-$M$21)/$M$18)+$M$19*EXP(-(K9-$M$21)/$M$20))*2</f>
        <v>0</v>
      </c>
      <c r="P9" s="4"/>
      <c r="Q9" s="4"/>
      <c r="R9">
        <f>Q9/($Q$16 + $Q$17*EXP(-(P9-$Q$21)/$Q$18)+$Q$19*EXP(-(P9-$Q$21)/$Q$20))</f>
        <v>0</v>
      </c>
      <c r="S9">
        <f t="shared" ref="S9" si="25">R9*($R$16 + $R$17*EXP(-(P9-$R$21)/$R$18)+$R$19*EXP(-(P9-$R$21)/$R$20))*2</f>
        <v>0</v>
      </c>
      <c r="U9" s="4"/>
      <c r="V9" s="4"/>
      <c r="W9">
        <f t="shared" ref="W9" si="26">V9/($V$16 + $V$17*EXP(-(U9-$V$21)/$V$18)+$V$19*EXP(-(U9-$V$21)/$V$20))</f>
        <v>0</v>
      </c>
      <c r="X9">
        <f t="shared" ref="X9" si="27">W9*($W$16 + $W$17*EXP(-(U9-$W$21)/$W$18)+$W$19*EXP(-(U9-$W$21)/$W$20))*2</f>
        <v>0</v>
      </c>
      <c r="Z9" s="4"/>
      <c r="AA9" s="4"/>
      <c r="AB9">
        <f t="shared" ref="AB9" si="28">AA9/($AA$16 + $AA$17*EXP(-(Z9-$AA$21)/$AA$18)+$AA$19*EXP(-(Z9-$AA$21)/$AA$20))</f>
        <v>0</v>
      </c>
      <c r="AC9">
        <f t="shared" ref="AC9" si="29">AB9*($AB$16 + $AB$17*EXP(-(Z9-$AB$21)/$AB$18)+$AB$19*EXP(-(Z9-$AB$21)/$AB$20))*2</f>
        <v>0</v>
      </c>
      <c r="AE9" s="4"/>
      <c r="AF9" s="4"/>
      <c r="AG9">
        <f t="shared" ref="AG9" si="30">AF9/($AF$16 + $AF$17*EXP(-(AE9-$AF$21)/$AF$18)+$AF$19*EXP(-(AE9-$AF$21)/$AF$20))</f>
        <v>0</v>
      </c>
      <c r="AH9">
        <f t="shared" ref="AH9" si="31">AG9*($AG$16 + $AG$17*EXP(-(AE9-$AG$21)/$AG$18)+$AG$19*EXP(-(AE9-$AG$21)/$AG$20))*2</f>
        <v>0</v>
      </c>
      <c r="AJ9" s="4"/>
      <c r="AK9" s="4"/>
      <c r="AL9">
        <f t="shared" ref="AL9" si="32">AK9/($AK$16 + $AK$17*EXP(-(AJ9-$AK$21)/$AK$18)+$AK$19*EXP(-(AJ9-$AK$21)/$AK$20))</f>
        <v>0</v>
      </c>
      <c r="AM9">
        <f t="shared" ref="AM9" si="33">AL9*($AL$16 + $AL$17*EXP(-(AJ9-$AL$21)/$AL$18)+$AL$19*EXP(-(AJ9-$AL$21)/$AL$20))*2</f>
        <v>0</v>
      </c>
      <c r="AO9" s="4"/>
      <c r="AP9" s="4"/>
      <c r="AQ9">
        <f t="shared" ref="AQ9" si="34">AP9/($AP$16 + $AP$17*EXP(-(AO9-$AP$21)/$AP$18)+$AP$19*EXP(-(AO9-$AP$21)/$AP$20))</f>
        <v>0</v>
      </c>
      <c r="AR9">
        <f>AQ9*($AQ$16 + $AQ$17*EXP(-(AO9-$AQ$21)/$AQ$18)+$AQ$19*EXP(-(AO9-$AQ$21)/$AQ$20))*2</f>
        <v>0</v>
      </c>
      <c r="AT9" s="4"/>
      <c r="AU9" s="4"/>
      <c r="AV9">
        <f t="shared" ref="AV9" si="35">AU9/($AZ$16 + $AZ$17*EXP(-(AT9-$AZ$21)/$AZ$18)+$AZ$19*EXP(-(AT9-$AZ$21)/$AZ$20))</f>
        <v>0</v>
      </c>
      <c r="AW9">
        <f t="shared" si="19"/>
        <v>0</v>
      </c>
      <c r="AY9" s="4"/>
      <c r="AZ9" s="4"/>
      <c r="BA9">
        <f t="shared" ref="BA9" si="36">AZ9/($AZ$16 + $AZ$17*EXP(-(AY9-$AZ$21)/$AZ$18)+$AZ$19*EXP(-(AY9-$AZ$21)/$AZ$20))</f>
        <v>0</v>
      </c>
      <c r="BB9">
        <f t="shared" ref="BB9" si="37">BA9*($BA$16 + $BA$17*EXP(-(AY9-$BA$21)/$BA$18)+$BA$19*EXP(-(AY9-$BA$21)/$BA$20))*2</f>
        <v>0</v>
      </c>
      <c r="BD9" s="4"/>
      <c r="BE9" s="4"/>
      <c r="BF9">
        <f t="shared" ref="BF9" si="38">BE9/($BE$16 + $BE$17*EXP(-(BD9-$BE$21)/$BE$18)+$BE$19*EXP(-(BD9-$BE$21)/$BE$20))</f>
        <v>0</v>
      </c>
      <c r="BG9">
        <f t="shared" ref="BG9" si="39">BF9*($BF$16 + $BF$17*EXP(-(BD9-$BF$21)/$BF$18)+$BF$19*EXP(-(BD9-$BF$21)/$BF$20))*2</f>
        <v>0</v>
      </c>
    </row>
    <row r="11" spans="1:59">
      <c r="A11" t="s">
        <v>26</v>
      </c>
    </row>
    <row r="12" spans="1:59">
      <c r="A12" s="5" t="s">
        <v>32</v>
      </c>
    </row>
    <row r="14" spans="1:59">
      <c r="A14" t="s">
        <v>21</v>
      </c>
      <c r="B14" t="s">
        <v>31</v>
      </c>
    </row>
    <row r="15" spans="1:59">
      <c r="A15" t="s">
        <v>25</v>
      </c>
      <c r="B15" t="s">
        <v>11</v>
      </c>
      <c r="C15" t="s">
        <v>10</v>
      </c>
      <c r="F15" t="s">
        <v>25</v>
      </c>
      <c r="G15" t="s">
        <v>11</v>
      </c>
      <c r="H15" t="s">
        <v>10</v>
      </c>
      <c r="K15" t="s">
        <v>25</v>
      </c>
      <c r="L15" t="s">
        <v>11</v>
      </c>
      <c r="M15" t="s">
        <v>10</v>
      </c>
      <c r="P15" t="s">
        <v>25</v>
      </c>
      <c r="Q15" t="s">
        <v>11</v>
      </c>
      <c r="R15" t="s">
        <v>10</v>
      </c>
      <c r="U15" t="s">
        <v>25</v>
      </c>
      <c r="V15" t="s">
        <v>11</v>
      </c>
      <c r="W15" t="s">
        <v>10</v>
      </c>
      <c r="Z15" t="s">
        <v>25</v>
      </c>
      <c r="AA15" t="s">
        <v>11</v>
      </c>
      <c r="AB15" t="s">
        <v>10</v>
      </c>
      <c r="AE15" t="s">
        <v>25</v>
      </c>
      <c r="AF15" t="s">
        <v>11</v>
      </c>
      <c r="AG15" t="s">
        <v>10</v>
      </c>
      <c r="AJ15" t="s">
        <v>25</v>
      </c>
      <c r="AK15" t="s">
        <v>11</v>
      </c>
      <c r="AL15" t="s">
        <v>10</v>
      </c>
      <c r="AO15" t="s">
        <v>25</v>
      </c>
      <c r="AP15" t="s">
        <v>11</v>
      </c>
      <c r="AQ15" t="s">
        <v>10</v>
      </c>
      <c r="AT15" t="s">
        <v>25</v>
      </c>
      <c r="AU15" t="s">
        <v>11</v>
      </c>
      <c r="AV15" t="s">
        <v>10</v>
      </c>
      <c r="AY15" t="s">
        <v>25</v>
      </c>
      <c r="AZ15" t="s">
        <v>11</v>
      </c>
      <c r="BA15" t="s">
        <v>10</v>
      </c>
      <c r="BD15" t="s">
        <v>25</v>
      </c>
      <c r="BE15" t="s">
        <v>11</v>
      </c>
      <c r="BF15" t="s">
        <v>10</v>
      </c>
    </row>
    <row r="16" spans="1:59">
      <c r="A16" t="s">
        <v>3</v>
      </c>
      <c r="B16">
        <v>6.5002999999999997E-3</v>
      </c>
      <c r="C16">
        <v>2.5134E-2</v>
      </c>
      <c r="F16" t="s">
        <v>3</v>
      </c>
      <c r="G16">
        <v>6.6184E-3</v>
      </c>
      <c r="H16">
        <v>2.5815999999999999E-2</v>
      </c>
      <c r="K16" t="s">
        <v>3</v>
      </c>
      <c r="L16">
        <v>6.4492999999999998E-3</v>
      </c>
      <c r="M16">
        <v>2.4036999999999999E-2</v>
      </c>
      <c r="P16" t="s">
        <v>3</v>
      </c>
      <c r="Q16">
        <v>6.3109999999999998E-3</v>
      </c>
      <c r="R16">
        <v>2.6741000000000001E-2</v>
      </c>
      <c r="U16" t="s">
        <v>3</v>
      </c>
      <c r="V16">
        <v>6.3851999999999997E-3</v>
      </c>
      <c r="W16">
        <v>2.5432E-2</v>
      </c>
      <c r="Z16" t="s">
        <v>3</v>
      </c>
      <c r="AA16">
        <v>6.9426999999999996E-3</v>
      </c>
      <c r="AB16">
        <v>2.5134E-2</v>
      </c>
      <c r="AE16" t="s">
        <v>3</v>
      </c>
      <c r="AF16">
        <v>6.9709000000000004E-3</v>
      </c>
      <c r="AG16">
        <v>2.4136999999999999E-2</v>
      </c>
      <c r="AJ16" t="s">
        <v>3</v>
      </c>
      <c r="AK16">
        <v>6.5160000000000001E-3</v>
      </c>
      <c r="AL16">
        <v>2.4364E-2</v>
      </c>
      <c r="AO16" t="s">
        <v>3</v>
      </c>
      <c r="AP16">
        <v>6.6588000000000003E-3</v>
      </c>
      <c r="AQ16">
        <v>2.4473999999999999E-2</v>
      </c>
      <c r="AT16" t="s">
        <v>3</v>
      </c>
      <c r="AU16">
        <v>6.3337000000000003E-3</v>
      </c>
      <c r="AV16">
        <v>2.3081999999999998E-2</v>
      </c>
      <c r="AY16" t="s">
        <v>3</v>
      </c>
      <c r="AZ16">
        <v>6.5256000000000003E-3</v>
      </c>
      <c r="BA16">
        <v>2.4461E-2</v>
      </c>
      <c r="BD16" t="s">
        <v>3</v>
      </c>
      <c r="BE16">
        <v>6.6043999999999999E-3</v>
      </c>
      <c r="BF16">
        <v>2.4445000000000001E-2</v>
      </c>
    </row>
    <row r="17" spans="1:58">
      <c r="A17" t="s">
        <v>4</v>
      </c>
      <c r="B17">
        <v>-1.482E-3</v>
      </c>
      <c r="C17">
        <v>-1.2622E-2</v>
      </c>
      <c r="F17" t="s">
        <v>4</v>
      </c>
      <c r="G17">
        <v>-1.4541000000000001E-3</v>
      </c>
      <c r="H17">
        <v>-1.3004E-2</v>
      </c>
      <c r="K17" t="s">
        <v>4</v>
      </c>
      <c r="L17">
        <v>-1.4778E-3</v>
      </c>
      <c r="M17">
        <v>-1.2011000000000001E-2</v>
      </c>
      <c r="P17" t="s">
        <v>4</v>
      </c>
      <c r="Q17">
        <v>-1.3163999999999999E-3</v>
      </c>
      <c r="R17">
        <v>-1.363E-2</v>
      </c>
      <c r="U17" t="s">
        <v>4</v>
      </c>
      <c r="V17">
        <v>-1.3538000000000001E-3</v>
      </c>
      <c r="W17">
        <v>-1.2713E-2</v>
      </c>
      <c r="Z17" t="s">
        <v>4</v>
      </c>
      <c r="AA17">
        <v>-1.6436000000000001E-3</v>
      </c>
      <c r="AB17">
        <v>-1.2622E-2</v>
      </c>
      <c r="AE17" t="s">
        <v>4</v>
      </c>
      <c r="AF17">
        <v>-1.6835999999999999E-3</v>
      </c>
      <c r="AG17">
        <v>-1.2083E-2</v>
      </c>
      <c r="AJ17" t="s">
        <v>4</v>
      </c>
      <c r="AK17">
        <v>-1.3965E-3</v>
      </c>
      <c r="AL17">
        <v>-1.2224E-2</v>
      </c>
      <c r="AO17" t="s">
        <v>4</v>
      </c>
      <c r="AP17">
        <v>-1.5150000000000001E-3</v>
      </c>
      <c r="AQ17">
        <v>-1.2303E-2</v>
      </c>
      <c r="AT17" t="s">
        <v>4</v>
      </c>
      <c r="AU17">
        <v>-1.2022999999999999E-3</v>
      </c>
      <c r="AV17">
        <v>-1.1601E-2</v>
      </c>
      <c r="AY17" t="s">
        <v>4</v>
      </c>
      <c r="AZ17">
        <v>-1.4117000000000001E-3</v>
      </c>
      <c r="BA17">
        <v>-1.2295E-2</v>
      </c>
      <c r="BD17" t="s">
        <v>4</v>
      </c>
      <c r="BE17">
        <v>-1.3366999999999999E-3</v>
      </c>
      <c r="BF17">
        <v>-1.2352999999999999E-2</v>
      </c>
    </row>
    <row r="18" spans="1:58">
      <c r="A18" t="s">
        <v>5</v>
      </c>
      <c r="B18">
        <v>8.1946999999999992</v>
      </c>
      <c r="C18">
        <v>136.03</v>
      </c>
      <c r="F18" t="s">
        <v>5</v>
      </c>
      <c r="G18">
        <v>8.1959999999999997</v>
      </c>
      <c r="H18">
        <v>131.47</v>
      </c>
      <c r="K18" t="s">
        <v>5</v>
      </c>
      <c r="L18">
        <v>8.7093000000000007</v>
      </c>
      <c r="M18">
        <v>82.734999999999999</v>
      </c>
      <c r="P18" t="s">
        <v>5</v>
      </c>
      <c r="Q18">
        <v>8.0915999999999997</v>
      </c>
      <c r="R18">
        <v>158.37</v>
      </c>
      <c r="U18" t="s">
        <v>5</v>
      </c>
      <c r="V18">
        <v>8.5117999999999991</v>
      </c>
      <c r="W18">
        <v>70.831000000000003</v>
      </c>
      <c r="Z18" t="s">
        <v>5</v>
      </c>
      <c r="AA18">
        <v>10.385999999999999</v>
      </c>
      <c r="AB18">
        <v>136.03</v>
      </c>
      <c r="AE18" t="s">
        <v>5</v>
      </c>
      <c r="AF18">
        <v>10.868</v>
      </c>
      <c r="AG18">
        <v>123.73</v>
      </c>
      <c r="AJ18" t="s">
        <v>5</v>
      </c>
      <c r="AK18">
        <v>9.6555999999999997</v>
      </c>
      <c r="AL18">
        <v>79.23</v>
      </c>
      <c r="AO18" t="s">
        <v>5</v>
      </c>
      <c r="AP18">
        <v>10.583</v>
      </c>
      <c r="AQ18">
        <v>82.5</v>
      </c>
      <c r="AT18" t="s">
        <v>5</v>
      </c>
      <c r="AU18">
        <v>8.3945000000000007</v>
      </c>
      <c r="AV18">
        <v>101.36</v>
      </c>
      <c r="AY18" t="s">
        <v>5</v>
      </c>
      <c r="AZ18">
        <v>10.606</v>
      </c>
      <c r="BA18">
        <v>148.87</v>
      </c>
      <c r="BD18" t="s">
        <v>5</v>
      </c>
      <c r="BE18">
        <v>11.343999999999999</v>
      </c>
      <c r="BF18">
        <v>172.71</v>
      </c>
    </row>
    <row r="19" spans="1:58">
      <c r="A19" t="s">
        <v>6</v>
      </c>
      <c r="B19">
        <v>-4.7384000000000003E-3</v>
      </c>
      <c r="C19">
        <v>-1.2203E-2</v>
      </c>
      <c r="F19" t="s">
        <v>6</v>
      </c>
      <c r="G19">
        <v>-4.8885999999999999E-3</v>
      </c>
      <c r="H19">
        <v>-1.2475E-2</v>
      </c>
      <c r="K19" t="s">
        <v>6</v>
      </c>
      <c r="L19">
        <v>-4.7009E-3</v>
      </c>
      <c r="M19">
        <v>-1.1662E-2</v>
      </c>
      <c r="P19" t="s">
        <v>6</v>
      </c>
      <c r="Q19">
        <v>-4.7308000000000003E-3</v>
      </c>
      <c r="R19">
        <v>-1.2798E-2</v>
      </c>
      <c r="U19" t="s">
        <v>6</v>
      </c>
      <c r="V19">
        <v>-4.7774999999999996E-3</v>
      </c>
      <c r="W19">
        <v>-1.2407E-2</v>
      </c>
      <c r="Z19" t="s">
        <v>6</v>
      </c>
      <c r="AA19">
        <v>-5.0479000000000001E-3</v>
      </c>
      <c r="AB19">
        <v>-1.2203E-2</v>
      </c>
      <c r="AE19" t="s">
        <v>6</v>
      </c>
      <c r="AF19">
        <v>-5.0499000000000004E-3</v>
      </c>
      <c r="AG19">
        <v>-1.1766E-2</v>
      </c>
      <c r="AJ19" t="s">
        <v>6</v>
      </c>
      <c r="AK19">
        <v>-4.8821000000000003E-3</v>
      </c>
      <c r="AL19">
        <v>-1.1859E-2</v>
      </c>
      <c r="AO19" t="s">
        <v>6</v>
      </c>
      <c r="AP19">
        <v>-4.9135000000000003E-3</v>
      </c>
      <c r="AQ19">
        <v>-1.1896E-2</v>
      </c>
      <c r="AT19" t="s">
        <v>6</v>
      </c>
      <c r="AU19">
        <v>-4.9106999999999996E-3</v>
      </c>
      <c r="AV19">
        <v>-1.1212E-2</v>
      </c>
      <c r="AY19" t="s">
        <v>6</v>
      </c>
      <c r="AZ19">
        <v>-4.8897000000000003E-3</v>
      </c>
      <c r="BA19">
        <v>-1.1892E-2</v>
      </c>
      <c r="BD19" t="s">
        <v>6</v>
      </c>
      <c r="BE19">
        <v>-5.0714000000000002E-3</v>
      </c>
      <c r="BF19">
        <v>-1.1847999999999999E-2</v>
      </c>
    </row>
    <row r="20" spans="1:58">
      <c r="A20" t="s">
        <v>7</v>
      </c>
      <c r="B20">
        <v>72.11</v>
      </c>
      <c r="C20">
        <v>76.102999999999994</v>
      </c>
      <c r="F20" t="s">
        <v>7</v>
      </c>
      <c r="G20">
        <v>76.757000000000005</v>
      </c>
      <c r="H20">
        <v>66.128</v>
      </c>
      <c r="K20" t="s">
        <v>7</v>
      </c>
      <c r="L20">
        <v>73.929000000000002</v>
      </c>
      <c r="M20">
        <v>88.281999999999996</v>
      </c>
      <c r="P20" t="s">
        <v>7</v>
      </c>
      <c r="Q20">
        <v>68.588999999999999</v>
      </c>
      <c r="R20">
        <v>66.703000000000003</v>
      </c>
      <c r="U20" t="s">
        <v>7</v>
      </c>
      <c r="V20">
        <v>72.790999999999997</v>
      </c>
      <c r="W20">
        <v>143.11000000000001</v>
      </c>
      <c r="Z20" t="s">
        <v>7</v>
      </c>
      <c r="AA20">
        <v>97.405000000000001</v>
      </c>
      <c r="AB20">
        <v>76.102999999999994</v>
      </c>
      <c r="AE20" t="s">
        <v>7</v>
      </c>
      <c r="AF20">
        <v>101.82</v>
      </c>
      <c r="AG20">
        <v>78.665000000000006</v>
      </c>
      <c r="AJ20" t="s">
        <v>7</v>
      </c>
      <c r="AK20">
        <v>83.218999999999994</v>
      </c>
      <c r="AL20">
        <v>139.77000000000001</v>
      </c>
      <c r="AO20" t="s">
        <v>7</v>
      </c>
      <c r="AP20">
        <v>90.453000000000003</v>
      </c>
      <c r="AQ20">
        <v>138.86000000000001</v>
      </c>
      <c r="AT20" t="s">
        <v>7</v>
      </c>
      <c r="AU20">
        <v>75.798000000000002</v>
      </c>
      <c r="AV20">
        <v>95.926000000000002</v>
      </c>
      <c r="AY20" t="s">
        <v>7</v>
      </c>
      <c r="AZ20">
        <v>86.745000000000005</v>
      </c>
      <c r="BA20">
        <v>85.361999999999995</v>
      </c>
      <c r="BD20" t="s">
        <v>7</v>
      </c>
      <c r="BE20">
        <v>96.24</v>
      </c>
      <c r="BF20">
        <v>97.78</v>
      </c>
    </row>
    <row r="21" spans="1:58">
      <c r="A21" t="s">
        <v>8</v>
      </c>
      <c r="B21">
        <v>0.95409999999999995</v>
      </c>
      <c r="C21">
        <v>1.0175000000000001</v>
      </c>
      <c r="F21" t="s">
        <v>8</v>
      </c>
      <c r="G21">
        <v>0.96909999999999996</v>
      </c>
      <c r="H21">
        <v>1.0123</v>
      </c>
      <c r="K21" t="s">
        <v>8</v>
      </c>
      <c r="L21">
        <v>0.97119999999999995</v>
      </c>
      <c r="M21">
        <v>1.0195000000000001</v>
      </c>
      <c r="P21" t="s">
        <v>8</v>
      </c>
      <c r="Q21">
        <v>0.96960000000000002</v>
      </c>
      <c r="R21">
        <v>1.0263</v>
      </c>
      <c r="U21" t="s">
        <v>8</v>
      </c>
      <c r="V21">
        <v>0.96209999999999996</v>
      </c>
      <c r="W21">
        <v>1.0182</v>
      </c>
      <c r="Z21" t="s">
        <v>8</v>
      </c>
      <c r="AA21">
        <v>0.96640000000000004</v>
      </c>
      <c r="AB21">
        <v>1.0175000000000001</v>
      </c>
      <c r="AE21" t="s">
        <v>8</v>
      </c>
      <c r="AF21">
        <v>0.9506</v>
      </c>
      <c r="AG21">
        <v>1.0265</v>
      </c>
      <c r="AJ21" t="s">
        <v>8</v>
      </c>
      <c r="AK21">
        <v>0.98160000000000003</v>
      </c>
      <c r="AL21">
        <v>1.0268999999999999</v>
      </c>
      <c r="AO21" t="s">
        <v>8</v>
      </c>
      <c r="AP21">
        <v>0.9708</v>
      </c>
      <c r="AQ21">
        <v>1.0181</v>
      </c>
      <c r="AT21" t="s">
        <v>8</v>
      </c>
      <c r="AU21">
        <v>0.96319999999999995</v>
      </c>
      <c r="AV21">
        <v>1.0185</v>
      </c>
      <c r="AY21" t="s">
        <v>8</v>
      </c>
      <c r="AZ21">
        <v>0.96960000000000002</v>
      </c>
      <c r="BA21">
        <v>1.0255000000000001</v>
      </c>
      <c r="BD21" t="s">
        <v>8</v>
      </c>
      <c r="BE21">
        <v>0.9768</v>
      </c>
      <c r="BF21">
        <v>1.0161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H2</vt:lpstr>
      <vt:lpstr>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2021-01-25T06:55:16Z</dcterms:modified>
</cp:coreProperties>
</file>