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lammps_education_ch_win\tutorial_7_gcmc_Metal_CVD\"/>
    </mc:Choice>
  </mc:AlternateContent>
  <xr:revisionPtr revIDLastSave="0" documentId="13_ncr:1_{80DA0F4B-1ADF-48D1-80D7-A5BFA27F8723}" xr6:coauthVersionLast="45" xr6:coauthVersionMax="45" xr10:uidLastSave="{00000000-0000-0000-0000-000000000000}"/>
  <bookViews>
    <workbookView xWindow="0" yWindow="0" windowWidth="28800" windowHeight="15600" xr2:uid="{61EFAEC7-92CB-4F2F-A99B-DDAF6B838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8" i="1" l="1"/>
  <c r="U99" i="1"/>
  <c r="U100" i="1"/>
  <c r="U101" i="1"/>
  <c r="U10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3" i="1"/>
  <c r="T3" i="1"/>
  <c r="T101" i="1"/>
  <c r="T10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AA3" i="1" l="1"/>
  <c r="AB3" i="1"/>
  <c r="Z5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3" i="1"/>
  <c r="Z9" i="1" l="1"/>
  <c r="Z93" i="1"/>
  <c r="Z76" i="1"/>
  <c r="Z75" i="1"/>
  <c r="Z53" i="1"/>
  <c r="Z52" i="1"/>
  <c r="Z94" i="1"/>
  <c r="Z29" i="1"/>
  <c r="Z10" i="1"/>
  <c r="Z87" i="1"/>
  <c r="Z69" i="1"/>
  <c r="Z45" i="1"/>
  <c r="Z21" i="1"/>
  <c r="Z3" i="1"/>
  <c r="Z85" i="1"/>
  <c r="Z65" i="1"/>
  <c r="Z41" i="1"/>
  <c r="Z17" i="1"/>
  <c r="Z28" i="1"/>
  <c r="Z4" i="1"/>
  <c r="Z101" i="1"/>
  <c r="Z83" i="1"/>
  <c r="Z64" i="1"/>
  <c r="Z40" i="1"/>
  <c r="Z16" i="1"/>
  <c r="Z95" i="1"/>
  <c r="Z77" i="1"/>
  <c r="Z57" i="1"/>
  <c r="Z33" i="1"/>
  <c r="Z100" i="1"/>
  <c r="Z91" i="1"/>
  <c r="Z82" i="1"/>
  <c r="Z73" i="1"/>
  <c r="Z63" i="1"/>
  <c r="Z51" i="1"/>
  <c r="Z39" i="1"/>
  <c r="Z27" i="1"/>
  <c r="Z15" i="1"/>
  <c r="Z6" i="1"/>
  <c r="Z99" i="1"/>
  <c r="Z89" i="1"/>
  <c r="Z81" i="1"/>
  <c r="Z71" i="1"/>
  <c r="Z59" i="1"/>
  <c r="Z47" i="1"/>
  <c r="Z35" i="1"/>
  <c r="Z23" i="1"/>
  <c r="Z11" i="1"/>
  <c r="Z97" i="1"/>
  <c r="Z88" i="1"/>
  <c r="Z79" i="1"/>
  <c r="Z70" i="1"/>
  <c r="Z58" i="1"/>
  <c r="Z46" i="1"/>
  <c r="Z34" i="1"/>
  <c r="Z22" i="1"/>
  <c r="Z98" i="1"/>
  <c r="Z92" i="1"/>
  <c r="Z86" i="1"/>
  <c r="Z80" i="1"/>
  <c r="Z74" i="1"/>
  <c r="Z68" i="1"/>
  <c r="Z62" i="1"/>
  <c r="Z56" i="1"/>
  <c r="Z50" i="1"/>
  <c r="Z44" i="1"/>
  <c r="Z38" i="1"/>
  <c r="Z32" i="1"/>
  <c r="Z26" i="1"/>
  <c r="Z20" i="1"/>
  <c r="Z14" i="1"/>
  <c r="Z8" i="1"/>
  <c r="Z67" i="1"/>
  <c r="Z61" i="1"/>
  <c r="Z55" i="1"/>
  <c r="Z49" i="1"/>
  <c r="Z43" i="1"/>
  <c r="Z37" i="1"/>
  <c r="Z31" i="1"/>
  <c r="Z25" i="1"/>
  <c r="Z19" i="1"/>
  <c r="Z13" i="1"/>
  <c r="Z7" i="1"/>
  <c r="Z102" i="1"/>
  <c r="Z96" i="1"/>
  <c r="Z90" i="1"/>
  <c r="Z84" i="1"/>
  <c r="Z78" i="1"/>
  <c r="Z72" i="1"/>
  <c r="Z66" i="1"/>
  <c r="Z60" i="1"/>
  <c r="Z54" i="1"/>
  <c r="Z48" i="1"/>
  <c r="Z42" i="1"/>
  <c r="Z36" i="1"/>
  <c r="Z30" i="1"/>
  <c r="Z24" i="1"/>
  <c r="Z18" i="1"/>
  <c r="Z12" i="1"/>
</calcChain>
</file>

<file path=xl/sharedStrings.xml><?xml version="1.0" encoding="utf-8"?>
<sst xmlns="http://schemas.openxmlformats.org/spreadsheetml/2006/main" count="51" uniqueCount="34">
  <si>
    <t>morse potential</t>
    <phoneticPr fontId="1"/>
  </si>
  <si>
    <t>Fe-Fe</t>
    <phoneticPr fontId="1"/>
  </si>
  <si>
    <t>Co-Co</t>
    <phoneticPr fontId="1"/>
  </si>
  <si>
    <t>Ni-Ni</t>
    <phoneticPr fontId="1"/>
  </si>
  <si>
    <t>S</t>
    <phoneticPr fontId="1"/>
  </si>
  <si>
    <t>De2(eV)</t>
    <phoneticPr fontId="1"/>
  </si>
  <si>
    <t>De1(eV)</t>
    <phoneticPr fontId="1"/>
  </si>
  <si>
    <t>beta(1/Ang)</t>
    <phoneticPr fontId="1"/>
  </si>
  <si>
    <t>Cd</t>
    <phoneticPr fontId="1"/>
  </si>
  <si>
    <t>Re1(Ang)</t>
    <phoneticPr fontId="1"/>
  </si>
  <si>
    <t>Re2(Ang)</t>
    <phoneticPr fontId="1"/>
  </si>
  <si>
    <t>Cr</t>
    <phoneticPr fontId="1"/>
  </si>
  <si>
    <t>R1(Ang)</t>
    <phoneticPr fontId="1"/>
  </si>
  <si>
    <t>R2(Ang)</t>
    <phoneticPr fontId="1"/>
  </si>
  <si>
    <t>Fe-C</t>
    <phoneticPr fontId="1"/>
  </si>
  <si>
    <t>Co-C</t>
    <phoneticPr fontId="1"/>
  </si>
  <si>
    <t>Ni-C</t>
    <phoneticPr fontId="1"/>
  </si>
  <si>
    <t>N</t>
    <phoneticPr fontId="1"/>
  </si>
  <si>
    <t>De(eV)</t>
    <phoneticPr fontId="1"/>
  </si>
  <si>
    <t>Re(Ang)</t>
    <phoneticPr fontId="1"/>
  </si>
  <si>
    <t>b</t>
    <phoneticPr fontId="1"/>
  </si>
  <si>
    <t>r</t>
    <phoneticPr fontId="1"/>
  </si>
  <si>
    <t>delta</t>
    <phoneticPr fontId="1"/>
  </si>
  <si>
    <t>CN</t>
    <phoneticPr fontId="1"/>
  </si>
  <si>
    <t>E(metal-metal)(eV)</t>
    <phoneticPr fontId="1"/>
  </si>
  <si>
    <t>E(metal-C)(eV)</t>
    <phoneticPr fontId="1"/>
  </si>
  <si>
    <t>lj</t>
    <phoneticPr fontId="1"/>
  </si>
  <si>
    <t>sigma</t>
    <phoneticPr fontId="1"/>
  </si>
  <si>
    <t>epsilon</t>
    <phoneticPr fontId="1"/>
  </si>
  <si>
    <t>morse(ref)</t>
    <phoneticPr fontId="1"/>
  </si>
  <si>
    <t>morse(lammps)</t>
    <phoneticPr fontId="1"/>
  </si>
  <si>
    <t>D0</t>
    <phoneticPr fontId="1"/>
  </si>
  <si>
    <t>alpha</t>
    <phoneticPr fontId="1"/>
  </si>
  <si>
    <t>r0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</si>
</sst>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3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0" xfId="0" applyFill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EDF0-5C15-4B40-A7CD-DD2888D81CFE}">
  <dimension ref="A1:AB102"/>
  <sheetViews>
    <sheetView tabSelected="1" topLeftCell="E1" workbookViewId="0">
      <selection activeCell="U14" sqref="U14"/>
    </sheetView>
  </sheetViews>
  <sheetFormatPr defaultRowHeight="18.75" x14ac:dyDescent="0.4"/>
  <cols>
    <col min="3" max="3" width="12.25" bestFit="1" customWidth="1"/>
    <col min="20" max="20" width="19.125" bestFit="1" customWidth="1"/>
    <col min="21" max="21" width="15.25" bestFit="1" customWidth="1"/>
    <col min="22" max="25" width="15.25" customWidth="1"/>
  </cols>
  <sheetData>
    <row r="1" spans="1:28" x14ac:dyDescent="0.4">
      <c r="A1" t="s">
        <v>0</v>
      </c>
      <c r="Q1" t="s">
        <v>23</v>
      </c>
      <c r="T1" t="s">
        <v>29</v>
      </c>
      <c r="U1" t="s">
        <v>29</v>
      </c>
      <c r="V1" t="s">
        <v>30</v>
      </c>
      <c r="Z1" t="s">
        <v>26</v>
      </c>
    </row>
    <row r="2" spans="1:28" x14ac:dyDescent="0.4">
      <c r="A2" s="2"/>
      <c r="B2" s="3" t="s">
        <v>4</v>
      </c>
      <c r="C2" s="3" t="s">
        <v>7</v>
      </c>
      <c r="D2" s="3" t="s">
        <v>6</v>
      </c>
      <c r="E2" s="3" t="s">
        <v>5</v>
      </c>
      <c r="F2" s="3" t="s">
        <v>18</v>
      </c>
      <c r="G2" s="3" t="s">
        <v>8</v>
      </c>
      <c r="H2" s="3" t="s">
        <v>9</v>
      </c>
      <c r="I2" s="3" t="s">
        <v>10</v>
      </c>
      <c r="J2" s="3" t="s">
        <v>19</v>
      </c>
      <c r="K2" s="3" t="s">
        <v>11</v>
      </c>
      <c r="L2" s="3" t="s">
        <v>12</v>
      </c>
      <c r="M2" s="3" t="s">
        <v>13</v>
      </c>
      <c r="N2" s="3" t="s">
        <v>20</v>
      </c>
      <c r="O2" s="21" t="s">
        <v>22</v>
      </c>
      <c r="P2" s="14"/>
      <c r="Q2" s="11" t="s">
        <v>17</v>
      </c>
      <c r="S2" t="s">
        <v>21</v>
      </c>
      <c r="T2" s="1" t="s">
        <v>24</v>
      </c>
      <c r="U2" s="18" t="s">
        <v>25</v>
      </c>
      <c r="V2" s="22"/>
      <c r="W2" s="14" t="s">
        <v>31</v>
      </c>
      <c r="X2" s="14" t="s">
        <v>32</v>
      </c>
      <c r="Y2" s="14" t="s">
        <v>33</v>
      </c>
      <c r="AA2" t="s">
        <v>28</v>
      </c>
      <c r="AB2" t="s">
        <v>27</v>
      </c>
    </row>
    <row r="3" spans="1:28" x14ac:dyDescent="0.4">
      <c r="A3" s="8" t="s">
        <v>3</v>
      </c>
      <c r="B3" s="9">
        <v>1.3</v>
      </c>
      <c r="C3" s="9">
        <v>1.57</v>
      </c>
      <c r="D3" s="9">
        <v>0.42170000000000002</v>
      </c>
      <c r="E3" s="9">
        <v>1.0144</v>
      </c>
      <c r="F3" s="9"/>
      <c r="G3" s="9">
        <v>0.82679999999999998</v>
      </c>
      <c r="H3" s="9">
        <v>2.4933999999999998</v>
      </c>
      <c r="I3" s="9">
        <v>0.1096</v>
      </c>
      <c r="J3" s="9"/>
      <c r="K3" s="9">
        <v>0.37340000000000001</v>
      </c>
      <c r="L3" s="9">
        <v>2.7</v>
      </c>
      <c r="M3" s="9">
        <v>3.2</v>
      </c>
      <c r="N3" s="16"/>
      <c r="O3" s="17"/>
      <c r="Q3" s="12">
        <v>1</v>
      </c>
      <c r="S3">
        <v>0.1</v>
      </c>
      <c r="T3">
        <f>($D$3+$E$3*EXP(-$G$3*($Q$3-1)))/($B$3-1)*EXP(-$C$3*SQRT(2*$B$3)*(S3-($H$3-$I$3*EXP(-$K$3*($Q$3-1)))))-($D$3+$E$3*EXP(-$G$3*($Q$3-1)))*$B$3/($B$3-1)*EXP(-$C$3*SQRT(2/$B$3)*(S3-($H$3-$I$3*EXP(-$K$3*($Q$3-1)))))</f>
        <v>1020.7882451907369</v>
      </c>
      <c r="U3">
        <f>$F$10/($B$10-1)*EXP(-$C$10*SQRT(2*$B$10)*(S3-$J$10))-$F$10*$B$10/($B$10-1)*EXP(-$C$10*SQRT(2/$B$10)*(S3-$J$10))*(1+$N$10*($Q$10-1))^$O$10</f>
        <v>210.82996670737694</v>
      </c>
      <c r="V3">
        <f>$W$3*(EXP(-2*$X$3*(S3-$Y$3))-2*EXP(-$X$3*(S3-$Y$3)))</f>
        <v>232.00052538362939</v>
      </c>
      <c r="W3" s="23">
        <v>1.64</v>
      </c>
      <c r="X3" s="23">
        <v>1.28</v>
      </c>
      <c r="Y3" s="23">
        <v>2.1</v>
      </c>
      <c r="Z3">
        <f>4*$AA$3*(($AB$3/S3)^12-($AB$3/S3)^6)</f>
        <v>1.2063556837361214E+16</v>
      </c>
      <c r="AA3" s="23">
        <f>W3</f>
        <v>1.64</v>
      </c>
      <c r="AB3" s="23">
        <f>$Y$3/2^(1/6)</f>
        <v>1.8708873080947126</v>
      </c>
    </row>
    <row r="4" spans="1:28" x14ac:dyDescent="0.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Q4" s="12"/>
      <c r="S4">
        <v>0.2</v>
      </c>
      <c r="T4">
        <f t="shared" ref="T4:T67" si="0">($D$3+$E$3*EXP(-$G$3*($Q$3-1)))/($B$3-1)*EXP(-$C$3*SQRT(2*$B$3)*(S4-($H$3-$I$3*EXP(-$K$3*($Q$3-1)))))-($D$3+$E$3*EXP(-$G$3*($Q$3-1)))*$B$3/($B$3-1)*EXP(-$C$3*SQRT(2/$B$3)*(S4-($H$3-$I$3*EXP(-$K$3*($Q$3-1)))))</f>
        <v>767.66473075074236</v>
      </c>
      <c r="U4">
        <f t="shared" ref="U4:U67" si="1">$F$10/($B$10-1)*EXP(-$C$10*SQRT(2*$B$10)*(S4-$J$10))-$F$10*$B$10/($B$10-1)*EXP(-$C$10*SQRT(2/$B$10)*(S4-$J$10))*(1+$N$10*($Q$10-1))^$O$10</f>
        <v>161.44110775293527</v>
      </c>
      <c r="V4">
        <f t="shared" ref="V4:V67" si="2">$W$3*(EXP(-2*$X$3*(S4-$Y$3))-2*EXP(-$X$3*(S4-$Y$3)))</f>
        <v>175.11606322596165</v>
      </c>
      <c r="Z4">
        <f t="shared" ref="Z4:Z67" si="3">4*$AA$3*(($AB$3/S4)^12-($AB$3/S4)^6)</f>
        <v>2945199979162.5903</v>
      </c>
    </row>
    <row r="5" spans="1:28" x14ac:dyDescent="0.4">
      <c r="A5" s="2" t="s">
        <v>1</v>
      </c>
      <c r="B5" s="3">
        <v>1.3</v>
      </c>
      <c r="C5" s="3">
        <v>1.2173</v>
      </c>
      <c r="D5" s="3">
        <v>0.41549999999999998</v>
      </c>
      <c r="E5" s="3">
        <v>0.83919999999999995</v>
      </c>
      <c r="F5" s="3"/>
      <c r="G5" s="20">
        <v>0.873</v>
      </c>
      <c r="H5" s="3">
        <v>2.6269999999999998</v>
      </c>
      <c r="I5" s="3">
        <v>0</v>
      </c>
      <c r="J5" s="3"/>
      <c r="K5" s="15">
        <v>0</v>
      </c>
      <c r="L5" s="3">
        <v>2.7</v>
      </c>
      <c r="M5" s="3">
        <v>3.2</v>
      </c>
      <c r="N5" s="3"/>
      <c r="O5" s="4"/>
      <c r="Q5" s="12">
        <v>1</v>
      </c>
      <c r="S5">
        <v>0.3</v>
      </c>
      <c r="T5">
        <f t="shared" si="0"/>
        <v>575.54503157836473</v>
      </c>
      <c r="U5">
        <f t="shared" si="1"/>
        <v>122.97359986874682</v>
      </c>
      <c r="V5">
        <f t="shared" si="2"/>
        <v>131.61830496380685</v>
      </c>
      <c r="Z5">
        <f t="shared" si="3"/>
        <v>22699325120.920036</v>
      </c>
    </row>
    <row r="6" spans="1:28" x14ac:dyDescent="0.4">
      <c r="A6" s="5" t="s">
        <v>2</v>
      </c>
      <c r="B6" s="6">
        <v>1.3</v>
      </c>
      <c r="C6" s="6">
        <v>1.5551999999999999</v>
      </c>
      <c r="D6" s="6">
        <v>0.43109999999999998</v>
      </c>
      <c r="E6" s="6">
        <v>1.0229999999999999</v>
      </c>
      <c r="F6" s="6"/>
      <c r="G6" s="6">
        <v>0.64129999999999998</v>
      </c>
      <c r="H6" s="6">
        <v>2.5087000000000002</v>
      </c>
      <c r="I6" s="6">
        <v>0.16600000000000001</v>
      </c>
      <c r="J6" s="6"/>
      <c r="K6" s="6">
        <v>0.377</v>
      </c>
      <c r="L6" s="6">
        <v>2.7</v>
      </c>
      <c r="M6" s="6">
        <v>3.2</v>
      </c>
      <c r="N6" s="6"/>
      <c r="O6" s="7"/>
      <c r="Q6" s="12">
        <v>1</v>
      </c>
      <c r="S6">
        <v>0.4</v>
      </c>
      <c r="T6">
        <f t="shared" si="0"/>
        <v>430.00832397125555</v>
      </c>
      <c r="U6">
        <f t="shared" si="1"/>
        <v>93.096037063034345</v>
      </c>
      <c r="V6">
        <f t="shared" si="2"/>
        <v>98.419010046312621</v>
      </c>
      <c r="Z6">
        <f t="shared" si="3"/>
        <v>718975356.88462198</v>
      </c>
    </row>
    <row r="7" spans="1:28" x14ac:dyDescent="0.4">
      <c r="A7" s="8" t="s">
        <v>3</v>
      </c>
      <c r="B7" s="9">
        <v>1.3</v>
      </c>
      <c r="C7" s="9">
        <v>1.57</v>
      </c>
      <c r="D7" s="9">
        <v>0.42170000000000002</v>
      </c>
      <c r="E7" s="9">
        <v>1.0144</v>
      </c>
      <c r="F7" s="9"/>
      <c r="G7" s="9">
        <v>0.82679999999999998</v>
      </c>
      <c r="H7" s="9">
        <v>2.4933999999999998</v>
      </c>
      <c r="I7" s="9">
        <v>0.1096</v>
      </c>
      <c r="J7" s="9"/>
      <c r="K7" s="9">
        <v>0.37340000000000001</v>
      </c>
      <c r="L7" s="9">
        <v>2.7</v>
      </c>
      <c r="M7" s="9">
        <v>3.2</v>
      </c>
      <c r="N7" s="9"/>
      <c r="O7" s="10"/>
      <c r="Q7" s="12">
        <v>1</v>
      </c>
      <c r="S7">
        <v>0.5</v>
      </c>
      <c r="T7">
        <f t="shared" si="0"/>
        <v>319.99655449451319</v>
      </c>
      <c r="U7">
        <f t="shared" si="1"/>
        <v>69.963277561737499</v>
      </c>
      <c r="V7">
        <f t="shared" si="2"/>
        <v>73.135220862204704</v>
      </c>
      <c r="Z7">
        <f t="shared" si="3"/>
        <v>49394325.93396876</v>
      </c>
    </row>
    <row r="8" spans="1:28" x14ac:dyDescent="0.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Q8" s="19"/>
      <c r="S8">
        <v>0.6</v>
      </c>
      <c r="T8">
        <f t="shared" si="0"/>
        <v>237.03801489916657</v>
      </c>
      <c r="U8">
        <f t="shared" si="1"/>
        <v>52.116640261563361</v>
      </c>
      <c r="V8">
        <f t="shared" si="2"/>
        <v>53.929034301980629</v>
      </c>
      <c r="Z8">
        <f t="shared" si="3"/>
        <v>5535892.1219628993</v>
      </c>
    </row>
    <row r="9" spans="1:28" x14ac:dyDescent="0.4">
      <c r="A9" s="2"/>
      <c r="B9" s="3" t="s">
        <v>4</v>
      </c>
      <c r="C9" s="3" t="s">
        <v>7</v>
      </c>
      <c r="D9" s="3" t="s">
        <v>6</v>
      </c>
      <c r="E9" s="3" t="s">
        <v>5</v>
      </c>
      <c r="F9" s="3" t="s">
        <v>18</v>
      </c>
      <c r="G9" s="3" t="s">
        <v>8</v>
      </c>
      <c r="H9" s="3" t="s">
        <v>9</v>
      </c>
      <c r="I9" s="3" t="s">
        <v>10</v>
      </c>
      <c r="J9" s="3" t="s">
        <v>19</v>
      </c>
      <c r="K9" s="3" t="s">
        <v>11</v>
      </c>
      <c r="L9" s="3" t="s">
        <v>12</v>
      </c>
      <c r="M9" s="3" t="s">
        <v>13</v>
      </c>
      <c r="N9" s="3" t="s">
        <v>20</v>
      </c>
      <c r="O9" s="21" t="s">
        <v>22</v>
      </c>
      <c r="Q9" s="19"/>
      <c r="S9">
        <v>0.7</v>
      </c>
      <c r="T9">
        <f t="shared" si="0"/>
        <v>174.64887209600366</v>
      </c>
      <c r="U9">
        <f t="shared" si="1"/>
        <v>38.404351154858162</v>
      </c>
      <c r="V9">
        <f t="shared" si="2"/>
        <v>39.383674491240214</v>
      </c>
      <c r="Z9">
        <f t="shared" si="3"/>
        <v>869172.12000000186</v>
      </c>
    </row>
    <row r="10" spans="1:28" x14ac:dyDescent="0.4">
      <c r="A10" s="5" t="s">
        <v>15</v>
      </c>
      <c r="B10" s="6">
        <v>1.3</v>
      </c>
      <c r="C10" s="6">
        <v>1.3512999999999999</v>
      </c>
      <c r="D10" s="6"/>
      <c r="E10" s="6"/>
      <c r="F10" s="6">
        <v>3.7507000000000001</v>
      </c>
      <c r="G10" s="6"/>
      <c r="H10" s="6"/>
      <c r="I10" s="6"/>
      <c r="J10" s="6">
        <v>1.6978</v>
      </c>
      <c r="K10" s="6"/>
      <c r="L10" s="6">
        <v>2.7</v>
      </c>
      <c r="M10" s="6">
        <v>3</v>
      </c>
      <c r="N10" s="6">
        <v>8.8900000000000007E-2</v>
      </c>
      <c r="O10" s="7">
        <v>-0.62560000000000004</v>
      </c>
      <c r="Q10" s="12">
        <v>5</v>
      </c>
      <c r="S10">
        <v>0.8</v>
      </c>
      <c r="T10">
        <f t="shared" si="0"/>
        <v>127.87209122624105</v>
      </c>
      <c r="U10">
        <f t="shared" si="1"/>
        <v>27.918165524576501</v>
      </c>
      <c r="V10">
        <f t="shared" si="2"/>
        <v>28.407654292649308</v>
      </c>
      <c r="Z10">
        <f t="shared" si="3"/>
        <v>174474.7370812876</v>
      </c>
    </row>
    <row r="11" spans="1:28" x14ac:dyDescent="0.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19"/>
      <c r="S11">
        <v>0.9</v>
      </c>
      <c r="T11">
        <f t="shared" si="0"/>
        <v>92.922396462591422</v>
      </c>
      <c r="U11">
        <f t="shared" si="1"/>
        <v>19.94290628357475</v>
      </c>
      <c r="V11">
        <f t="shared" si="2"/>
        <v>20.160669632048275</v>
      </c>
      <c r="Z11">
        <f t="shared" si="3"/>
        <v>42184.171211404435</v>
      </c>
    </row>
    <row r="12" spans="1:28" x14ac:dyDescent="0.4">
      <c r="A12" s="2" t="s">
        <v>14</v>
      </c>
      <c r="B12" s="3">
        <v>1.3</v>
      </c>
      <c r="C12" s="3">
        <v>1.5284</v>
      </c>
      <c r="D12" s="3"/>
      <c r="E12" s="3"/>
      <c r="F12" s="3">
        <v>3.3249</v>
      </c>
      <c r="G12" s="3"/>
      <c r="H12" s="3"/>
      <c r="I12" s="3"/>
      <c r="J12" s="3">
        <v>1.7303999999999999</v>
      </c>
      <c r="K12" s="3"/>
      <c r="L12" s="3">
        <v>2.7</v>
      </c>
      <c r="M12" s="3">
        <v>3</v>
      </c>
      <c r="N12" s="3">
        <v>6.5600000000000006E-2</v>
      </c>
      <c r="O12" s="4">
        <v>-0.4279</v>
      </c>
      <c r="Q12" s="12">
        <v>1</v>
      </c>
      <c r="S12">
        <v>1</v>
      </c>
      <c r="T12">
        <f t="shared" si="0"/>
        <v>66.913037835265499</v>
      </c>
      <c r="U12">
        <f t="shared" si="1"/>
        <v>13.916311317159419</v>
      </c>
      <c r="V12">
        <f t="shared" si="2"/>
        <v>13.99630767152501</v>
      </c>
      <c r="Z12">
        <f t="shared" si="3"/>
        <v>11782.244241794091</v>
      </c>
    </row>
    <row r="13" spans="1:28" x14ac:dyDescent="0.4">
      <c r="A13" s="5" t="s">
        <v>15</v>
      </c>
      <c r="B13" s="6">
        <v>1.3</v>
      </c>
      <c r="C13" s="6">
        <v>1.3512999999999999</v>
      </c>
      <c r="D13" s="6"/>
      <c r="E13" s="6"/>
      <c r="F13" s="6">
        <v>3.7507000000000001</v>
      </c>
      <c r="G13" s="6"/>
      <c r="H13" s="6"/>
      <c r="I13" s="6"/>
      <c r="J13" s="6">
        <v>1.6978</v>
      </c>
      <c r="K13" s="6"/>
      <c r="L13" s="6">
        <v>2.7</v>
      </c>
      <c r="M13" s="6">
        <v>3</v>
      </c>
      <c r="N13" s="6">
        <v>8.8900000000000007E-2</v>
      </c>
      <c r="O13" s="7">
        <v>-0.62560000000000004</v>
      </c>
      <c r="Q13" s="12">
        <v>1</v>
      </c>
      <c r="S13">
        <v>1.1000000000000001</v>
      </c>
      <c r="T13">
        <f t="shared" si="0"/>
        <v>47.645643180923116</v>
      </c>
      <c r="U13">
        <f t="shared" si="1"/>
        <v>9.3971052190415989</v>
      </c>
      <c r="V13">
        <f t="shared" si="2"/>
        <v>9.4177620976234007</v>
      </c>
      <c r="Z13">
        <f t="shared" si="3"/>
        <v>3685.0272840315315</v>
      </c>
    </row>
    <row r="14" spans="1:28" x14ac:dyDescent="0.4">
      <c r="A14" s="8" t="s">
        <v>16</v>
      </c>
      <c r="B14" s="9">
        <v>1.3</v>
      </c>
      <c r="C14" s="9">
        <v>1.8706</v>
      </c>
      <c r="D14" s="9"/>
      <c r="E14" s="9"/>
      <c r="F14" s="9">
        <v>2.4672999999999998</v>
      </c>
      <c r="G14" s="9"/>
      <c r="H14" s="9"/>
      <c r="I14" s="9"/>
      <c r="J14" s="9">
        <v>1.7627999999999999</v>
      </c>
      <c r="K14" s="9"/>
      <c r="L14" s="9">
        <v>2.7</v>
      </c>
      <c r="M14" s="9">
        <v>3</v>
      </c>
      <c r="N14" s="9">
        <v>6.88E-2</v>
      </c>
      <c r="O14" s="10">
        <v>-0.53510000000000002</v>
      </c>
      <c r="Q14" s="13">
        <v>1</v>
      </c>
      <c r="S14">
        <v>1.2</v>
      </c>
      <c r="T14">
        <f t="shared" si="0"/>
        <v>33.448696452093927</v>
      </c>
      <c r="U14">
        <f t="shared" si="1"/>
        <v>6.039629172116058</v>
      </c>
      <c r="V14">
        <f t="shared" si="2"/>
        <v>6.0436096778956268</v>
      </c>
      <c r="Z14">
        <f t="shared" si="3"/>
        <v>1258.7970979523679</v>
      </c>
    </row>
    <row r="15" spans="1:28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S15">
        <v>1.3</v>
      </c>
      <c r="T15">
        <f t="shared" si="0"/>
        <v>23.053479226205198</v>
      </c>
      <c r="U15">
        <f t="shared" si="1"/>
        <v>3.5736975997252927</v>
      </c>
      <c r="V15">
        <f t="shared" si="2"/>
        <v>3.5813685535940696</v>
      </c>
      <c r="Z15">
        <f t="shared" si="3"/>
        <v>459.51045059937388</v>
      </c>
    </row>
    <row r="16" spans="1:28" x14ac:dyDescent="0.4">
      <c r="S16">
        <v>1.4</v>
      </c>
      <c r="T16">
        <f t="shared" si="0"/>
        <v>15.498859839011025</v>
      </c>
      <c r="U16">
        <f t="shared" si="1"/>
        <v>1.7886181893593154</v>
      </c>
      <c r="V16">
        <f t="shared" si="2"/>
        <v>1.8070744416708997</v>
      </c>
      <c r="Z16">
        <f t="shared" si="3"/>
        <v>175.42274414062541</v>
      </c>
    </row>
    <row r="17" spans="19:26" x14ac:dyDescent="0.4">
      <c r="S17">
        <v>1.5</v>
      </c>
      <c r="T17">
        <f t="shared" si="0"/>
        <v>10.058283369467659</v>
      </c>
      <c r="U17">
        <f t="shared" si="1"/>
        <v>0.5205262726642772</v>
      </c>
      <c r="V17">
        <f t="shared" si="2"/>
        <v>0.5495100457338421</v>
      </c>
      <c r="Z17">
        <f t="shared" si="3"/>
        <v>68.28113821548547</v>
      </c>
    </row>
    <row r="18" spans="19:26" x14ac:dyDescent="0.4">
      <c r="S18">
        <v>1.6</v>
      </c>
      <c r="T18">
        <f t="shared" si="0"/>
        <v>6.183836762493879</v>
      </c>
      <c r="U18">
        <f t="shared" si="1"/>
        <v>-0.35764399965137095</v>
      </c>
      <c r="V18">
        <f t="shared" si="2"/>
        <v>-0.32196813418661879</v>
      </c>
      <c r="Z18">
        <f t="shared" si="3"/>
        <v>26.090810293329003</v>
      </c>
    </row>
    <row r="19" spans="19:26" x14ac:dyDescent="0.4">
      <c r="S19">
        <v>1.7</v>
      </c>
      <c r="T19">
        <f t="shared" si="0"/>
        <v>3.4634381434981663</v>
      </c>
      <c r="U19">
        <f t="shared" si="1"/>
        <v>-0.94409217011611801</v>
      </c>
      <c r="V19">
        <f t="shared" si="2"/>
        <v>-0.90682235782877696</v>
      </c>
      <c r="Z19">
        <f t="shared" si="3"/>
        <v>9.0510588258151188</v>
      </c>
    </row>
    <row r="20" spans="19:26" x14ac:dyDescent="0.4">
      <c r="S20">
        <v>1.8</v>
      </c>
      <c r="T20">
        <f t="shared" si="0"/>
        <v>1.5881063830504019</v>
      </c>
      <c r="U20">
        <f t="shared" si="1"/>
        <v>-1.3144185974435221</v>
      </c>
      <c r="V20">
        <f t="shared" si="2"/>
        <v>-1.280577346509095</v>
      </c>
      <c r="Z20">
        <f t="shared" si="3"/>
        <v>2.1571687768969432</v>
      </c>
    </row>
    <row r="21" spans="19:26" x14ac:dyDescent="0.4">
      <c r="S21">
        <v>1.9</v>
      </c>
      <c r="T21">
        <f t="shared" si="0"/>
        <v>0.32696698631553822</v>
      </c>
      <c r="U21">
        <f t="shared" si="1"/>
        <v>-1.5265695820912644</v>
      </c>
      <c r="V21">
        <f t="shared" si="2"/>
        <v>-1.5004037670131751</v>
      </c>
      <c r="Z21">
        <f t="shared" si="3"/>
        <v>-0.5290955212483387</v>
      </c>
    </row>
    <row r="22" spans="19:26" x14ac:dyDescent="0.4">
      <c r="S22">
        <v>2</v>
      </c>
      <c r="T22">
        <f t="shared" si="0"/>
        <v>-0.49180956513546903</v>
      </c>
      <c r="U22">
        <f t="shared" si="1"/>
        <v>-1.6247339804145184</v>
      </c>
      <c r="V22">
        <f t="shared" si="2"/>
        <v>-1.6094193750252432</v>
      </c>
      <c r="Z22">
        <f t="shared" si="3"/>
        <v>-1.4503093265737075</v>
      </c>
    </row>
    <row r="23" spans="19:26" x14ac:dyDescent="0.4">
      <c r="S23">
        <v>2.1</v>
      </c>
      <c r="T23">
        <f t="shared" si="0"/>
        <v>-0.99552442346745273</v>
      </c>
      <c r="U23">
        <f t="shared" si="1"/>
        <v>-1.6424089867762106</v>
      </c>
      <c r="V23">
        <f t="shared" si="2"/>
        <v>-1.64</v>
      </c>
      <c r="Z23">
        <f t="shared" si="3"/>
        <v>-1.64</v>
      </c>
    </row>
    <row r="24" spans="19:26" x14ac:dyDescent="0.4">
      <c r="S24">
        <v>2.2000000000000002</v>
      </c>
      <c r="T24">
        <f t="shared" si="0"/>
        <v>-1.27798832223404</v>
      </c>
      <c r="U24">
        <f t="shared" si="1"/>
        <v>-1.6048082315627727</v>
      </c>
      <c r="V24">
        <f t="shared" si="2"/>
        <v>-1.6163262547751442</v>
      </c>
      <c r="Z24">
        <f t="shared" si="3"/>
        <v>-1.5427200153225855</v>
      </c>
    </row>
    <row r="25" spans="19:26" x14ac:dyDescent="0.4">
      <c r="S25">
        <v>2.2999999999999998</v>
      </c>
      <c r="T25">
        <f t="shared" si="0"/>
        <v>-1.4078999222518869</v>
      </c>
      <c r="U25">
        <f t="shared" si="1"/>
        <v>-1.5307498254533569</v>
      </c>
      <c r="V25">
        <f t="shared" si="2"/>
        <v>-1.5563405655718916</v>
      </c>
      <c r="Z25">
        <f t="shared" si="3"/>
        <v>-1.3498221148696725</v>
      </c>
    </row>
    <row r="26" spans="19:26" x14ac:dyDescent="0.4">
      <c r="S26">
        <v>2.4</v>
      </c>
      <c r="T26">
        <f t="shared" si="0"/>
        <v>-1.4351931679371059</v>
      </c>
      <c r="U26">
        <f t="shared" si="1"/>
        <v>-1.434133666172265</v>
      </c>
      <c r="V26">
        <f t="shared" si="2"/>
        <v>-1.4732494465586139</v>
      </c>
      <c r="Z26">
        <f t="shared" si="3"/>
        <v>-1.1417243746988248</v>
      </c>
    </row>
    <row r="27" spans="19:26" x14ac:dyDescent="0.4">
      <c r="S27">
        <v>2.5</v>
      </c>
      <c r="T27">
        <f t="shared" si="0"/>
        <v>-1.3958356973986068</v>
      </c>
      <c r="U27">
        <f t="shared" si="1"/>
        <v>-1.3250947644542186</v>
      </c>
      <c r="V27">
        <f t="shared" si="2"/>
        <v>-1.3766752603531425</v>
      </c>
      <c r="Z27">
        <f t="shared" si="3"/>
        <v>-0.94986464019214711</v>
      </c>
    </row>
    <row r="28" spans="19:26" x14ac:dyDescent="0.4">
      <c r="S28">
        <v>2.6</v>
      </c>
      <c r="T28">
        <f t="shared" si="0"/>
        <v>-1.3154476189763038</v>
      </c>
      <c r="U28">
        <f t="shared" si="1"/>
        <v>-1.2109013818183805</v>
      </c>
      <c r="V28">
        <f t="shared" si="2"/>
        <v>-1.2735379781179608</v>
      </c>
      <c r="Z28">
        <f t="shared" si="3"/>
        <v>-0.7842318637813801</v>
      </c>
    </row>
    <row r="29" spans="19:26" x14ac:dyDescent="0.4">
      <c r="S29">
        <v>2.7</v>
      </c>
      <c r="T29">
        <f t="shared" si="0"/>
        <v>-1.2120233194365353</v>
      </c>
      <c r="U29">
        <f t="shared" si="1"/>
        <v>-1.0966524767203221</v>
      </c>
      <c r="V29">
        <f t="shared" si="2"/>
        <v>-1.1687291063809522</v>
      </c>
      <c r="Z29">
        <f t="shared" si="3"/>
        <v>-0.64574469975150472</v>
      </c>
    </row>
    <row r="30" spans="19:26" x14ac:dyDescent="0.4">
      <c r="S30">
        <v>2.8</v>
      </c>
      <c r="T30">
        <f t="shared" si="0"/>
        <v>-1.0979724170776288</v>
      </c>
      <c r="U30">
        <f t="shared" si="1"/>
        <v>-0.98581758626851035</v>
      </c>
      <c r="V30">
        <f t="shared" si="2"/>
        <v>-1.0656257643496949</v>
      </c>
      <c r="Z30">
        <f t="shared" si="3"/>
        <v>-0.53182031393051199</v>
      </c>
    </row>
    <row r="31" spans="19:26" x14ac:dyDescent="0.4">
      <c r="S31">
        <v>2.9</v>
      </c>
      <c r="T31">
        <f t="shared" si="0"/>
        <v>-0.98164489534462507</v>
      </c>
      <c r="U31">
        <f t="shared" si="1"/>
        <v>-0.88065323525356876</v>
      </c>
      <c r="V31">
        <f t="shared" si="2"/>
        <v>-0.96648193266055538</v>
      </c>
      <c r="Z31">
        <f t="shared" si="3"/>
        <v>-0.43883949997924143</v>
      </c>
    </row>
    <row r="32" spans="19:26" x14ac:dyDescent="0.4">
      <c r="S32">
        <v>3</v>
      </c>
      <c r="T32">
        <f t="shared" si="0"/>
        <v>-0.86846628397505143</v>
      </c>
      <c r="U32">
        <f t="shared" si="1"/>
        <v>-0.78252278912808926</v>
      </c>
      <c r="V32">
        <f t="shared" si="2"/>
        <v>-0.87272542277481191</v>
      </c>
      <c r="Z32">
        <f t="shared" si="3"/>
        <v>-0.36318900899036005</v>
      </c>
    </row>
    <row r="33" spans="19:26" x14ac:dyDescent="0.4">
      <c r="S33">
        <v>3.1</v>
      </c>
      <c r="T33">
        <f t="shared" si="0"/>
        <v>-0.76177874580714344</v>
      </c>
      <c r="U33">
        <f t="shared" si="1"/>
        <v>-0.69214097447423861</v>
      </c>
      <c r="V33">
        <f t="shared" si="2"/>
        <v>-0.78518257115946521</v>
      </c>
      <c r="Z33">
        <f t="shared" si="3"/>
        <v>-0.3016553041673361</v>
      </c>
    </row>
    <row r="34" spans="19:26" x14ac:dyDescent="0.4">
      <c r="S34">
        <v>3.2</v>
      </c>
      <c r="T34">
        <f t="shared" si="0"/>
        <v>-0.66346095889492485</v>
      </c>
      <c r="U34">
        <f t="shared" si="1"/>
        <v>-0.60975977733219699</v>
      </c>
      <c r="V34">
        <f t="shared" si="2"/>
        <v>-0.70424760722840196</v>
      </c>
      <c r="Z34">
        <f t="shared" si="3"/>
        <v>-0.25152956489959316</v>
      </c>
    </row>
    <row r="35" spans="19:26" x14ac:dyDescent="0.4">
      <c r="S35">
        <v>3.3</v>
      </c>
      <c r="T35">
        <f t="shared" si="0"/>
        <v>-0.5743821227000292</v>
      </c>
      <c r="U35">
        <f t="shared" si="1"/>
        <v>-0.53530885544142082</v>
      </c>
      <c r="V35">
        <f t="shared" si="2"/>
        <v>-0.63000974086111194</v>
      </c>
      <c r="Z35">
        <f t="shared" si="3"/>
        <v>-0.21059129486103134</v>
      </c>
    </row>
    <row r="36" spans="19:26" x14ac:dyDescent="0.4">
      <c r="S36">
        <v>3.4</v>
      </c>
      <c r="T36">
        <f t="shared" si="0"/>
        <v>-0.4947320065511584</v>
      </c>
      <c r="U36">
        <f t="shared" si="1"/>
        <v>-0.46850077263382822</v>
      </c>
      <c r="V36">
        <f t="shared" si="2"/>
        <v>-0.56234800273994323</v>
      </c>
      <c r="Z36">
        <f t="shared" si="3"/>
        <v>-0.17704750057284943</v>
      </c>
    </row>
    <row r="37" spans="19:26" x14ac:dyDescent="0.4">
      <c r="S37">
        <v>3.5</v>
      </c>
      <c r="T37">
        <f t="shared" si="0"/>
        <v>-0.42425873063764002</v>
      </c>
      <c r="U37">
        <f t="shared" si="1"/>
        <v>-0.40890912894982356</v>
      </c>
      <c r="V37">
        <f t="shared" si="2"/>
        <v>-0.50100154652372308</v>
      </c>
      <c r="Z37">
        <f t="shared" si="3"/>
        <v>-0.14946175696896008</v>
      </c>
    </row>
    <row r="38" spans="19:26" x14ac:dyDescent="0.4">
      <c r="S38">
        <v>3.6</v>
      </c>
      <c r="T38">
        <f t="shared" si="0"/>
        <v>-0.36243818028280184</v>
      </c>
      <c r="U38">
        <f t="shared" si="1"/>
        <v>-0.35602589629987547</v>
      </c>
      <c r="V38">
        <f t="shared" si="2"/>
        <v>-0.445621329581601</v>
      </c>
      <c r="Z38">
        <f t="shared" si="3"/>
        <v>-0.1266874279003645</v>
      </c>
    </row>
    <row r="39" spans="19:26" x14ac:dyDescent="0.4">
      <c r="S39">
        <v>3.7</v>
      </c>
      <c r="T39">
        <f t="shared" si="0"/>
        <v>-0.30859303106908498</v>
      </c>
      <c r="U39">
        <f t="shared" si="1"/>
        <v>-0.30930287931193351</v>
      </c>
      <c r="V39">
        <f t="shared" si="2"/>
        <v>-0.39580770766655682</v>
      </c>
      <c r="Z39">
        <f t="shared" si="3"/>
        <v>-0.10781004018478228</v>
      </c>
    </row>
    <row r="40" spans="19:26" x14ac:dyDescent="0.4">
      <c r="S40">
        <v>3.8</v>
      </c>
      <c r="T40">
        <f t="shared" si="0"/>
        <v>-0.2619748661697831</v>
      </c>
      <c r="U40">
        <f t="shared" si="1"/>
        <v>-0.26818112689010715</v>
      </c>
      <c r="V40">
        <f t="shared" si="2"/>
        <v>-0.35113741495848727</v>
      </c>
      <c r="Z40">
        <f t="shared" si="3"/>
        <v>-9.209968648935285E-2</v>
      </c>
    </row>
    <row r="41" spans="19:26" x14ac:dyDescent="0.4">
      <c r="S41">
        <v>3.9</v>
      </c>
      <c r="T41">
        <f t="shared" si="0"/>
        <v>-0.22181946075145229</v>
      </c>
      <c r="U41">
        <f t="shared" si="1"/>
        <v>-0.23211126031036644</v>
      </c>
      <c r="V41">
        <f t="shared" si="2"/>
        <v>-0.31118258201633714</v>
      </c>
      <c r="Z41">
        <f t="shared" si="3"/>
        <v>-7.8972646293126308E-2</v>
      </c>
    </row>
    <row r="42" spans="19:26" x14ac:dyDescent="0.4">
      <c r="S42">
        <v>4</v>
      </c>
      <c r="T42">
        <f t="shared" si="0"/>
        <v>-0.18738273293878166</v>
      </c>
      <c r="U42">
        <f t="shared" si="1"/>
        <v>-0.20056700938167177</v>
      </c>
      <c r="V42">
        <f t="shared" si="2"/>
        <v>-0.27552381442720075</v>
      </c>
      <c r="Z42">
        <f t="shared" si="3"/>
        <v>-6.7960857545245043E-2</v>
      </c>
    </row>
    <row r="43" spans="19:26" x14ac:dyDescent="0.4">
      <c r="S43">
        <v>4.0999999999999996</v>
      </c>
      <c r="T43">
        <f t="shared" si="0"/>
        <v>-0.15796291844506061</v>
      </c>
      <c r="U43">
        <f t="shared" si="1"/>
        <v>-0.17305372037022981</v>
      </c>
      <c r="V43">
        <f t="shared" si="2"/>
        <v>-0.2437588711062135</v>
      </c>
      <c r="Z43">
        <f t="shared" si="3"/>
        <v>-5.8687814463502345E-2</v>
      </c>
    </row>
    <row r="44" spans="19:26" x14ac:dyDescent="0.4">
      <c r="S44">
        <v>4.2</v>
      </c>
      <c r="T44">
        <f t="shared" si="0"/>
        <v>-0.13291306491286081</v>
      </c>
      <c r="U44">
        <f t="shared" si="1"/>
        <v>-0.14911318711470478</v>
      </c>
      <c r="V44">
        <f t="shared" si="2"/>
        <v>-0.21550810988527352</v>
      </c>
      <c r="Z44">
        <f t="shared" si="3"/>
        <v>-5.0849609374999986E-2</v>
      </c>
    </row>
    <row r="45" spans="19:26" x14ac:dyDescent="0.4">
      <c r="S45">
        <v>4.3</v>
      </c>
      <c r="T45">
        <f t="shared" si="0"/>
        <v>-0.11164684632991237</v>
      </c>
      <c r="U45">
        <f t="shared" si="1"/>
        <v>-0.12832583554041499</v>
      </c>
      <c r="V45">
        <f t="shared" si="2"/>
        <v>-0.19041758342866469</v>
      </c>
      <c r="Z45">
        <f t="shared" si="3"/>
        <v>-4.4200039709061556E-2</v>
      </c>
    </row>
    <row r="46" spans="19:26" x14ac:dyDescent="0.4">
      <c r="S46">
        <v>4.4000000000000004</v>
      </c>
      <c r="T46">
        <f t="shared" si="0"/>
        <v>-9.3639879034669457E-2</v>
      </c>
      <c r="U46">
        <f t="shared" si="1"/>
        <v>-0.11031104218985172</v>
      </c>
      <c r="V46">
        <f t="shared" si="2"/>
        <v>-0.16816045070147326</v>
      </c>
      <c r="Z46">
        <f t="shared" si="3"/>
        <v>-3.8538904372304866E-2</v>
      </c>
    </row>
    <row r="47" spans="19:26" x14ac:dyDescent="0.4">
      <c r="S47">
        <v>4.5</v>
      </c>
      <c r="T47">
        <f t="shared" si="0"/>
        <v>-7.8428111268269513E-2</v>
      </c>
      <c r="U47">
        <f t="shared" si="1"/>
        <v>-9.4726174052800649E-2</v>
      </c>
      <c r="V47">
        <f t="shared" si="2"/>
        <v>-0.14843720280636113</v>
      </c>
      <c r="Z47">
        <f t="shared" si="3"/>
        <v>-3.3702793168055384E-2</v>
      </c>
    </row>
    <row r="48" spans="19:26" x14ac:dyDescent="0.4">
      <c r="S48">
        <v>4.5999999999999996</v>
      </c>
      <c r="T48">
        <f t="shared" si="0"/>
        <v>-6.5604406527638964E-2</v>
      </c>
      <c r="U48">
        <f t="shared" si="1"/>
        <v>-8.1264787747170941E-2</v>
      </c>
      <c r="V48">
        <f t="shared" si="2"/>
        <v>-0.13097507512103601</v>
      </c>
      <c r="Z48">
        <f t="shared" si="3"/>
        <v>-2.9557822266627454E-2</v>
      </c>
    </row>
    <row r="49" spans="19:26" x14ac:dyDescent="0.4">
      <c r="S49">
        <v>4.7</v>
      </c>
      <c r="T49">
        <f t="shared" si="0"/>
        <v>-5.4814108014487564E-2</v>
      </c>
      <c r="U49">
        <f t="shared" si="1"/>
        <v>-6.965431137242474E-2</v>
      </c>
      <c r="V49">
        <f t="shared" si="2"/>
        <v>-0.11552692115184172</v>
      </c>
      <c r="Z49">
        <f t="shared" si="3"/>
        <v>-2.5993889025061445E-2</v>
      </c>
    </row>
    <row r="50" spans="19:26" x14ac:dyDescent="0.4">
      <c r="S50">
        <v>4.8</v>
      </c>
      <c r="T50">
        <f t="shared" si="0"/>
        <v>-4.5750127564819471E-2</v>
      </c>
      <c r="U50">
        <f t="shared" si="1"/>
        <v>-5.9653444560393079E-2</v>
      </c>
      <c r="V50">
        <f t="shared" si="2"/>
        <v>-0.10186975030447888</v>
      </c>
      <c r="Z50">
        <f t="shared" si="3"/>
        <v>-2.2920114504621426E-2</v>
      </c>
    </row>
    <row r="51" spans="19:26" x14ac:dyDescent="0.4">
      <c r="S51">
        <v>4.9000000000000004</v>
      </c>
      <c r="T51">
        <f t="shared" si="0"/>
        <v>-3.8147925086824214E-2</v>
      </c>
      <c r="U51">
        <f t="shared" si="1"/>
        <v>-5.1049445420600498E-2</v>
      </c>
      <c r="V51">
        <f t="shared" si="2"/>
        <v>-8.9803076417287755E-2</v>
      </c>
      <c r="Z51">
        <f t="shared" si="3"/>
        <v>-2.0261216284836483E-2</v>
      </c>
    </row>
    <row r="52" spans="19:26" x14ac:dyDescent="0.4">
      <c r="S52">
        <v>5</v>
      </c>
      <c r="T52">
        <f t="shared" si="0"/>
        <v>-3.178061672301305E-2</v>
      </c>
      <c r="U52">
        <f t="shared" si="1"/>
        <v>-4.3655422530162441E-2</v>
      </c>
      <c r="V52">
        <f t="shared" si="2"/>
        <v>-7.9147182213301498E-2</v>
      </c>
      <c r="Z52">
        <f t="shared" si="3"/>
        <v>-1.795461179036191E-2</v>
      </c>
    </row>
    <row r="53" spans="19:26" x14ac:dyDescent="0.4">
      <c r="S53">
        <v>5.0999999999999996</v>
      </c>
      <c r="T53">
        <f t="shared" si="0"/>
        <v>-2.6454358856448638E-2</v>
      </c>
      <c r="U53">
        <f t="shared" si="1"/>
        <v>-3.730771217104413E-2</v>
      </c>
      <c r="V53">
        <f t="shared" si="2"/>
        <v>-6.9741373577893076E-2</v>
      </c>
      <c r="Z53">
        <f t="shared" si="3"/>
        <v>-1.5948096898072559E-2</v>
      </c>
    </row>
    <row r="54" spans="19:26" x14ac:dyDescent="0.4">
      <c r="S54">
        <v>5.1999999999999904</v>
      </c>
      <c r="T54">
        <f t="shared" si="0"/>
        <v>-2.200409105060987E-2</v>
      </c>
      <c r="U54">
        <f t="shared" si="1"/>
        <v>-3.18633927859533E-2</v>
      </c>
      <c r="V54">
        <f t="shared" si="2"/>
        <v>-6.1442274278378999E-2</v>
      </c>
      <c r="Z54">
        <f t="shared" si="3"/>
        <v>-1.4197978988380265E-2</v>
      </c>
    </row>
    <row r="55" spans="19:26" x14ac:dyDescent="0.4">
      <c r="S55">
        <v>5.2999999999999901</v>
      </c>
      <c r="T55">
        <f t="shared" si="0"/>
        <v>-1.8289676810402701E-2</v>
      </c>
      <c r="U55">
        <f t="shared" si="1"/>
        <v>-2.7197967853359102E-2</v>
      </c>
      <c r="V55">
        <f t="shared" si="2"/>
        <v>-5.4122194504528605E-2</v>
      </c>
      <c r="Z55">
        <f t="shared" si="3"/>
        <v>-1.266757015977777E-2</v>
      </c>
    </row>
    <row r="56" spans="19:26" x14ac:dyDescent="0.4">
      <c r="S56">
        <v>5.3999999999999897</v>
      </c>
      <c r="T56">
        <f t="shared" si="0"/>
        <v>-1.519245126887696E-2</v>
      </c>
      <c r="U56">
        <f t="shared" si="1"/>
        <v>-2.3203233313049201E-2</v>
      </c>
      <c r="V56">
        <f t="shared" si="2"/>
        <v>-4.7667593962236528E-2</v>
      </c>
      <c r="Z56">
        <f t="shared" si="3"/>
        <v>-1.1325966846223489E-2</v>
      </c>
    </row>
    <row r="57" spans="19:26" x14ac:dyDescent="0.4">
      <c r="S57">
        <v>5.4999999999999902</v>
      </c>
      <c r="T57">
        <f t="shared" si="0"/>
        <v>-1.2612165513308484E-2</v>
      </c>
      <c r="U57">
        <f t="shared" si="1"/>
        <v>-1.9785334937583138E-2</v>
      </c>
      <c r="V57">
        <f t="shared" si="2"/>
        <v>-4.1977651075925222E-2</v>
      </c>
      <c r="Z57">
        <f t="shared" si="3"/>
        <v>-1.0147057960880621E-2</v>
      </c>
    </row>
    <row r="58" spans="19:26" x14ac:dyDescent="0.4">
      <c r="S58">
        <v>5.5999999999999899</v>
      </c>
      <c r="T58">
        <f t="shared" si="0"/>
        <v>-1.0464305281099614E-2</v>
      </c>
      <c r="U58">
        <f t="shared" si="1"/>
        <v>-1.6863013580308082E-2</v>
      </c>
      <c r="V58">
        <f t="shared" si="2"/>
        <v>-3.6962943291185123E-2</v>
      </c>
      <c r="Z58">
        <f t="shared" si="3"/>
        <v>-9.1087160113967093E-3</v>
      </c>
    </row>
    <row r="59" spans="19:26" x14ac:dyDescent="0.4">
      <c r="S59">
        <v>5.6999999999999904</v>
      </c>
      <c r="T59">
        <f t="shared" si="0"/>
        <v>-8.6777549802677829E-3</v>
      </c>
      <c r="U59">
        <f t="shared" si="1"/>
        <v>-1.4366031216280033E-2</v>
      </c>
      <c r="V59">
        <f t="shared" si="2"/>
        <v>-3.2544238862685301E-2</v>
      </c>
      <c r="Z59">
        <f t="shared" si="3"/>
        <v>-8.19213521454191E-3</v>
      </c>
    </row>
    <row r="60" spans="19:26" x14ac:dyDescent="0.4">
      <c r="S60">
        <v>5.7999999999999901</v>
      </c>
      <c r="T60">
        <f t="shared" si="0"/>
        <v>-7.1927748092605369E-3</v>
      </c>
      <c r="U60">
        <f t="shared" si="1"/>
        <v>-1.2233767496162871E-2</v>
      </c>
      <c r="V60">
        <f t="shared" si="2"/>
        <v>-2.8651397364346961E-2</v>
      </c>
      <c r="Z60">
        <f t="shared" si="3"/>
        <v>-7.3812881113767661E-3</v>
      </c>
    </row>
    <row r="61" spans="19:26" x14ac:dyDescent="0.4">
      <c r="S61">
        <v>5.8999999999999897</v>
      </c>
      <c r="T61">
        <f t="shared" si="0"/>
        <v>-5.9592579941706919E-3</v>
      </c>
      <c r="U61">
        <f t="shared" si="1"/>
        <v>-1.0413974669938725E-2</v>
      </c>
      <c r="V61">
        <f t="shared" si="2"/>
        <v>-2.5222374089508288E-2</v>
      </c>
      <c r="Z61">
        <f t="shared" si="3"/>
        <v>-6.6624780298376648E-3</v>
      </c>
    </row>
    <row r="62" spans="19:26" x14ac:dyDescent="0.4">
      <c r="S62">
        <v>5.9999999999999902</v>
      </c>
      <c r="T62">
        <f t="shared" si="0"/>
        <v>-4.9352359831840078E-3</v>
      </c>
      <c r="U62">
        <f t="shared" si="1"/>
        <v>-8.8616778369338903E-3</v>
      </c>
      <c r="V62">
        <f t="shared" si="2"/>
        <v>-2.2202322230504716E-2</v>
      </c>
      <c r="Z62">
        <f t="shared" si="3"/>
        <v>-6.0239693283668481E-3</v>
      </c>
    </row>
    <row r="63" spans="19:26" x14ac:dyDescent="0.4">
      <c r="S63">
        <v>6.0999999999999899</v>
      </c>
      <c r="T63">
        <f t="shared" si="0"/>
        <v>-4.085601235899042E-3</v>
      </c>
      <c r="U63">
        <f t="shared" si="1"/>
        <v>-7.5382072604194186E-3</v>
      </c>
      <c r="V63">
        <f t="shared" si="2"/>
        <v>-1.9542786022207468E-2</v>
      </c>
      <c r="Z63">
        <f t="shared" si="3"/>
        <v>-5.4556809645352408E-3</v>
      </c>
    </row>
    <row r="64" spans="19:26" x14ac:dyDescent="0.4">
      <c r="S64">
        <v>6.1999999999999904</v>
      </c>
      <c r="T64">
        <f t="shared" si="0"/>
        <v>-3.3810195954922136E-3</v>
      </c>
      <c r="U64">
        <f t="shared" si="1"/>
        <v>-6.4103497372884439E-3</v>
      </c>
      <c r="V64">
        <f t="shared" si="2"/>
        <v>-1.7200977738893366E-2</v>
      </c>
      <c r="Z64">
        <f t="shared" si="3"/>
        <v>-4.9489317834992752E-3</v>
      </c>
    </row>
    <row r="65" spans="19:26" x14ac:dyDescent="0.4">
      <c r="S65">
        <v>6.2999999999999901</v>
      </c>
      <c r="T65">
        <f t="shared" si="0"/>
        <v>-2.7970068420705217E-3</v>
      </c>
      <c r="U65">
        <f t="shared" si="1"/>
        <v>-5.4496065779194493E-3</v>
      </c>
      <c r="V65">
        <f t="shared" si="2"/>
        <v>-1.5139131425725028E-2</v>
      </c>
      <c r="Z65">
        <f t="shared" si="3"/>
        <v>-4.4962281796098206E-3</v>
      </c>
    </row>
    <row r="66" spans="19:26" x14ac:dyDescent="0.4">
      <c r="S66">
        <v>6.3999999999999897</v>
      </c>
      <c r="T66">
        <f t="shared" si="0"/>
        <v>-2.3131466987758157E-3</v>
      </c>
      <c r="U66">
        <f t="shared" si="1"/>
        <v>-4.6315465113241049E-3</v>
      </c>
      <c r="V66">
        <f t="shared" si="2"/>
        <v>-1.3323926433778353E-2</v>
      </c>
      <c r="Z66">
        <f t="shared" si="3"/>
        <v>-4.0910865794206519E-3</v>
      </c>
    </row>
    <row r="67" spans="19:26" x14ac:dyDescent="0.4">
      <c r="S67">
        <v>6.4999999999999902</v>
      </c>
      <c r="T67">
        <f t="shared" si="0"/>
        <v>-1.9124301697962152E-3</v>
      </c>
      <c r="U67">
        <f t="shared" si="1"/>
        <v>-3.9352427005896369E-3</v>
      </c>
      <c r="V67">
        <f t="shared" si="2"/>
        <v>-1.1725974143459951E-2</v>
      </c>
      <c r="Z67">
        <f t="shared" si="3"/>
        <v>-3.7278846254370423E-3</v>
      </c>
    </row>
    <row r="68" spans="19:26" x14ac:dyDescent="0.4">
      <c r="S68">
        <v>6.5999999999999899</v>
      </c>
      <c r="T68">
        <f t="shared" ref="T68:T100" si="4">($D$3+$E$3*EXP(-$G$3*($Q$3-1)))/($B$3-1)*EXP(-$C$3*SQRT(2*$B$3)*(S68-($H$3-$I$3*EXP(-$K$3*($Q$3-1)))))-($D$3+$E$3*EXP(-$G$3*($Q$3-1)))*$B$3/($B$3-1)*EXP(-$C$3*SQRT(2/$B$3)*(S68-($H$3-$I$3*EXP(-$K$3*($Q$3-1)))))</f>
        <v>-1.5806985519007041E-3</v>
      </c>
      <c r="U68">
        <f t="shared" ref="U68:U97" si="5">$F$10/($B$10-1)*EXP(-$C$10*SQRT(2*$B$10)*(S68-$J$10))-$F$10*$B$10/($B$10-1)*EXP(-$C$10*SQRT(2/$B$10)*(S68-$J$10))*(1+$N$10*($Q$10-1))^$O$10</f>
        <v>-3.3427839720128823E-3</v>
      </c>
      <c r="V68">
        <f t="shared" ref="V68:V102" si="6">$W$3*(EXP(-2*$X$3*(S68-$Y$3))-2*EXP(-$X$3*(S68-$Y$3)))</f>
        <v>-1.0319361655836308E-2</v>
      </c>
      <c r="Z68">
        <f t="shared" ref="Z68:Z102" si="7">4*$AA$3*(($AB$3/S68)^12-($AB$3/S68)^6)</f>
        <v>-3.4017360845693193E-3</v>
      </c>
    </row>
    <row r="69" spans="19:26" x14ac:dyDescent="0.4">
      <c r="S69">
        <v>6.6999999999999904</v>
      </c>
      <c r="T69">
        <f t="shared" si="4"/>
        <v>-1.3061747333880192E-3</v>
      </c>
      <c r="U69">
        <f t="shared" si="5"/>
        <v>-2.8388512849323584E-3</v>
      </c>
      <c r="V69">
        <f t="shared" si="6"/>
        <v>-9.0812466690262314E-3</v>
      </c>
      <c r="Z69">
        <f t="shared" si="7"/>
        <v>-3.1083854236215714E-3</v>
      </c>
    </row>
    <row r="70" spans="19:26" x14ac:dyDescent="0.4">
      <c r="S70">
        <v>6.7999999999999901</v>
      </c>
      <c r="T70">
        <f t="shared" si="4"/>
        <v>-1.0790694551675328E-3</v>
      </c>
      <c r="U70">
        <f t="shared" si="5"/>
        <v>-2.4103513685214593E-3</v>
      </c>
      <c r="V70">
        <f t="shared" si="6"/>
        <v>-7.9914982118151241E-3</v>
      </c>
      <c r="Z70">
        <f t="shared" si="7"/>
        <v>-2.8441187332491884E-3</v>
      </c>
    </row>
    <row r="71" spans="19:26" x14ac:dyDescent="0.4">
      <c r="S71">
        <v>6.8999999999999897</v>
      </c>
      <c r="T71">
        <f t="shared" si="4"/>
        <v>-8.912510528497707E-4</v>
      </c>
      <c r="U71">
        <f t="shared" si="5"/>
        <v>-2.0461003073295983E-3</v>
      </c>
      <c r="V71">
        <f t="shared" si="6"/>
        <v>-7.0323783611448585E-3</v>
      </c>
      <c r="Z71">
        <f t="shared" si="7"/>
        <v>-2.6056882784551857E-3</v>
      </c>
    </row>
    <row r="72" spans="19:26" x14ac:dyDescent="0.4">
      <c r="S72">
        <v>6.9999999999999902</v>
      </c>
      <c r="T72">
        <f t="shared" si="4"/>
        <v>-7.3596883145763574E-4</v>
      </c>
      <c r="U72">
        <f t="shared" si="5"/>
        <v>-1.7365506572927874E-3</v>
      </c>
      <c r="V72">
        <f t="shared" si="6"/>
        <v>-6.1882605119492323E-3</v>
      </c>
      <c r="Z72">
        <f t="shared" si="7"/>
        <v>-2.3902484367600194E-3</v>
      </c>
    </row>
    <row r="73" spans="19:26" x14ac:dyDescent="0.4">
      <c r="S73">
        <v>7.0999999999999899</v>
      </c>
      <c r="T73">
        <f t="shared" si="4"/>
        <v>-6.0762165739176497E-4</v>
      </c>
      <c r="U73">
        <f t="shared" si="5"/>
        <v>-1.473556411893111E-3</v>
      </c>
      <c r="V73">
        <f t="shared" si="6"/>
        <v>-5.4453801889924394E-3</v>
      </c>
      <c r="Z73">
        <f t="shared" si="7"/>
        <v>-2.1953011774337432E-3</v>
      </c>
    </row>
    <row r="74" spans="19:26" x14ac:dyDescent="0.4">
      <c r="S74">
        <v>7.1999999999999904</v>
      </c>
      <c r="T74">
        <f t="shared" si="4"/>
        <v>-5.0156460098405064E-4</v>
      </c>
      <c r="U74">
        <f t="shared" si="5"/>
        <v>-1.2501708116585363E-3</v>
      </c>
      <c r="V74">
        <f t="shared" si="6"/>
        <v>-4.7916147860783808E-3</v>
      </c>
      <c r="Z74">
        <f t="shared" si="7"/>
        <v>-2.018649554605169E-3</v>
      </c>
    </row>
    <row r="75" spans="19:26" x14ac:dyDescent="0.4">
      <c r="S75">
        <v>7.2999999999999901</v>
      </c>
      <c r="T75">
        <f t="shared" si="4"/>
        <v>-4.139475444801178E-4</v>
      </c>
      <c r="U75">
        <f t="shared" si="5"/>
        <v>-1.0604725995274746E-3</v>
      </c>
      <c r="V75">
        <f t="shared" si="6"/>
        <v>-4.2162889856156242E-3</v>
      </c>
      <c r="Z75">
        <f t="shared" si="7"/>
        <v>-1.85835794791163E-3</v>
      </c>
    </row>
    <row r="76" spans="19:26" x14ac:dyDescent="0.4">
      <c r="S76">
        <v>7.3999999999999897</v>
      </c>
      <c r="T76">
        <f t="shared" si="4"/>
        <v>-3.4158060216537764E-4</v>
      </c>
      <c r="U76">
        <f t="shared" si="5"/>
        <v>-8.9941687187635767E-4</v>
      </c>
      <c r="V76">
        <f t="shared" si="6"/>
        <v>-3.7100029500296162E-3</v>
      </c>
      <c r="Z76">
        <f t="shared" si="7"/>
        <v>-1.7127179979500914E-3</v>
      </c>
    </row>
    <row r="77" spans="19:26" x14ac:dyDescent="0.4">
      <c r="S77">
        <v>7.4999999999999902</v>
      </c>
      <c r="T77">
        <f t="shared" si="4"/>
        <v>-2.8182199873281219E-4</v>
      </c>
      <c r="U77">
        <f t="shared" si="5"/>
        <v>-7.6270716354118174E-4</v>
      </c>
      <c r="V77">
        <f t="shared" si="6"/>
        <v>-3.2644806860073557E-3</v>
      </c>
      <c r="Z77">
        <f t="shared" si="7"/>
        <v>-1.5802193591652666E-3</v>
      </c>
    </row>
    <row r="78" spans="19:26" x14ac:dyDescent="0.4">
      <c r="S78">
        <v>7.5999999999999899</v>
      </c>
      <c r="T78">
        <f t="shared" si="4"/>
        <v>-2.3248473508091175E-4</v>
      </c>
      <c r="U78">
        <f t="shared" si="5"/>
        <v>-6.4668583898583624E-4</v>
      </c>
      <c r="V78">
        <f t="shared" si="6"/>
        <v>-2.8724362638919958E-3</v>
      </c>
      <c r="Z78">
        <f t="shared" si="7"/>
        <v>-1.4595245371798037E-3</v>
      </c>
    </row>
    <row r="79" spans="19:26" x14ac:dyDescent="0.4">
      <c r="S79">
        <v>7.6999999999999904</v>
      </c>
      <c r="T79">
        <f t="shared" si="4"/>
        <v>-1.9175895247883272E-4</v>
      </c>
      <c r="U79">
        <f t="shared" si="5"/>
        <v>-5.4824024527562888E-4</v>
      </c>
      <c r="V79">
        <f t="shared" si="6"/>
        <v>-2.5274558290623267E-3</v>
      </c>
      <c r="Z79">
        <f t="shared" si="7"/>
        <v>-1.3494471967223514E-3</v>
      </c>
    </row>
    <row r="80" spans="19:26" x14ac:dyDescent="0.4">
      <c r="S80">
        <v>7.7999999999999901</v>
      </c>
      <c r="T80">
        <f t="shared" si="4"/>
        <v>-1.5814740000735379E-4</v>
      </c>
      <c r="U80">
        <f t="shared" si="5"/>
        <v>-4.6472242021253847E-4</v>
      </c>
      <c r="V80">
        <f t="shared" si="6"/>
        <v>-2.223893571478034E-3</v>
      </c>
      <c r="Z80">
        <f t="shared" si="7"/>
        <v>-1.248933424892975E-3</v>
      </c>
    </row>
    <row r="81" spans="19:26" x14ac:dyDescent="0.4">
      <c r="S81">
        <v>7.8999999999999897</v>
      </c>
      <c r="T81">
        <f t="shared" si="4"/>
        <v>-1.3041182851940842E-4</v>
      </c>
      <c r="U81">
        <f t="shared" si="5"/>
        <v>-3.9388044532985989E-4</v>
      </c>
      <c r="V81">
        <f t="shared" si="6"/>
        <v>-1.9567800255489405E-3</v>
      </c>
      <c r="Z81">
        <f t="shared" si="7"/>
        <v>-1.157045516271956E-3</v>
      </c>
    </row>
    <row r="82" spans="19:26" x14ac:dyDescent="0.4">
      <c r="S82">
        <v>7.9999999999999796</v>
      </c>
      <c r="T82">
        <f t="shared" si="4"/>
        <v>-1.0752848781416793E-4</v>
      </c>
      <c r="U82">
        <f t="shared" si="5"/>
        <v>-3.3379979270446421E-4</v>
      </c>
      <c r="V82">
        <f t="shared" si="6"/>
        <v>-1.72174125695755E-3</v>
      </c>
      <c r="Z82">
        <f t="shared" si="7"/>
        <v>-1.0729479143587119E-3</v>
      </c>
    </row>
    <row r="83" spans="19:26" x14ac:dyDescent="0.4">
      <c r="S83">
        <v>8.0999999999999801</v>
      </c>
      <c r="T83">
        <f t="shared" si="4"/>
        <v>-8.8651201721110792E-5</v>
      </c>
      <c r="U83">
        <f t="shared" si="5"/>
        <v>-2.8285324075337504E-4</v>
      </c>
      <c r="V83">
        <f t="shared" si="6"/>
        <v>-1.5149276578802027E-3</v>
      </c>
      <c r="Z83">
        <f t="shared" si="7"/>
        <v>-9.9589500047884299E-4</v>
      </c>
    </row>
    <row r="84" spans="19:26" x14ac:dyDescent="0.4">
      <c r="S84">
        <v>8.1999999999999797</v>
      </c>
      <c r="T84">
        <f t="shared" si="4"/>
        <v>-7.3080746570104523E-5</v>
      </c>
      <c r="U84">
        <f t="shared" si="5"/>
        <v>-2.396581310767059E-4</v>
      </c>
      <c r="V84">
        <f t="shared" si="6"/>
        <v>-1.3329512190093859E-3</v>
      </c>
      <c r="Z84">
        <f t="shared" si="7"/>
        <v>-9.2522046861553465E-4</v>
      </c>
    </row>
    <row r="85" spans="19:26" x14ac:dyDescent="0.4">
      <c r="S85">
        <v>8.2999999999999794</v>
      </c>
      <c r="T85">
        <f t="shared" si="4"/>
        <v>-6.0239469204118115E-5</v>
      </c>
      <c r="U85">
        <f t="shared" si="5"/>
        <v>-2.0303990941884971E-4</v>
      </c>
      <c r="V85">
        <f t="shared" si="6"/>
        <v>-1.1728302775826237E-3</v>
      </c>
      <c r="Z85">
        <f t="shared" si="7"/>
        <v>-8.6032806423192148E-4</v>
      </c>
    </row>
    <row r="86" spans="19:26" x14ac:dyDescent="0.4">
      <c r="S86">
        <v>8.3999999999999808</v>
      </c>
      <c r="T86">
        <f t="shared" si="4"/>
        <v>-4.9650257412212308E-5</v>
      </c>
      <c r="U86">
        <f t="shared" si="5"/>
        <v>-1.7200104205863202E-4</v>
      </c>
      <c r="V86">
        <f t="shared" si="6"/>
        <v>-1.0319408568766116E-3</v>
      </c>
      <c r="Z86">
        <f t="shared" si="7"/>
        <v>-8.0068349838257951E-4</v>
      </c>
    </row>
    <row r="87" spans="19:26" x14ac:dyDescent="0.4">
      <c r="S87">
        <v>8.4999999999999805</v>
      </c>
      <c r="T87">
        <f t="shared" si="4"/>
        <v>-4.0919123688208512E-5</v>
      </c>
      <c r="U87">
        <f t="shared" si="5"/>
        <v>-1.4569452721181032E-4</v>
      </c>
      <c r="V87">
        <f t="shared" si="6"/>
        <v>-9.079738158106898E-4</v>
      </c>
      <c r="Z87">
        <f t="shared" si="7"/>
        <v>-7.4580737635075668E-4</v>
      </c>
    </row>
    <row r="88" spans="19:26" x14ac:dyDescent="0.4">
      <c r="S88">
        <v>8.5999999999999801</v>
      </c>
      <c r="T88">
        <f t="shared" si="4"/>
        <v>-3.3720787055954043E-5</v>
      </c>
      <c r="U88">
        <f t="shared" si="5"/>
        <v>-1.2340133184766711E-4</v>
      </c>
      <c r="V88">
        <f t="shared" si="6"/>
        <v>-7.9889711879013823E-4</v>
      </c>
      <c r="Z88">
        <f t="shared" si="7"/>
        <v>-6.9526900358608758E-4</v>
      </c>
    </row>
    <row r="89" spans="19:26" x14ac:dyDescent="0.4">
      <c r="S89">
        <v>8.6999999999999797</v>
      </c>
      <c r="T89">
        <f t="shared" si="4"/>
        <v>-2.7786741178547022E-5</v>
      </c>
      <c r="U89">
        <f t="shared" si="5"/>
        <v>-1.045111799206794E-4</v>
      </c>
      <c r="V89">
        <f t="shared" si="6"/>
        <v>-7.0292261695428088E-4</v>
      </c>
      <c r="Z89">
        <f t="shared" si="7"/>
        <v>-6.4868095158858571E-4</v>
      </c>
    </row>
    <row r="90" spans="19:26" x14ac:dyDescent="0.4">
      <c r="S90">
        <v>8.7999999999999794</v>
      </c>
      <c r="T90">
        <f t="shared" si="4"/>
        <v>-2.2895383341369498E-5</v>
      </c>
      <c r="U90">
        <f t="shared" si="5"/>
        <v>-8.850620037845509E-5</v>
      </c>
      <c r="V90">
        <f t="shared" si="6"/>
        <v>-6.1847680371085283E-4</v>
      </c>
      <c r="Z90">
        <f t="shared" si="7"/>
        <v>-6.0569428319346612E-4</v>
      </c>
    </row>
    <row r="91" spans="19:26" x14ac:dyDescent="0.4">
      <c r="S91">
        <v>8.8999999999999808</v>
      </c>
      <c r="T91">
        <f t="shared" si="4"/>
        <v>-1.8863850924101304E-5</v>
      </c>
      <c r="U91">
        <f t="shared" si="5"/>
        <v>-7.4947014175034247E-5</v>
      </c>
      <c r="V91">
        <f t="shared" si="6"/>
        <v>-5.4417507086177558E-4</v>
      </c>
      <c r="Z91">
        <f t="shared" si="7"/>
        <v>-5.6599435095752769E-4</v>
      </c>
    </row>
    <row r="92" spans="19:26" x14ac:dyDescent="0.4">
      <c r="S92">
        <v>8.9999999999999805</v>
      </c>
      <c r="T92">
        <f t="shared" si="4"/>
        <v>-1.554127198434821E-5</v>
      </c>
      <c r="U92">
        <f t="shared" si="5"/>
        <v>-6.3460900429361192E-5</v>
      </c>
      <c r="V92">
        <f t="shared" si="6"/>
        <v>-4.7879904767958838E-4</v>
      </c>
      <c r="Z92">
        <f t="shared" si="7"/>
        <v>-5.2929709444509202E-4</v>
      </c>
    </row>
    <row r="93" spans="19:26" x14ac:dyDescent="0.4">
      <c r="S93">
        <v>9.0999999999999801</v>
      </c>
      <c r="T93">
        <f t="shared" si="4"/>
        <v>-1.280318652909735E-5</v>
      </c>
      <c r="U93">
        <f t="shared" si="5"/>
        <v>-5.3731734167179603E-5</v>
      </c>
      <c r="V93">
        <f t="shared" si="6"/>
        <v>-4.2127665480704094E-4</v>
      </c>
      <c r="Z93">
        <f t="shared" si="7"/>
        <v>-4.9534577250317808E-4</v>
      </c>
    </row>
    <row r="94" spans="19:26" x14ac:dyDescent="0.4">
      <c r="S94">
        <v>9.1999999999999797</v>
      </c>
      <c r="T94">
        <f t="shared" si="4"/>
        <v>-1.0546936602713313E-5</v>
      </c>
      <c r="U94">
        <f t="shared" si="5"/>
        <v>-4.5491432945670507E-5</v>
      </c>
      <c r="V94">
        <f t="shared" si="6"/>
        <v>-3.7066454856705646E-4</v>
      </c>
      <c r="Z94">
        <f t="shared" si="7"/>
        <v>-4.6390807538719997E-4</v>
      </c>
    </row>
    <row r="95" spans="19:26" x14ac:dyDescent="0.4">
      <c r="S95">
        <v>9.2999999999999794</v>
      </c>
      <c r="T95">
        <f t="shared" si="4"/>
        <v>-8.6878578601846001E-6</v>
      </c>
      <c r="U95">
        <f t="shared" si="5"/>
        <v>-3.8512688107572753E-5</v>
      </c>
      <c r="V95">
        <f t="shared" si="6"/>
        <v>-3.2613266984889383E-4</v>
      </c>
      <c r="Z95">
        <f t="shared" si="7"/>
        <v>-4.347735690877916E-4</v>
      </c>
    </row>
    <row r="96" spans="19:26" x14ac:dyDescent="0.4">
      <c r="S96">
        <v>9.3999999999999808</v>
      </c>
      <c r="T96">
        <f t="shared" si="4"/>
        <v>-7.156133986602682E-6</v>
      </c>
      <c r="U96">
        <f t="shared" si="5"/>
        <v>-3.2602789335384128E-5</v>
      </c>
      <c r="V96">
        <f t="shared" si="6"/>
        <v>-2.8695064576996643E-4</v>
      </c>
      <c r="Z96">
        <f t="shared" si="7"/>
        <v>-4.0775143061514666E-4</v>
      </c>
    </row>
    <row r="97" spans="19:26" x14ac:dyDescent="0.4">
      <c r="S97">
        <v>9.4999999999999805</v>
      </c>
      <c r="T97">
        <f t="shared" si="4"/>
        <v>-5.8941991440941508E-6</v>
      </c>
      <c r="U97">
        <f t="shared" si="5"/>
        <v>-2.7598379348713923E-5</v>
      </c>
      <c r="V97">
        <f t="shared" si="6"/>
        <v>-2.5247582232695891E-4</v>
      </c>
      <c r="Z97">
        <f t="shared" si="7"/>
        <v>-3.8266843848552173E-4</v>
      </c>
    </row>
    <row r="98" spans="19:26" x14ac:dyDescent="0.4">
      <c r="S98">
        <v>9.5999999999999801</v>
      </c>
      <c r="T98">
        <f t="shared" si="4"/>
        <v>-4.8545933918747076E-6</v>
      </c>
      <c r="U98">
        <f>$F$10/($B$10-1)*EXP(-$C$10*SQRT(2*$B$10)*(S98-$J$10))-$F$10*$B$10/($B$10-1)*EXP(-$C$10*SQRT(2/$B$10)*(S98-$J$10))*(1+$N$10*($Q$10-1))^$O$10</f>
        <v>-2.3360999677698162E-5</v>
      </c>
      <c r="V98">
        <f t="shared" si="6"/>
        <v>-2.2214273271194178E-4</v>
      </c>
      <c r="Z98">
        <f t="shared" si="7"/>
        <v>-3.5936718736468299E-4</v>
      </c>
    </row>
    <row r="99" spans="19:26" x14ac:dyDescent="0.4">
      <c r="S99">
        <v>9.6999999999999797</v>
      </c>
      <c r="T99">
        <f t="shared" si="4"/>
        <v>-3.9981924158279656E-6</v>
      </c>
      <c r="U99">
        <f t="shared" ref="U99:U102" si="8">$F$10/($B$10-1)*EXP(-$C$10*SQRT(2*$B$10)*(S99-$J$10))-$F$10*$B$10/($B$10-1)*EXP(-$C$10*SQRT(2/$B$10)*(S99-$J$10))*(1+$N$10*($Q$10-1))^$O$10</f>
        <v>-1.9773309030773734E-5</v>
      </c>
      <c r="V99">
        <f t="shared" si="6"/>
        <v>-1.9545382929364859E-4</v>
      </c>
      <c r="Z99">
        <f t="shared" si="7"/>
        <v>-3.3770449987198666E-4</v>
      </c>
    </row>
    <row r="100" spans="19:26" x14ac:dyDescent="0.4">
      <c r="S100">
        <v>9.7999999999999794</v>
      </c>
      <c r="T100">
        <f t="shared" si="4"/>
        <v>-3.2927464903634463E-6</v>
      </c>
      <c r="U100">
        <f t="shared" si="8"/>
        <v>-1.6735873355114206E-5</v>
      </c>
      <c r="V100">
        <f t="shared" si="6"/>
        <v>-1.719713278184967E-4</v>
      </c>
      <c r="Z100">
        <f t="shared" si="7"/>
        <v>-3.1755001203488973E-4</v>
      </c>
    </row>
    <row r="101" spans="19:26" x14ac:dyDescent="0.4">
      <c r="S101">
        <v>9.8999999999999808</v>
      </c>
      <c r="T101">
        <f>($D$3+$E$3*EXP(-$G$3*($Q$3-1)))/($B$3-1)*EXP(-$C$3*SQRT(2*$B$3)*(S101-($H$3-$I$3*EXP(-$K$3*($Q$3-1)))))-($D$3+$E$3*EXP(-$G$3*($Q$3-1)))*$B$3/($B$3-1)*EXP(-$C$3*SQRT(2/$B$3)*(S101-($H$3-$I$3*EXP(-$K$3*($Q$3-1)))))</f>
        <v>-2.7116748520593114E-6</v>
      </c>
      <c r="U101">
        <f t="shared" si="8"/>
        <v>-1.416444169291577E-5</v>
      </c>
      <c r="V101">
        <f t="shared" si="6"/>
        <v>-1.5131003049583306E-4</v>
      </c>
      <c r="Z101">
        <f t="shared" si="7"/>
        <v>-2.9878491188995419E-4</v>
      </c>
    </row>
    <row r="102" spans="19:26" x14ac:dyDescent="0.4">
      <c r="S102">
        <v>9.9999999999999805</v>
      </c>
      <c r="T102">
        <f t="shared" ref="T102" si="9">($D$3+$E$3*EXP(-$G$3*($Q$3-1)))/($B$3-1)*EXP(-$C$3*SQRT(2*$B$3)*(S102-($H$3-$I$3*EXP(-$K$3*($Q$3-1)))))-($D$3+$E$3*EXP(-$G$3*($Q$3-1)))*$B$3/($B$3-1)*EXP(-$C$3*SQRT(2/$B$3)*(S102-($H$3-$I$3*EXP(-$K$3*($Q$3-1)))))</f>
        <v>-2.2330709873042349E-6</v>
      </c>
      <c r="U102">
        <f t="shared" si="8"/>
        <v>-1.1987634736898813E-5</v>
      </c>
      <c r="V102">
        <f t="shared" si="6"/>
        <v>-1.3313101058532321E-4</v>
      </c>
      <c r="Z102">
        <f t="shared" si="7"/>
        <v>-2.813008133228848E-4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2019-12-13T04:44:41Z</dcterms:created>
  <dcterms:modified xsi:type="dcterms:W3CDTF">2019-12-13T12:38:48Z</dcterms:modified>
</cp:coreProperties>
</file>