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inukai\Downloads\"/>
    </mc:Choice>
  </mc:AlternateContent>
  <xr:revisionPtr revIDLastSave="0" documentId="13_ncr:1_{3BF28DE4-B0AE-48C7-BCA0-A666CF0E2819}" xr6:coauthVersionLast="46" xr6:coauthVersionMax="46" xr10:uidLastSave="{00000000-0000-0000-0000-000000000000}"/>
  <bookViews>
    <workbookView xWindow="790" yWindow="0" windowWidth="14730" windowHeight="11140" xr2:uid="{00000000-000D-0000-FFFF-FFFF00000000}"/>
  </bookViews>
  <sheets>
    <sheet name="H2" sheetId="1" r:id="rId1"/>
    <sheet name="H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" i="2" l="1"/>
  <c r="AQ3" i="2"/>
  <c r="AQ8" i="2"/>
  <c r="AR8" i="2" s="1"/>
  <c r="AQ7" i="2"/>
  <c r="AR7" i="2" s="1"/>
  <c r="AQ6" i="2"/>
  <c r="AR6" i="2" s="1"/>
  <c r="AQ5" i="2"/>
  <c r="AR5" i="2" s="1"/>
  <c r="AQ4" i="2"/>
  <c r="AR4" i="2" s="1"/>
  <c r="AH3" i="2"/>
  <c r="AG3" i="2"/>
  <c r="D3" i="2"/>
  <c r="D4" i="2"/>
  <c r="D5" i="2"/>
  <c r="D6" i="2"/>
  <c r="D7" i="2"/>
  <c r="D8" i="2"/>
  <c r="I4" i="2"/>
  <c r="I5" i="2"/>
  <c r="I6" i="2"/>
  <c r="I7" i="2"/>
  <c r="I8" i="2"/>
  <c r="N4" i="2"/>
  <c r="N5" i="2"/>
  <c r="N6" i="2"/>
  <c r="N7" i="2"/>
  <c r="N8" i="2"/>
  <c r="S4" i="2"/>
  <c r="S5" i="2"/>
  <c r="S6" i="2"/>
  <c r="S7" i="2"/>
  <c r="S8" i="2"/>
  <c r="X4" i="2"/>
  <c r="X5" i="2"/>
  <c r="X6" i="2"/>
  <c r="X7" i="2"/>
  <c r="X8" i="2"/>
  <c r="AC4" i="2"/>
  <c r="AC5" i="2"/>
  <c r="AC6" i="2"/>
  <c r="AC7" i="2"/>
  <c r="AC8" i="2"/>
  <c r="AH4" i="2"/>
  <c r="AH5" i="2"/>
  <c r="AH6" i="2"/>
  <c r="AH7" i="2"/>
  <c r="AH8" i="2"/>
  <c r="AM4" i="2"/>
  <c r="AM5" i="2"/>
  <c r="AM6" i="2"/>
  <c r="AM7" i="2"/>
  <c r="AM8" i="2"/>
  <c r="AW4" i="2"/>
  <c r="AW5" i="2"/>
  <c r="AW6" i="2"/>
  <c r="AW7" i="2"/>
  <c r="AW8" i="2"/>
  <c r="BB4" i="2"/>
  <c r="BB5" i="2"/>
  <c r="BB6" i="2"/>
  <c r="BB7" i="2"/>
  <c r="BB8" i="2"/>
  <c r="BB3" i="2"/>
  <c r="AW3" i="2"/>
  <c r="AM3" i="2"/>
  <c r="AC3" i="2"/>
  <c r="X3" i="2"/>
  <c r="S3" i="2"/>
  <c r="AG4" i="2" l="1"/>
  <c r="AG5" i="2"/>
  <c r="AG6" i="2"/>
  <c r="AG7" i="2"/>
  <c r="AG8" i="2"/>
  <c r="W4" i="2"/>
  <c r="W5" i="2"/>
  <c r="W6" i="2"/>
  <c r="W7" i="2"/>
  <c r="W8" i="2"/>
  <c r="W3" i="2"/>
  <c r="H8" i="2"/>
  <c r="H4" i="2"/>
  <c r="H5" i="2"/>
  <c r="H6" i="2"/>
  <c r="H7" i="2"/>
  <c r="R8" i="2"/>
  <c r="R4" i="2"/>
  <c r="R5" i="2"/>
  <c r="R6" i="2"/>
  <c r="R7" i="2"/>
  <c r="R3" i="2"/>
  <c r="I3" i="2"/>
  <c r="H3" i="2"/>
  <c r="C6" i="1" l="1"/>
  <c r="D5" i="1"/>
  <c r="C6" i="2"/>
  <c r="BA6" i="2"/>
  <c r="AH6" i="1" s="1"/>
  <c r="BA4" i="2"/>
  <c r="AH4" i="1" s="1"/>
  <c r="BA5" i="2"/>
  <c r="AH5" i="1" s="1"/>
  <c r="BA7" i="2"/>
  <c r="AH7" i="1" s="1"/>
  <c r="BA8" i="2"/>
  <c r="AH8" i="1" s="1"/>
  <c r="BA3" i="2"/>
  <c r="AH3" i="1" s="1"/>
  <c r="AV3" i="2"/>
  <c r="B13" i="1" l="1"/>
  <c r="AB3" i="1"/>
  <c r="AV4" i="2"/>
  <c r="AB4" i="1" s="1"/>
  <c r="AV5" i="2"/>
  <c r="AB5" i="1" s="1"/>
  <c r="AV6" i="2"/>
  <c r="AB6" i="1" s="1"/>
  <c r="AV7" i="2"/>
  <c r="AB7" i="1" s="1"/>
  <c r="AV8" i="2"/>
  <c r="AB8" i="1" s="1"/>
  <c r="AL3" i="2"/>
  <c r="V3" i="1" s="1"/>
  <c r="AL4" i="2"/>
  <c r="V4" i="1" s="1"/>
  <c r="AL5" i="2"/>
  <c r="V5" i="1" s="1"/>
  <c r="AL6" i="2"/>
  <c r="V6" i="1" s="1"/>
  <c r="AL7" i="2"/>
  <c r="V7" i="1" s="1"/>
  <c r="AL8" i="2"/>
  <c r="V8" i="1" s="1"/>
  <c r="M3" i="2"/>
  <c r="N3" i="2" s="1"/>
  <c r="J3" i="1" s="1"/>
  <c r="M4" i="2"/>
  <c r="J4" i="1" s="1"/>
  <c r="M5" i="2"/>
  <c r="J5" i="1" s="1"/>
  <c r="M6" i="2"/>
  <c r="J6" i="1" s="1"/>
  <c r="M7" i="2"/>
  <c r="J7" i="1" s="1"/>
  <c r="M8" i="2"/>
  <c r="J8" i="1" s="1"/>
  <c r="AB4" i="2"/>
  <c r="P4" i="1" s="1"/>
  <c r="AB5" i="2"/>
  <c r="P5" i="1" s="1"/>
  <c r="AB6" i="2"/>
  <c r="P6" i="1" s="1"/>
  <c r="AB7" i="2"/>
  <c r="P7" i="1" s="1"/>
  <c r="AB8" i="2"/>
  <c r="P8" i="1" s="1"/>
  <c r="AB3" i="2"/>
  <c r="P3" i="1" s="1"/>
  <c r="C4" i="2"/>
  <c r="D4" i="1" s="1"/>
  <c r="C5" i="2"/>
  <c r="D6" i="1"/>
  <c r="C7" i="2"/>
  <c r="D7" i="1" s="1"/>
  <c r="C8" i="2"/>
  <c r="D8" i="1" s="1"/>
  <c r="C3" i="2"/>
  <c r="D3" i="1" s="1"/>
  <c r="AG6" i="1" l="1"/>
  <c r="AI6" i="1" s="1"/>
  <c r="AG7" i="1"/>
  <c r="AI7" i="1" s="1"/>
  <c r="AG4" i="1"/>
  <c r="AI4" i="1" s="1"/>
  <c r="AG8" i="1"/>
  <c r="AI8" i="1" s="1"/>
  <c r="AG5" i="1"/>
  <c r="AI5" i="1" s="1"/>
  <c r="AG3" i="1"/>
  <c r="AI3" i="1" s="1"/>
  <c r="E6" i="1"/>
  <c r="AA4" i="1"/>
  <c r="AC4" i="1" s="1"/>
  <c r="O7" i="1"/>
  <c r="Q7" i="1" s="1"/>
  <c r="AA7" i="1"/>
  <c r="AC7" i="1" s="1"/>
  <c r="O8" i="1"/>
  <c r="Q8" i="1" s="1"/>
  <c r="O6" i="1"/>
  <c r="Q6" i="1" s="1"/>
  <c r="AA8" i="1"/>
  <c r="AC8" i="1" s="1"/>
  <c r="C5" i="1"/>
  <c r="E5" i="1" s="1"/>
  <c r="I8" i="1"/>
  <c r="K8" i="1" s="1"/>
  <c r="I3" i="1"/>
  <c r="K3" i="1" s="1"/>
  <c r="C7" i="1"/>
  <c r="E7" i="1" s="1"/>
  <c r="O4" i="1"/>
  <c r="Q4" i="1" s="1"/>
  <c r="I7" i="1"/>
  <c r="K7" i="1" s="1"/>
  <c r="O3" i="1"/>
  <c r="Q3" i="1" s="1"/>
  <c r="AA5" i="1"/>
  <c r="AC5" i="1" s="1"/>
  <c r="U5" i="1"/>
  <c r="W5" i="1" s="1"/>
  <c r="U4" i="1"/>
  <c r="W4" i="1" s="1"/>
  <c r="I6" i="1"/>
  <c r="K6" i="1" s="1"/>
  <c r="U8" i="1"/>
  <c r="W8" i="1" s="1"/>
  <c r="U3" i="1"/>
  <c r="W3" i="1" s="1"/>
  <c r="AA6" i="1"/>
  <c r="AC6" i="1" s="1"/>
  <c r="C8" i="1"/>
  <c r="E8" i="1" s="1"/>
  <c r="C3" i="1"/>
  <c r="E3" i="1" s="1"/>
  <c r="I4" i="1"/>
  <c r="K4" i="1" s="1"/>
  <c r="U6" i="1"/>
  <c r="W6" i="1" s="1"/>
  <c r="AA3" i="1"/>
  <c r="AC3" i="1" s="1"/>
  <c r="C4" i="1"/>
  <c r="E4" i="1" s="1"/>
  <c r="I5" i="1"/>
  <c r="K5" i="1" s="1"/>
  <c r="O5" i="1"/>
  <c r="Q5" i="1" s="1"/>
  <c r="U7" i="1"/>
  <c r="W7" i="1" s="1"/>
</calcChain>
</file>

<file path=xl/sharedStrings.xml><?xml version="1.0" encoding="utf-8"?>
<sst xmlns="http://schemas.openxmlformats.org/spreadsheetml/2006/main" count="192" uniqueCount="34">
  <si>
    <t>MPa</t>
  </si>
  <si>
    <t>nH</t>
    <phoneticPr fontId="1"/>
  </si>
  <si>
    <t>nHe</t>
    <phoneticPr fontId="1"/>
  </si>
  <si>
    <t>y0</t>
    <phoneticPr fontId="1"/>
  </si>
  <si>
    <t>A1</t>
    <phoneticPr fontId="1"/>
  </si>
  <si>
    <t>tau1</t>
    <phoneticPr fontId="1"/>
  </si>
  <si>
    <t>A2</t>
    <phoneticPr fontId="1"/>
  </si>
  <si>
    <t>tau2</t>
    <phoneticPr fontId="1"/>
  </si>
  <si>
    <t>X0</t>
    <phoneticPr fontId="1"/>
  </si>
  <si>
    <t>V[A^3]</t>
    <phoneticPr fontId="1"/>
  </si>
  <si>
    <t>H</t>
    <phoneticPr fontId="1"/>
  </si>
  <si>
    <t>He</t>
    <phoneticPr fontId="1"/>
  </si>
  <si>
    <t>excess wt.%</t>
    <phoneticPr fontId="1"/>
  </si>
  <si>
    <t>nCH</t>
    <phoneticPr fontId="1"/>
  </si>
  <si>
    <t>absolute wt.%</t>
    <phoneticPr fontId="1"/>
  </si>
  <si>
    <t>total mass</t>
    <phoneticPr fontId="1"/>
  </si>
  <si>
    <t>358.15K (85 degree of Celsius)</t>
    <phoneticPr fontId="1"/>
  </si>
  <si>
    <t>313.15K (40 degree of Celsius)</t>
    <phoneticPr fontId="1"/>
  </si>
  <si>
    <t>273.15K (0 degree of Celsius)</t>
    <phoneticPr fontId="1"/>
  </si>
  <si>
    <t>MPa</t>
    <phoneticPr fontId="1"/>
  </si>
  <si>
    <t>233.15K (-40 degree of Celsius)</t>
    <phoneticPr fontId="1"/>
  </si>
  <si>
    <t>dblexp_XOffset</t>
    <phoneticPr fontId="1"/>
  </si>
  <si>
    <t>248.15K (-25 degree of Celsius)</t>
    <phoneticPr fontId="1"/>
  </si>
  <si>
    <t>298.15K (25 degree of Celsius)</t>
    <phoneticPr fontId="1"/>
  </si>
  <si>
    <t>Adsorbents</t>
  </si>
  <si>
    <t>parameter</t>
    <phoneticPr fontId="1"/>
  </si>
  <si>
    <t>The green cell is the input area. (緑色のマスに計算から得られた値を入力します）</t>
    <rPh sb="35" eb="37">
      <t>ミドリイロ</t>
    </rPh>
    <rPh sb="41" eb="43">
      <t>ケイサン</t>
    </rPh>
    <rPh sb="45" eb="46">
      <t>エ</t>
    </rPh>
    <rPh sb="49" eb="50">
      <t>アタイ</t>
    </rPh>
    <rPh sb="51" eb="53">
      <t>ニュウリョク</t>
    </rPh>
    <phoneticPr fontId="1"/>
  </si>
  <si>
    <t>243.15K (-30 degree of Celsius)</t>
    <phoneticPr fontId="1"/>
  </si>
  <si>
    <t>253.15K (-20 degree of Celsius)</t>
    <phoneticPr fontId="1"/>
  </si>
  <si>
    <t>263.15K (-10 degree of Celsius)</t>
    <phoneticPr fontId="1"/>
  </si>
  <si>
    <t>283.15K (10 degree of Celsius)</t>
    <phoneticPr fontId="1"/>
  </si>
  <si>
    <t>n/A^3 = y0 + A1*exp(-(MPa-X0)/tau1)+A2*exp(-(MPa-X0)/tau2)</t>
    <phoneticPr fontId="1"/>
  </si>
  <si>
    <t>Since the number of hydrogen molecules is output by GCMC, a double coefficient is applied at the end of the equation to obtain the number of hydrogen. (水素分子の数をGCMCでは出力しているため、水素の数にするために式の最後に２倍の係数がかけられている)</t>
    <phoneticPr fontId="1"/>
  </si>
  <si>
    <t>303.15K (30 degree of Celsius)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</si>
</sst>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ill="1" applyBorder="1"/>
    <xf numFmtId="0" fontId="0" fillId="2" borderId="1" xfId="0" applyFill="1" applyBorder="1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'H2'!$A$1</c:f>
              <c:strCache>
                <c:ptCount val="1"/>
                <c:pt idx="0">
                  <c:v>233.15K (-40 degree of Celsius)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'H2'!$A$3:$A$8</c:f>
              <c:numCache>
                <c:formatCode>General</c:formatCode>
                <c:ptCount val="6"/>
                <c:pt idx="0">
                  <c:v>5.0896999999999997</c:v>
                </c:pt>
                <c:pt idx="1">
                  <c:v>15.0274</c:v>
                </c:pt>
                <c:pt idx="2">
                  <c:v>30.001799999999999</c:v>
                </c:pt>
                <c:pt idx="3">
                  <c:v>49.981999999999999</c:v>
                </c:pt>
                <c:pt idx="4">
                  <c:v>69.981999999999999</c:v>
                </c:pt>
                <c:pt idx="5">
                  <c:v>100.0042</c:v>
                </c:pt>
              </c:numCache>
            </c:numRef>
          </c:xVal>
          <c:yVal>
            <c:numRef>
              <c:f>'H2'!$E$3:$E$8</c:f>
              <c:numCache>
                <c:formatCode>General</c:formatCode>
                <c:ptCount val="6"/>
                <c:pt idx="0">
                  <c:v>0.8252442705452957</c:v>
                </c:pt>
                <c:pt idx="1">
                  <c:v>2.0604607073851047</c:v>
                </c:pt>
                <c:pt idx="2">
                  <c:v>2.5644462668743744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2-4A93-B9BF-0E928D7ECB16}"/>
            </c:ext>
          </c:extLst>
        </c:ser>
        <c:ser>
          <c:idx val="3"/>
          <c:order val="1"/>
          <c:tx>
            <c:strRef>
              <c:f>'H2'!$G$1</c:f>
              <c:strCache>
                <c:ptCount val="1"/>
                <c:pt idx="0">
                  <c:v>248.15K (-25 degree of Celsius)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'H2'!$G$3:$G$8</c:f>
              <c:numCache>
                <c:formatCode>General</c:formatCode>
                <c:ptCount val="6"/>
                <c:pt idx="0">
                  <c:v>4.9962</c:v>
                </c:pt>
                <c:pt idx="1">
                  <c:v>14.9991</c:v>
                </c:pt>
                <c:pt idx="2">
                  <c:v>29.989899999999999</c:v>
                </c:pt>
                <c:pt idx="3">
                  <c:v>49.976599999999998</c:v>
                </c:pt>
                <c:pt idx="4">
                  <c:v>70.035600000000002</c:v>
                </c:pt>
                <c:pt idx="5">
                  <c:v>99.998699999999999</c:v>
                </c:pt>
              </c:numCache>
            </c:numRef>
          </c:xVal>
          <c:yVal>
            <c:numRef>
              <c:f>'H2'!$K$3:$K$8</c:f>
              <c:numCache>
                <c:formatCode>General</c:formatCode>
                <c:ptCount val="6"/>
                <c:pt idx="0">
                  <c:v>0.65071225282672496</c:v>
                </c:pt>
                <c:pt idx="1">
                  <c:v>1.5901148599445734</c:v>
                </c:pt>
                <c:pt idx="2">
                  <c:v>1.9062149954269736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7-4BB5-954A-F82E6299D9F9}"/>
            </c:ext>
          </c:extLst>
        </c:ser>
        <c:ser>
          <c:idx val="1"/>
          <c:order val="2"/>
          <c:tx>
            <c:strRef>
              <c:f>'H2'!$M$1</c:f>
              <c:strCache>
                <c:ptCount val="1"/>
                <c:pt idx="0">
                  <c:v>273.15K (0 degree of Celsius)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'H2'!$M$3:$M$8</c:f>
              <c:numCache>
                <c:formatCode>General</c:formatCode>
                <c:ptCount val="6"/>
                <c:pt idx="0">
                  <c:v>5.0031999999999996</c:v>
                </c:pt>
                <c:pt idx="1">
                  <c:v>15.0036</c:v>
                </c:pt>
                <c:pt idx="2">
                  <c:v>30.001000000000001</c:v>
                </c:pt>
                <c:pt idx="3">
                  <c:v>49.9908</c:v>
                </c:pt>
                <c:pt idx="4">
                  <c:v>70.002399999999994</c:v>
                </c:pt>
                <c:pt idx="5">
                  <c:v>100.00069999999999</c:v>
                </c:pt>
              </c:numCache>
            </c:numRef>
          </c:xVal>
          <c:yVal>
            <c:numRef>
              <c:f>'H2'!$Q$3:$Q$8</c:f>
              <c:numCache>
                <c:formatCode>General</c:formatCode>
                <c:ptCount val="6"/>
                <c:pt idx="0">
                  <c:v>0.52263794313525413</c:v>
                </c:pt>
                <c:pt idx="1">
                  <c:v>1.2955180542481122</c:v>
                </c:pt>
                <c:pt idx="2">
                  <c:v>1.7264616707383602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82-4A93-B9BF-0E928D7ECB16}"/>
            </c:ext>
          </c:extLst>
        </c:ser>
        <c:ser>
          <c:idx val="4"/>
          <c:order val="3"/>
          <c:tx>
            <c:strRef>
              <c:f>'H2'!$S$1</c:f>
              <c:strCache>
                <c:ptCount val="1"/>
                <c:pt idx="0">
                  <c:v>298.15K (25 degree of Celsius)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'H2'!$S$3:$S$8</c:f>
              <c:numCache>
                <c:formatCode>General</c:formatCode>
                <c:ptCount val="6"/>
                <c:pt idx="0">
                  <c:v>4.9835000000000003</c:v>
                </c:pt>
                <c:pt idx="1">
                  <c:v>15.0192</c:v>
                </c:pt>
                <c:pt idx="2">
                  <c:v>30.002600000000001</c:v>
                </c:pt>
                <c:pt idx="3">
                  <c:v>50.025399999999998</c:v>
                </c:pt>
                <c:pt idx="4">
                  <c:v>69.965800000000002</c:v>
                </c:pt>
                <c:pt idx="5">
                  <c:v>100.03789999999999</c:v>
                </c:pt>
              </c:numCache>
            </c:numRef>
          </c:xVal>
          <c:yVal>
            <c:numRef>
              <c:f>'H2'!$W$3:$W$8</c:f>
              <c:numCache>
                <c:formatCode>General</c:formatCode>
                <c:ptCount val="6"/>
                <c:pt idx="0">
                  <c:v>0.39926452273242874</c:v>
                </c:pt>
                <c:pt idx="1">
                  <c:v>0.97923520725172375</c:v>
                </c:pt>
                <c:pt idx="2">
                  <c:v>1.6748445817802733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E7-4BB5-954A-F82E6299D9F9}"/>
            </c:ext>
          </c:extLst>
        </c:ser>
        <c:ser>
          <c:idx val="2"/>
          <c:order val="4"/>
          <c:tx>
            <c:strRef>
              <c:f>'H2'!$Y$1</c:f>
              <c:strCache>
                <c:ptCount val="1"/>
                <c:pt idx="0">
                  <c:v>313.15K (40 degree of Celsius)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'H2'!$Y$3:$Y$8</c:f>
              <c:numCache>
                <c:formatCode>General</c:formatCode>
                <c:ptCount val="6"/>
                <c:pt idx="0">
                  <c:v>4.9405000000000001</c:v>
                </c:pt>
                <c:pt idx="1">
                  <c:v>15.008800000000001</c:v>
                </c:pt>
                <c:pt idx="2">
                  <c:v>30.0427</c:v>
                </c:pt>
                <c:pt idx="3">
                  <c:v>50.030700000000003</c:v>
                </c:pt>
                <c:pt idx="4">
                  <c:v>69.904600000000002</c:v>
                </c:pt>
                <c:pt idx="5">
                  <c:v>99.887299999999996</c:v>
                </c:pt>
              </c:numCache>
            </c:numRef>
          </c:xVal>
          <c:yVal>
            <c:numRef>
              <c:f>'H2'!$AC$3:$AC$8</c:f>
              <c:numCache>
                <c:formatCode>General</c:formatCode>
                <c:ptCount val="6"/>
                <c:pt idx="0">
                  <c:v>0.30047302371083201</c:v>
                </c:pt>
                <c:pt idx="1">
                  <c:v>0.83086226110196015</c:v>
                </c:pt>
                <c:pt idx="2">
                  <c:v>1.4653320378167196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82-4A93-B9BF-0E928D7ECB16}"/>
            </c:ext>
          </c:extLst>
        </c:ser>
        <c:ser>
          <c:idx val="5"/>
          <c:order val="5"/>
          <c:tx>
            <c:strRef>
              <c:f>'H2'!$AE$1</c:f>
              <c:strCache>
                <c:ptCount val="1"/>
                <c:pt idx="0">
                  <c:v>358.15K (85 degree of Celsius)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'H2'!$AE$3:$AE$8</c:f>
              <c:numCache>
                <c:formatCode>General</c:formatCode>
                <c:ptCount val="6"/>
                <c:pt idx="0">
                  <c:v>4.9966999999999997</c:v>
                </c:pt>
                <c:pt idx="1">
                  <c:v>15.022</c:v>
                </c:pt>
                <c:pt idx="2">
                  <c:v>30.031500000000001</c:v>
                </c:pt>
                <c:pt idx="3">
                  <c:v>50.021999999999998</c:v>
                </c:pt>
                <c:pt idx="4">
                  <c:v>70.001999999999995</c:v>
                </c:pt>
                <c:pt idx="5">
                  <c:v>100.0027</c:v>
                </c:pt>
              </c:numCache>
            </c:numRef>
          </c:xVal>
          <c:yVal>
            <c:numRef>
              <c:f>'H2'!$AI$3:$AI$8</c:f>
              <c:numCache>
                <c:formatCode>General</c:formatCode>
                <c:ptCount val="6"/>
                <c:pt idx="0">
                  <c:v>0.22064704113308786</c:v>
                </c:pt>
                <c:pt idx="1">
                  <c:v>0.62266885944826678</c:v>
                </c:pt>
                <c:pt idx="2">
                  <c:v>1.250355603881947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D-459D-B772-ADDFA9F63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615480"/>
        <c:axId val="674615800"/>
      </c:scatterChart>
      <c:valAx>
        <c:axId val="67461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/ MPa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4615800"/>
        <c:crosses val="autoZero"/>
        <c:crossBetween val="midCat"/>
      </c:valAx>
      <c:valAx>
        <c:axId val="67461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/ wt.%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4615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10</xdr:row>
      <xdr:rowOff>215900</xdr:rowOff>
    </xdr:from>
    <xdr:to>
      <xdr:col>8</xdr:col>
      <xdr:colOff>501650</xdr:colOff>
      <xdr:row>26</xdr:row>
      <xdr:rowOff>187326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455364A-D0D0-4269-AB58-3E774AAFE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3"/>
  <sheetViews>
    <sheetView tabSelected="1" zoomScaleNormal="100" workbookViewId="0">
      <selection activeCell="I10" sqref="I10"/>
    </sheetView>
  </sheetViews>
  <sheetFormatPr defaultRowHeight="18"/>
  <cols>
    <col min="5" max="5" width="12.25" bestFit="1" customWidth="1"/>
  </cols>
  <sheetData>
    <row r="1" spans="1:35">
      <c r="A1" s="1" t="s">
        <v>20</v>
      </c>
      <c r="B1" s="1"/>
      <c r="C1" s="1"/>
      <c r="D1" s="1"/>
      <c r="E1" s="1"/>
      <c r="G1" t="s">
        <v>22</v>
      </c>
      <c r="M1" t="s">
        <v>18</v>
      </c>
      <c r="S1" t="s">
        <v>23</v>
      </c>
      <c r="Y1" t="s">
        <v>17</v>
      </c>
      <c r="AE1" t="s">
        <v>16</v>
      </c>
    </row>
    <row r="2" spans="1:35">
      <c r="A2" s="1" t="s">
        <v>0</v>
      </c>
      <c r="B2" s="1" t="s">
        <v>14</v>
      </c>
      <c r="C2" s="1" t="s">
        <v>1</v>
      </c>
      <c r="D2" s="1"/>
      <c r="E2" s="1" t="s">
        <v>12</v>
      </c>
      <c r="G2" s="1" t="s">
        <v>0</v>
      </c>
      <c r="H2" s="1" t="s">
        <v>14</v>
      </c>
      <c r="I2" s="1" t="s">
        <v>1</v>
      </c>
      <c r="J2" s="1"/>
      <c r="K2" s="1" t="s">
        <v>12</v>
      </c>
      <c r="M2" s="1" t="s">
        <v>0</v>
      </c>
      <c r="N2" s="1" t="s">
        <v>14</v>
      </c>
      <c r="O2" s="1" t="s">
        <v>1</v>
      </c>
      <c r="P2" s="1"/>
      <c r="Q2" s="1" t="s">
        <v>12</v>
      </c>
      <c r="S2" s="1" t="s">
        <v>0</v>
      </c>
      <c r="T2" s="1" t="s">
        <v>14</v>
      </c>
      <c r="U2" s="1" t="s">
        <v>1</v>
      </c>
      <c r="V2" s="1"/>
      <c r="W2" s="1" t="s">
        <v>12</v>
      </c>
      <c r="Y2" s="1" t="s">
        <v>0</v>
      </c>
      <c r="Z2" s="1" t="s">
        <v>14</v>
      </c>
      <c r="AA2" s="1" t="s">
        <v>1</v>
      </c>
      <c r="AB2" s="1"/>
      <c r="AC2" s="1" t="s">
        <v>12</v>
      </c>
      <c r="AE2" s="1" t="s">
        <v>0</v>
      </c>
      <c r="AF2" s="1" t="s">
        <v>14</v>
      </c>
      <c r="AG2" s="1" t="s">
        <v>1</v>
      </c>
      <c r="AH2" s="1"/>
      <c r="AI2" s="1" t="s">
        <v>12</v>
      </c>
    </row>
    <row r="3" spans="1:35">
      <c r="A3" s="4">
        <v>5.0896999999999997</v>
      </c>
      <c r="B3" s="4">
        <v>1.643</v>
      </c>
      <c r="C3">
        <f t="shared" ref="C3:C5" si="0">(B3/100)*($B$13)/(1-B3/100)</f>
        <v>471.46651483880152</v>
      </c>
      <c r="D3">
        <f>He!$D$3</f>
        <v>236.6114439031154</v>
      </c>
      <c r="E3">
        <f>(C3-D3)/($B$13+C3-D3)*100</f>
        <v>0.8252442705452957</v>
      </c>
      <c r="G3" s="4">
        <v>4.9962</v>
      </c>
      <c r="H3" s="4">
        <v>1.5150999999999999</v>
      </c>
      <c r="I3">
        <f t="shared" ref="I3:I8" si="1">(H3/100)*($B$13)/(1-H3/100)</f>
        <v>434.20039417210154</v>
      </c>
      <c r="J3">
        <f>He!$N$3</f>
        <v>249.34046170314397</v>
      </c>
      <c r="K3">
        <f>(I3-J3)/($B$13+I3-J3)*100</f>
        <v>0.65071225282672496</v>
      </c>
      <c r="M3" s="4">
        <v>5.0031999999999996</v>
      </c>
      <c r="N3" s="4">
        <v>1.1891</v>
      </c>
      <c r="O3">
        <f t="shared" ref="O3:O5" si="2">(N3/100)*($B$13)/(1-N3/100)</f>
        <v>339.65036650814841</v>
      </c>
      <c r="P3">
        <f>He!$AC$3</f>
        <v>191.36604330085166</v>
      </c>
      <c r="Q3">
        <f>(O3-P3)/($B$13+O3-P3)*100</f>
        <v>0.52263794313525413</v>
      </c>
      <c r="S3" s="4">
        <v>4.9835000000000003</v>
      </c>
      <c r="T3" s="4">
        <v>1.0073000000000001</v>
      </c>
      <c r="U3">
        <f t="shared" ref="U3:U8" si="3">(T3/100)*($B$13)/(1-T3/100)</f>
        <v>287.19324960325361</v>
      </c>
      <c r="V3">
        <f>He!$AM$3</f>
        <v>174.05310223785571</v>
      </c>
      <c r="W3">
        <f>(U3-V3)/($B$13+U3-V3)*100</f>
        <v>0.39926452273242874</v>
      </c>
      <c r="Y3" s="4">
        <v>4.9405000000000001</v>
      </c>
      <c r="Z3" s="4">
        <v>0.82269999999999999</v>
      </c>
      <c r="AA3">
        <f t="shared" ref="AA3:AA6" si="4">(Z3/100)*($B$13)/(1-Z3/100)</f>
        <v>234.12499432833926</v>
      </c>
      <c r="AB3">
        <f>He!$AW$3</f>
        <v>149.06390248152044</v>
      </c>
      <c r="AC3">
        <f>(AA3-AB3)/($B$13+AA3-AB3)*100</f>
        <v>0.30047302371083201</v>
      </c>
      <c r="AE3" s="4">
        <v>4.9966999999999997</v>
      </c>
      <c r="AF3" s="4">
        <v>0.68430000000000002</v>
      </c>
      <c r="AG3">
        <f>(AF3/100)*($B$13)/(1-AF3/100)</f>
        <v>194.46757360618716</v>
      </c>
      <c r="AH3">
        <f>He!$BB$3</f>
        <v>132.05443998416902</v>
      </c>
      <c r="AI3">
        <f>(AG3-AH3)/($B$13+AG3-AH3)*100</f>
        <v>0.22064704113308786</v>
      </c>
    </row>
    <row r="4" spans="1:35">
      <c r="A4" s="4">
        <v>15.0274</v>
      </c>
      <c r="B4" s="4">
        <v>3.323</v>
      </c>
      <c r="C4">
        <f t="shared" si="0"/>
        <v>970.12062848454138</v>
      </c>
      <c r="D4">
        <f>He!$D$4</f>
        <v>376.34161517421109</v>
      </c>
      <c r="E4">
        <f t="shared" ref="E4:E6" si="5">(C4-D4)/($B$13+C4-D4)*100</f>
        <v>2.0604607073851047</v>
      </c>
      <c r="G4" s="4">
        <v>14.9991</v>
      </c>
      <c r="H4" s="4">
        <v>3.0371999999999999</v>
      </c>
      <c r="I4">
        <f t="shared" si="1"/>
        <v>884.07031150090552</v>
      </c>
      <c r="J4">
        <f>He!$N$4</f>
        <v>428.02464349505459</v>
      </c>
      <c r="K4">
        <f t="shared" ref="K4:K8" si="6">(I4-J4)/($B$13+I4-J4)*100</f>
        <v>1.5901148599445734</v>
      </c>
      <c r="M4" s="4">
        <v>15.0036</v>
      </c>
      <c r="N4" s="4">
        <v>2.5110999999999999</v>
      </c>
      <c r="O4">
        <f t="shared" si="2"/>
        <v>726.98826635647742</v>
      </c>
      <c r="P4">
        <f>He!$AC$4</f>
        <v>356.54205315214972</v>
      </c>
      <c r="Q4">
        <f t="shared" ref="Q4:Q5" si="7">(O4-P4)/($B$13+O4-P4)*100</f>
        <v>1.2955180542481122</v>
      </c>
      <c r="S4" s="4">
        <v>15.0192</v>
      </c>
      <c r="T4" s="4">
        <v>2.0964</v>
      </c>
      <c r="U4">
        <f t="shared" si="3"/>
        <v>604.35769062628958</v>
      </c>
      <c r="V4">
        <f>He!$AM$4</f>
        <v>325.24517773751114</v>
      </c>
      <c r="W4">
        <f t="shared" ref="W4:W8" si="8">(U4-V4)/($B$13+U4-V4)*100</f>
        <v>0.97923520725172375</v>
      </c>
      <c r="Y4" s="4">
        <v>15.008800000000001</v>
      </c>
      <c r="Z4" s="4">
        <v>1.9617</v>
      </c>
      <c r="AA4">
        <f t="shared" si="4"/>
        <v>564.74888691460376</v>
      </c>
      <c r="AB4">
        <f>He!$AW$4</f>
        <v>328.28160493536751</v>
      </c>
      <c r="AC4">
        <f t="shared" ref="AC4:AC6" si="9">(AA4-AB4)/($B$13+AA4-AB4)*100</f>
        <v>0.83086226110196015</v>
      </c>
      <c r="AE4" s="4">
        <v>15.022</v>
      </c>
      <c r="AF4" s="4">
        <v>1.4831000000000001</v>
      </c>
      <c r="AG4">
        <f t="shared" ref="AG4:AG8" si="10">(AF4/100)*($B$13)/(1-AF4/100)</f>
        <v>424.89171299543534</v>
      </c>
      <c r="AH4">
        <f>He!$BB$4</f>
        <v>248.04850652803421</v>
      </c>
      <c r="AI4">
        <f t="shared" ref="AI4:AI8" si="11">(AG4-AH4)/($B$13+AG4-AH4)*100</f>
        <v>0.62266885944826678</v>
      </c>
    </row>
    <row r="5" spans="1:35">
      <c r="A5" s="4">
        <v>30.001799999999999</v>
      </c>
      <c r="B5" s="4">
        <v>4.4021999999999997</v>
      </c>
      <c r="C5">
        <f t="shared" si="0"/>
        <v>1299.6919678067907</v>
      </c>
      <c r="D5">
        <f>He!$D$5</f>
        <v>556.85294587741328</v>
      </c>
      <c r="E5">
        <f t="shared" si="5"/>
        <v>2.5644462668743744</v>
      </c>
      <c r="G5" s="4">
        <v>29.989899999999999</v>
      </c>
      <c r="H5" s="4">
        <v>3.9975999999999998</v>
      </c>
      <c r="I5" s="2">
        <f t="shared" si="1"/>
        <v>1175.2650183745407</v>
      </c>
      <c r="J5" s="2">
        <f>He!$N$5</f>
        <v>626.79997516693322</v>
      </c>
      <c r="K5" s="2">
        <f t="shared" si="6"/>
        <v>1.9062149954269736</v>
      </c>
      <c r="M5" s="4">
        <v>30.001000000000001</v>
      </c>
      <c r="N5" s="4">
        <v>3.5954999999999999</v>
      </c>
      <c r="O5" s="2">
        <f t="shared" si="2"/>
        <v>1052.6416505453583</v>
      </c>
      <c r="P5" s="2">
        <f>He!$AC$5</f>
        <v>556.80467323352707</v>
      </c>
      <c r="Q5" s="2">
        <f t="shared" si="7"/>
        <v>1.7264616707383602</v>
      </c>
      <c r="S5" s="4">
        <v>30.002600000000001</v>
      </c>
      <c r="T5" s="4">
        <v>3.2578999999999998</v>
      </c>
      <c r="U5">
        <f t="shared" si="3"/>
        <v>950.47522846826769</v>
      </c>
      <c r="V5">
        <f>He!$AM$5</f>
        <v>469.71510889252869</v>
      </c>
      <c r="W5">
        <f t="shared" si="8"/>
        <v>1.6748445817802733</v>
      </c>
      <c r="Y5" s="4">
        <v>30.0427</v>
      </c>
      <c r="Z5" s="4">
        <v>3.024</v>
      </c>
      <c r="AA5">
        <f t="shared" si="4"/>
        <v>880.10823296485728</v>
      </c>
      <c r="AB5">
        <f>He!$AW$5</f>
        <v>460.38254361446803</v>
      </c>
      <c r="AC5">
        <f t="shared" si="9"/>
        <v>1.4653320378167196</v>
      </c>
      <c r="AE5" s="4">
        <v>30.031500000000001</v>
      </c>
      <c r="AF5" s="4">
        <v>2.3871000000000002</v>
      </c>
      <c r="AG5">
        <f t="shared" si="10"/>
        <v>690.21113397921795</v>
      </c>
      <c r="AH5">
        <f>He!$BB$5</f>
        <v>332.8423882002067</v>
      </c>
      <c r="AI5">
        <f t="shared" si="11"/>
        <v>1.250355603881947</v>
      </c>
    </row>
    <row r="6" spans="1:35">
      <c r="A6" s="4">
        <v>49.981999999999999</v>
      </c>
      <c r="B6" s="4"/>
      <c r="C6">
        <f>(B6/100)*($B$13)/(1-B6/100)</f>
        <v>0</v>
      </c>
      <c r="D6">
        <f>He!$D$6</f>
        <v>0</v>
      </c>
      <c r="E6">
        <f t="shared" si="5"/>
        <v>0</v>
      </c>
      <c r="G6" s="4">
        <v>49.976599999999998</v>
      </c>
      <c r="H6" s="4"/>
      <c r="I6">
        <f t="shared" si="1"/>
        <v>0</v>
      </c>
      <c r="J6">
        <f>He!$N$6</f>
        <v>0</v>
      </c>
      <c r="K6">
        <f t="shared" si="6"/>
        <v>0</v>
      </c>
      <c r="M6" s="4">
        <v>49.9908</v>
      </c>
      <c r="N6" s="4"/>
      <c r="O6" s="2">
        <f t="shared" ref="O6:O8" si="12">(N6/100)*($B$13)/(1-N6/100)</f>
        <v>0</v>
      </c>
      <c r="P6" s="2">
        <f>He!$AC$6</f>
        <v>0</v>
      </c>
      <c r="Q6" s="2">
        <f t="shared" ref="Q6:Q8" si="13">(O6-P6)/($B$13+O6-P6)*100</f>
        <v>0</v>
      </c>
      <c r="S6" s="4">
        <v>50.025399999999998</v>
      </c>
      <c r="T6" s="4"/>
      <c r="U6">
        <f t="shared" si="3"/>
        <v>0</v>
      </c>
      <c r="V6">
        <f>He!$AM$6</f>
        <v>0</v>
      </c>
      <c r="W6">
        <f t="shared" si="8"/>
        <v>0</v>
      </c>
      <c r="Y6" s="4">
        <v>50.030700000000003</v>
      </c>
      <c r="Z6" s="4"/>
      <c r="AA6">
        <f t="shared" si="4"/>
        <v>0</v>
      </c>
      <c r="AB6">
        <f>He!$AW$6</f>
        <v>0</v>
      </c>
      <c r="AC6">
        <f t="shared" si="9"/>
        <v>0</v>
      </c>
      <c r="AE6" s="4">
        <v>50.021999999999998</v>
      </c>
      <c r="AF6" s="4"/>
      <c r="AG6">
        <f t="shared" si="10"/>
        <v>0</v>
      </c>
      <c r="AH6">
        <f>He!$BB$6</f>
        <v>0</v>
      </c>
      <c r="AI6">
        <f t="shared" si="11"/>
        <v>0</v>
      </c>
    </row>
    <row r="7" spans="1:35">
      <c r="A7" s="4">
        <v>69.981999999999999</v>
      </c>
      <c r="B7" s="4"/>
      <c r="C7">
        <f>(B7/100)*($B$13)/(1-B7/100)</f>
        <v>0</v>
      </c>
      <c r="D7">
        <f>He!$D$7</f>
        <v>0</v>
      </c>
      <c r="E7">
        <f>(C7-D7)/($B$13+C7-D7)*100</f>
        <v>0</v>
      </c>
      <c r="G7" s="4">
        <v>70.035600000000002</v>
      </c>
      <c r="H7" s="4"/>
      <c r="I7">
        <f t="shared" si="1"/>
        <v>0</v>
      </c>
      <c r="J7">
        <f>He!$N$7</f>
        <v>0</v>
      </c>
      <c r="K7">
        <f t="shared" si="6"/>
        <v>0</v>
      </c>
      <c r="M7" s="4">
        <v>70.002399999999994</v>
      </c>
      <c r="N7" s="4"/>
      <c r="O7" s="2">
        <f t="shared" si="12"/>
        <v>0</v>
      </c>
      <c r="P7" s="2">
        <f>He!$AC$7</f>
        <v>0</v>
      </c>
      <c r="Q7" s="2">
        <f t="shared" si="13"/>
        <v>0</v>
      </c>
      <c r="S7" s="4">
        <v>69.965800000000002</v>
      </c>
      <c r="T7" s="4"/>
      <c r="U7">
        <f t="shared" si="3"/>
        <v>0</v>
      </c>
      <c r="V7">
        <f>He!$AM$7</f>
        <v>0</v>
      </c>
      <c r="W7">
        <f t="shared" si="8"/>
        <v>0</v>
      </c>
      <c r="Y7" s="4">
        <v>69.904600000000002</v>
      </c>
      <c r="Z7" s="4"/>
      <c r="AA7">
        <f t="shared" ref="AA7:AA8" si="14">(Z7/100)*($B$13)/(1-Z7/100)</f>
        <v>0</v>
      </c>
      <c r="AB7">
        <f>He!$AW$7</f>
        <v>0</v>
      </c>
      <c r="AC7">
        <f t="shared" ref="AC7:AC8" si="15">(AA7-AB7)/($B$13+AA7-AB7)*100</f>
        <v>0</v>
      </c>
      <c r="AE7" s="4">
        <v>70.001999999999995</v>
      </c>
      <c r="AF7" s="4"/>
      <c r="AG7">
        <f t="shared" si="10"/>
        <v>0</v>
      </c>
      <c r="AH7">
        <f>He!$BB$7</f>
        <v>0</v>
      </c>
      <c r="AI7">
        <f t="shared" si="11"/>
        <v>0</v>
      </c>
    </row>
    <row r="8" spans="1:35">
      <c r="A8" s="4">
        <v>100.0042</v>
      </c>
      <c r="B8" s="4"/>
      <c r="C8">
        <f>(B8/100)*($B$13)/(1-B8/100)</f>
        <v>0</v>
      </c>
      <c r="D8">
        <f>He!$D$8</f>
        <v>0</v>
      </c>
      <c r="E8">
        <f>(C8-D8)/($B$13+C8-D8)*100</f>
        <v>0</v>
      </c>
      <c r="G8" s="4">
        <v>99.998699999999999</v>
      </c>
      <c r="H8" s="4"/>
      <c r="I8">
        <f t="shared" si="1"/>
        <v>0</v>
      </c>
      <c r="J8">
        <f>He!$N$8</f>
        <v>0</v>
      </c>
      <c r="K8">
        <f t="shared" si="6"/>
        <v>0</v>
      </c>
      <c r="M8" s="4">
        <v>100.00069999999999</v>
      </c>
      <c r="N8" s="4"/>
      <c r="O8">
        <f t="shared" si="12"/>
        <v>0</v>
      </c>
      <c r="P8">
        <f>He!$AC$8</f>
        <v>0</v>
      </c>
      <c r="Q8">
        <f t="shared" si="13"/>
        <v>0</v>
      </c>
      <c r="S8" s="4">
        <v>100.03789999999999</v>
      </c>
      <c r="T8" s="4"/>
      <c r="U8">
        <f t="shared" si="3"/>
        <v>0</v>
      </c>
      <c r="V8">
        <f>He!$AM$8</f>
        <v>0</v>
      </c>
      <c r="W8">
        <f t="shared" si="8"/>
        <v>0</v>
      </c>
      <c r="Y8" s="4">
        <v>99.887299999999996</v>
      </c>
      <c r="Z8" s="4"/>
      <c r="AA8">
        <f t="shared" si="14"/>
        <v>0</v>
      </c>
      <c r="AB8">
        <f>He!$AW$8</f>
        <v>0</v>
      </c>
      <c r="AC8">
        <f t="shared" si="15"/>
        <v>0</v>
      </c>
      <c r="AE8" s="4">
        <v>100.0027</v>
      </c>
      <c r="AF8" s="4"/>
      <c r="AG8">
        <f t="shared" si="10"/>
        <v>0</v>
      </c>
      <c r="AH8">
        <f>He!$BB$8</f>
        <v>0</v>
      </c>
      <c r="AI8">
        <f t="shared" si="11"/>
        <v>0</v>
      </c>
    </row>
    <row r="10" spans="1:35">
      <c r="A10" t="s">
        <v>26</v>
      </c>
    </row>
    <row r="12" spans="1:35">
      <c r="A12" t="s">
        <v>24</v>
      </c>
      <c r="B12" t="s">
        <v>15</v>
      </c>
    </row>
    <row r="13" spans="1:35">
      <c r="A13" t="s">
        <v>13</v>
      </c>
      <c r="B13" s="4">
        <f xml:space="preserve"> 2304*12+576</f>
        <v>28224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3AA30-3DDC-4545-83D0-069D8AFD5649}">
  <dimension ref="A1:BB20"/>
  <sheetViews>
    <sheetView workbookViewId="0"/>
  </sheetViews>
  <sheetFormatPr defaultRowHeight="18"/>
  <sheetData>
    <row r="1" spans="1:54">
      <c r="A1" s="1" t="s">
        <v>20</v>
      </c>
      <c r="B1" s="1"/>
      <c r="C1" s="1"/>
      <c r="D1" s="1"/>
      <c r="F1" t="s">
        <v>27</v>
      </c>
      <c r="G1" s="1"/>
      <c r="H1" s="1"/>
      <c r="I1" s="1"/>
      <c r="K1" t="s">
        <v>22</v>
      </c>
      <c r="L1" s="1"/>
      <c r="M1" s="1"/>
      <c r="N1" s="1"/>
      <c r="P1" t="s">
        <v>28</v>
      </c>
      <c r="Q1" s="1"/>
      <c r="R1" s="1"/>
      <c r="S1" s="1"/>
      <c r="U1" t="s">
        <v>29</v>
      </c>
      <c r="V1" s="1"/>
      <c r="W1" s="1"/>
      <c r="X1" s="1"/>
      <c r="Z1" t="s">
        <v>18</v>
      </c>
      <c r="AA1" s="1"/>
      <c r="AB1" s="1"/>
      <c r="AC1" s="1"/>
      <c r="AE1" t="s">
        <v>30</v>
      </c>
      <c r="AF1" s="1"/>
      <c r="AG1" s="1"/>
      <c r="AH1" s="1"/>
      <c r="AJ1" t="s">
        <v>23</v>
      </c>
      <c r="AK1" s="1"/>
      <c r="AL1" s="1"/>
      <c r="AM1" s="1"/>
      <c r="AO1" t="s">
        <v>33</v>
      </c>
      <c r="AP1" s="1"/>
      <c r="AT1" t="s">
        <v>17</v>
      </c>
      <c r="AU1" s="1"/>
      <c r="AY1" t="s">
        <v>16</v>
      </c>
      <c r="AZ1" s="1"/>
    </row>
    <row r="2" spans="1:54">
      <c r="A2" s="1" t="s">
        <v>0</v>
      </c>
      <c r="B2" s="1" t="s">
        <v>2</v>
      </c>
      <c r="C2" s="1" t="s">
        <v>9</v>
      </c>
      <c r="D2" s="1" t="s">
        <v>1</v>
      </c>
      <c r="F2" s="1" t="s">
        <v>0</v>
      </c>
      <c r="G2" s="1" t="s">
        <v>2</v>
      </c>
      <c r="H2" s="1" t="s">
        <v>9</v>
      </c>
      <c r="I2" s="1" t="s">
        <v>1</v>
      </c>
      <c r="K2" s="1" t="s">
        <v>0</v>
      </c>
      <c r="L2" s="1" t="s">
        <v>2</v>
      </c>
      <c r="M2" s="1" t="s">
        <v>9</v>
      </c>
      <c r="N2" s="1" t="s">
        <v>1</v>
      </c>
      <c r="P2" s="1" t="s">
        <v>19</v>
      </c>
      <c r="Q2" s="1" t="s">
        <v>2</v>
      </c>
      <c r="R2" s="1" t="s">
        <v>9</v>
      </c>
      <c r="S2" s="1" t="s">
        <v>1</v>
      </c>
      <c r="U2" s="1" t="s">
        <v>19</v>
      </c>
      <c r="V2" s="1" t="s">
        <v>2</v>
      </c>
      <c r="W2" s="1" t="s">
        <v>9</v>
      </c>
      <c r="X2" s="1" t="s">
        <v>1</v>
      </c>
      <c r="Z2" s="1" t="s">
        <v>19</v>
      </c>
      <c r="AA2" s="1" t="s">
        <v>2</v>
      </c>
      <c r="AB2" s="1" t="s">
        <v>9</v>
      </c>
      <c r="AC2" s="1" t="s">
        <v>1</v>
      </c>
      <c r="AE2" s="1" t="s">
        <v>0</v>
      </c>
      <c r="AF2" s="1" t="s">
        <v>2</v>
      </c>
      <c r="AG2" s="1" t="s">
        <v>9</v>
      </c>
      <c r="AH2" s="1" t="s">
        <v>1</v>
      </c>
      <c r="AJ2" s="1" t="s">
        <v>0</v>
      </c>
      <c r="AK2" s="1" t="s">
        <v>2</v>
      </c>
      <c r="AL2" s="1" t="s">
        <v>9</v>
      </c>
      <c r="AM2" s="1" t="s">
        <v>1</v>
      </c>
      <c r="AO2" s="1" t="s">
        <v>0</v>
      </c>
      <c r="AP2" s="1" t="s">
        <v>2</v>
      </c>
      <c r="AQ2" s="1" t="s">
        <v>9</v>
      </c>
      <c r="AR2" s="1" t="s">
        <v>1</v>
      </c>
      <c r="AT2" s="1" t="s">
        <v>0</v>
      </c>
      <c r="AU2" s="1" t="s">
        <v>2</v>
      </c>
      <c r="AV2" s="1" t="s">
        <v>9</v>
      </c>
      <c r="AW2" s="1" t="s">
        <v>1</v>
      </c>
      <c r="AY2" s="1" t="s">
        <v>0</v>
      </c>
      <c r="AZ2" s="1" t="s">
        <v>2</v>
      </c>
      <c r="BA2" s="1" t="s">
        <v>9</v>
      </c>
      <c r="BB2" s="1" t="s">
        <v>1</v>
      </c>
    </row>
    <row r="3" spans="1:54">
      <c r="A3" s="4">
        <v>4.9913999999999996</v>
      </c>
      <c r="B3" s="4">
        <v>101.9455</v>
      </c>
      <c r="C3">
        <f t="shared" ref="C3:C8" si="0">B3/($B$15 + $B$16*EXP(-(A3-$B$20)/$B$17)+$B$18*EXP(-(A3-$B$20)/$B$19))</f>
        <v>91478.98695057779</v>
      </c>
      <c r="D3">
        <f>C3*($C$15 + $C$16*EXP(-(A3-$C$20)/$C$17)+$C$18*EXP(-(A3-$C$20)/$C$19))*2</f>
        <v>236.6114439031154</v>
      </c>
      <c r="F3" s="4"/>
      <c r="G3" s="4"/>
      <c r="H3">
        <f>G3/($G$15 + $G$16*EXP(-(F3-$G$20)/$G$17)+$G$18*EXP(-(F3-$G$20)/$G$19))</f>
        <v>0</v>
      </c>
      <c r="I3">
        <f>H3*($H$15 + $H$16*EXP(-(F3-$H$20)/$H$17)+$H$18*EXP(-(F3-$H$20)/$H$19))*2</f>
        <v>0</v>
      </c>
      <c r="K3" s="4">
        <v>4.9993999999999996</v>
      </c>
      <c r="L3" s="4">
        <v>92.248599999999996</v>
      </c>
      <c r="M3">
        <f t="shared" ref="M3:M8" si="1">L3/($L$15 + $L$16*EXP(-(K3-$L$20)/$L$17)+$L$18*EXP(-(K3-$L$20)/$L$19))</f>
        <v>86446.241549900165</v>
      </c>
      <c r="N3">
        <f>M3*($M$15 + $M$16*EXP(-(K3-$M$20)/$M$17)+$M$18*EXP(-(K3-$M$20)/$M$19))*2</f>
        <v>249.34046170314397</v>
      </c>
      <c r="P3" s="4"/>
      <c r="Q3" s="4"/>
      <c r="R3">
        <f>Q3/($Q$15 + $Q$16*EXP(-(P3-$Q$20)/$Q$17)+$Q$18*EXP(-(P3-$Q$20)/$Q$19))</f>
        <v>0</v>
      </c>
      <c r="S3">
        <f>R3*($R$15 + $R$16*EXP(-(P3-$R$20)/$R$17)+$R$18*EXP(-(P3-$R$20)/$R$19))*2</f>
        <v>0</v>
      </c>
      <c r="U3" s="4"/>
      <c r="V3" s="4"/>
      <c r="W3">
        <f>V3/($V$15 + $V$16*EXP(-(U3-$V$20)/$V$17)+$V$18*EXP(-(U3-$V$20)/$V$19))</f>
        <v>0</v>
      </c>
      <c r="X3">
        <f>W3*($W$15 + $W$16*EXP(-(U3-$W$20)/$W$17)+$W$18*EXP(-(U3-$W$20)/$W$19))*2</f>
        <v>0</v>
      </c>
      <c r="Z3" s="4">
        <v>5.0366999999999997</v>
      </c>
      <c r="AA3" s="4">
        <v>72.681100000000001</v>
      </c>
      <c r="AB3">
        <f>AA3/($AA$15 + $AA$16*EXP(-(Z3-$AA$20)/$AA$17)+$AA$18*EXP(-(Z3-$AA$20)/$AA$19))</f>
        <v>73363.638885437686</v>
      </c>
      <c r="AC3">
        <f>AB3*($AB$15 + $AB$16*EXP(-(Z3-$AB$20)/$AB$17)+$AB$18*EXP(-(Z3-$AB$20)/$AB$19))*2</f>
        <v>191.36604330085166</v>
      </c>
      <c r="AE3" s="4"/>
      <c r="AF3" s="4"/>
      <c r="AG3">
        <f>AF3/($AF$15 + $AF$16*EXP(-(AE3-$AF$20)/$AF$17)+$AF$18*EXP(-(AE3-$AF$20)/$AF$19))</f>
        <v>0</v>
      </c>
      <c r="AH3">
        <f>AG3*($AG$15 + $AG$16*EXP(-(AE3-$AG$20)/$AG$17)+$AG$18*EXP(-(AE3-$AL$20)/$AG$19))*2</f>
        <v>0</v>
      </c>
      <c r="AJ3" s="4">
        <v>5.0301999999999998</v>
      </c>
      <c r="AK3" s="4">
        <v>67.467100000000002</v>
      </c>
      <c r="AL3">
        <f t="shared" ref="AL3:AL8" si="2">AK3/($AK$15 + $AK$16*EXP(-(AJ3-$AK$20)/$AK$17)+$AK$18*EXP(-(AJ3-$AK$20)/$AK$19))</f>
        <v>72655.766181308456</v>
      </c>
      <c r="AM3">
        <f>AL3*($AL$15 + $AL$16*EXP(-(AJ3-$AL$20)/$AL$17)+$AL$18*EXP(-(AJ3-$AL$20)/$AL$19))*2</f>
        <v>174.05310223785571</v>
      </c>
      <c r="AO3" s="4"/>
      <c r="AP3" s="4"/>
      <c r="AQ3">
        <f>AP3/($AP$15 + $AP$16*EXP(-(AO3-$AP$20)/$AP$17)+$AP$18*EXP(-(AO3-$AP$20)/$AP$19))</f>
        <v>0</v>
      </c>
      <c r="AR3">
        <f>AQ3*($AQ$15 + $AQ$16*EXP(-(AO3-$AQ$20)/$AQ$17)+$AQ$18*EXP(-(AO3-$AQ$20)/$AQ$19))*2</f>
        <v>0</v>
      </c>
      <c r="AT3" s="4">
        <v>4.9870999999999999</v>
      </c>
      <c r="AU3" s="4">
        <v>58.651400000000002</v>
      </c>
      <c r="AV3">
        <f>AU3/($AU$15 + $AU$16*EXP(-(AT3-$AU$20)/$AU$17)+$AU$18*EXP(-(AT3-$AU$20)/$AU$19))</f>
        <v>65599.943764182492</v>
      </c>
      <c r="AW3">
        <f>AV3*($AV$15 + $AV$16*EXP(-(AT3-$AV$20)/$AV$17)+$AV$18*EXP(-(AT3-$AV$20)/$AV$19))*2</f>
        <v>149.06390248152044</v>
      </c>
      <c r="AY3" s="4">
        <v>5.0431999999999997</v>
      </c>
      <c r="AZ3" s="4">
        <v>53.0443</v>
      </c>
      <c r="BA3">
        <f>AZ3/($AZ$15 + $AZ$16*EXP(-(AY3-$AZ$20)/$AZ$17)+$AZ$18*EXP(-(AY3-$AZ$20)/$AZ$19))</f>
        <v>65584.138081626719</v>
      </c>
      <c r="BB3">
        <f>BA3*($BA$15 + $BA$16*EXP(-(AY3-$BA$20)/$BA$17)+$BA$18*EXP(-(AY3-$BA$20)/$BA$19))*2</f>
        <v>132.05443998416902</v>
      </c>
    </row>
    <row r="4" spans="1:54">
      <c r="A4" s="4">
        <v>14.9946</v>
      </c>
      <c r="B4" s="4">
        <v>122.3262</v>
      </c>
      <c r="C4">
        <f t="shared" si="0"/>
        <v>52430.660889315914</v>
      </c>
      <c r="D4">
        <f t="shared" ref="D4:D8" si="3">C4*($C$15 + $C$16*EXP(-(A4-$C$20)/$C$17)+$C$18*EXP(-(A4-$C$20)/$C$19))*2</f>
        <v>376.34161517421109</v>
      </c>
      <c r="F4" s="4"/>
      <c r="G4" s="4"/>
      <c r="H4">
        <f t="shared" ref="H4:H7" si="4">G4/($G$15 + $G$16*EXP(-(F4-$G$20)/$G$17)+$G$18*EXP(-(F4-$G$20)/$G$19))</f>
        <v>0</v>
      </c>
      <c r="I4">
        <f t="shared" ref="I4:I8" si="5">H4*($H$15 + $H$16*EXP(-(F4-$H$20)/$H$17)+$H$18*EXP(-(F4-$H$20)/$H$19))*2</f>
        <v>0</v>
      </c>
      <c r="K4" s="4">
        <v>14.9964</v>
      </c>
      <c r="L4" s="4">
        <v>123.0992</v>
      </c>
      <c r="M4">
        <f t="shared" si="1"/>
        <v>54337.814523332861</v>
      </c>
      <c r="N4">
        <f>M4*($M$15 + $M$16*EXP(-(K4-$M$20)/$M$17)+$M$18*EXP(-(K4-$M$20)/$M$19))*2</f>
        <v>428.02464349505459</v>
      </c>
      <c r="P4" s="4"/>
      <c r="Q4" s="4"/>
      <c r="R4">
        <f t="shared" ref="R4:R7" si="6">Q4/($Q$15 + $Q$16*EXP(-(P4-$Q$20)/$Q$17)+$Q$18*EXP(-(P4-$Q$20)/$Q$19))</f>
        <v>0</v>
      </c>
      <c r="S4">
        <f t="shared" ref="S4:S8" si="7">R4*($R$15 + $R$16*EXP(-(P4-$R$20)/$R$17)+$R$18*EXP(-(P4-$R$20)/$R$19))*2</f>
        <v>0</v>
      </c>
      <c r="U4" s="4"/>
      <c r="V4" s="4"/>
      <c r="W4">
        <f t="shared" ref="W4:W8" si="8">V4/($V$15 + $V$16*EXP(-(U4-$V$20)/$V$17)+$V$18*EXP(-(U4-$V$20)/$V$19))</f>
        <v>0</v>
      </c>
      <c r="X4">
        <f t="shared" ref="X4:X8" si="9">W4*($W$15 + $W$16*EXP(-(U4-$W$20)/$W$17)+$W$18*EXP(-(U4-$W$20)/$W$19))*2</f>
        <v>0</v>
      </c>
      <c r="Z4" s="4">
        <v>15.0373</v>
      </c>
      <c r="AA4" s="4">
        <v>106.50709999999999</v>
      </c>
      <c r="AB4">
        <f t="shared" ref="AB4:AB8" si="10">AA4/($AA$15 + $AA$16*EXP(-(Z4-$AA$20)/$AA$17)+$AA$18*EXP(-(Z4-$AA$20)/$AA$19))</f>
        <v>49544.266973580001</v>
      </c>
      <c r="AC4">
        <f t="shared" ref="AC4:AC8" si="11">AB4*($AB$15 + $AB$16*EXP(-(Z4-$AB$20)/$AB$17)+$AB$18*EXP(-(Z4-$AB$20)/$AB$19))*2</f>
        <v>356.54205315214972</v>
      </c>
      <c r="AE4" s="4"/>
      <c r="AF4" s="4"/>
      <c r="AG4">
        <f t="shared" ref="AG4:AG8" si="12">AF4/($AF$15 + $AF$16*EXP(-(AE4-$AF$20)/$AF$17)+$AF$18*EXP(-(AE4-$AF$20)/$AF$19))</f>
        <v>0</v>
      </c>
      <c r="AH4">
        <f t="shared" ref="AH4:AH8" si="13">AG4*($AG$15 + $AG$16*EXP(-(AE4-$AG$20)/$AG$17)+$AG$18*EXP(-(AE4-$AL$20)/$AG$19))*2</f>
        <v>0</v>
      </c>
      <c r="AJ4" s="4">
        <v>15.0124</v>
      </c>
      <c r="AK4" s="4">
        <v>99.955600000000004</v>
      </c>
      <c r="AL4">
        <f t="shared" si="2"/>
        <v>48762.769582689958</v>
      </c>
      <c r="AM4">
        <f>AL4*($AL$15 + $AL$16*EXP(-(AJ4-$AL$20)/$AL$17)+$AL$18*EXP(-(AJ4-$AL$20)/$AL$19))*2</f>
        <v>325.24517773751114</v>
      </c>
      <c r="AO4" s="4"/>
      <c r="AP4" s="4"/>
      <c r="AQ4">
        <f t="shared" ref="AQ4:AQ8" si="14">AP4/($AU$15 + $AU$16*EXP(-(AO4-$AU$20)/$AU$17)+$AU$18*EXP(-(AO4-$AU$20)/$AU$19))</f>
        <v>0</v>
      </c>
      <c r="AR4">
        <f>AQ4*($AV$15 + $AV$16*EXP(-(AO4-$AV$20)/$AV$17)+$AV$18*EXP(-(AO4-$AV$20)/$AV$19))*2</f>
        <v>0</v>
      </c>
      <c r="AT4" s="4">
        <v>14.937799999999999</v>
      </c>
      <c r="AU4" s="4">
        <v>102.6739</v>
      </c>
      <c r="AV4">
        <f t="shared" ref="AV4:AV8" si="15">AU4/($AU$15 + $AU$16*EXP(-(AT4-$AU$20)/$AU$17)+$AU$18*EXP(-(AT4-$AU$20)/$AU$19))</f>
        <v>51953.060636807</v>
      </c>
      <c r="AW4">
        <f>AV4*($AV$15 + $AV$16*EXP(-(AT4-$AV$20)/$AV$17)+$AV$18*EXP(-(AT4-$AV$20)/$AV$19))*2</f>
        <v>328.28160493536751</v>
      </c>
      <c r="AY4" s="4">
        <v>14.9808</v>
      </c>
      <c r="AZ4" s="4">
        <v>81.668300000000002</v>
      </c>
      <c r="BA4">
        <f t="shared" ref="BA4:BA8" si="16">AZ4/($AZ$15 + $AZ$16*EXP(-(AY4-$AZ$20)/$AZ$17)+$AZ$18*EXP(-(AY4-$AZ$20)/$AZ$19))</f>
        <v>44607.765789132463</v>
      </c>
      <c r="BB4">
        <f t="shared" ref="BB4:BB8" si="17">BA4*($BA$15 + $BA$16*EXP(-(AY4-$BA$20)/$BA$17)+$BA$18*EXP(-(AY4-$BA$20)/$BA$19))*2</f>
        <v>248.04850652803421</v>
      </c>
    </row>
    <row r="5" spans="1:54">
      <c r="A5" s="4">
        <v>29.9819</v>
      </c>
      <c r="B5" s="4">
        <v>138.9171</v>
      </c>
      <c r="C5">
        <f t="shared" si="0"/>
        <v>42233.791026056919</v>
      </c>
      <c r="D5">
        <f t="shared" si="3"/>
        <v>556.85294587741328</v>
      </c>
      <c r="F5" s="4"/>
      <c r="G5" s="4"/>
      <c r="H5">
        <f t="shared" si="4"/>
        <v>0</v>
      </c>
      <c r="I5">
        <f t="shared" si="5"/>
        <v>0</v>
      </c>
      <c r="K5" s="4">
        <v>30.008199999999999</v>
      </c>
      <c r="L5" s="4">
        <v>140.69649999999999</v>
      </c>
      <c r="M5">
        <f t="shared" si="1"/>
        <v>43658.760924306909</v>
      </c>
      <c r="N5">
        <f>M5*($M$15 + $M$16*EXP(-(K5-$M$20)/$M$17)+$M$18*EXP(-(K5-$M$20)/$M$19))*2</f>
        <v>626.79997516693322</v>
      </c>
      <c r="P5" s="4"/>
      <c r="Q5" s="4"/>
      <c r="R5">
        <f t="shared" si="6"/>
        <v>0</v>
      </c>
      <c r="S5">
        <f t="shared" si="7"/>
        <v>0</v>
      </c>
      <c r="U5" s="4"/>
      <c r="V5" s="4"/>
      <c r="W5">
        <f t="shared" si="8"/>
        <v>0</v>
      </c>
      <c r="X5">
        <f t="shared" si="9"/>
        <v>0</v>
      </c>
      <c r="Z5" s="4">
        <v>30.0245</v>
      </c>
      <c r="AA5" s="4">
        <v>130.6174</v>
      </c>
      <c r="AB5">
        <f t="shared" si="10"/>
        <v>42179.830999279919</v>
      </c>
      <c r="AC5">
        <f t="shared" si="11"/>
        <v>556.80467323352707</v>
      </c>
      <c r="AE5" s="4"/>
      <c r="AF5" s="4"/>
      <c r="AG5">
        <f t="shared" si="12"/>
        <v>0</v>
      </c>
      <c r="AH5">
        <f t="shared" si="13"/>
        <v>0</v>
      </c>
      <c r="AJ5" s="4">
        <v>29.9939</v>
      </c>
      <c r="AK5" s="4">
        <v>114.25369999999999</v>
      </c>
      <c r="AL5">
        <f t="shared" si="2"/>
        <v>38130.824053401207</v>
      </c>
      <c r="AM5">
        <f>AL5*($AL$15 + $AL$16*EXP(-(AJ5-$AL$20)/$AL$17)+$AL$18*EXP(-(AJ5-$AL$20)/$AL$19))*2</f>
        <v>469.71510889252869</v>
      </c>
      <c r="AO5" s="4"/>
      <c r="AP5" s="4"/>
      <c r="AQ5">
        <f t="shared" si="14"/>
        <v>0</v>
      </c>
      <c r="AR5">
        <f>AQ5*($AV$15 + $AV$16*EXP(-(AO5-$AV$20)/$AV$17)+$AV$18*EXP(-(AO5-$AV$20)/$AV$19))*2</f>
        <v>0</v>
      </c>
      <c r="AT5" s="4">
        <v>29.989899999999999</v>
      </c>
      <c r="AU5" s="4">
        <v>114.31529999999999</v>
      </c>
      <c r="AV5">
        <f t="shared" si="15"/>
        <v>39217.410125887356</v>
      </c>
      <c r="AW5">
        <f>AV5*($AV$15 + $AV$16*EXP(-(AT5-$AV$20)/$AV$17)+$AV$18*EXP(-(AT5-$AV$20)/$AV$19))*2</f>
        <v>460.38254361446803</v>
      </c>
      <c r="AY5" s="4">
        <v>30.0077</v>
      </c>
      <c r="AZ5" s="4">
        <v>88.137500000000003</v>
      </c>
      <c r="BA5">
        <f t="shared" si="16"/>
        <v>32047.780701292191</v>
      </c>
      <c r="BB5">
        <f t="shared" si="17"/>
        <v>332.8423882002067</v>
      </c>
    </row>
    <row r="6" spans="1:54">
      <c r="A6" s="4">
        <v>50.028500000000001</v>
      </c>
      <c r="B6" s="4"/>
      <c r="C6">
        <f t="shared" si="0"/>
        <v>0</v>
      </c>
      <c r="D6">
        <f t="shared" si="3"/>
        <v>0</v>
      </c>
      <c r="F6" s="4"/>
      <c r="G6" s="4"/>
      <c r="H6">
        <f t="shared" si="4"/>
        <v>0</v>
      </c>
      <c r="I6">
        <f t="shared" si="5"/>
        <v>0</v>
      </c>
      <c r="K6" s="4">
        <v>49.991100000000003</v>
      </c>
      <c r="L6" s="4"/>
      <c r="M6">
        <f t="shared" si="1"/>
        <v>0</v>
      </c>
      <c r="N6">
        <f>M6*($M$15 + $M$16*EXP(-(K6-$M$20)/$M$17)+$M$18*EXP(-(K6-$M$20)/$M$19))*2</f>
        <v>0</v>
      </c>
      <c r="P6" s="4"/>
      <c r="Q6" s="4"/>
      <c r="R6">
        <f t="shared" si="6"/>
        <v>0</v>
      </c>
      <c r="S6">
        <f t="shared" si="7"/>
        <v>0</v>
      </c>
      <c r="U6" s="4"/>
      <c r="V6" s="4"/>
      <c r="W6">
        <f t="shared" si="8"/>
        <v>0</v>
      </c>
      <c r="X6">
        <f t="shared" si="9"/>
        <v>0</v>
      </c>
      <c r="Z6" s="4">
        <v>49.983800000000002</v>
      </c>
      <c r="AA6" s="4"/>
      <c r="AB6">
        <f t="shared" si="10"/>
        <v>0</v>
      </c>
      <c r="AC6">
        <f t="shared" si="11"/>
        <v>0</v>
      </c>
      <c r="AE6" s="4"/>
      <c r="AF6" s="4"/>
      <c r="AG6">
        <f t="shared" si="12"/>
        <v>0</v>
      </c>
      <c r="AH6">
        <f t="shared" si="13"/>
        <v>0</v>
      </c>
      <c r="AJ6" s="4">
        <v>50.005499999999998</v>
      </c>
      <c r="AK6" s="4"/>
      <c r="AL6" s="3">
        <f t="shared" si="2"/>
        <v>0</v>
      </c>
      <c r="AM6">
        <f>AL6*($AL$15 + $AL$16*EXP(-(AJ6-$AL$20)/$AL$17)+$AL$18*EXP(-(AJ6-$AL$20)/$AL$19))*2</f>
        <v>0</v>
      </c>
      <c r="AO6" s="4"/>
      <c r="AP6" s="4"/>
      <c r="AQ6">
        <f t="shared" si="14"/>
        <v>0</v>
      </c>
      <c r="AR6">
        <f>AQ6*($AV$15 + $AV$16*EXP(-(AO6-$AV$20)/$AV$17)+$AV$18*EXP(-(AO6-$AV$20)/$AV$19))*2</f>
        <v>0</v>
      </c>
      <c r="AT6" s="4">
        <v>49.951799999999999</v>
      </c>
      <c r="AU6" s="4"/>
      <c r="AV6">
        <f t="shared" si="15"/>
        <v>0</v>
      </c>
      <c r="AW6">
        <f>AV6*($AV$15 + $AV$16*EXP(-(AT6-$AV$20)/$AV$17)+$AV$18*EXP(-(AT6-$AV$20)/$AV$19))*2</f>
        <v>0</v>
      </c>
      <c r="AY6" s="4">
        <v>49.998899999999999</v>
      </c>
      <c r="AZ6" s="4"/>
      <c r="BA6">
        <f t="shared" si="16"/>
        <v>0</v>
      </c>
      <c r="BB6">
        <f t="shared" si="17"/>
        <v>0</v>
      </c>
    </row>
    <row r="7" spans="1:54">
      <c r="A7" s="4">
        <v>70.024699999999996</v>
      </c>
      <c r="B7" s="4"/>
      <c r="C7">
        <f t="shared" si="0"/>
        <v>0</v>
      </c>
      <c r="D7">
        <f t="shared" si="3"/>
        <v>0</v>
      </c>
      <c r="F7" s="4"/>
      <c r="G7" s="4"/>
      <c r="H7">
        <f t="shared" si="4"/>
        <v>0</v>
      </c>
      <c r="I7">
        <f t="shared" si="5"/>
        <v>0</v>
      </c>
      <c r="K7" s="4">
        <v>70.005300000000005</v>
      </c>
      <c r="L7" s="4"/>
      <c r="M7">
        <f t="shared" si="1"/>
        <v>0</v>
      </c>
      <c r="N7">
        <f>M7*($M$15 + $M$16*EXP(-(K7-$M$20)/$M$17)+$M$18*EXP(-(K7-$M$20)/$M$19))*2</f>
        <v>0</v>
      </c>
      <c r="P7" s="4"/>
      <c r="Q7" s="4"/>
      <c r="R7">
        <f t="shared" si="6"/>
        <v>0</v>
      </c>
      <c r="S7">
        <f t="shared" si="7"/>
        <v>0</v>
      </c>
      <c r="U7" s="4"/>
      <c r="V7" s="4"/>
      <c r="W7">
        <f t="shared" si="8"/>
        <v>0</v>
      </c>
      <c r="X7">
        <f t="shared" si="9"/>
        <v>0</v>
      </c>
      <c r="Z7" s="4">
        <v>70.011099999999999</v>
      </c>
      <c r="AA7" s="4"/>
      <c r="AB7">
        <f t="shared" si="10"/>
        <v>0</v>
      </c>
      <c r="AC7">
        <f t="shared" si="11"/>
        <v>0</v>
      </c>
      <c r="AE7" s="4"/>
      <c r="AF7" s="4"/>
      <c r="AG7">
        <f t="shared" si="12"/>
        <v>0</v>
      </c>
      <c r="AH7">
        <f t="shared" si="13"/>
        <v>0</v>
      </c>
      <c r="AJ7" s="4">
        <v>70.029899999999998</v>
      </c>
      <c r="AK7" s="4"/>
      <c r="AL7" s="3">
        <f t="shared" si="2"/>
        <v>0</v>
      </c>
      <c r="AM7">
        <f>AL7*($AL$15 + $AL$16*EXP(-(AJ7-$AL$20)/$AL$17)+$AL$18*EXP(-(AJ7-$AL$20)/$AL$19))*2</f>
        <v>0</v>
      </c>
      <c r="AO7" s="4"/>
      <c r="AP7" s="4"/>
      <c r="AQ7" s="3">
        <f t="shared" si="14"/>
        <v>0</v>
      </c>
      <c r="AR7">
        <f>AQ7*($AV$15 + $AV$16*EXP(-(AO7-$AV$20)/$AV$17)+$AV$18*EXP(-(AO7-$AV$20)/$AV$19))*2</f>
        <v>0</v>
      </c>
      <c r="AT7" s="4">
        <v>70.017799999999994</v>
      </c>
      <c r="AU7" s="4"/>
      <c r="AV7" s="3">
        <f t="shared" si="15"/>
        <v>0</v>
      </c>
      <c r="AW7">
        <f>AV7*($AV$15 + $AV$16*EXP(-(AT7-$AV$20)/$AV$17)+$AV$18*EXP(-(AT7-$AV$20)/$AV$19))*2</f>
        <v>0</v>
      </c>
      <c r="AY7" s="4">
        <v>70.036600000000007</v>
      </c>
      <c r="AZ7" s="4"/>
      <c r="BA7">
        <f t="shared" si="16"/>
        <v>0</v>
      </c>
      <c r="BB7">
        <f t="shared" si="17"/>
        <v>0</v>
      </c>
    </row>
    <row r="8" spans="1:54">
      <c r="A8" s="4">
        <v>100.0535</v>
      </c>
      <c r="B8" s="4"/>
      <c r="C8">
        <f t="shared" si="0"/>
        <v>0</v>
      </c>
      <c r="D8">
        <f t="shared" si="3"/>
        <v>0</v>
      </c>
      <c r="F8" s="4"/>
      <c r="G8" s="4"/>
      <c r="H8">
        <f>G8/($G$15 + $G$16*EXP(-(F8-$G$20)/$G$17)+$G$18*EXP(-(F8-$G$20)/$G$19))</f>
        <v>0</v>
      </c>
      <c r="I8">
        <f t="shared" si="5"/>
        <v>0</v>
      </c>
      <c r="K8" s="4">
        <v>100.0016</v>
      </c>
      <c r="L8" s="4"/>
      <c r="M8">
        <f t="shared" si="1"/>
        <v>0</v>
      </c>
      <c r="N8">
        <f>M8*($M$15 + $M$16*EXP(-(K8-$M$20)/$M$17)+$M$18*EXP(-(K8-$M$20)/$M$19))*2</f>
        <v>0</v>
      </c>
      <c r="P8" s="4"/>
      <c r="Q8" s="4"/>
      <c r="R8">
        <f>Q8/($Q$15 + $Q$16*EXP(-(P8-$Q$20)/$Q$17)+$Q$18*EXP(-(P8-$Q$20)/$Q$19))</f>
        <v>0</v>
      </c>
      <c r="S8">
        <f t="shared" si="7"/>
        <v>0</v>
      </c>
      <c r="U8" s="4"/>
      <c r="V8" s="4"/>
      <c r="W8">
        <f t="shared" si="8"/>
        <v>0</v>
      </c>
      <c r="X8">
        <f t="shared" si="9"/>
        <v>0</v>
      </c>
      <c r="Z8" s="4">
        <v>100.0258</v>
      </c>
      <c r="AA8" s="4"/>
      <c r="AB8">
        <f t="shared" si="10"/>
        <v>0</v>
      </c>
      <c r="AC8">
        <f t="shared" si="11"/>
        <v>0</v>
      </c>
      <c r="AE8" s="4"/>
      <c r="AF8" s="4"/>
      <c r="AG8">
        <f t="shared" si="12"/>
        <v>0</v>
      </c>
      <c r="AH8">
        <f t="shared" si="13"/>
        <v>0</v>
      </c>
      <c r="AJ8" s="4">
        <v>100.018</v>
      </c>
      <c r="AK8" s="4"/>
      <c r="AL8">
        <f t="shared" si="2"/>
        <v>0</v>
      </c>
      <c r="AM8">
        <f>AL8*($AL$15 + $AL$16*EXP(-(AJ8-$AL$20)/$AL$17)+$AL$18*EXP(-(AJ8-$AL$20)/$AL$19))*2</f>
        <v>0</v>
      </c>
      <c r="AO8" s="4"/>
      <c r="AP8" s="4"/>
      <c r="AQ8">
        <f t="shared" si="14"/>
        <v>0</v>
      </c>
      <c r="AR8">
        <f>AQ8*($AV$15 + $AV$16*EXP(-(AO8-$AV$20)/$AV$17)+$AV$18*EXP(-(AO8-$AV$20)/$AV$19))*2</f>
        <v>0</v>
      </c>
      <c r="AT8" s="4">
        <v>99.965500000000006</v>
      </c>
      <c r="AU8" s="4"/>
      <c r="AV8">
        <f t="shared" si="15"/>
        <v>0</v>
      </c>
      <c r="AW8">
        <f>AV8*($AV$15 + $AV$16*EXP(-(AT8-$AV$20)/$AV$17)+$AV$18*EXP(-(AT8-$AV$20)/$AV$19))*2</f>
        <v>0</v>
      </c>
      <c r="AY8" s="4">
        <v>100.0183</v>
      </c>
      <c r="AZ8" s="4"/>
      <c r="BA8">
        <f t="shared" si="16"/>
        <v>0</v>
      </c>
      <c r="BB8">
        <f t="shared" si="17"/>
        <v>0</v>
      </c>
    </row>
    <row r="10" spans="1:54">
      <c r="A10" t="s">
        <v>26</v>
      </c>
    </row>
    <row r="11" spans="1:54">
      <c r="A11" s="5" t="s">
        <v>32</v>
      </c>
    </row>
    <row r="13" spans="1:54">
      <c r="A13" t="s">
        <v>21</v>
      </c>
      <c r="B13" t="s">
        <v>31</v>
      </c>
    </row>
    <row r="14" spans="1:54">
      <c r="A14" t="s">
        <v>25</v>
      </c>
      <c r="B14" t="s">
        <v>11</v>
      </c>
      <c r="C14" t="s">
        <v>10</v>
      </c>
      <c r="F14" t="s">
        <v>25</v>
      </c>
      <c r="G14" t="s">
        <v>11</v>
      </c>
      <c r="H14" t="s">
        <v>10</v>
      </c>
      <c r="K14" t="s">
        <v>25</v>
      </c>
      <c r="L14" t="s">
        <v>11</v>
      </c>
      <c r="M14" t="s">
        <v>10</v>
      </c>
      <c r="P14" t="s">
        <v>25</v>
      </c>
      <c r="Q14" t="s">
        <v>11</v>
      </c>
      <c r="R14" t="s">
        <v>10</v>
      </c>
      <c r="U14" t="s">
        <v>25</v>
      </c>
      <c r="V14" t="s">
        <v>11</v>
      </c>
      <c r="W14" t="s">
        <v>10</v>
      </c>
      <c r="Z14" t="s">
        <v>25</v>
      </c>
      <c r="AA14" t="s">
        <v>11</v>
      </c>
      <c r="AB14" t="s">
        <v>10</v>
      </c>
      <c r="AE14" t="s">
        <v>25</v>
      </c>
      <c r="AF14" t="s">
        <v>11</v>
      </c>
      <c r="AG14" t="s">
        <v>10</v>
      </c>
      <c r="AJ14" t="s">
        <v>25</v>
      </c>
      <c r="AK14" t="s">
        <v>11</v>
      </c>
      <c r="AL14" t="s">
        <v>10</v>
      </c>
      <c r="AO14" t="s">
        <v>25</v>
      </c>
      <c r="AP14" t="s">
        <v>11</v>
      </c>
      <c r="AQ14" t="s">
        <v>10</v>
      </c>
      <c r="AT14" t="s">
        <v>25</v>
      </c>
      <c r="AU14" t="s">
        <v>11</v>
      </c>
      <c r="AV14" t="s">
        <v>10</v>
      </c>
      <c r="AY14" t="s">
        <v>25</v>
      </c>
      <c r="AZ14" t="s">
        <v>11</v>
      </c>
      <c r="BA14" t="s">
        <v>10</v>
      </c>
    </row>
    <row r="15" spans="1:54">
      <c r="A15" t="s">
        <v>3</v>
      </c>
      <c r="B15">
        <v>6.5002999999999997E-3</v>
      </c>
      <c r="C15">
        <v>2.5134E-2</v>
      </c>
      <c r="F15" t="s">
        <v>3</v>
      </c>
      <c r="G15">
        <v>6.6184E-3</v>
      </c>
      <c r="H15">
        <v>2.5815999999999999E-2</v>
      </c>
      <c r="K15" t="s">
        <v>3</v>
      </c>
      <c r="L15">
        <v>6.4492999999999998E-3</v>
      </c>
      <c r="M15">
        <v>2.4036999999999999E-2</v>
      </c>
      <c r="P15" t="s">
        <v>3</v>
      </c>
      <c r="Q15">
        <v>6.3109999999999998E-3</v>
      </c>
      <c r="R15">
        <v>2.6741000000000001E-2</v>
      </c>
      <c r="U15" t="s">
        <v>3</v>
      </c>
      <c r="V15">
        <v>6.3851999999999997E-3</v>
      </c>
      <c r="W15">
        <v>2.5432E-2</v>
      </c>
      <c r="Z15" t="s">
        <v>3</v>
      </c>
      <c r="AA15">
        <v>6.9426999999999996E-3</v>
      </c>
      <c r="AB15">
        <v>2.5134E-2</v>
      </c>
      <c r="AE15" t="s">
        <v>3</v>
      </c>
      <c r="AF15">
        <v>6.9709000000000004E-3</v>
      </c>
      <c r="AG15">
        <v>2.4136999999999999E-2</v>
      </c>
      <c r="AJ15" t="s">
        <v>3</v>
      </c>
      <c r="AK15">
        <v>6.6588000000000003E-3</v>
      </c>
      <c r="AL15">
        <v>2.4473999999999999E-2</v>
      </c>
      <c r="AO15" t="s">
        <v>3</v>
      </c>
      <c r="AP15">
        <v>6.3337000000000003E-3</v>
      </c>
      <c r="AQ15">
        <v>2.3081999999999998E-2</v>
      </c>
      <c r="AT15" t="s">
        <v>3</v>
      </c>
      <c r="AU15">
        <v>6.4111000000000003E-3</v>
      </c>
      <c r="AV15">
        <v>2.4461E-2</v>
      </c>
      <c r="AY15" t="s">
        <v>3</v>
      </c>
      <c r="AZ15">
        <v>6.6043999999999999E-3</v>
      </c>
      <c r="BA15">
        <v>2.4445000000000001E-2</v>
      </c>
    </row>
    <row r="16" spans="1:54">
      <c r="A16" t="s">
        <v>4</v>
      </c>
      <c r="B16">
        <v>-1.482E-3</v>
      </c>
      <c r="C16">
        <v>-1.2622E-2</v>
      </c>
      <c r="F16" t="s">
        <v>4</v>
      </c>
      <c r="G16">
        <v>-1.4541000000000001E-3</v>
      </c>
      <c r="H16">
        <v>-1.3004E-2</v>
      </c>
      <c r="K16" t="s">
        <v>4</v>
      </c>
      <c r="L16">
        <v>-1.4778E-3</v>
      </c>
      <c r="M16">
        <v>-1.2011000000000001E-2</v>
      </c>
      <c r="P16" t="s">
        <v>4</v>
      </c>
      <c r="Q16">
        <v>-1.3163999999999999E-3</v>
      </c>
      <c r="R16">
        <v>-1.363E-2</v>
      </c>
      <c r="U16" t="s">
        <v>4</v>
      </c>
      <c r="V16">
        <v>-1.3538000000000001E-3</v>
      </c>
      <c r="W16">
        <v>-1.2713E-2</v>
      </c>
      <c r="Z16" t="s">
        <v>4</v>
      </c>
      <c r="AA16">
        <v>-1.6436000000000001E-3</v>
      </c>
      <c r="AB16">
        <v>-1.2622E-2</v>
      </c>
      <c r="AE16" t="s">
        <v>4</v>
      </c>
      <c r="AF16">
        <v>-1.6835999999999999E-3</v>
      </c>
      <c r="AG16">
        <v>-1.2083E-2</v>
      </c>
      <c r="AJ16" t="s">
        <v>4</v>
      </c>
      <c r="AK16">
        <v>-1.5150000000000001E-3</v>
      </c>
      <c r="AL16">
        <v>-1.2303E-2</v>
      </c>
      <c r="AO16" t="s">
        <v>4</v>
      </c>
      <c r="AP16">
        <v>-1.2022999999999999E-3</v>
      </c>
      <c r="AQ16">
        <v>-1.1601E-2</v>
      </c>
      <c r="AT16" t="s">
        <v>4</v>
      </c>
      <c r="AU16">
        <v>-1.2712000000000001E-3</v>
      </c>
      <c r="AV16">
        <v>-1.2295E-2</v>
      </c>
      <c r="AY16" t="s">
        <v>4</v>
      </c>
      <c r="AZ16">
        <v>-1.3366999999999999E-3</v>
      </c>
      <c r="BA16">
        <v>-1.2352999999999999E-2</v>
      </c>
    </row>
    <row r="17" spans="1:53">
      <c r="A17" t="s">
        <v>5</v>
      </c>
      <c r="B17">
        <v>8.1946999999999992</v>
      </c>
      <c r="C17">
        <v>136.03</v>
      </c>
      <c r="F17" t="s">
        <v>5</v>
      </c>
      <c r="G17">
        <v>8.1959999999999997</v>
      </c>
      <c r="H17">
        <v>131.47</v>
      </c>
      <c r="K17" t="s">
        <v>5</v>
      </c>
      <c r="L17">
        <v>8.7093000000000007</v>
      </c>
      <c r="M17">
        <v>82.734999999999999</v>
      </c>
      <c r="P17" t="s">
        <v>5</v>
      </c>
      <c r="Q17">
        <v>8.0915999999999997</v>
      </c>
      <c r="R17">
        <v>158.37</v>
      </c>
      <c r="U17" t="s">
        <v>5</v>
      </c>
      <c r="V17">
        <v>8.5117999999999991</v>
      </c>
      <c r="W17">
        <v>70.831000000000003</v>
      </c>
      <c r="Z17" t="s">
        <v>5</v>
      </c>
      <c r="AA17">
        <v>10.385999999999999</v>
      </c>
      <c r="AB17">
        <v>136.03</v>
      </c>
      <c r="AE17" t="s">
        <v>5</v>
      </c>
      <c r="AF17">
        <v>10.868</v>
      </c>
      <c r="AG17">
        <v>123.73</v>
      </c>
      <c r="AJ17" t="s">
        <v>5</v>
      </c>
      <c r="AK17">
        <v>10.583</v>
      </c>
      <c r="AL17">
        <v>82.5</v>
      </c>
      <c r="AO17" t="s">
        <v>5</v>
      </c>
      <c r="AP17">
        <v>8.3945000000000007</v>
      </c>
      <c r="AQ17">
        <v>101.36</v>
      </c>
      <c r="AT17" t="s">
        <v>5</v>
      </c>
      <c r="AU17">
        <v>9.6111000000000004</v>
      </c>
      <c r="AV17">
        <v>148.87</v>
      </c>
      <c r="AY17" t="s">
        <v>5</v>
      </c>
      <c r="AZ17">
        <v>11.343999999999999</v>
      </c>
      <c r="BA17">
        <v>172.71</v>
      </c>
    </row>
    <row r="18" spans="1:53">
      <c r="A18" t="s">
        <v>6</v>
      </c>
      <c r="B18">
        <v>-4.7384000000000003E-3</v>
      </c>
      <c r="C18">
        <v>-1.2203E-2</v>
      </c>
      <c r="F18" t="s">
        <v>6</v>
      </c>
      <c r="G18">
        <v>-4.8885999999999999E-3</v>
      </c>
      <c r="H18">
        <v>-1.2475E-2</v>
      </c>
      <c r="K18" t="s">
        <v>6</v>
      </c>
      <c r="L18">
        <v>-4.7009E-3</v>
      </c>
      <c r="M18">
        <v>-1.1662E-2</v>
      </c>
      <c r="P18" t="s">
        <v>6</v>
      </c>
      <c r="Q18">
        <v>-4.7308000000000003E-3</v>
      </c>
      <c r="R18">
        <v>-1.2798E-2</v>
      </c>
      <c r="U18" t="s">
        <v>6</v>
      </c>
      <c r="V18">
        <v>-4.7774999999999996E-3</v>
      </c>
      <c r="W18">
        <v>-1.2407E-2</v>
      </c>
      <c r="Z18" t="s">
        <v>6</v>
      </c>
      <c r="AA18">
        <v>-5.0479000000000001E-3</v>
      </c>
      <c r="AB18">
        <v>-1.2203E-2</v>
      </c>
      <c r="AE18" t="s">
        <v>6</v>
      </c>
      <c r="AF18">
        <v>-5.0499000000000004E-3</v>
      </c>
      <c r="AG18">
        <v>-1.1766E-2</v>
      </c>
      <c r="AJ18" t="s">
        <v>6</v>
      </c>
      <c r="AK18">
        <v>-4.9135000000000003E-3</v>
      </c>
      <c r="AL18">
        <v>-1.1896E-2</v>
      </c>
      <c r="AO18" t="s">
        <v>6</v>
      </c>
      <c r="AP18">
        <v>-4.9106999999999996E-3</v>
      </c>
      <c r="AQ18">
        <v>-1.1212E-2</v>
      </c>
      <c r="AT18" t="s">
        <v>6</v>
      </c>
      <c r="AU18">
        <v>-4.9188000000000001E-3</v>
      </c>
      <c r="AV18">
        <v>-1.1892E-2</v>
      </c>
      <c r="AY18" t="s">
        <v>6</v>
      </c>
      <c r="AZ18">
        <v>-5.0714000000000002E-3</v>
      </c>
      <c r="BA18">
        <v>-1.1847999999999999E-2</v>
      </c>
    </row>
    <row r="19" spans="1:53">
      <c r="A19" t="s">
        <v>7</v>
      </c>
      <c r="B19">
        <v>72.11</v>
      </c>
      <c r="C19">
        <v>76.102999999999994</v>
      </c>
      <c r="F19" t="s">
        <v>7</v>
      </c>
      <c r="G19">
        <v>76.757000000000005</v>
      </c>
      <c r="H19">
        <v>66.128</v>
      </c>
      <c r="K19" t="s">
        <v>7</v>
      </c>
      <c r="L19">
        <v>73.929000000000002</v>
      </c>
      <c r="M19">
        <v>88.281999999999996</v>
      </c>
      <c r="P19" t="s">
        <v>7</v>
      </c>
      <c r="Q19">
        <v>68.588999999999999</v>
      </c>
      <c r="R19">
        <v>66.703000000000003</v>
      </c>
      <c r="U19" t="s">
        <v>7</v>
      </c>
      <c r="V19">
        <v>72.790999999999997</v>
      </c>
      <c r="W19">
        <v>143.11000000000001</v>
      </c>
      <c r="Z19" t="s">
        <v>7</v>
      </c>
      <c r="AA19">
        <v>97.405000000000001</v>
      </c>
      <c r="AB19">
        <v>76.102999999999994</v>
      </c>
      <c r="AE19" t="s">
        <v>7</v>
      </c>
      <c r="AF19">
        <v>101.82</v>
      </c>
      <c r="AG19">
        <v>78.665000000000006</v>
      </c>
      <c r="AJ19" t="s">
        <v>7</v>
      </c>
      <c r="AK19">
        <v>90.453000000000003</v>
      </c>
      <c r="AL19">
        <v>138.86000000000001</v>
      </c>
      <c r="AO19" t="s">
        <v>7</v>
      </c>
      <c r="AP19">
        <v>75.798000000000002</v>
      </c>
      <c r="AQ19">
        <v>95.926000000000002</v>
      </c>
      <c r="AT19" t="s">
        <v>7</v>
      </c>
      <c r="AU19">
        <v>80.768000000000001</v>
      </c>
      <c r="AV19">
        <v>85.361999999999995</v>
      </c>
      <c r="AY19" t="s">
        <v>7</v>
      </c>
      <c r="AZ19">
        <v>96.24</v>
      </c>
      <c r="BA19">
        <v>97.78</v>
      </c>
    </row>
    <row r="20" spans="1:53">
      <c r="A20" t="s">
        <v>8</v>
      </c>
      <c r="B20">
        <v>0.95409999999999995</v>
      </c>
      <c r="C20">
        <v>1.0175000000000001</v>
      </c>
      <c r="F20" t="s">
        <v>8</v>
      </c>
      <c r="G20">
        <v>0.96909999999999996</v>
      </c>
      <c r="H20">
        <v>1.0123</v>
      </c>
      <c r="K20" t="s">
        <v>8</v>
      </c>
      <c r="L20">
        <v>0.97119999999999995</v>
      </c>
      <c r="M20">
        <v>1.0195000000000001</v>
      </c>
      <c r="P20" t="s">
        <v>8</v>
      </c>
      <c r="Q20">
        <v>0.96960000000000002</v>
      </c>
      <c r="R20">
        <v>1.0263</v>
      </c>
      <c r="U20" t="s">
        <v>8</v>
      </c>
      <c r="V20">
        <v>0.96209999999999996</v>
      </c>
      <c r="W20">
        <v>1.0182</v>
      </c>
      <c r="Z20" t="s">
        <v>8</v>
      </c>
      <c r="AA20">
        <v>0.96640000000000004</v>
      </c>
      <c r="AB20">
        <v>1.0175000000000001</v>
      </c>
      <c r="AE20" t="s">
        <v>8</v>
      </c>
      <c r="AF20">
        <v>0.9506</v>
      </c>
      <c r="AG20">
        <v>1.0265</v>
      </c>
      <c r="AJ20" t="s">
        <v>8</v>
      </c>
      <c r="AK20">
        <v>0.9708</v>
      </c>
      <c r="AL20">
        <v>1.0181</v>
      </c>
      <c r="AO20" t="s">
        <v>8</v>
      </c>
      <c r="AP20">
        <v>0.96319999999999995</v>
      </c>
      <c r="AQ20">
        <v>1.0185</v>
      </c>
      <c r="AT20" t="s">
        <v>8</v>
      </c>
      <c r="AU20">
        <v>0.96960000000000002</v>
      </c>
      <c r="AV20">
        <v>1.0255000000000001</v>
      </c>
      <c r="AY20" t="s">
        <v>8</v>
      </c>
      <c r="AZ20">
        <v>0.9768</v>
      </c>
      <c r="BA20">
        <v>1.0161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H2</vt:lpstr>
      <vt:lpstr>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2015-06-05T18:19:34Z</dcterms:created>
  <dcterms:modified xsi:type="dcterms:W3CDTF">2021-01-21T04:49:36Z</dcterms:modified>
</cp:coreProperties>
</file>