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9A8F940B-6A75-4F2A-A196-8553B3ACD329}" xr6:coauthVersionLast="47" xr6:coauthVersionMax="47" xr10:uidLastSave="{00000000-0000-0000-0000-000000000000}"/>
  <bookViews>
    <workbookView xWindow="0" yWindow="2655" windowWidth="28515" windowHeight="12825" xr2:uid="{FF9DD033-10A4-49A1-A50C-94589F38F1DA}"/>
  </bookViews>
  <sheets>
    <sheet name="smatb" sheetId="4" r:id="rId1"/>
    <sheet name="Lammps" sheetId="3" r:id="rId2"/>
    <sheet name="CP2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4" l="1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43" i="4"/>
  <c r="D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43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18" i="4"/>
  <c r="C43" i="4"/>
  <c r="I44" i="4"/>
  <c r="J44" i="4" s="1"/>
  <c r="I45" i="4"/>
  <c r="I46" i="4"/>
  <c r="I47" i="4"/>
  <c r="I48" i="4"/>
  <c r="I49" i="4"/>
  <c r="J49" i="4" s="1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J69" i="4" s="1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J83" i="4" s="1"/>
  <c r="I84" i="4"/>
  <c r="J84" i="4" s="1"/>
  <c r="I85" i="4"/>
  <c r="I86" i="4"/>
  <c r="I87" i="4"/>
  <c r="I88" i="4"/>
  <c r="I89" i="4"/>
  <c r="J89" i="4" s="1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J103" i="4" s="1"/>
  <c r="I104" i="4"/>
  <c r="J104" i="4" s="1"/>
  <c r="I105" i="4"/>
  <c r="I106" i="4"/>
  <c r="I107" i="4"/>
  <c r="I108" i="4"/>
  <c r="I109" i="4"/>
  <c r="J109" i="4" s="1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J123" i="4" s="1"/>
  <c r="I124" i="4"/>
  <c r="I125" i="4"/>
  <c r="I126" i="4"/>
  <c r="I127" i="4"/>
  <c r="I128" i="4"/>
  <c r="I129" i="4"/>
  <c r="J129" i="4" s="1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J143" i="4" s="1"/>
  <c r="I144" i="4"/>
  <c r="I145" i="4"/>
  <c r="I146" i="4"/>
  <c r="I147" i="4"/>
  <c r="I148" i="4"/>
  <c r="I149" i="4"/>
  <c r="J149" i="4" s="1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J163" i="4" s="1"/>
  <c r="I164" i="4"/>
  <c r="I165" i="4"/>
  <c r="I166" i="4"/>
  <c r="I167" i="4"/>
  <c r="I168" i="4"/>
  <c r="I169" i="4"/>
  <c r="J169" i="4" s="1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J183" i="4" s="1"/>
  <c r="I184" i="4"/>
  <c r="I185" i="4"/>
  <c r="I186" i="4"/>
  <c r="I187" i="4"/>
  <c r="I188" i="4"/>
  <c r="I189" i="4"/>
  <c r="J189" i="4" s="1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J209" i="4" s="1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J223" i="4" s="1"/>
  <c r="I224" i="4"/>
  <c r="I225" i="4"/>
  <c r="I226" i="4"/>
  <c r="I227" i="4"/>
  <c r="I228" i="4"/>
  <c r="I229" i="4"/>
  <c r="J229" i="4" s="1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J243" i="4" s="1"/>
  <c r="I244" i="4"/>
  <c r="I245" i="4"/>
  <c r="I246" i="4"/>
  <c r="I247" i="4"/>
  <c r="I248" i="4"/>
  <c r="I249" i="4"/>
  <c r="J249" i="4" s="1"/>
  <c r="I250" i="4"/>
  <c r="I251" i="4"/>
  <c r="I252" i="4"/>
  <c r="I253" i="4"/>
  <c r="I254" i="4"/>
  <c r="I255" i="4"/>
  <c r="I256" i="4"/>
  <c r="I257" i="4"/>
  <c r="I258" i="4"/>
  <c r="I259" i="4"/>
  <c r="I260" i="4"/>
  <c r="I261" i="4"/>
  <c r="J261" i="4" s="1"/>
  <c r="I262" i="4"/>
  <c r="I263" i="4"/>
  <c r="J263" i="4" s="1"/>
  <c r="I264" i="4"/>
  <c r="I265" i="4"/>
  <c r="I266" i="4"/>
  <c r="I267" i="4"/>
  <c r="I268" i="4"/>
  <c r="I269" i="4"/>
  <c r="J269" i="4" s="1"/>
  <c r="I270" i="4"/>
  <c r="I271" i="4"/>
  <c r="I272" i="4"/>
  <c r="I273" i="4"/>
  <c r="I274" i="4"/>
  <c r="I275" i="4"/>
  <c r="I276" i="4"/>
  <c r="I277" i="4"/>
  <c r="I278" i="4"/>
  <c r="I43" i="4"/>
  <c r="J72" i="4"/>
  <c r="J63" i="4"/>
  <c r="C44" i="4"/>
  <c r="C45" i="4"/>
  <c r="C46" i="4"/>
  <c r="C47" i="4"/>
  <c r="C48" i="4"/>
  <c r="C49" i="4"/>
  <c r="C50" i="4"/>
  <c r="C51" i="4"/>
  <c r="C52" i="4"/>
  <c r="C53" i="4"/>
  <c r="C54" i="4"/>
  <c r="D54" i="4" s="1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D74" i="4" s="1"/>
  <c r="C75" i="4"/>
  <c r="D75" i="4" s="1"/>
  <c r="C76" i="4"/>
  <c r="C77" i="4"/>
  <c r="D77" i="4" s="1"/>
  <c r="C78" i="4"/>
  <c r="C79" i="4"/>
  <c r="C80" i="4"/>
  <c r="C81" i="4"/>
  <c r="C82" i="4"/>
  <c r="C83" i="4"/>
  <c r="C84" i="4"/>
  <c r="C85" i="4"/>
  <c r="C86" i="4"/>
  <c r="C87" i="4"/>
  <c r="C88" i="4"/>
  <c r="D88" i="4" s="1"/>
  <c r="C89" i="4"/>
  <c r="C90" i="4"/>
  <c r="C91" i="4"/>
  <c r="C92" i="4"/>
  <c r="C93" i="4"/>
  <c r="D93" i="4" s="1"/>
  <c r="C94" i="4"/>
  <c r="C95" i="4"/>
  <c r="C96" i="4"/>
  <c r="C97" i="4"/>
  <c r="D97" i="4" s="1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D157" i="4" s="1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D248" i="4" s="1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N13" i="4"/>
  <c r="N3" i="4" s="1"/>
  <c r="E31" i="4"/>
  <c r="F31" i="4"/>
  <c r="D29" i="4"/>
  <c r="L31" i="4"/>
  <c r="J30" i="4"/>
  <c r="I30" i="4"/>
  <c r="B19" i="4"/>
  <c r="I24" i="4"/>
  <c r="I29" i="4" s="1"/>
  <c r="G24" i="4"/>
  <c r="F24" i="4"/>
  <c r="M25" i="4"/>
  <c r="M36" i="4" s="1"/>
  <c r="M26" i="4"/>
  <c r="M31" i="4" s="1"/>
  <c r="L26" i="4"/>
  <c r="L37" i="4" s="1"/>
  <c r="L25" i="4"/>
  <c r="L36" i="4" s="1"/>
  <c r="M24" i="4"/>
  <c r="M35" i="4" s="1"/>
  <c r="L24" i="4"/>
  <c r="L35" i="4" s="1"/>
  <c r="N17" i="4"/>
  <c r="N7" i="4"/>
  <c r="D25" i="4" s="1"/>
  <c r="D36" i="4" s="1"/>
  <c r="H26" i="4"/>
  <c r="H31" i="4" s="1"/>
  <c r="H24" i="4"/>
  <c r="H29" i="4" s="1"/>
  <c r="G26" i="4"/>
  <c r="G31" i="4" s="1"/>
  <c r="F36" i="4"/>
  <c r="E26" i="4"/>
  <c r="E24" i="4"/>
  <c r="E29" i="4" s="1"/>
  <c r="D26" i="4"/>
  <c r="D24" i="4"/>
  <c r="N16" i="4"/>
  <c r="K12" i="4"/>
  <c r="K13" i="4"/>
  <c r="E12" i="4"/>
  <c r="E13" i="4"/>
  <c r="K14" i="4"/>
  <c r="E14" i="4"/>
  <c r="N6" i="4"/>
  <c r="N5" i="4"/>
  <c r="E25" i="4" s="1"/>
  <c r="E36" i="4" s="1"/>
  <c r="H19" i="4"/>
  <c r="J26" i="4" s="1"/>
  <c r="J31" i="4" s="1"/>
  <c r="H18" i="4"/>
  <c r="I26" i="4" s="1"/>
  <c r="I31" i="4" s="1"/>
  <c r="H17" i="4"/>
  <c r="H16" i="4"/>
  <c r="H15" i="4"/>
  <c r="H14" i="4"/>
  <c r="B15" i="4"/>
  <c r="B14" i="4"/>
  <c r="B17" i="4"/>
  <c r="B16" i="4"/>
  <c r="Q11" i="4"/>
  <c r="Q9" i="4"/>
  <c r="Q6" i="4"/>
  <c r="P30" i="3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K7" i="1"/>
  <c r="K6" i="1"/>
  <c r="K12" i="1"/>
  <c r="K4" i="1" s="1"/>
  <c r="K11" i="1"/>
  <c r="K2" i="1" s="1"/>
  <c r="K10" i="1"/>
  <c r="Q10" i="1" s="1"/>
  <c r="K9" i="1"/>
  <c r="Q9" i="1" s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E13" i="1"/>
  <c r="E15" i="1"/>
  <c r="E14" i="1"/>
  <c r="E10" i="1"/>
  <c r="N10" i="1" s="1"/>
  <c r="E9" i="1"/>
  <c r="N29" i="1" s="1"/>
  <c r="E8" i="1"/>
  <c r="N28" i="1" s="1"/>
  <c r="J240" i="4" l="1"/>
  <c r="J180" i="4"/>
  <c r="J140" i="4"/>
  <c r="J100" i="4"/>
  <c r="J60" i="4"/>
  <c r="J179" i="4"/>
  <c r="J59" i="4"/>
  <c r="J220" i="4"/>
  <c r="J160" i="4"/>
  <c r="J120" i="4"/>
  <c r="J259" i="4"/>
  <c r="J239" i="4"/>
  <c r="J219" i="4"/>
  <c r="J199" i="4"/>
  <c r="J159" i="4"/>
  <c r="J139" i="4"/>
  <c r="J119" i="4"/>
  <c r="J99" i="4"/>
  <c r="J79" i="4"/>
  <c r="J260" i="4"/>
  <c r="J136" i="4"/>
  <c r="J56" i="4"/>
  <c r="J214" i="4"/>
  <c r="J80" i="4"/>
  <c r="J236" i="4"/>
  <c r="J96" i="4"/>
  <c r="J254" i="4"/>
  <c r="J174" i="4"/>
  <c r="J134" i="4"/>
  <c r="J94" i="4"/>
  <c r="J54" i="4"/>
  <c r="J273" i="4"/>
  <c r="J113" i="4"/>
  <c r="J73" i="4"/>
  <c r="J271" i="4"/>
  <c r="J251" i="4"/>
  <c r="J200" i="4"/>
  <c r="J216" i="4"/>
  <c r="J176" i="4"/>
  <c r="J156" i="4"/>
  <c r="J76" i="4"/>
  <c r="J274" i="4"/>
  <c r="J234" i="4"/>
  <c r="J194" i="4"/>
  <c r="J154" i="4"/>
  <c r="J114" i="4"/>
  <c r="J74" i="4"/>
  <c r="J253" i="4"/>
  <c r="J173" i="4"/>
  <c r="J153" i="4"/>
  <c r="J133" i="4"/>
  <c r="J93" i="4"/>
  <c r="J53" i="4"/>
  <c r="J52" i="4"/>
  <c r="J270" i="4"/>
  <c r="J250" i="4"/>
  <c r="J230" i="4"/>
  <c r="J210" i="4"/>
  <c r="J190" i="4"/>
  <c r="J170" i="4"/>
  <c r="J150" i="4"/>
  <c r="J130" i="4"/>
  <c r="J110" i="4"/>
  <c r="J90" i="4"/>
  <c r="J70" i="4"/>
  <c r="J50" i="4"/>
  <c r="D278" i="4"/>
  <c r="D158" i="4"/>
  <c r="D138" i="4"/>
  <c r="D260" i="4"/>
  <c r="D220" i="4"/>
  <c r="D200" i="4"/>
  <c r="D259" i="4"/>
  <c r="D239" i="4"/>
  <c r="D199" i="4"/>
  <c r="D159" i="4"/>
  <c r="D139" i="4"/>
  <c r="D119" i="4"/>
  <c r="D99" i="4"/>
  <c r="D218" i="4"/>
  <c r="D198" i="4"/>
  <c r="D98" i="4"/>
  <c r="D257" i="4"/>
  <c r="D217" i="4"/>
  <c r="D197" i="4"/>
  <c r="D177" i="4"/>
  <c r="D137" i="4"/>
  <c r="D117" i="4"/>
  <c r="D57" i="4"/>
  <c r="D275" i="4"/>
  <c r="D255" i="4"/>
  <c r="D235" i="4"/>
  <c r="D215" i="4"/>
  <c r="D195" i="4"/>
  <c r="D175" i="4"/>
  <c r="D155" i="4"/>
  <c r="D135" i="4"/>
  <c r="D55" i="4"/>
  <c r="D238" i="4"/>
  <c r="D78" i="4"/>
  <c r="D258" i="4"/>
  <c r="D118" i="4"/>
  <c r="J233" i="4"/>
  <c r="J203" i="4"/>
  <c r="J213" i="4"/>
  <c r="J193" i="4"/>
  <c r="J64" i="4"/>
  <c r="J116" i="4"/>
  <c r="J196" i="4"/>
  <c r="D228" i="4"/>
  <c r="D208" i="4"/>
  <c r="G25" i="4"/>
  <c r="G36" i="4" s="1"/>
  <c r="D46" i="4"/>
  <c r="D265" i="4"/>
  <c r="D225" i="4"/>
  <c r="D165" i="4"/>
  <c r="D65" i="4"/>
  <c r="D224" i="4"/>
  <c r="D204" i="4"/>
  <c r="D84" i="4"/>
  <c r="D64" i="4"/>
  <c r="D44" i="4"/>
  <c r="D66" i="4"/>
  <c r="D205" i="4"/>
  <c r="D185" i="4"/>
  <c r="D125" i="4"/>
  <c r="D85" i="4"/>
  <c r="D45" i="4"/>
  <c r="J275" i="4"/>
  <c r="J255" i="4"/>
  <c r="J235" i="4"/>
  <c r="J215" i="4"/>
  <c r="J195" i="4"/>
  <c r="J175" i="4"/>
  <c r="J155" i="4"/>
  <c r="J135" i="4"/>
  <c r="J115" i="4"/>
  <c r="J95" i="4"/>
  <c r="J75" i="4"/>
  <c r="J55" i="4"/>
  <c r="D237" i="4"/>
  <c r="F37" i="4"/>
  <c r="D256" i="4"/>
  <c r="D196" i="4"/>
  <c r="D156" i="4"/>
  <c r="D116" i="4"/>
  <c r="D96" i="4"/>
  <c r="D56" i="4"/>
  <c r="D277" i="4"/>
  <c r="J241" i="4"/>
  <c r="J231" i="4"/>
  <c r="J221" i="4"/>
  <c r="J211" i="4"/>
  <c r="J201" i="4"/>
  <c r="J191" i="4"/>
  <c r="J181" i="4"/>
  <c r="J171" i="4"/>
  <c r="J161" i="4"/>
  <c r="J151" i="4"/>
  <c r="J141" i="4"/>
  <c r="J131" i="4"/>
  <c r="J121" i="4"/>
  <c r="J111" i="4"/>
  <c r="J101" i="4"/>
  <c r="J91" i="4"/>
  <c r="J81" i="4"/>
  <c r="J71" i="4"/>
  <c r="J61" i="4"/>
  <c r="J51" i="4"/>
  <c r="N14" i="4"/>
  <c r="P36" i="4" s="1"/>
  <c r="D51" i="4"/>
  <c r="D230" i="4"/>
  <c r="D190" i="4"/>
  <c r="D90" i="4"/>
  <c r="D50" i="4"/>
  <c r="D229" i="4"/>
  <c r="D169" i="4"/>
  <c r="D149" i="4"/>
  <c r="D129" i="4"/>
  <c r="D89" i="4"/>
  <c r="D69" i="4"/>
  <c r="D268" i="4"/>
  <c r="D188" i="4"/>
  <c r="D168" i="4"/>
  <c r="D148" i="4"/>
  <c r="D128" i="4"/>
  <c r="D68" i="4"/>
  <c r="D48" i="4"/>
  <c r="D209" i="4"/>
  <c r="D49" i="4"/>
  <c r="D267" i="4"/>
  <c r="D247" i="4"/>
  <c r="D227" i="4"/>
  <c r="D207" i="4"/>
  <c r="D187" i="4"/>
  <c r="D167" i="4"/>
  <c r="D147" i="4"/>
  <c r="D127" i="4"/>
  <c r="D107" i="4"/>
  <c r="D87" i="4"/>
  <c r="D67" i="4"/>
  <c r="D47" i="4"/>
  <c r="J277" i="4"/>
  <c r="J267" i="4"/>
  <c r="J257" i="4"/>
  <c r="J247" i="4"/>
  <c r="J237" i="4"/>
  <c r="J227" i="4"/>
  <c r="J217" i="4"/>
  <c r="J207" i="4"/>
  <c r="J197" i="4"/>
  <c r="J187" i="4"/>
  <c r="J177" i="4"/>
  <c r="J167" i="4"/>
  <c r="J157" i="4"/>
  <c r="J147" i="4"/>
  <c r="J137" i="4"/>
  <c r="J127" i="4"/>
  <c r="J117" i="4"/>
  <c r="J107" i="4"/>
  <c r="J97" i="4"/>
  <c r="J87" i="4"/>
  <c r="J77" i="4"/>
  <c r="J67" i="4"/>
  <c r="J57" i="4"/>
  <c r="J47" i="4"/>
  <c r="J276" i="4"/>
  <c r="J266" i="4"/>
  <c r="J256" i="4"/>
  <c r="J246" i="4"/>
  <c r="J226" i="4"/>
  <c r="J206" i="4"/>
  <c r="J186" i="4"/>
  <c r="J166" i="4"/>
  <c r="J146" i="4"/>
  <c r="J126" i="4"/>
  <c r="J106" i="4"/>
  <c r="J86" i="4"/>
  <c r="J66" i="4"/>
  <c r="J46" i="4"/>
  <c r="J265" i="4"/>
  <c r="J85" i="4"/>
  <c r="J245" i="4"/>
  <c r="J205" i="4"/>
  <c r="J165" i="4"/>
  <c r="J125" i="4"/>
  <c r="J105" i="4"/>
  <c r="J45" i="4"/>
  <c r="J264" i="4"/>
  <c r="J244" i="4"/>
  <c r="J204" i="4"/>
  <c r="J124" i="4"/>
  <c r="J225" i="4"/>
  <c r="J185" i="4"/>
  <c r="J145" i="4"/>
  <c r="J65" i="4"/>
  <c r="J224" i="4"/>
  <c r="J184" i="4"/>
  <c r="J164" i="4"/>
  <c r="J144" i="4"/>
  <c r="J278" i="4"/>
  <c r="J248" i="4"/>
  <c r="J228" i="4"/>
  <c r="J208" i="4"/>
  <c r="J178" i="4"/>
  <c r="J158" i="4"/>
  <c r="J138" i="4"/>
  <c r="J108" i="4"/>
  <c r="J88" i="4"/>
  <c r="J68" i="4"/>
  <c r="J48" i="4"/>
  <c r="J268" i="4"/>
  <c r="J238" i="4"/>
  <c r="J218" i="4"/>
  <c r="J198" i="4"/>
  <c r="J168" i="4"/>
  <c r="J148" i="4"/>
  <c r="J118" i="4"/>
  <c r="J98" i="4"/>
  <c r="J78" i="4"/>
  <c r="J58" i="4"/>
  <c r="J272" i="4"/>
  <c r="J262" i="4"/>
  <c r="J252" i="4"/>
  <c r="J242" i="4"/>
  <c r="J232" i="4"/>
  <c r="J222" i="4"/>
  <c r="J212" i="4"/>
  <c r="J202" i="4"/>
  <c r="J192" i="4"/>
  <c r="J182" i="4"/>
  <c r="J172" i="4"/>
  <c r="J162" i="4"/>
  <c r="J152" i="4"/>
  <c r="J142" i="4"/>
  <c r="J132" i="4"/>
  <c r="J122" i="4"/>
  <c r="J112" i="4"/>
  <c r="J102" i="4"/>
  <c r="J92" i="4"/>
  <c r="J82" i="4"/>
  <c r="J62" i="4"/>
  <c r="J258" i="4"/>
  <c r="J188" i="4"/>
  <c r="J128" i="4"/>
  <c r="J43" i="4"/>
  <c r="D263" i="4"/>
  <c r="D223" i="4"/>
  <c r="D183" i="4"/>
  <c r="D143" i="4"/>
  <c r="D73" i="4"/>
  <c r="D252" i="4"/>
  <c r="D72" i="4"/>
  <c r="D71" i="4"/>
  <c r="D270" i="4"/>
  <c r="D210" i="4"/>
  <c r="D110" i="4"/>
  <c r="D219" i="4"/>
  <c r="D179" i="4"/>
  <c r="D59" i="4"/>
  <c r="D213" i="4"/>
  <c r="D63" i="4"/>
  <c r="D272" i="4"/>
  <c r="D61" i="4"/>
  <c r="D250" i="4"/>
  <c r="D70" i="4"/>
  <c r="D178" i="4"/>
  <c r="D108" i="4"/>
  <c r="D58" i="4"/>
  <c r="D273" i="4"/>
  <c r="D233" i="4"/>
  <c r="D203" i="4"/>
  <c r="D163" i="4"/>
  <c r="D123" i="4"/>
  <c r="D83" i="4"/>
  <c r="D232" i="4"/>
  <c r="D62" i="4"/>
  <c r="D240" i="4"/>
  <c r="D150" i="4"/>
  <c r="D60" i="4"/>
  <c r="D253" i="4"/>
  <c r="D53" i="4"/>
  <c r="D170" i="4"/>
  <c r="D130" i="4"/>
  <c r="D100" i="4"/>
  <c r="D236" i="4"/>
  <c r="D216" i="4"/>
  <c r="D176" i="4"/>
  <c r="D136" i="4"/>
  <c r="D76" i="4"/>
  <c r="D243" i="4"/>
  <c r="D276" i="4"/>
  <c r="D245" i="4"/>
  <c r="D145" i="4"/>
  <c r="D115" i="4"/>
  <c r="D105" i="4"/>
  <c r="D103" i="4"/>
  <c r="D184" i="4"/>
  <c r="D193" i="4"/>
  <c r="D153" i="4"/>
  <c r="D140" i="4"/>
  <c r="D152" i="4"/>
  <c r="D124" i="4"/>
  <c r="D133" i="4"/>
  <c r="D212" i="4"/>
  <c r="D173" i="4"/>
  <c r="D120" i="4"/>
  <c r="D80" i="4"/>
  <c r="D144" i="4"/>
  <c r="D244" i="4"/>
  <c r="D104" i="4"/>
  <c r="D113" i="4"/>
  <c r="D160" i="4"/>
  <c r="D180" i="4"/>
  <c r="D164" i="4"/>
  <c r="D264" i="4"/>
  <c r="D249" i="4"/>
  <c r="D189" i="4"/>
  <c r="D262" i="4"/>
  <c r="D95" i="4"/>
  <c r="D241" i="4"/>
  <c r="D201" i="4"/>
  <c r="D181" i="4"/>
  <c r="D161" i="4"/>
  <c r="D141" i="4"/>
  <c r="D121" i="4"/>
  <c r="D162" i="4"/>
  <c r="D102" i="4"/>
  <c r="D261" i="4"/>
  <c r="D101" i="4"/>
  <c r="D81" i="4"/>
  <c r="D274" i="4"/>
  <c r="D254" i="4"/>
  <c r="D234" i="4"/>
  <c r="D214" i="4"/>
  <c r="D194" i="4"/>
  <c r="D174" i="4"/>
  <c r="D154" i="4"/>
  <c r="D134" i="4"/>
  <c r="D114" i="4"/>
  <c r="D94" i="4"/>
  <c r="D269" i="4"/>
  <c r="D109" i="4"/>
  <c r="D182" i="4"/>
  <c r="D142" i="4"/>
  <c r="D226" i="4"/>
  <c r="D186" i="4"/>
  <c r="D166" i="4"/>
  <c r="D146" i="4"/>
  <c r="D126" i="4"/>
  <c r="D106" i="4"/>
  <c r="D86" i="4"/>
  <c r="D192" i="4"/>
  <c r="D172" i="4"/>
  <c r="D132" i="4"/>
  <c r="D112" i="4"/>
  <c r="D92" i="4"/>
  <c r="D79" i="4"/>
  <c r="D52" i="4"/>
  <c r="D242" i="4"/>
  <c r="D222" i="4"/>
  <c r="D202" i="4"/>
  <c r="D122" i="4"/>
  <c r="D82" i="4"/>
  <c r="D221" i="4"/>
  <c r="D266" i="4"/>
  <c r="D246" i="4"/>
  <c r="D206" i="4"/>
  <c r="D271" i="4"/>
  <c r="D251" i="4"/>
  <c r="D231" i="4"/>
  <c r="D211" i="4"/>
  <c r="D191" i="4"/>
  <c r="D171" i="4"/>
  <c r="D151" i="4"/>
  <c r="D131" i="4"/>
  <c r="D111" i="4"/>
  <c r="D91" i="4"/>
  <c r="M37" i="4"/>
  <c r="L29" i="4"/>
  <c r="M29" i="4"/>
  <c r="L30" i="4"/>
  <c r="M30" i="4"/>
  <c r="G29" i="4"/>
  <c r="G35" i="4" s="1"/>
  <c r="D31" i="4"/>
  <c r="D37" i="4" s="1"/>
  <c r="E35" i="4"/>
  <c r="E37" i="4"/>
  <c r="F29" i="4"/>
  <c r="F35" i="4" s="1"/>
  <c r="G37" i="4"/>
  <c r="H35" i="4"/>
  <c r="H37" i="4"/>
  <c r="D35" i="4"/>
  <c r="N20" i="4"/>
  <c r="J24" i="4"/>
  <c r="J29" i="4" s="1"/>
  <c r="N19" i="4"/>
  <c r="N9" i="4" s="1"/>
  <c r="K5" i="4"/>
  <c r="E3" i="4"/>
  <c r="K3" i="4"/>
  <c r="E5" i="4"/>
  <c r="K7" i="4"/>
  <c r="K8" i="4"/>
  <c r="Q13" i="4"/>
  <c r="E8" i="4"/>
  <c r="E7" i="4"/>
  <c r="Q14" i="4"/>
  <c r="Q12" i="4"/>
  <c r="Q10" i="4"/>
  <c r="K18" i="1"/>
  <c r="N12" i="1"/>
  <c r="Q12" i="1" s="1"/>
  <c r="N15" i="1"/>
  <c r="Q15" i="1" s="1"/>
  <c r="N13" i="1"/>
  <c r="Q13" i="1" s="1"/>
  <c r="R20" i="3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Q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37" i="1" s="1"/>
  <c r="N55" i="1"/>
  <c r="Q55" i="1" s="1"/>
  <c r="N8" i="1"/>
  <c r="N31" i="1"/>
  <c r="Q31" i="1" s="1"/>
  <c r="N32" i="1"/>
  <c r="Q32" i="1" s="1"/>
  <c r="N11" i="1"/>
  <c r="Q11" i="1" s="1"/>
  <c r="N2" i="1"/>
  <c r="Q2" i="1" s="1"/>
  <c r="Q22" i="1"/>
  <c r="Q57" i="1"/>
  <c r="E4" i="1"/>
  <c r="N4" i="4" l="1"/>
  <c r="I35" i="4"/>
  <c r="I37" i="4"/>
  <c r="Q7" i="4"/>
  <c r="N10" i="4"/>
  <c r="J25" i="4" s="1"/>
  <c r="I25" i="4"/>
  <c r="Q5" i="4"/>
  <c r="Q3" i="4"/>
  <c r="N18" i="1"/>
  <c r="N17" i="1"/>
  <c r="E30" i="3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27" i="1"/>
  <c r="Q27" i="1" s="1"/>
  <c r="Q37" i="1"/>
  <c r="N26" i="1"/>
  <c r="Q26" i="1" s="1"/>
  <c r="H25" i="4" l="1"/>
  <c r="H36" i="4" s="1"/>
  <c r="I36" i="4" s="1"/>
  <c r="O53" i="4"/>
  <c r="P53" i="4" s="1"/>
  <c r="O63" i="4"/>
  <c r="P63" i="4" s="1"/>
  <c r="O73" i="4"/>
  <c r="P73" i="4" s="1"/>
  <c r="O83" i="4"/>
  <c r="P83" i="4" s="1"/>
  <c r="O93" i="4"/>
  <c r="P93" i="4" s="1"/>
  <c r="O103" i="4"/>
  <c r="P103" i="4" s="1"/>
  <c r="O113" i="4"/>
  <c r="P113" i="4" s="1"/>
  <c r="O123" i="4"/>
  <c r="P123" i="4" s="1"/>
  <c r="O133" i="4"/>
  <c r="P133" i="4" s="1"/>
  <c r="O143" i="4"/>
  <c r="P143" i="4" s="1"/>
  <c r="O153" i="4"/>
  <c r="P153" i="4" s="1"/>
  <c r="O163" i="4"/>
  <c r="P163" i="4" s="1"/>
  <c r="O173" i="4"/>
  <c r="P173" i="4" s="1"/>
  <c r="O183" i="4"/>
  <c r="P183" i="4" s="1"/>
  <c r="O193" i="4"/>
  <c r="P193" i="4" s="1"/>
  <c r="O203" i="4"/>
  <c r="P203" i="4" s="1"/>
  <c r="O213" i="4"/>
  <c r="P213" i="4" s="1"/>
  <c r="O223" i="4"/>
  <c r="P223" i="4" s="1"/>
  <c r="O233" i="4"/>
  <c r="P233" i="4" s="1"/>
  <c r="O243" i="4"/>
  <c r="P243" i="4" s="1"/>
  <c r="O253" i="4"/>
  <c r="P253" i="4" s="1"/>
  <c r="O263" i="4"/>
  <c r="P263" i="4" s="1"/>
  <c r="O273" i="4"/>
  <c r="P273" i="4" s="1"/>
  <c r="O119" i="4"/>
  <c r="P119" i="4" s="1"/>
  <c r="O130" i="4"/>
  <c r="P130" i="4" s="1"/>
  <c r="O79" i="4"/>
  <c r="P79" i="4" s="1"/>
  <c r="O189" i="4"/>
  <c r="P189" i="4" s="1"/>
  <c r="O249" i="4"/>
  <c r="P249" i="4" s="1"/>
  <c r="O50" i="4"/>
  <c r="P50" i="4" s="1"/>
  <c r="O44" i="4"/>
  <c r="P44" i="4" s="1"/>
  <c r="O54" i="4"/>
  <c r="P54" i="4" s="1"/>
  <c r="O64" i="4"/>
  <c r="P64" i="4" s="1"/>
  <c r="O74" i="4"/>
  <c r="P74" i="4" s="1"/>
  <c r="O84" i="4"/>
  <c r="P84" i="4" s="1"/>
  <c r="O94" i="4"/>
  <c r="P94" i="4" s="1"/>
  <c r="O104" i="4"/>
  <c r="P104" i="4" s="1"/>
  <c r="O114" i="4"/>
  <c r="P114" i="4" s="1"/>
  <c r="O124" i="4"/>
  <c r="P124" i="4" s="1"/>
  <c r="O134" i="4"/>
  <c r="P134" i="4" s="1"/>
  <c r="O144" i="4"/>
  <c r="P144" i="4" s="1"/>
  <c r="O154" i="4"/>
  <c r="P154" i="4" s="1"/>
  <c r="O164" i="4"/>
  <c r="P164" i="4" s="1"/>
  <c r="O174" i="4"/>
  <c r="P174" i="4" s="1"/>
  <c r="O184" i="4"/>
  <c r="P184" i="4" s="1"/>
  <c r="O194" i="4"/>
  <c r="P194" i="4" s="1"/>
  <c r="O204" i="4"/>
  <c r="P204" i="4" s="1"/>
  <c r="O214" i="4"/>
  <c r="P214" i="4" s="1"/>
  <c r="O224" i="4"/>
  <c r="P224" i="4" s="1"/>
  <c r="O234" i="4"/>
  <c r="P234" i="4" s="1"/>
  <c r="O244" i="4"/>
  <c r="P244" i="4" s="1"/>
  <c r="O254" i="4"/>
  <c r="P254" i="4" s="1"/>
  <c r="O264" i="4"/>
  <c r="P264" i="4" s="1"/>
  <c r="O274" i="4"/>
  <c r="P274" i="4" s="1"/>
  <c r="O99" i="4"/>
  <c r="P99" i="4" s="1"/>
  <c r="O120" i="4"/>
  <c r="P120" i="4" s="1"/>
  <c r="O225" i="4"/>
  <c r="P225" i="4" s="1"/>
  <c r="O59" i="4"/>
  <c r="P59" i="4" s="1"/>
  <c r="O70" i="4"/>
  <c r="P70" i="4" s="1"/>
  <c r="O45" i="4"/>
  <c r="P45" i="4" s="1"/>
  <c r="O55" i="4"/>
  <c r="P55" i="4" s="1"/>
  <c r="O65" i="4"/>
  <c r="P65" i="4" s="1"/>
  <c r="O75" i="4"/>
  <c r="P75" i="4" s="1"/>
  <c r="O85" i="4"/>
  <c r="P85" i="4" s="1"/>
  <c r="O95" i="4"/>
  <c r="P95" i="4" s="1"/>
  <c r="O105" i="4"/>
  <c r="P105" i="4" s="1"/>
  <c r="O115" i="4"/>
  <c r="P115" i="4" s="1"/>
  <c r="O125" i="4"/>
  <c r="P125" i="4" s="1"/>
  <c r="O135" i="4"/>
  <c r="P135" i="4" s="1"/>
  <c r="O145" i="4"/>
  <c r="P145" i="4" s="1"/>
  <c r="O155" i="4"/>
  <c r="P155" i="4" s="1"/>
  <c r="O165" i="4"/>
  <c r="P165" i="4" s="1"/>
  <c r="O175" i="4"/>
  <c r="P175" i="4" s="1"/>
  <c r="O185" i="4"/>
  <c r="P185" i="4" s="1"/>
  <c r="O195" i="4"/>
  <c r="P195" i="4" s="1"/>
  <c r="O205" i="4"/>
  <c r="P205" i="4" s="1"/>
  <c r="O215" i="4"/>
  <c r="P215" i="4" s="1"/>
  <c r="O235" i="4"/>
  <c r="P235" i="4" s="1"/>
  <c r="O245" i="4"/>
  <c r="P245" i="4" s="1"/>
  <c r="O255" i="4"/>
  <c r="P255" i="4" s="1"/>
  <c r="O265" i="4"/>
  <c r="P265" i="4" s="1"/>
  <c r="O275" i="4"/>
  <c r="P275" i="4" s="1"/>
  <c r="O109" i="4"/>
  <c r="P109" i="4" s="1"/>
  <c r="O140" i="4"/>
  <c r="P140" i="4" s="1"/>
  <c r="O159" i="4"/>
  <c r="P159" i="4" s="1"/>
  <c r="O180" i="4"/>
  <c r="P180" i="4" s="1"/>
  <c r="O46" i="4"/>
  <c r="P46" i="4" s="1"/>
  <c r="O56" i="4"/>
  <c r="P56" i="4" s="1"/>
  <c r="O66" i="4"/>
  <c r="P66" i="4" s="1"/>
  <c r="O76" i="4"/>
  <c r="P76" i="4" s="1"/>
  <c r="O86" i="4"/>
  <c r="P86" i="4" s="1"/>
  <c r="O96" i="4"/>
  <c r="P96" i="4" s="1"/>
  <c r="O106" i="4"/>
  <c r="P106" i="4" s="1"/>
  <c r="O116" i="4"/>
  <c r="P116" i="4" s="1"/>
  <c r="O126" i="4"/>
  <c r="P126" i="4" s="1"/>
  <c r="O136" i="4"/>
  <c r="P136" i="4" s="1"/>
  <c r="O146" i="4"/>
  <c r="P146" i="4" s="1"/>
  <c r="O156" i="4"/>
  <c r="P156" i="4" s="1"/>
  <c r="O166" i="4"/>
  <c r="P166" i="4" s="1"/>
  <c r="O176" i="4"/>
  <c r="P176" i="4" s="1"/>
  <c r="O186" i="4"/>
  <c r="P186" i="4" s="1"/>
  <c r="O196" i="4"/>
  <c r="P196" i="4" s="1"/>
  <c r="O206" i="4"/>
  <c r="P206" i="4" s="1"/>
  <c r="O216" i="4"/>
  <c r="P216" i="4" s="1"/>
  <c r="O226" i="4"/>
  <c r="P226" i="4" s="1"/>
  <c r="O236" i="4"/>
  <c r="P236" i="4" s="1"/>
  <c r="O246" i="4"/>
  <c r="P246" i="4" s="1"/>
  <c r="O256" i="4"/>
  <c r="P256" i="4" s="1"/>
  <c r="O266" i="4"/>
  <c r="P266" i="4" s="1"/>
  <c r="O276" i="4"/>
  <c r="P276" i="4" s="1"/>
  <c r="O129" i="4"/>
  <c r="P129" i="4" s="1"/>
  <c r="O150" i="4"/>
  <c r="P150" i="4" s="1"/>
  <c r="O69" i="4"/>
  <c r="P69" i="4" s="1"/>
  <c r="O60" i="4"/>
  <c r="P60" i="4" s="1"/>
  <c r="O47" i="4"/>
  <c r="P47" i="4" s="1"/>
  <c r="O57" i="4"/>
  <c r="P57" i="4" s="1"/>
  <c r="O67" i="4"/>
  <c r="P67" i="4" s="1"/>
  <c r="O77" i="4"/>
  <c r="P77" i="4" s="1"/>
  <c r="O87" i="4"/>
  <c r="P87" i="4" s="1"/>
  <c r="O97" i="4"/>
  <c r="P97" i="4" s="1"/>
  <c r="O107" i="4"/>
  <c r="P107" i="4" s="1"/>
  <c r="O117" i="4"/>
  <c r="P117" i="4" s="1"/>
  <c r="O127" i="4"/>
  <c r="P127" i="4" s="1"/>
  <c r="O137" i="4"/>
  <c r="P137" i="4" s="1"/>
  <c r="O147" i="4"/>
  <c r="P147" i="4" s="1"/>
  <c r="O157" i="4"/>
  <c r="P157" i="4" s="1"/>
  <c r="O167" i="4"/>
  <c r="P167" i="4" s="1"/>
  <c r="O177" i="4"/>
  <c r="P177" i="4" s="1"/>
  <c r="O187" i="4"/>
  <c r="P187" i="4" s="1"/>
  <c r="O197" i="4"/>
  <c r="P197" i="4" s="1"/>
  <c r="O207" i="4"/>
  <c r="P207" i="4" s="1"/>
  <c r="O217" i="4"/>
  <c r="P217" i="4" s="1"/>
  <c r="O227" i="4"/>
  <c r="P227" i="4" s="1"/>
  <c r="O237" i="4"/>
  <c r="P237" i="4" s="1"/>
  <c r="O247" i="4"/>
  <c r="P247" i="4" s="1"/>
  <c r="O257" i="4"/>
  <c r="P257" i="4" s="1"/>
  <c r="O267" i="4"/>
  <c r="P267" i="4" s="1"/>
  <c r="O277" i="4"/>
  <c r="P277" i="4" s="1"/>
  <c r="O49" i="4"/>
  <c r="P49" i="4" s="1"/>
  <c r="O169" i="4"/>
  <c r="P169" i="4" s="1"/>
  <c r="O199" i="4"/>
  <c r="P199" i="4" s="1"/>
  <c r="O209" i="4"/>
  <c r="P209" i="4" s="1"/>
  <c r="O219" i="4"/>
  <c r="P219" i="4" s="1"/>
  <c r="O239" i="4"/>
  <c r="P239" i="4" s="1"/>
  <c r="O259" i="4"/>
  <c r="P259" i="4" s="1"/>
  <c r="O90" i="4"/>
  <c r="P90" i="4" s="1"/>
  <c r="O250" i="4"/>
  <c r="P250" i="4" s="1"/>
  <c r="O48" i="4"/>
  <c r="P48" i="4" s="1"/>
  <c r="O58" i="4"/>
  <c r="P58" i="4" s="1"/>
  <c r="O68" i="4"/>
  <c r="P68" i="4" s="1"/>
  <c r="O78" i="4"/>
  <c r="P78" i="4" s="1"/>
  <c r="O88" i="4"/>
  <c r="P88" i="4" s="1"/>
  <c r="O98" i="4"/>
  <c r="P98" i="4" s="1"/>
  <c r="O108" i="4"/>
  <c r="P108" i="4" s="1"/>
  <c r="O118" i="4"/>
  <c r="P118" i="4" s="1"/>
  <c r="O128" i="4"/>
  <c r="P128" i="4" s="1"/>
  <c r="O138" i="4"/>
  <c r="P138" i="4" s="1"/>
  <c r="O148" i="4"/>
  <c r="P148" i="4" s="1"/>
  <c r="O158" i="4"/>
  <c r="P158" i="4" s="1"/>
  <c r="O168" i="4"/>
  <c r="P168" i="4" s="1"/>
  <c r="O178" i="4"/>
  <c r="P178" i="4" s="1"/>
  <c r="O188" i="4"/>
  <c r="P188" i="4" s="1"/>
  <c r="O198" i="4"/>
  <c r="P198" i="4" s="1"/>
  <c r="O208" i="4"/>
  <c r="P208" i="4" s="1"/>
  <c r="O218" i="4"/>
  <c r="P218" i="4" s="1"/>
  <c r="O238" i="4"/>
  <c r="P238" i="4" s="1"/>
  <c r="O248" i="4"/>
  <c r="P248" i="4" s="1"/>
  <c r="O258" i="4"/>
  <c r="P258" i="4" s="1"/>
  <c r="O268" i="4"/>
  <c r="P268" i="4" s="1"/>
  <c r="O278" i="4"/>
  <c r="P278" i="4" s="1"/>
  <c r="O89" i="4"/>
  <c r="P89" i="4" s="1"/>
  <c r="O179" i="4"/>
  <c r="P179" i="4" s="1"/>
  <c r="O229" i="4"/>
  <c r="P229" i="4" s="1"/>
  <c r="O269" i="4"/>
  <c r="P269" i="4" s="1"/>
  <c r="O80" i="4"/>
  <c r="P80" i="4" s="1"/>
  <c r="O200" i="4"/>
  <c r="P200" i="4" s="1"/>
  <c r="O240" i="4"/>
  <c r="P240" i="4" s="1"/>
  <c r="O270" i="4"/>
  <c r="P270" i="4" s="1"/>
  <c r="O228" i="4"/>
  <c r="P228" i="4" s="1"/>
  <c r="O149" i="4"/>
  <c r="P149" i="4" s="1"/>
  <c r="O170" i="4"/>
  <c r="P170" i="4" s="1"/>
  <c r="O43" i="4"/>
  <c r="P43" i="4" s="1"/>
  <c r="O139" i="4"/>
  <c r="P139" i="4" s="1"/>
  <c r="O160" i="4"/>
  <c r="P160" i="4" s="1"/>
  <c r="O51" i="4"/>
  <c r="P51" i="4" s="1"/>
  <c r="O61" i="4"/>
  <c r="P61" i="4" s="1"/>
  <c r="O71" i="4"/>
  <c r="P71" i="4" s="1"/>
  <c r="O81" i="4"/>
  <c r="P81" i="4" s="1"/>
  <c r="O91" i="4"/>
  <c r="P91" i="4" s="1"/>
  <c r="O101" i="4"/>
  <c r="P101" i="4" s="1"/>
  <c r="O111" i="4"/>
  <c r="P111" i="4" s="1"/>
  <c r="O121" i="4"/>
  <c r="P121" i="4" s="1"/>
  <c r="O131" i="4"/>
  <c r="P131" i="4" s="1"/>
  <c r="O141" i="4"/>
  <c r="P141" i="4" s="1"/>
  <c r="O151" i="4"/>
  <c r="P151" i="4" s="1"/>
  <c r="O161" i="4"/>
  <c r="P161" i="4" s="1"/>
  <c r="O171" i="4"/>
  <c r="P171" i="4" s="1"/>
  <c r="O181" i="4"/>
  <c r="P181" i="4" s="1"/>
  <c r="O191" i="4"/>
  <c r="P191" i="4" s="1"/>
  <c r="O201" i="4"/>
  <c r="P201" i="4" s="1"/>
  <c r="O211" i="4"/>
  <c r="P211" i="4" s="1"/>
  <c r="O221" i="4"/>
  <c r="P221" i="4" s="1"/>
  <c r="O231" i="4"/>
  <c r="P231" i="4" s="1"/>
  <c r="O241" i="4"/>
  <c r="P241" i="4" s="1"/>
  <c r="O251" i="4"/>
  <c r="P251" i="4" s="1"/>
  <c r="O261" i="4"/>
  <c r="P261" i="4" s="1"/>
  <c r="O271" i="4"/>
  <c r="P271" i="4" s="1"/>
  <c r="O192" i="4"/>
  <c r="P192" i="4" s="1"/>
  <c r="O110" i="4"/>
  <c r="P110" i="4" s="1"/>
  <c r="O190" i="4"/>
  <c r="P190" i="4" s="1"/>
  <c r="O210" i="4"/>
  <c r="P210" i="4" s="1"/>
  <c r="O230" i="4"/>
  <c r="P230" i="4" s="1"/>
  <c r="O260" i="4"/>
  <c r="P260" i="4" s="1"/>
  <c r="O52" i="4"/>
  <c r="P52" i="4" s="1"/>
  <c r="O62" i="4"/>
  <c r="P62" i="4" s="1"/>
  <c r="O72" i="4"/>
  <c r="P72" i="4" s="1"/>
  <c r="O82" i="4"/>
  <c r="P82" i="4" s="1"/>
  <c r="O92" i="4"/>
  <c r="P92" i="4" s="1"/>
  <c r="O102" i="4"/>
  <c r="P102" i="4" s="1"/>
  <c r="O112" i="4"/>
  <c r="P112" i="4" s="1"/>
  <c r="O122" i="4"/>
  <c r="P122" i="4" s="1"/>
  <c r="O132" i="4"/>
  <c r="P132" i="4" s="1"/>
  <c r="O142" i="4"/>
  <c r="P142" i="4" s="1"/>
  <c r="O152" i="4"/>
  <c r="P152" i="4" s="1"/>
  <c r="O162" i="4"/>
  <c r="P162" i="4" s="1"/>
  <c r="O172" i="4"/>
  <c r="P172" i="4" s="1"/>
  <c r="O182" i="4"/>
  <c r="P182" i="4" s="1"/>
  <c r="O202" i="4"/>
  <c r="P202" i="4" s="1"/>
  <c r="O212" i="4"/>
  <c r="P212" i="4" s="1"/>
  <c r="O222" i="4"/>
  <c r="P222" i="4" s="1"/>
  <c r="O232" i="4"/>
  <c r="P232" i="4" s="1"/>
  <c r="O242" i="4"/>
  <c r="P242" i="4" s="1"/>
  <c r="O252" i="4"/>
  <c r="P252" i="4" s="1"/>
  <c r="O262" i="4"/>
  <c r="P262" i="4" s="1"/>
  <c r="O272" i="4"/>
  <c r="P272" i="4" s="1"/>
  <c r="O100" i="4"/>
  <c r="P100" i="4" s="1"/>
  <c r="O220" i="4"/>
  <c r="P220" i="4" s="1"/>
  <c r="Q8" i="4"/>
  <c r="N7" i="1"/>
  <c r="Q7" i="1" s="1"/>
  <c r="U37" i="3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<sst xmlns="http://schemas.openxmlformats.org/spreadsheetml/2006/main" count="641" uniqueCount="164">
  <si>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</si>
  <si>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</si>
  <si>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</si>
  <si>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</si>
  <si>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</si>
  <si>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</si>
  <si>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</si>
  <si>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</si>
  <si>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</si>
  <si>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</si>
  <si>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</si>
  <si>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</si>
  <si>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</si>
  <si>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</si>
  <si>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</si>
  <si>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</si>
  <si>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</si>
  <si>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</si>
  <si>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</si>
  <si>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</si>
  <si>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</si>
  <si>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</si>
  <si>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</si>
  <si>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</si>
  <si>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</si>
  <si>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</si>
  <si>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</si>
  <si>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</si>
  <si>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</si>
  <si>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</si>
  <si>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</si>
  <si>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</si>
  <si>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</si>
  <si>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</si>
  <si>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</si>
  <si>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</si>
  <si>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</si>
  <si>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</si>
  <si>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</si>
  <si>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</si>
  <si>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</si>
  <si>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</si>
  <si>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</si>
  <si>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</si>
  <si>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</si>
  <si>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</si>
  <si>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</si>
  <si>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</si>
  <si>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</si>
  <si>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</si>
  <si>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</si>
  <si>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</si>
  <si>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</si>
  <si>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</si>
  <si>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</si>
  <si>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</si>
  <si>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</si>
  <si>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</si>
  <si>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</si>
  <si>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</si>
  <si>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</si>
  <si>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</si>
  <si>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</si>
  <si>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</si>
  <si>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</si>
  <si>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</si>
  <si>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</si>
  <si>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</si>
  <si>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</si>
  <si>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</si>
  <si>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</si>
  <si>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</si>
  <si>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</si>
  <si>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</si>
  <si>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</si>
  <si>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</si>
  <si>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</si>
  <si>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</si>
  <si>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</si>
  <si>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</si>
  <si>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</si>
  <si>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</si>
  <si>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</si>
  <si>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</si>
  <si>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</si>
  <si>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</si>
  <si>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</si>
  <si>
    <t>tersoff</t>
    <phoneticPr fontId="1"/>
  </si>
  <si>
    <t>A[eV]</t>
    <phoneticPr fontId="1"/>
  </si>
  <si>
    <t>xi[eV]</t>
    <phoneticPr fontId="1"/>
  </si>
  <si>
    <t>p</t>
    <phoneticPr fontId="1"/>
  </si>
  <si>
    <t>q</t>
    <phoneticPr fontId="1"/>
  </si>
  <si>
    <t>r0[A]</t>
    <phoneticPr fontId="1"/>
  </si>
  <si>
    <t>D0</t>
    <phoneticPr fontId="1"/>
  </si>
  <si>
    <t>r0</t>
    <phoneticPr fontId="1"/>
  </si>
  <si>
    <t>output</t>
    <phoneticPr fontId="1"/>
  </si>
  <si>
    <t>S[A]</t>
    <phoneticPr fontId="1"/>
  </si>
  <si>
    <t>Q[A]</t>
    <phoneticPr fontId="1"/>
  </si>
  <si>
    <t>mixing rules</t>
    <phoneticPr fontId="1"/>
  </si>
  <si>
    <t>r0q[A]</t>
    <phoneticPr fontId="1"/>
  </si>
  <si>
    <t>tersoff (Albe, m=n=1)</t>
    <phoneticPr fontId="1"/>
  </si>
  <si>
    <t>smatb (TB-SMA)</t>
    <phoneticPr fontId="1"/>
  </si>
  <si>
    <t>Rcs</t>
    <phoneticPr fontId="1"/>
  </si>
  <si>
    <t>Rc</t>
    <phoneticPr fontId="1"/>
  </si>
  <si>
    <t>Good</t>
    <phoneticPr fontId="1"/>
  </si>
  <si>
    <t>soso</t>
    <phoneticPr fontId="1"/>
  </si>
  <si>
    <t>bad</t>
    <phoneticPr fontId="1"/>
  </si>
  <si>
    <t>Differences between groups in the periodic table</t>
    <phoneticPr fontId="1"/>
  </si>
  <si>
    <t>Note: Although the Tersoff mixing rule is used, the above results become unreliable when the groups are far apart in the periodic table.</t>
    <phoneticPr fontId="1"/>
  </si>
  <si>
    <t>e.g., Cu3Au, Fe-Mo</t>
    <phoneticPr fontId="1"/>
  </si>
  <si>
    <t>e.g., Ni3Al, Co-Mo</t>
    <phoneticPr fontId="1"/>
  </si>
  <si>
    <t>Note: If the periodic table groups are far apart, it is recommended to refit with the DFT results.</t>
    <phoneticPr fontId="1"/>
  </si>
  <si>
    <t>d(Group)</t>
    <phoneticPr fontId="1"/>
  </si>
  <si>
    <t>e.g., Ni-Sc, Cu-Re</t>
    <phoneticPr fontId="1"/>
  </si>
  <si>
    <t>Classification results compared with literature values.</t>
  </si>
  <si>
    <t>pair_coeff 1 1</t>
    <phoneticPr fontId="1"/>
  </si>
  <si>
    <t>pair_coeff 1 2</t>
    <phoneticPr fontId="1"/>
  </si>
  <si>
    <t>pair_coeff 2 2</t>
    <phoneticPr fontId="1"/>
  </si>
  <si>
    <t xml:space="preserve">pair_style smatb # </t>
    <phoneticPr fontId="1"/>
  </si>
  <si>
    <t>R0(A)</t>
    <phoneticPr fontId="1"/>
  </si>
  <si>
    <t xml:space="preserve">p </t>
    <phoneticPr fontId="1"/>
  </si>
  <si>
    <t xml:space="preserve">q     </t>
    <phoneticPr fontId="1"/>
  </si>
  <si>
    <t>A(eV)</t>
    <phoneticPr fontId="1"/>
  </si>
  <si>
    <t>xi(eV)</t>
    <phoneticPr fontId="1"/>
  </si>
  <si>
    <t xml:space="preserve"> Rcs(A)</t>
    <phoneticPr fontId="1"/>
  </si>
  <si>
    <t>Rc(A)</t>
  </si>
  <si>
    <t>compare with r0[A]</t>
    <phoneticPr fontId="1"/>
  </si>
  <si>
    <t>Same as r0 above</t>
  </si>
  <si>
    <t>Element</t>
    <phoneticPr fontId="1"/>
  </si>
  <si>
    <t>Mo</t>
    <phoneticPr fontId="1"/>
  </si>
  <si>
    <t>#</t>
    <phoneticPr fontId="1"/>
  </si>
  <si>
    <t>Fe</t>
    <phoneticPr fontId="1"/>
  </si>
  <si>
    <t>A</t>
    <phoneticPr fontId="1"/>
  </si>
  <si>
    <t>B</t>
    <phoneticPr fontId="1"/>
  </si>
  <si>
    <t>pair_coeff</t>
  </si>
  <si>
    <t>#</t>
  </si>
  <si>
    <t>Lammps script (Ref)</t>
    <phoneticPr fontId="1"/>
  </si>
  <si>
    <t>Error(%)</t>
    <phoneticPr fontId="1"/>
  </si>
  <si>
    <t>Differences (output - Ref)</t>
    <phoneticPr fontId="1"/>
  </si>
  <si>
    <t>Lammps script (output)</t>
    <phoneticPr fontId="1"/>
  </si>
  <si>
    <t>A atom</t>
    <phoneticPr fontId="1"/>
  </si>
  <si>
    <t>B atom</t>
    <phoneticPr fontId="1"/>
  </si>
  <si>
    <t>&lt;-input Reference data</t>
    <phoneticPr fontId="1"/>
  </si>
  <si>
    <t>i</t>
    <phoneticPr fontId="1"/>
  </si>
  <si>
    <t>j</t>
    <phoneticPr fontId="1"/>
  </si>
  <si>
    <t>i</t>
    <phoneticPr fontId="1"/>
  </si>
  <si>
    <t>j</t>
    <phoneticPr fontId="1"/>
  </si>
  <si>
    <t>Note: In Mo-Fe, the parameters only differ by 3% overall when the Tersoff mixing rule is applied to the TB-SMA.</t>
    <phoneticPr fontId="1"/>
  </si>
  <si>
    <t>&lt;- check differences</t>
    <phoneticPr fontId="1"/>
  </si>
  <si>
    <t>Note: This result shows why Tersoff's mixing rule is used.</t>
    <phoneticPr fontId="1"/>
  </si>
  <si>
    <t>check -&gt;</t>
    <phoneticPr fontId="1"/>
  </si>
  <si>
    <t>xi = sqrt(chi*xi_AA*xi_BB)</t>
    <phoneticPr fontId="1"/>
  </si>
  <si>
    <t>Z=</t>
    <phoneticPr fontId="1"/>
  </si>
  <si>
    <t>Note: Z(FCC)=12, Z(HCP)=12, Z(BCC)=8</t>
    <phoneticPr fontId="1"/>
  </si>
  <si>
    <t>r</t>
    <phoneticPr fontId="1"/>
  </si>
  <si>
    <t>Repulsive(A)</t>
    <phoneticPr fontId="1"/>
  </si>
  <si>
    <t>Attractive(A)</t>
    <phoneticPr fontId="1"/>
  </si>
  <si>
    <t>E(A)</t>
    <phoneticPr fontId="1"/>
  </si>
  <si>
    <t>Repulsive(B)</t>
    <phoneticPr fontId="1"/>
  </si>
  <si>
    <t>Attractive(B)</t>
    <phoneticPr fontId="1"/>
  </si>
  <si>
    <t>E(B)</t>
    <phoneticPr fontId="1"/>
  </si>
  <si>
    <t>Repulsive(A-B)</t>
    <phoneticPr fontId="1"/>
  </si>
  <si>
    <t>Attractive(A-B)</t>
    <phoneticPr fontId="1"/>
  </si>
  <si>
    <t>E(A-B)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</si>
</sst>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"/>
    <numFmt numFmtId="177" formatCode="0.000000"/>
    <numFmt numFmtId="178" formatCode="0.00000"/>
    <numFmt numFmtId="179" formatCode="0.0000"/>
    <numFmt numFmtId="180" formatCode="0.000"/>
    <numFmt numFmtId="181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2" xfId="0" applyNumberFormat="1" applyBorder="1">
      <alignment vertical="center"/>
    </xf>
    <xf numFmtId="0" fontId="0" fillId="0" borderId="9" xfId="0" applyBorder="1">
      <alignment vertical="center"/>
    </xf>
    <xf numFmtId="181" fontId="0" fillId="0" borderId="1" xfId="0" applyNumberFormat="1" applyBorder="1">
      <alignment vertical="center"/>
    </xf>
    <xf numFmtId="0" fontId="0" fillId="9" borderId="5" xfId="0" applyFill="1" applyBorder="1">
      <alignment vertical="center"/>
    </xf>
    <xf numFmtId="0" fontId="0" fillId="12" borderId="1" xfId="0" applyFill="1" applyBorder="1">
      <alignment vertical="center"/>
    </xf>
    <xf numFmtId="179" fontId="0" fillId="13" borderId="1" xfId="0" applyNumberFormat="1" applyFill="1" applyBorder="1">
      <alignment vertical="center"/>
    </xf>
    <xf numFmtId="181" fontId="0" fillId="14" borderId="1" xfId="0" applyNumberFormat="1" applyFill="1" applyBorder="1">
      <alignment vertical="center"/>
    </xf>
    <xf numFmtId="0" fontId="0" fillId="14" borderId="1" xfId="0" applyFill="1" applyBorder="1">
      <alignment vertical="center"/>
    </xf>
    <xf numFmtId="0" fontId="0" fillId="0" borderId="5" xfId="0" applyBorder="1">
      <alignment vertical="center"/>
    </xf>
    <xf numFmtId="181" fontId="0" fillId="15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TB-SMA</a:t>
            </a:r>
            <a:r>
              <a:rPr lang="en-US" altLang="ja-JP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potential</a:t>
            </a:r>
            <a:endParaRPr lang="ja-JP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9883092098867755E-2"/>
          <c:y val="6.0075717808001271E-2"/>
          <c:w val="0.90284201316940649"/>
          <c:h val="0.87549654020520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smatb!$B$42</c:f>
              <c:strCache>
                <c:ptCount val="1"/>
                <c:pt idx="0">
                  <c:v>Repulsive(A)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smatb!$B$43:$B$278</c:f>
              <c:numCache>
                <c:formatCode>General</c:formatCode>
                <c:ptCount val="236"/>
                <c:pt idx="0">
                  <c:v>12139.068061067432</c:v>
                </c:pt>
                <c:pt idx="1">
                  <c:v>11278.853326547634</c:v>
                </c:pt>
                <c:pt idx="2">
                  <c:v>10479.596268989746</c:v>
                </c:pt>
                <c:pt idx="3">
                  <c:v>9736.9772246731773</c:v>
                </c:pt>
                <c:pt idx="4">
                  <c:v>9046.9826356148278</c:v>
                </c:pt>
                <c:pt idx="5">
                  <c:v>8405.8833578984213</c:v>
                </c:pt>
                <c:pt idx="6">
                  <c:v>7810.2145071478526</c:v>
                </c:pt>
                <c:pt idx="7">
                  <c:v>7256.7567322173172</c:v>
                </c:pt>
                <c:pt idx="8">
                  <c:v>6742.5188158899782</c:v>
                </c:pt>
                <c:pt idx="9">
                  <c:v>6264.7215085491107</c:v>
                </c:pt>
                <c:pt idx="10">
                  <c:v>5820.7825074489574</c:v>
                </c:pt>
                <c:pt idx="11">
                  <c:v>5408.3025004044639</c:v>
                </c:pt>
                <c:pt idx="12">
                  <c:v>5025.052198471567</c:v>
                </c:pt>
                <c:pt idx="13">
                  <c:v>4668.9602875348519</c:v>
                </c:pt>
                <c:pt idx="14">
                  <c:v>4338.1022336858605</c:v>
                </c:pt>
                <c:pt idx="15">
                  <c:v>4030.689881889421</c:v>
                </c:pt>
                <c:pt idx="16">
                  <c:v>3745.0617917231407</c:v>
                </c:pt>
                <c:pt idx="17">
                  <c:v>3479.6742579585398</c:v>
                </c:pt>
                <c:pt idx="18">
                  <c:v>3233.0929674536069</c:v>
                </c:pt>
                <c:pt idx="19">
                  <c:v>3003.9852472657908</c:v>
                </c:pt>
                <c:pt idx="20">
                  <c:v>2791.1128620893887</c:v>
                </c:pt>
                <c:pt idx="21">
                  <c:v>2593.3253220905513</c:v>
                </c:pt>
                <c:pt idx="22">
                  <c:v>2409.553664971314</c:v>
                </c:pt>
                <c:pt idx="23">
                  <c:v>2238.8046786572636</c:v>
                </c:pt>
                <c:pt idx="24">
                  <c:v>2080.1555333847809</c:v>
                </c:pt>
                <c:pt idx="25">
                  <c:v>1932.7487941764064</c:v>
                </c:pt>
                <c:pt idx="26">
                  <c:v>1795.7877867488146</c:v>
                </c:pt>
                <c:pt idx="27">
                  <c:v>1668.5322918079476</c:v>
                </c:pt>
                <c:pt idx="28">
                  <c:v>1550.2945444607219</c:v>
                </c:pt>
                <c:pt idx="29">
                  <c:v>1440.4355171217182</c:v>
                </c:pt>
                <c:pt idx="30">
                  <c:v>1338.3614658254946</c:v>
                </c:pt>
                <c:pt idx="31">
                  <c:v>1243.5207212786388</c:v>
                </c:pt>
                <c:pt idx="32">
                  <c:v>1155.4007073085963</c:v>
                </c:pt>
                <c:pt idx="33">
                  <c:v>1073.5251705951077</c:v>
                </c:pt>
                <c:pt idx="34">
                  <c:v>997.45160671210022</c:v>
                </c:pt>
                <c:pt idx="35">
                  <c:v>926.76886856879935</c:v>
                </c:pt>
                <c:pt idx="36">
                  <c:v>861.09494432464862</c:v>
                </c:pt>
                <c:pt idx="37">
                  <c:v>800.07489276861315</c:v>
                </c:pt>
                <c:pt idx="38">
                  <c:v>743.37892500431428</c:v>
                </c:pt>
                <c:pt idx="39">
                  <c:v>690.70062207337503</c:v>
                </c:pt>
                <c:pt idx="40">
                  <c:v>641.75527888388683</c:v>
                </c:pt>
                <c:pt idx="41">
                  <c:v>596.2783654936153</c:v>
                </c:pt>
                <c:pt idx="42">
                  <c:v>554.0240974317984</c:v>
                </c:pt>
                <c:pt idx="43">
                  <c:v>514.7641073326937</c:v>
                </c:pt>
                <c:pt idx="44">
                  <c:v>478.28621070159301</c:v>
                </c:pt>
                <c:pt idx="45">
                  <c:v>444.39325914275918</c:v>
                </c:pt>
                <c:pt idx="46">
                  <c:v>412.90207485144492</c:v>
                </c:pt>
                <c:pt idx="47">
                  <c:v>383.64246061135697</c:v>
                </c:pt>
                <c:pt idx="48">
                  <c:v>356.45627994698253</c:v>
                </c:pt>
                <c:pt idx="49">
                  <c:v>331.19660245938951</c:v>
                </c:pt>
                <c:pt idx="50">
                  <c:v>307.7269097263698</c:v>
                </c:pt>
                <c:pt idx="51">
                  <c:v>285.92035747514313</c:v>
                </c:pt>
                <c:pt idx="52">
                  <c:v>265.65909003995102</c:v>
                </c:pt>
                <c:pt idx="53">
                  <c:v>246.83360339947225</c:v>
                </c:pt>
                <c:pt idx="54">
                  <c:v>229.34215335152115</c:v>
                </c:pt>
                <c:pt idx="55">
                  <c:v>213.09020562645605</c:v>
                </c:pt>
                <c:pt idx="56">
                  <c:v>197.98992496738126</c:v>
                </c:pt>
                <c:pt idx="57">
                  <c:v>183.95970041582405</c:v>
                </c:pt>
                <c:pt idx="58">
                  <c:v>170.92370423724898</c:v>
                </c:pt>
                <c:pt idx="59">
                  <c:v>158.81148210257425</c:v>
                </c:pt>
                <c:pt idx="60">
                  <c:v>147.55757231079156</c:v>
                </c:pt>
                <c:pt idx="61">
                  <c:v>137.10115199473722</c:v>
                </c:pt>
                <c:pt idx="62">
                  <c:v>127.38570839789659</c:v>
                </c:pt>
                <c:pt idx="63">
                  <c:v>118.35873344563008</c:v>
                </c:pt>
                <c:pt idx="64">
                  <c:v>109.97143996009721</c:v>
                </c:pt>
                <c:pt idx="65">
                  <c:v>102.17849798513349</c:v>
                </c:pt>
                <c:pt idx="66">
                  <c:v>94.937789796025243</c:v>
                </c:pt>
                <c:pt idx="67">
                  <c:v>88.210182270106031</c:v>
                </c:pt>
                <c:pt idx="68">
                  <c:v>81.959315387928726</c:v>
                </c:pt>
                <c:pt idx="69">
                  <c:v>76.151405721949715</c:v>
                </c:pt>
                <c:pt idx="70">
                  <c:v>70.755063850656526</c:v>
                </c:pt>
                <c:pt idx="71">
                  <c:v>65.741124711339097</c:v>
                </c:pt>
                <c:pt idx="72">
                  <c:v>61.08248997462735</c:v>
                </c:pt>
                <c:pt idx="73">
                  <c:v>56.753981588892891</c:v>
                </c:pt>
                <c:pt idx="74">
                  <c:v>52.732205702982064</c:v>
                </c:pt>
                <c:pt idx="75">
                  <c:v>48.995426231836646</c:v>
                </c:pt>
                <c:pt idx="76">
                  <c:v>45.523447381674636</c:v>
                </c:pt>
                <c:pt idx="77">
                  <c:v>42.297504499827909</c:v>
                </c:pt>
                <c:pt idx="78">
                  <c:v>39.300162659323412</c:v>
                </c:pt>
                <c:pt idx="79">
                  <c:v>36.515222430097808</c:v>
                </c:pt>
                <c:pt idx="80">
                  <c:v>33.927632327577577</c:v>
                </c:pt>
                <c:pt idx="81">
                  <c:v>31.523407465443803</c:v>
                </c:pt>
                <c:pt idx="82">
                  <c:v>29.28955397293263</c:v>
                </c:pt>
                <c:pt idx="83">
                  <c:v>27.213998768177174</c:v>
                </c:pt>
                <c:pt idx="84">
                  <c:v>25.285524308043783</c:v>
                </c:pt>
                <c:pt idx="85">
                  <c:v>23.493707961812238</c:v>
                </c:pt>
                <c:pt idx="86">
                  <c:v>21.828865681038451</c:v>
                </c:pt>
                <c:pt idx="87">
                  <c:v>20.281999661157865</c:v>
                </c:pt>
                <c:pt idx="88">
                  <c:v>18.844749711962081</c:v>
                </c:pt>
                <c:pt idx="89">
                  <c:v>17.509348074124819</c:v>
                </c:pt>
                <c:pt idx="90">
                  <c:v>16.268577437579456</c:v>
                </c:pt>
                <c:pt idx="91">
                  <c:v>15.115731934853821</c:v>
                </c:pt>
                <c:pt idx="92">
                  <c:v>14.044580898546897</c:v>
                </c:pt>
                <c:pt idx="93">
                  <c:v>13.049335187071494</c:v>
                </c:pt>
                <c:pt idx="94">
                  <c:v>12.124615896666645</c:v>
                </c:pt>
                <c:pt idx="95">
                  <c:v>11.265425290580827</c:v>
                </c:pt>
                <c:pt idx="96">
                  <c:v>10.467119788310043</c:v>
                </c:pt>
                <c:pt idx="97">
                  <c:v>9.7253848689083142</c:v>
                </c:pt>
                <c:pt idx="98">
                  <c:v>9.0362117527329548</c:v>
                </c:pt>
                <c:pt idx="99">
                  <c:v>8.3958757355990112</c:v>
                </c:pt>
                <c:pt idx="100">
                  <c:v>7.800916058247596</c:v>
                </c:pt>
                <c:pt idx="101">
                  <c:v>7.2481172023306</c:v>
                </c:pt>
                <c:pt idx="102">
                  <c:v>6.7344915118241016</c:v>
                </c:pt>
                <c:pt idx="103">
                  <c:v>6.2572630459462824</c:v>
                </c:pt>
                <c:pt idx="104">
                  <c:v>5.8138525763112794</c:v>
                </c:pt>
                <c:pt idx="105">
                  <c:v>5.401863647234542</c:v>
                </c:pt>
                <c:pt idx="106">
                  <c:v>5.0190696238513812</c:v>
                </c:pt>
                <c:pt idx="107">
                  <c:v>4.6634016580489046</c:v>
                </c:pt>
                <c:pt idx="108">
                  <c:v>4.3329375071719927</c:v>
                </c:pt>
                <c:pt idx="109">
                  <c:v>4.0258911450729986</c:v>
                </c:pt>
                <c:pt idx="110">
                  <c:v>3.740603109357016</c:v>
                </c:pt>
                <c:pt idx="111">
                  <c:v>3.4755315326534171</c:v>
                </c:pt>
                <c:pt idx="112">
                  <c:v>3.2292438094413467</c:v>
                </c:pt>
                <c:pt idx="113">
                  <c:v>3.0004088533916811</c:v>
                </c:pt>
                <c:pt idx="114">
                  <c:v>2.7877899033794518</c:v>
                </c:pt>
                <c:pt idx="115">
                  <c:v>2.5902378392861829</c:v>
                </c:pt>
                <c:pt idx="116">
                  <c:v>2.4066849714667113</c:v>
                </c:pt>
                <c:pt idx="117">
                  <c:v>2.2361392703150069</c:v>
                </c:pt>
                <c:pt idx="118">
                  <c:v>2.0776790047421834</c:v>
                </c:pt>
                <c:pt idx="119">
                  <c:v>1.9304477605897818</c:v>
                </c:pt>
                <c:pt idx="120">
                  <c:v>1.7936498120548396</c:v>
                </c:pt>
                <c:pt idx="121">
                  <c:v>1.666545821111191</c:v>
                </c:pt>
                <c:pt idx="122">
                  <c:v>1.548448841684076</c:v>
                </c:pt>
                <c:pt idx="123">
                  <c:v>1.4387206069822092</c:v>
                </c:pt>
                <c:pt idx="124">
                  <c:v>1.3367680799218637</c:v>
                </c:pt>
                <c:pt idx="125">
                  <c:v>1.2420402479993695</c:v>
                </c:pt>
                <c:pt idx="126">
                  <c:v>1.1540251452896049</c:v>
                </c:pt>
                <c:pt idx="127">
                  <c:v>1.0722470854755826</c:v>
                </c:pt>
                <c:pt idx="128">
                  <c:v>0.99626409095475865</c:v>
                </c:pt>
                <c:pt idx="129">
                  <c:v>0.92566550412741755</c:v>
                </c:pt>
                <c:pt idx="130">
                  <c:v>0.86006976795711754</c:v>
                </c:pt>
                <c:pt idx="131">
                  <c:v>0.79912236380798274</c:v>
                </c:pt>
                <c:pt idx="132">
                  <c:v>0.74249389541372424</c:v>
                </c:pt>
                <c:pt idx="133">
                  <c:v>0.68987830862297694</c:v>
                </c:pt>
                <c:pt idx="134">
                  <c:v>0.64099123729940677</c:v>
                </c:pt>
                <c:pt idx="135">
                  <c:v>0.59556846643683448</c:v>
                </c:pt>
                <c:pt idx="136">
                  <c:v>0.55336450418313976</c:v>
                </c:pt>
                <c:pt idx="137">
                  <c:v>0.51415125505528891</c:v>
                </c:pt>
                <c:pt idx="138">
                  <c:v>0.47771678717476934</c:v>
                </c:pt>
                <c:pt idx="139">
                  <c:v>0.44386418686081608</c:v>
                </c:pt>
                <c:pt idx="140">
                  <c:v>0.41241049439097216</c:v>
                </c:pt>
                <c:pt idx="141">
                  <c:v>0.38318571517719452</c:v>
                </c:pt>
                <c:pt idx="142">
                  <c:v>0.35603190101331372</c:v>
                </c:pt>
                <c:pt idx="143">
                  <c:v>0.33080229642834585</c:v>
                </c:pt>
                <c:pt idx="144">
                  <c:v>0.30736054553205638</c:v>
                </c:pt>
                <c:pt idx="145">
                  <c:v>0.28557995506608064</c:v>
                </c:pt>
                <c:pt idx="146">
                  <c:v>0.26534280967769341</c:v>
                </c:pt>
                <c:pt idx="147">
                  <c:v>0.24653973571555918</c:v>
                </c:pt>
                <c:pt idx="148">
                  <c:v>0.22906911010902611</c:v>
                </c:pt>
                <c:pt idx="149">
                  <c:v>0.21283651113620236</c:v>
                </c:pt>
                <c:pt idx="150">
                  <c:v>0.19775420811243574</c:v>
                </c:pt>
                <c:pt idx="151">
                  <c:v>0.18374068724115913</c:v>
                </c:pt>
                <c:pt idx="152">
                  <c:v>0.17072021106452762</c:v>
                </c:pt>
                <c:pt idx="153">
                  <c:v>0.15862240913284281</c:v>
                </c:pt>
                <c:pt idx="154">
                  <c:v>0.14738189768050816</c:v>
                </c:pt>
                <c:pt idx="155">
                  <c:v>0.13693792625300857</c:v>
                </c:pt>
                <c:pt idx="156">
                  <c:v>0.12723404937507732</c:v>
                </c:pt>
                <c:pt idx="157">
                  <c:v>0.11821782148555056</c:v>
                </c:pt>
                <c:pt idx="158">
                  <c:v>0.10984051349014923</c:v>
                </c:pt>
                <c:pt idx="159">
                  <c:v>0.10205684940027697</c:v>
                </c:pt>
                <c:pt idx="160">
                  <c:v>9.4824761634466598E-2</c:v>
                </c:pt>
                <c:pt idx="161">
                  <c:v>8.8105163659980681E-2</c:v>
                </c:pt>
                <c:pt idx="162">
                  <c:v>8.1861738745784215E-2</c:v>
                </c:pt>
                <c:pt idx="163">
                  <c:v>7.6060743685184715E-2</c:v>
                </c:pt>
                <c:pt idx="164">
                  <c:v>7.0670826427337533E-2</c:v>
                </c:pt>
                <c:pt idx="165">
                  <c:v>6.566285663199059E-2</c:v>
                </c:pt>
                <c:pt idx="166">
                  <c:v>6.1009768231682887E-2</c:v>
                </c:pt>
                <c:pt idx="167">
                  <c:v>5.6686413150509041E-2</c:v>
                </c:pt>
                <c:pt idx="168">
                  <c:v>5.2669425388858916E-2</c:v>
                </c:pt>
                <c:pt idx="169">
                  <c:v>4.8937094739564979E-2</c:v>
                </c:pt>
                <c:pt idx="170">
                  <c:v>4.5469249452942284E-2</c:v>
                </c:pt>
                <c:pt idx="171">
                  <c:v>4.224714721657527E-2</c:v>
                </c:pt>
                <c:pt idx="172">
                  <c:v>3.9253373860638652E-2</c:v>
                </c:pt>
                <c:pt idx="173">
                  <c:v>3.6471749241296487E-2</c:v>
                </c:pt>
                <c:pt idx="174">
                  <c:v>3.3887239793516412E-2</c:v>
                </c:pt>
                <c:pt idx="175">
                  <c:v>3.1485877280682383E-2</c:v>
                </c:pt>
                <c:pt idx="176">
                  <c:v>2.9254683301880077E-2</c:v>
                </c:pt>
                <c:pt idx="177">
                  <c:v>2.7181599148847133E-2</c:v>
                </c:pt>
                <c:pt idx="178">
                  <c:v>2.5255420633492998E-2</c:v>
                </c:pt>
                <c:pt idx="179">
                  <c:v>2.3465737533757962E-2</c:v>
                </c:pt>
                <c:pt idx="180">
                  <c:v>2.180287733053923E-2</c:v>
                </c:pt>
                <c:pt idx="181">
                  <c:v>2.0257852931606243E-2</c:v>
                </c:pt>
                <c:pt idx="182">
                  <c:v>1.8822314099972884E-2</c:v>
                </c:pt>
                <c:pt idx="183">
                  <c:v>1.7488502324216792E-2</c:v>
                </c:pt>
                <c:pt idx="184">
                  <c:v>1.6249208886838014E-2</c:v>
                </c:pt>
                <c:pt idx="185">
                  <c:v>1.5097735904033188E-2</c:v>
                </c:pt>
                <c:pt idx="186">
                  <c:v>1.4027860126320867E-2</c:v>
                </c:pt>
                <c:pt idx="187">
                  <c:v>1.3033799304374774E-2</c:v>
                </c:pt>
                <c:pt idx="188">
                  <c:v>1.2110180938286544E-2</c:v>
                </c:pt>
                <c:pt idx="189">
                  <c:v>1.125201324135882E-2</c:v>
                </c:pt>
                <c:pt idx="190">
                  <c:v>1.0454658161501292E-2</c:v>
                </c:pt>
                <c:pt idx="191">
                  <c:v>9.7138063144196814E-3</c:v>
                </c:pt>
                <c:pt idx="192">
                  <c:v>9.0254536931229697E-3</c:v>
                </c:pt>
                <c:pt idx="193">
                  <c:v>8.3858800278717692E-3</c:v>
                </c:pt>
                <c:pt idx="194">
                  <c:v>7.7916286796133119E-3</c:v>
                </c:pt>
                <c:pt idx="195">
                  <c:v>7.2394879582339811E-3</c:v>
                </c:pt>
                <c:pt idx="196">
                  <c:v>6.7264737646630431E-3</c:v>
                </c:pt>
                <c:pt idx="197">
                  <c:v>6.2498134630142085E-3</c:v>
                </c:pt>
                <c:pt idx="198">
                  <c:v>5.8069308956013614E-3</c:v>
                </c:pt>
                <c:pt idx="199">
                  <c:v>5.3954324598396121E-3</c:v>
                </c:pt>
                <c:pt idx="200">
                  <c:v>5.0130941717838936E-3</c:v>
                </c:pt>
                <c:pt idx="201">
                  <c:v>4.6578496463878698E-3</c:v>
                </c:pt>
                <c:pt idx="202">
                  <c:v>4.327778929521969E-3</c:v>
                </c:pt>
                <c:pt idx="203">
                  <c:v>4.0210981213914775E-3</c:v>
                </c:pt>
                <c:pt idx="204">
                  <c:v>3.7361497352740554E-3</c:v>
                </c:pt>
                <c:pt idx="205">
                  <c:v>3.4713937394688539E-3</c:v>
                </c:pt>
                <c:pt idx="206">
                  <c:v>3.2253992340431788E-3</c:v>
                </c:pt>
                <c:pt idx="207">
                  <c:v>2.9968367173923852E-3</c:v>
                </c:pt>
                <c:pt idx="208">
                  <c:v>2.7844709008171633E-3</c:v>
                </c:pt>
                <c:pt idx="209">
                  <c:v>2.5871540322836843E-3</c:v>
                </c:pt>
                <c:pt idx="210">
                  <c:v>2.4038196932844383E-3</c:v>
                </c:pt>
                <c:pt idx="211">
                  <c:v>2.233477035273978E-3</c:v>
                </c:pt>
                <c:pt idx="212">
                  <c:v>2.0752054245301342E-3</c:v>
                </c:pt>
                <c:pt idx="213">
                  <c:v>1.9281494664981139E-3</c:v>
                </c:pt>
                <c:pt idx="214">
                  <c:v>1.7915143827260936E-3</c:v>
                </c:pt>
                <c:pt idx="215">
                  <c:v>1.6645617154066226E-3</c:v>
                </c:pt>
                <c:pt idx="216">
                  <c:v>1.5466053363084071E-3</c:v>
                </c:pt>
                <c:pt idx="217">
                  <c:v>1.4370077385285284E-3</c:v>
                </c:pt>
                <c:pt idx="218">
                  <c:v>1.3351765910234103E-3</c:v>
                </c:pt>
                <c:pt idx="219">
                  <c:v>1.240561537297184E-3</c:v>
                </c:pt>
                <c:pt idx="220">
                  <c:v>1.1526512209456209E-3</c:v>
                </c:pt>
                <c:pt idx="221">
                  <c:v>1.0709705219799658E-3</c:v>
                </c:pt>
                <c:pt idx="222">
                  <c:v>9.9507798899399415E-4</c:v>
                </c:pt>
                <c:pt idx="223">
                  <c:v>9.2456345329629394E-4</c:v>
                </c:pt>
                <c:pt idx="224">
                  <c:v>8.5904581211304956E-4</c:v>
                </c:pt>
                <c:pt idx="225">
                  <c:v>7.9817096888046572E-4</c:v>
                </c:pt>
                <c:pt idx="226">
                  <c:v>7.4160991949488774E-4</c:v>
                </c:pt>
                <c:pt idx="227">
                  <c:v>6.8905697417764671E-4</c:v>
                </c:pt>
                <c:pt idx="228">
                  <c:v>6.4022810534443864E-4</c:v>
                </c:pt>
                <c:pt idx="229">
                  <c:v>5.948594125501969E-4</c:v>
                </c:pt>
                <c:pt idx="230">
                  <c:v>5.5270569621305608E-4</c:v>
                </c:pt>
                <c:pt idx="231">
                  <c:v>5.135391324090087E-4</c:v>
                </c:pt>
                <c:pt idx="232">
                  <c:v>4.7714804157498065E-4</c:v>
                </c:pt>
                <c:pt idx="233">
                  <c:v>4.433357444657435E-4</c:v>
                </c:pt>
                <c:pt idx="234">
                  <c:v>4.1191949918148972E-4</c:v>
                </c:pt>
                <c:pt idx="235">
                  <c:v>3.8272951352119361E-4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5-4539-81C7-5B87DB9753FD}"/>
            </c:ext>
          </c:extLst>
        </c:ser>
        <c:ser>
          <c:idx val="1"/>
          <c:order val="1"/>
          <c:tx>
            <c:strRef>
              <c:f>smatb!$C$42</c:f>
              <c:strCache>
                <c:ptCount val="1"/>
                <c:pt idx="0">
                  <c:v>Attractive(A)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smatb!$C$43:$C$278</c:f>
              <c:numCache>
                <c:formatCode>General</c:formatCode>
                <c:ptCount val="236"/>
                <c:pt idx="0">
                  <c:v>-44.044464373920093</c:v>
                </c:pt>
                <c:pt idx="1">
                  <c:v>-43.386459085430502</c:v>
                </c:pt>
                <c:pt idx="2">
                  <c:v>-42.738284111960866</c:v>
                </c:pt>
                <c:pt idx="3">
                  <c:v>-42.099792592847464</c:v>
                </c:pt>
                <c:pt idx="4">
                  <c:v>-41.470839861461506</c:v>
                </c:pt>
                <c:pt idx="5">
                  <c:v>-40.851283412431243</c:v>
                </c:pt>
                <c:pt idx="6">
                  <c:v>-40.240982869353616</c:v>
                </c:pt>
                <c:pt idx="7">
                  <c:v>-39.639799952988497</c:v>
                </c:pt>
                <c:pt idx="8">
                  <c:v>-39.047598449927861</c:v>
                </c:pt>
                <c:pt idx="9">
                  <c:v>-38.464244181733299</c:v>
                </c:pt>
                <c:pt idx="10">
                  <c:v>-37.889604974534272</c:v>
                </c:pt>
                <c:pt idx="11">
                  <c:v>-37.32355062908087</c:v>
                </c:pt>
                <c:pt idx="12">
                  <c:v>-36.765952891243792</c:v>
                </c:pt>
                <c:pt idx="13">
                  <c:v>-36.216685422955045</c:v>
                </c:pt>
                <c:pt idx="14">
                  <c:v>-35.675623773582849</c:v>
                </c:pt>
                <c:pt idx="15">
                  <c:v>-35.142645351734181</c:v>
                </c:pt>
                <c:pt idx="16">
                  <c:v>-34.617629397478474</c:v>
                </c:pt>
                <c:pt idx="17">
                  <c:v>-34.100456954986448</c:v>
                </c:pt>
                <c:pt idx="18">
                  <c:v>-33.591010845577543</c:v>
                </c:pt>
                <c:pt idx="19">
                  <c:v>-33.089175641170144</c:v>
                </c:pt>
                <c:pt idx="20">
                  <c:v>-32.594837638128318</c:v>
                </c:pt>
                <c:pt idx="21">
                  <c:v>-32.107884831499405</c:v>
                </c:pt>
                <c:pt idx="22">
                  <c:v>-31.628206889636381</c:v>
                </c:pt>
                <c:pt idx="23">
                  <c:v>-31.15569512919944</c:v>
                </c:pt>
                <c:pt idx="24">
                  <c:v>-30.690242490530924</c:v>
                </c:pt>
                <c:pt idx="25">
                  <c:v>-30.231743513398289</c:v>
                </c:pt>
                <c:pt idx="26">
                  <c:v>-29.780094313099344</c:v>
                </c:pt>
                <c:pt idx="27">
                  <c:v>-29.335192556924486</c:v>
                </c:pt>
                <c:pt idx="28">
                  <c:v>-28.896937440970667</c:v>
                </c:pt>
                <c:pt idx="29">
                  <c:v>-28.465229667301575</c:v>
                </c:pt>
                <c:pt idx="30">
                  <c:v>-28.039971421449337</c:v>
                </c:pt>
                <c:pt idx="31">
                  <c:v>-27.621066350251894</c:v>
                </c:pt>
                <c:pt idx="32">
                  <c:v>-27.208419540021886</c:v>
                </c:pt>
                <c:pt idx="33">
                  <c:v>-26.801937495041475</c:v>
                </c:pt>
                <c:pt idx="34">
                  <c:v>-26.401528116378508</c:v>
                </c:pt>
                <c:pt idx="35">
                  <c:v>-26.007100681019139</c:v>
                </c:pt>
                <c:pt idx="36">
                  <c:v>-25.618565821312114</c:v>
                </c:pt>
                <c:pt idx="37">
                  <c:v>-25.235835504720434</c:v>
                </c:pt>
                <c:pt idx="38">
                  <c:v>-24.858823013875121</c:v>
                </c:pt>
                <c:pt idx="39">
                  <c:v>-24.487442926927304</c:v>
                </c:pt>
                <c:pt idx="40">
                  <c:v>-24.121611098193668</c:v>
                </c:pt>
                <c:pt idx="41">
                  <c:v>-23.761244639091061</c:v>
                </c:pt>
                <c:pt idx="42">
                  <c:v>-23.406261899356021</c:v>
                </c:pt>
                <c:pt idx="43">
                  <c:v>-23.056582448544763</c:v>
                </c:pt>
                <c:pt idx="44">
                  <c:v>-22.712127057809621</c:v>
                </c:pt>
                <c:pt idx="45">
                  <c:v>-22.372817681947733</c:v>
                </c:pt>
                <c:pt idx="46">
                  <c:v>-22.038577441717862</c:v>
                </c:pt>
                <c:pt idx="47">
                  <c:v>-21.709330606421481</c:v>
                </c:pt>
                <c:pt idx="48">
                  <c:v>-21.385002576743986</c:v>
                </c:pt>
                <c:pt idx="49">
                  <c:v>-21.065519867852359</c:v>
                </c:pt>
                <c:pt idx="50">
                  <c:v>-20.750810092745251</c:v>
                </c:pt>
                <c:pt idx="51">
                  <c:v>-20.440801945851902</c:v>
                </c:pt>
                <c:pt idx="52">
                  <c:v>-20.135425186875963</c:v>
                </c:pt>
                <c:pt idx="53">
                  <c:v>-19.834610624880838</c:v>
                </c:pt>
                <c:pt idx="54">
                  <c:v>-19.538290102612638</c:v>
                </c:pt>
                <c:pt idx="55">
                  <c:v>-19.246396481057435</c:v>
                </c:pt>
                <c:pt idx="56">
                  <c:v>-18.958863624229192</c:v>
                </c:pt>
                <c:pt idx="57">
                  <c:v>-18.675626384184955</c:v>
                </c:pt>
                <c:pt idx="58">
                  <c:v>-18.396620586263943</c:v>
                </c:pt>
                <c:pt idx="59">
                  <c:v>-18.121783014547088</c:v>
                </c:pt>
                <c:pt idx="60">
                  <c:v>-17.851051397533858</c:v>
                </c:pt>
                <c:pt idx="61">
                  <c:v>-17.584364394033106</c:v>
                </c:pt>
                <c:pt idx="62">
                  <c:v>-17.321661579264561</c:v>
                </c:pt>
                <c:pt idx="63">
                  <c:v>-17.062883431168114</c:v>
                </c:pt>
                <c:pt idx="64">
                  <c:v>-16.807971316917545</c:v>
                </c:pt>
                <c:pt idx="65">
                  <c:v>-16.556867479635741</c:v>
                </c:pt>
                <c:pt idx="66">
                  <c:v>-16.309515025308418</c:v>
                </c:pt>
                <c:pt idx="67">
                  <c:v>-16.065857909893307</c:v>
                </c:pt>
                <c:pt idx="68">
                  <c:v>-15.825840926621927</c:v>
                </c:pt>
                <c:pt idx="69">
                  <c:v>-15.589409693491117</c:v>
                </c:pt>
                <c:pt idx="70">
                  <c:v>-15.35651064094135</c:v>
                </c:pt>
                <c:pt idx="71">
                  <c:v>-15.12709099971921</c:v>
                </c:pt>
                <c:pt idx="72">
                  <c:v>-14.901098788921155</c:v>
                </c:pt>
                <c:pt idx="73">
                  <c:v>-14.678482804215902</c:v>
                </c:pt>
                <c:pt idx="74">
                  <c:v>-14.459192606242766</c:v>
                </c:pt>
                <c:pt idx="75">
                  <c:v>-14.243178509183371</c:v>
                </c:pt>
                <c:pt idx="76">
                  <c:v>-14.030391569503994</c:v>
                </c:pt>
                <c:pt idx="77">
                  <c:v>-13.820783574866196</c:v>
                </c:pt>
                <c:pt idx="78">
                  <c:v>-13.614307033203069</c:v>
                </c:pt>
                <c:pt idx="79">
                  <c:v>-13.410915161958679</c:v>
                </c:pt>
                <c:pt idx="80">
                  <c:v>-13.21056187748829</c:v>
                </c:pt>
                <c:pt idx="81">
                  <c:v>-13.01320178461693</c:v>
                </c:pt>
                <c:pt idx="82">
                  <c:v>-12.818790166353947</c:v>
                </c:pt>
                <c:pt idx="83">
                  <c:v>-12.627282973761234</c:v>
                </c:pt>
                <c:pt idx="84">
                  <c:v>-12.43863681597281</c:v>
                </c:pt>
                <c:pt idx="85">
                  <c:v>-12.252808950363487</c:v>
                </c:pt>
                <c:pt idx="86">
                  <c:v>-12.069757272864475</c:v>
                </c:pt>
                <c:pt idx="87">
                  <c:v>-11.889440308423579</c:v>
                </c:pt>
                <c:pt idx="88">
                  <c:v>-11.711817201607996</c:v>
                </c:pt>
                <c:pt idx="89">
                  <c:v>-11.536847707347452</c:v>
                </c:pt>
                <c:pt idx="90">
                  <c:v>-11.364492181815653</c:v>
                </c:pt>
                <c:pt idx="91">
                  <c:v>-11.194711573447965</c:v>
                </c:pt>
                <c:pt idx="92">
                  <c:v>-11.027467414093266</c:v>
                </c:pt>
                <c:pt idx="93">
                  <c:v>-10.862721810298014</c:v>
                </c:pt>
                <c:pt idx="94">
                  <c:v>-10.700437434720511</c:v>
                </c:pt>
                <c:pt idx="95">
                  <c:v>-10.540577517673428</c:v>
                </c:pt>
                <c:pt idx="96">
                  <c:v>-10.383105838792702</c:v>
                </c:pt>
                <c:pt idx="97">
                  <c:v>-10.227986718830874</c:v>
                </c:pt>
                <c:pt idx="98">
                  <c:v>-10.075185011573041</c:v>
                </c:pt>
                <c:pt idx="99">
                  <c:v>-9.9246660958735795</c:v>
                </c:pt>
                <c:pt idx="100">
                  <c:v>-9.7763958678118446</c:v>
                </c:pt>
                <c:pt idx="101">
                  <c:v>-9.6303407329650472</c:v>
                </c:pt>
                <c:pt idx="102">
                  <c:v>-9.4864675987965725</c:v>
                </c:pt>
                <c:pt idx="103">
                  <c:v>-9.3447438671580194</c:v>
                </c:pt>
                <c:pt idx="104">
                  <c:v>-9.20513742690326</c:v>
                </c:pt>
                <c:pt idx="105">
                  <c:v>-9.0676166466128265</c:v>
                </c:pt>
                <c:pt idx="106">
                  <c:v>-8.9321503674270044</c:v>
                </c:pt>
                <c:pt idx="107">
                  <c:v>-8.7987078959860003</c:v>
                </c:pt>
                <c:pt idx="108">
                  <c:v>-8.6672589974755692</c:v>
                </c:pt>
                <c:pt idx="109">
                  <c:v>-8.5377738887765311</c:v>
                </c:pt>
                <c:pt idx="110">
                  <c:v>-8.410223231716671</c:v>
                </c:pt>
                <c:pt idx="111">
                  <c:v>-8.2845781264233853</c:v>
                </c:pt>
                <c:pt idx="112">
                  <c:v>-8.1608101047757078</c:v>
                </c:pt>
                <c:pt idx="113">
                  <c:v>-8.038891123954107</c:v>
                </c:pt>
                <c:pt idx="114">
                  <c:v>-7.9187935600866748</c:v>
                </c:pt>
                <c:pt idx="115">
                  <c:v>-7.8004902019902209</c:v>
                </c:pt>
                <c:pt idx="116">
                  <c:v>-7.6839542450048999</c:v>
                </c:pt>
                <c:pt idx="117">
                  <c:v>-7.5691592849209028</c:v>
                </c:pt>
                <c:pt idx="118">
                  <c:v>-7.4560793119959259</c:v>
                </c:pt>
                <c:pt idx="119">
                  <c:v>-7.3446887050619898</c:v>
                </c:pt>
                <c:pt idx="120">
                  <c:v>-7.2349622257203068</c:v>
                </c:pt>
                <c:pt idx="121">
                  <c:v>-7.1268750126228699</c:v>
                </c:pt>
                <c:pt idx="122">
                  <c:v>-7.0204025758394888</c:v>
                </c:pt>
                <c:pt idx="123">
                  <c:v>-6.9155207913089551</c:v>
                </c:pt>
                <c:pt idx="124">
                  <c:v>-6.8122058953731264</c:v>
                </c:pt>
                <c:pt idx="125">
                  <c:v>-6.7104344793926511</c:v>
                </c:pt>
                <c:pt idx="126">
                  <c:v>-6.6101834844431542</c:v>
                </c:pt>
                <c:pt idx="127">
                  <c:v>-6.5114301960906324</c:v>
                </c:pt>
                <c:pt idx="128">
                  <c:v>-6.4141522392449284</c:v>
                </c:pt>
                <c:pt idx="129">
                  <c:v>-6.3183275730900679</c:v>
                </c:pt>
                <c:pt idx="130">
                  <c:v>-6.2239344860903634</c:v>
                </c:pt>
                <c:pt idx="131">
                  <c:v>-6.1309515910710948</c:v>
                </c:pt>
                <c:pt idx="132">
                  <c:v>-6.039357820372703</c:v>
                </c:pt>
                <c:pt idx="133">
                  <c:v>-5.9491324210773664</c:v>
                </c:pt>
                <c:pt idx="134">
                  <c:v>-5.8602549503069046</c:v>
                </c:pt>
                <c:pt idx="135">
                  <c:v>-5.7727052705909099</c:v>
                </c:pt>
                <c:pt idx="136">
                  <c:v>-5.686463545304095</c:v>
                </c:pt>
                <c:pt idx="137">
                  <c:v>-5.6015102341717924</c:v>
                </c:pt>
                <c:pt idx="138">
                  <c:v>-5.5178260888425994</c:v>
                </c:pt>
                <c:pt idx="139">
                  <c:v>-5.4353921485271837</c:v>
                </c:pt>
                <c:pt idx="140">
                  <c:v>-5.3541897357022172</c:v>
                </c:pt>
                <c:pt idx="141">
                  <c:v>-5.2742004518785066</c:v>
                </c:pt>
                <c:pt idx="142">
                  <c:v>-5.1954061734323567</c:v>
                </c:pt>
                <c:pt idx="143">
                  <c:v>-5.1177890474991798</c:v>
                </c:pt>
                <c:pt idx="144">
                  <c:v>-5.0413314879284812</c:v>
                </c:pt>
                <c:pt idx="145">
                  <c:v>-4.9660161712992661</c:v>
                </c:pt>
                <c:pt idx="146">
                  <c:v>-4.8918260329949694</c:v>
                </c:pt>
                <c:pt idx="147">
                  <c:v>-4.8187442633370408</c:v>
                </c:pt>
                <c:pt idx="148">
                  <c:v>-4.7467543037762656</c:v>
                </c:pt>
                <c:pt idx="149">
                  <c:v>-4.6758398431410066</c:v>
                </c:pt>
                <c:pt idx="150">
                  <c:v>-4.6059848139414941</c:v>
                </c:pt>
                <c:pt idx="151">
                  <c:v>-4.5371733887293191</c:v>
                </c:pt>
                <c:pt idx="152">
                  <c:v>-4.4693899765113283</c:v>
                </c:pt>
                <c:pt idx="153">
                  <c:v>-4.4026192192170663</c:v>
                </c:pt>
                <c:pt idx="154">
                  <c:v>-4.3368459882190287</c:v>
                </c:pt>
                <c:pt idx="155">
                  <c:v>-4.2720553809048738</c:v>
                </c:pt>
                <c:pt idx="156">
                  <c:v>-4.2082327173008567</c:v>
                </c:pt>
                <c:pt idx="157">
                  <c:v>-4.1453635367457062</c:v>
                </c:pt>
                <c:pt idx="158">
                  <c:v>-4.0834335946141902</c:v>
                </c:pt>
                <c:pt idx="159">
                  <c:v>-4.022428859089624</c:v>
                </c:pt>
                <c:pt idx="160">
                  <c:v>-3.9623355079846143</c:v>
                </c:pt>
                <c:pt idx="161">
                  <c:v>-3.9031399256092789</c:v>
                </c:pt>
                <c:pt idx="162">
                  <c:v>-3.8448286996862646</c:v>
                </c:pt>
                <c:pt idx="163">
                  <c:v>-3.787388618311859</c:v>
                </c:pt>
                <c:pt idx="164">
                  <c:v>-3.7308066669624842</c:v>
                </c:pt>
                <c:pt idx="165">
                  <c:v>-3.6750700255459279</c:v>
                </c:pt>
                <c:pt idx="166">
                  <c:v>-3.6201660654966226</c:v>
                </c:pt>
                <c:pt idx="167">
                  <c:v>-3.566082346914321</c:v>
                </c:pt>
                <c:pt idx="168">
                  <c:v>-3.5128066157455144</c:v>
                </c:pt>
                <c:pt idx="169">
                  <c:v>-3.4603268010069708</c:v>
                </c:pt>
                <c:pt idx="170">
                  <c:v>-3.4086310120507308</c:v>
                </c:pt>
                <c:pt idx="171">
                  <c:v>-3.3577075358699866</c:v>
                </c:pt>
                <c:pt idx="172">
                  <c:v>-3.3075448344451961</c:v>
                </c:pt>
                <c:pt idx="173">
                  <c:v>-3.2581315421298505</c:v>
                </c:pt>
                <c:pt idx="174">
                  <c:v>-3.2094564630752944</c:v>
                </c:pt>
                <c:pt idx="175">
                  <c:v>-3.1615085686940185</c:v>
                </c:pt>
                <c:pt idx="176">
                  <c:v>-3.1142769951608504</c:v>
                </c:pt>
                <c:pt idx="177">
                  <c:v>-3.0677510409514803</c:v>
                </c:pt>
                <c:pt idx="178">
                  <c:v>-3.0219201644177467</c:v>
                </c:pt>
                <c:pt idx="179">
                  <c:v>-2.97677398139917</c:v>
                </c:pt>
                <c:pt idx="180">
                  <c:v>-2.9323022628701412</c:v>
                </c:pt>
                <c:pt idx="181">
                  <c:v>-2.8884949326222786</c:v>
                </c:pt>
                <c:pt idx="182">
                  <c:v>-2.8453420649814087</c:v>
                </c:pt>
                <c:pt idx="183">
                  <c:v>-2.8028338825586423</c:v>
                </c:pt>
                <c:pt idx="184">
                  <c:v>-2.7609607540350622</c:v>
                </c:pt>
                <c:pt idx="185">
                  <c:v>-2.7197131919794999</c:v>
                </c:pt>
                <c:pt idx="186">
                  <c:v>-2.6790818506989145</c:v>
                </c:pt>
                <c:pt idx="187">
                  <c:v>-2.6390575241208798</c:v>
                </c:pt>
                <c:pt idx="188">
                  <c:v>-2.5996311437077262</c:v>
                </c:pt>
                <c:pt idx="189">
                  <c:v>-2.5607937764018183</c:v>
                </c:pt>
                <c:pt idx="190">
                  <c:v>-2.5225366226015487</c:v>
                </c:pt>
                <c:pt idx="191">
                  <c:v>-2.4848510141675555</c:v>
                </c:pt>
                <c:pt idx="192">
                  <c:v>-2.4477284124587464</c:v>
                </c:pt>
                <c:pt idx="193">
                  <c:v>-2.4111604063976304</c:v>
                </c:pt>
                <c:pt idx="194">
                  <c:v>-2.3751387105645945</c:v>
                </c:pt>
                <c:pt idx="195">
                  <c:v>-2.3396551633206126</c:v>
                </c:pt>
                <c:pt idx="196">
                  <c:v>-2.3047017249580284</c:v>
                </c:pt>
                <c:pt idx="197">
                  <c:v>-2.2702704758789398</c:v>
                </c:pt>
                <c:pt idx="198">
                  <c:v>-2.2363536148008287</c:v>
                </c:pt>
                <c:pt idx="199">
                  <c:v>-2.2029434569889634</c:v>
                </c:pt>
                <c:pt idx="200">
                  <c:v>-2.1700324325152369</c:v>
                </c:pt>
                <c:pt idx="201">
                  <c:v>-2.1376130845429984</c:v>
                </c:pt>
                <c:pt idx="202">
                  <c:v>-2.1056780676375224</c:v>
                </c:pt>
                <c:pt idx="203">
                  <c:v>-2.0742201461017014</c:v>
                </c:pt>
                <c:pt idx="204">
                  <c:v>-2.0432321923366272</c:v>
                </c:pt>
                <c:pt idx="205">
                  <c:v>-2.0127071852266347</c:v>
                </c:pt>
                <c:pt idx="206">
                  <c:v>-1.9826382085485057</c:v>
                </c:pt>
                <c:pt idx="207">
                  <c:v>-1.9530184494044047</c:v>
                </c:pt>
                <c:pt idx="208">
                  <c:v>-1.9238411966782547</c:v>
                </c:pt>
                <c:pt idx="209">
                  <c:v>-1.8950998395151504</c:v>
                </c:pt>
                <c:pt idx="210">
                  <c:v>-1.8667878658235135</c:v>
                </c:pt>
                <c:pt idx="211">
                  <c:v>-1.8388988607995949</c:v>
                </c:pt>
                <c:pt idx="212">
                  <c:v>-1.8114265054740499</c:v>
                </c:pt>
                <c:pt idx="213">
                  <c:v>-1.7843645752802106</c:v>
                </c:pt>
                <c:pt idx="214">
                  <c:v>-1.7577069386437414</c:v>
                </c:pt>
                <c:pt idx="215">
                  <c:v>-1.7314475555933879</c:v>
                </c:pt>
                <c:pt idx="216">
                  <c:v>-1.705580476392456</c:v>
                </c:pt>
                <c:pt idx="217">
                  <c:v>-1.6800998401907516</c:v>
                </c:pt>
                <c:pt idx="218">
                  <c:v>-1.6549998736966498</c:v>
                </c:pt>
                <c:pt idx="219">
                  <c:v>-1.6302748898690163</c:v>
                </c:pt>
                <c:pt idx="220">
                  <c:v>-1.6059192866286507</c:v>
                </c:pt>
                <c:pt idx="221">
                  <c:v>-1.5819275455890036</c:v>
                </c:pt>
                <c:pt idx="222">
                  <c:v>-1.558294230805835</c:v>
                </c:pt>
                <c:pt idx="223">
                  <c:v>-1.5350139875455675</c:v>
                </c:pt>
                <c:pt idx="224">
                  <c:v>-1.5120815410720319</c:v>
                </c:pt>
                <c:pt idx="225">
                  <c:v>-1.4894916954513417</c:v>
                </c:pt>
                <c:pt idx="226">
                  <c:v>-1.4672393323746173</c:v>
                </c:pt>
                <c:pt idx="227">
                  <c:v>-1.4453194099983084</c:v>
                </c:pt>
                <c:pt idx="228">
                  <c:v>-1.4237269618018293</c:v>
                </c:pt>
                <c:pt idx="229">
                  <c:v>-1.4024570954622697</c:v>
                </c:pt>
                <c:pt idx="230">
                  <c:v>-1.3815049917459086</c:v>
                </c:pt>
                <c:pt idx="231">
                  <c:v>-1.3608659034163026</c:v>
                </c:pt>
                <c:pt idx="232">
                  <c:v>-1.3405351541586656</c:v>
                </c:pt>
                <c:pt idx="233">
                  <c:v>-1.3205081375203409</c:v>
                </c:pt>
                <c:pt idx="234">
                  <c:v>-1.3007803158670834</c:v>
                </c:pt>
                <c:pt idx="235">
                  <c:v>-1.2813472193549491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5-4539-81C7-5B87DB9753FD}"/>
            </c:ext>
          </c:extLst>
        </c:ser>
        <c:ser>
          <c:idx val="2"/>
          <c:order val="2"/>
          <c:tx>
            <c:strRef>
              <c:f>smatb!$D$42</c:f>
              <c:strCache>
                <c:ptCount val="1"/>
                <c:pt idx="0">
                  <c:v>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smatb!$D$43:$D$278</c:f>
              <c:numCache>
                <c:formatCode>General</c:formatCode>
                <c:ptCount val="236"/>
                <c:pt idx="0">
                  <c:v>12095.023596693512</c:v>
                </c:pt>
                <c:pt idx="1">
                  <c:v>11235.466867462204</c:v>
                </c:pt>
                <c:pt idx="2">
                  <c:v>10436.857984877784</c:v>
                </c:pt>
                <c:pt idx="3">
                  <c:v>9694.8774320803295</c:v>
                </c:pt>
                <c:pt idx="4">
                  <c:v>9005.5117957533657</c:v>
                </c:pt>
                <c:pt idx="5">
                  <c:v>8365.032074485991</c:v>
                </c:pt>
                <c:pt idx="6">
                  <c:v>7769.9735242784991</c:v>
                </c:pt>
                <c:pt idx="7">
                  <c:v>7217.1169322643291</c:v>
                </c:pt>
                <c:pt idx="8">
                  <c:v>6703.4712174400502</c:v>
                </c:pt>
                <c:pt idx="9">
                  <c:v>6226.2572643673775</c:v>
                </c:pt>
                <c:pt idx="10">
                  <c:v>5782.892902474423</c:v>
                </c:pt>
                <c:pt idx="11">
                  <c:v>5370.9789497753827</c:v>
                </c:pt>
                <c:pt idx="12">
                  <c:v>4988.2862455803233</c:v>
                </c:pt>
                <c:pt idx="13">
                  <c:v>4632.7436021118965</c:v>
                </c:pt>
                <c:pt idx="14">
                  <c:v>4302.4266099122779</c:v>
                </c:pt>
                <c:pt idx="15">
                  <c:v>3995.5472365376868</c:v>
                </c:pt>
                <c:pt idx="16">
                  <c:v>3710.4441623256621</c:v>
                </c:pt>
                <c:pt idx="17">
                  <c:v>3445.5738010035534</c:v>
                </c:pt>
                <c:pt idx="18">
                  <c:v>3199.5019566080296</c:v>
                </c:pt>
                <c:pt idx="19">
                  <c:v>2970.8960716246206</c:v>
                </c:pt>
                <c:pt idx="20">
                  <c:v>2758.5180244512603</c:v>
                </c:pt>
                <c:pt idx="21">
                  <c:v>2561.2174372590516</c:v>
                </c:pt>
                <c:pt idx="22">
                  <c:v>2377.9254580816778</c:v>
                </c:pt>
                <c:pt idx="23">
                  <c:v>2207.648983528064</c:v>
                </c:pt>
                <c:pt idx="24">
                  <c:v>2049.4652908942498</c:v>
                </c:pt>
                <c:pt idx="25">
                  <c:v>1902.5170506630081</c:v>
                </c:pt>
                <c:pt idx="26">
                  <c:v>1766.0076924357152</c:v>
                </c:pt>
                <c:pt idx="27">
                  <c:v>1639.197099251023</c:v>
                </c:pt>
                <c:pt idx="28">
                  <c:v>1521.3976070197511</c:v>
                </c:pt>
                <c:pt idx="29">
                  <c:v>1411.9702874544166</c:v>
                </c:pt>
                <c:pt idx="30">
                  <c:v>1310.3214944040453</c:v>
                </c:pt>
                <c:pt idx="31">
                  <c:v>1215.899654928387</c:v>
                </c:pt>
                <c:pt idx="32">
                  <c:v>1128.1922877685745</c:v>
                </c:pt>
                <c:pt idx="33">
                  <c:v>1046.7232331000662</c:v>
                </c:pt>
                <c:pt idx="34">
                  <c:v>971.05007859572174</c:v>
                </c:pt>
                <c:pt idx="35">
                  <c:v>900.76176788778025</c:v>
                </c:pt>
                <c:pt idx="36">
                  <c:v>835.47637850333649</c:v>
                </c:pt>
                <c:pt idx="37">
                  <c:v>774.83905726389276</c:v>
                </c:pt>
                <c:pt idx="38">
                  <c:v>718.52010199043912</c:v>
                </c:pt>
                <c:pt idx="39">
                  <c:v>666.21317914644771</c:v>
                </c:pt>
                <c:pt idx="40">
                  <c:v>617.63366778569321</c:v>
                </c:pt>
                <c:pt idx="41">
                  <c:v>572.51712085452425</c:v>
                </c:pt>
                <c:pt idx="42">
                  <c:v>530.61783553244243</c:v>
                </c:pt>
                <c:pt idx="43">
                  <c:v>491.70752488414894</c:v>
                </c:pt>
                <c:pt idx="44">
                  <c:v>455.57408364378341</c:v>
                </c:pt>
                <c:pt idx="45">
                  <c:v>422.02044146081147</c:v>
                </c:pt>
                <c:pt idx="46">
                  <c:v>390.86349740972707</c:v>
                </c:pt>
                <c:pt idx="47">
                  <c:v>361.93313000493549</c:v>
                </c:pt>
                <c:pt idx="48">
                  <c:v>335.07127737023853</c:v>
                </c:pt>
                <c:pt idx="49">
                  <c:v>310.13108259153717</c:v>
                </c:pt>
                <c:pt idx="50">
                  <c:v>286.97609963362453</c:v>
                </c:pt>
                <c:pt idx="51">
                  <c:v>265.47955552929125</c:v>
                </c:pt>
                <c:pt idx="52">
                  <c:v>245.52366485307505</c:v>
                </c:pt>
                <c:pt idx="53">
                  <c:v>226.99899277459141</c:v>
                </c:pt>
                <c:pt idx="54">
                  <c:v>209.8038632489085</c:v>
                </c:pt>
                <c:pt idx="55">
                  <c:v>193.84380914539861</c:v>
                </c:pt>
                <c:pt idx="56">
                  <c:v>179.03106134315206</c:v>
                </c:pt>
                <c:pt idx="57">
                  <c:v>165.28407403163908</c:v>
                </c:pt>
                <c:pt idx="58">
                  <c:v>152.52708365098505</c:v>
                </c:pt>
                <c:pt idx="59">
                  <c:v>140.68969908802717</c:v>
                </c:pt>
                <c:pt idx="60">
                  <c:v>129.70652091325769</c:v>
                </c:pt>
                <c:pt idx="61">
                  <c:v>119.51678760070412</c:v>
                </c:pt>
                <c:pt idx="62">
                  <c:v>110.06404681863204</c:v>
                </c:pt>
                <c:pt idx="63">
                  <c:v>101.29585001446196</c:v>
                </c:pt>
                <c:pt idx="64">
                  <c:v>93.163468643179669</c:v>
                </c:pt>
                <c:pt idx="65">
                  <c:v>85.621630505497748</c:v>
                </c:pt>
                <c:pt idx="66">
                  <c:v>78.628274770716828</c:v>
                </c:pt>
                <c:pt idx="67">
                  <c:v>72.144324360212721</c:v>
                </c:pt>
                <c:pt idx="68">
                  <c:v>66.133474461306804</c:v>
                </c:pt>
                <c:pt idx="69">
                  <c:v>60.561996028458594</c:v>
                </c:pt>
                <c:pt idx="70">
                  <c:v>55.398553209715175</c:v>
                </c:pt>
                <c:pt idx="71">
                  <c:v>50.614033711619889</c:v>
                </c:pt>
                <c:pt idx="72">
                  <c:v>46.181391185706197</c:v>
                </c:pt>
                <c:pt idx="73">
                  <c:v>42.075498784676988</c:v>
                </c:pt>
                <c:pt idx="74">
                  <c:v>38.273013096739298</c:v>
                </c:pt>
                <c:pt idx="75">
                  <c:v>34.752247722653273</c:v>
                </c:pt>
                <c:pt idx="76">
                  <c:v>31.493055812170642</c:v>
                </c:pt>
                <c:pt idx="77">
                  <c:v>28.476720924961711</c:v>
                </c:pt>
                <c:pt idx="78">
                  <c:v>25.685855626120343</c:v>
                </c:pt>
                <c:pt idx="79">
                  <c:v>23.104307268139131</c:v>
                </c:pt>
                <c:pt idx="80">
                  <c:v>20.717070450089288</c:v>
                </c:pt>
                <c:pt idx="81">
                  <c:v>18.510205680826871</c:v>
                </c:pt>
                <c:pt idx="82">
                  <c:v>16.470763806578681</c:v>
                </c:pt>
                <c:pt idx="83">
                  <c:v>14.586715794415939</c:v>
                </c:pt>
                <c:pt idx="84">
                  <c:v>12.846887492070973</c:v>
                </c:pt>
                <c:pt idx="85">
                  <c:v>11.24089901144875</c:v>
                </c:pt>
                <c:pt idx="86">
                  <c:v>9.7591084081739758</c:v>
                </c:pt>
                <c:pt idx="87">
                  <c:v>8.3925593527342865</c:v>
                </c:pt>
                <c:pt idx="88">
                  <c:v>7.1329325103540846</c:v>
                </c:pt>
                <c:pt idx="89">
                  <c:v>5.9725003667773677</c:v>
                </c:pt>
                <c:pt idx="90">
                  <c:v>4.9040852557638033</c:v>
                </c:pt>
                <c:pt idx="91">
                  <c:v>3.9210203614058567</c:v>
                </c:pt>
                <c:pt idx="92">
                  <c:v>3.0171134844536311</c:v>
                </c:pt>
                <c:pt idx="93">
                  <c:v>2.1866133767734794</c:v>
                </c:pt>
                <c:pt idx="94">
                  <c:v>1.4241784619461342</c:v>
                </c:pt>
                <c:pt idx="95">
                  <c:v>0.72484777290739899</c:v>
                </c:pt>
                <c:pt idx="96">
                  <c:v>8.4013949517341757E-2</c:v>
                </c:pt>
                <c:pt idx="97">
                  <c:v>-0.5026018499225593</c:v>
                </c:pt>
                <c:pt idx="98">
                  <c:v>-1.0389732588400857</c:v>
                </c:pt>
                <c:pt idx="99">
                  <c:v>-1.5287903602745683</c:v>
                </c:pt>
                <c:pt idx="100">
                  <c:v>-1.9754798095642485</c:v>
                </c:pt>
                <c:pt idx="101">
                  <c:v>-2.3822235306344473</c:v>
                </c:pt>
                <c:pt idx="102">
                  <c:v>-2.751976086972471</c:v>
                </c:pt>
                <c:pt idx="103">
                  <c:v>-3.0874808212117371</c:v>
                </c:pt>
                <c:pt idx="104">
                  <c:v>-3.3912848505919806</c:v>
                </c:pt>
                <c:pt idx="105">
                  <c:v>-3.6657529993782845</c:v>
                </c:pt>
                <c:pt idx="106">
                  <c:v>-3.9130807435756232</c:v>
                </c:pt>
                <c:pt idx="107">
                  <c:v>-4.1353062379370957</c:v>
                </c:pt>
                <c:pt idx="108">
                  <c:v>-4.3343214903035765</c:v>
                </c:pt>
                <c:pt idx="109">
                  <c:v>-4.5118827437035325</c:v>
                </c:pt>
                <c:pt idx="110">
                  <c:v>-4.669620122359655</c:v>
                </c:pt>
                <c:pt idx="111">
                  <c:v>-4.8090465937699687</c:v>
                </c:pt>
                <c:pt idx="112">
                  <c:v>-4.9315662953343615</c:v>
                </c:pt>
                <c:pt idx="113">
                  <c:v>-5.0384822705624259</c:v>
                </c:pt>
                <c:pt idx="114">
                  <c:v>-5.1310036567072235</c:v>
                </c:pt>
                <c:pt idx="115">
                  <c:v>-5.210252362704038</c:v>
                </c:pt>
                <c:pt idx="116">
                  <c:v>-5.2772692735381881</c:v>
                </c:pt>
                <c:pt idx="117">
                  <c:v>-5.3330200146058964</c:v>
                </c:pt>
                <c:pt idx="118">
                  <c:v>-5.3784003072537425</c:v>
                </c:pt>
                <c:pt idx="119">
                  <c:v>-5.4142409444722084</c:v>
                </c:pt>
                <c:pt idx="120">
                  <c:v>-5.4413124136654671</c:v>
                </c:pt>
                <c:pt idx="121">
                  <c:v>-5.4603291915116792</c:v>
                </c:pt>
                <c:pt idx="122">
                  <c:v>-5.471953734155413</c:v>
                </c:pt>
                <c:pt idx="123">
                  <c:v>-5.4768001843267458</c:v>
                </c:pt>
                <c:pt idx="124">
                  <c:v>-5.4754378154512624</c:v>
                </c:pt>
                <c:pt idx="125">
                  <c:v>-5.4683942313932814</c:v>
                </c:pt>
                <c:pt idx="126">
                  <c:v>-5.4561583391535491</c:v>
                </c:pt>
                <c:pt idx="127">
                  <c:v>-5.4391831106150494</c:v>
                </c:pt>
                <c:pt idx="128">
                  <c:v>-5.41788814829017</c:v>
                </c:pt>
                <c:pt idx="129">
                  <c:v>-5.3926620689626503</c:v>
                </c:pt>
                <c:pt idx="130">
                  <c:v>-5.3638647181332457</c:v>
                </c:pt>
                <c:pt idx="131">
                  <c:v>-5.3318292272631123</c:v>
                </c:pt>
                <c:pt idx="132">
                  <c:v>-5.2968639249589788</c:v>
                </c:pt>
                <c:pt idx="133">
                  <c:v>-5.2592541124543892</c:v>
                </c:pt>
                <c:pt idx="134">
                  <c:v>-5.2192637130074981</c:v>
                </c:pt>
                <c:pt idx="135">
                  <c:v>-5.1771368041540757</c:v>
                </c:pt>
                <c:pt idx="136">
                  <c:v>-5.1330990411209552</c:v>
                </c:pt>
                <c:pt idx="137">
                  <c:v>-5.0873589791165035</c:v>
                </c:pt>
                <c:pt idx="138">
                  <c:v>-5.0401093016678304</c:v>
                </c:pt>
                <c:pt idx="139">
                  <c:v>-4.9915279616663675</c:v>
                </c:pt>
                <c:pt idx="140">
                  <c:v>-4.9417792413112451</c:v>
                </c:pt>
                <c:pt idx="141">
                  <c:v>-4.8910147367013117</c:v>
                </c:pt>
                <c:pt idx="142">
                  <c:v>-4.8393742724190432</c:v>
                </c:pt>
                <c:pt idx="143">
                  <c:v>-4.7869867510708337</c:v>
                </c:pt>
                <c:pt idx="144">
                  <c:v>-4.7339709423964251</c:v>
                </c:pt>
                <c:pt idx="145">
                  <c:v>-4.6804362162331854</c:v>
                </c:pt>
                <c:pt idx="146">
                  <c:v>-4.6264832233172761</c:v>
                </c:pt>
                <c:pt idx="147">
                  <c:v>-4.5722045276214818</c:v>
                </c:pt>
                <c:pt idx="148">
                  <c:v>-4.5176851936672398</c:v>
                </c:pt>
                <c:pt idx="149">
                  <c:v>-4.4630033320048046</c:v>
                </c:pt>
                <c:pt idx="150">
                  <c:v>-4.4082306058290586</c:v>
                </c:pt>
                <c:pt idx="151">
                  <c:v>-4.3534327014881598</c:v>
                </c:pt>
                <c:pt idx="152">
                  <c:v>-4.2986697654468005</c:v>
                </c:pt>
                <c:pt idx="153">
                  <c:v>-4.2439968100842238</c:v>
                </c:pt>
                <c:pt idx="154">
                  <c:v>-4.1894640905385208</c:v>
                </c:pt>
                <c:pt idx="155">
                  <c:v>-4.1351174546518656</c:v>
                </c:pt>
                <c:pt idx="156">
                  <c:v>-4.0809986679257797</c:v>
                </c:pt>
                <c:pt idx="157">
                  <c:v>-4.027145715260156</c:v>
                </c:pt>
                <c:pt idx="158">
                  <c:v>-3.973593081124041</c:v>
                </c:pt>
                <c:pt idx="159">
                  <c:v>-3.9203720096893471</c:v>
                </c:pt>
                <c:pt idx="160">
                  <c:v>-3.8675107463501477</c:v>
                </c:pt>
                <c:pt idx="161">
                  <c:v>-3.8150347619492981</c:v>
                </c:pt>
                <c:pt idx="162">
                  <c:v>-3.7629669609404806</c:v>
                </c:pt>
                <c:pt idx="163">
                  <c:v>-3.7113278746266745</c:v>
                </c:pt>
                <c:pt idx="164">
                  <c:v>-3.6601358405351467</c:v>
                </c:pt>
                <c:pt idx="165">
                  <c:v>-3.6094071689139371</c:v>
                </c:pt>
                <c:pt idx="166">
                  <c:v>-3.5591562972649395</c:v>
                </c:pt>
                <c:pt idx="167">
                  <c:v>-3.5093959337638121</c:v>
                </c:pt>
                <c:pt idx="168">
                  <c:v>-3.4601371903566553</c:v>
                </c:pt>
                <c:pt idx="169">
                  <c:v>-3.4113897062674057</c:v>
                </c:pt>
                <c:pt idx="170">
                  <c:v>-3.3631617625977883</c:v>
                </c:pt>
                <c:pt idx="171">
                  <c:v>-3.3154603886534115</c:v>
                </c:pt>
                <c:pt idx="172">
                  <c:v>-3.2682914605845577</c:v>
                </c:pt>
                <c:pt idx="173">
                  <c:v>-3.2216597928885538</c:v>
                </c:pt>
                <c:pt idx="174">
                  <c:v>-3.1755692232817778</c:v>
                </c:pt>
                <c:pt idx="175">
                  <c:v>-3.1300226914133362</c:v>
                </c:pt>
                <c:pt idx="176">
                  <c:v>-3.0850223118589706</c:v>
                </c:pt>
                <c:pt idx="177">
                  <c:v>-3.0405694418026332</c:v>
                </c:pt>
                <c:pt idx="178">
                  <c:v>-2.9966647437842537</c:v>
                </c:pt>
                <c:pt idx="179">
                  <c:v>-2.9533082438654121</c:v>
                </c:pt>
                <c:pt idx="180">
                  <c:v>-2.9104993855396017</c:v>
                </c:pt>
                <c:pt idx="181">
                  <c:v>-2.8682370796906724</c:v>
                </c:pt>
                <c:pt idx="182">
                  <c:v>-2.8265197508814359</c:v>
                </c:pt>
                <c:pt idx="183">
                  <c:v>-2.7853453802344257</c:v>
                </c:pt>
                <c:pt idx="184">
                  <c:v>-2.744711545148224</c:v>
                </c:pt>
                <c:pt idx="185">
                  <c:v>-2.7046154560754667</c:v>
                </c:pt>
                <c:pt idx="186">
                  <c:v>-2.6650539905725936</c:v>
                </c:pt>
                <c:pt idx="187">
                  <c:v>-2.626023724816505</c:v>
                </c:pt>
                <c:pt idx="188">
                  <c:v>-2.5875209627694398</c:v>
                </c:pt>
                <c:pt idx="189">
                  <c:v>-2.5495417631604593</c:v>
                </c:pt>
                <c:pt idx="190">
                  <c:v>-2.5120819644400472</c:v>
                </c:pt>
                <c:pt idx="191">
                  <c:v>-2.4751372078531357</c:v>
                </c:pt>
                <c:pt idx="192">
                  <c:v>-2.4387029587656235</c:v>
                </c:pt>
                <c:pt idx="193">
                  <c:v>-2.4027745263697589</c:v>
                </c:pt>
                <c:pt idx="194">
                  <c:v>-2.3673470818849811</c:v>
                </c:pt>
                <c:pt idx="195">
                  <c:v>-2.3324156753623786</c:v>
                </c:pt>
                <c:pt idx="196">
                  <c:v>-2.2979752511933653</c:v>
                </c:pt>
                <c:pt idx="197">
                  <c:v>-2.2640206624159256</c:v>
                </c:pt>
                <c:pt idx="198">
                  <c:v>-2.2305466839052275</c:v>
                </c:pt>
                <c:pt idx="199">
                  <c:v>-2.1975480245291239</c:v>
                </c:pt>
                <c:pt idx="200">
                  <c:v>-2.1650193383434528</c:v>
                </c:pt>
                <c:pt idx="201">
                  <c:v>-2.1329552348966105</c:v>
                </c:pt>
                <c:pt idx="202">
                  <c:v>-2.1013502887080002</c:v>
                </c:pt>
                <c:pt idx="203">
                  <c:v>-2.0701990479803101</c:v>
                </c:pt>
                <c:pt idx="204">
                  <c:v>-2.0394960426013533</c:v>
                </c:pt>
                <c:pt idx="205">
                  <c:v>-2.0092357914871659</c:v>
                </c:pt>
                <c:pt idx="206">
                  <c:v>-1.9794128093144625</c:v>
                </c:pt>
                <c:pt idx="207">
                  <c:v>-1.9500216126870122</c:v>
                </c:pt>
                <c:pt idx="208">
                  <c:v>-1.9210567257774376</c:v>
                </c:pt>
                <c:pt idx="209">
                  <c:v>-1.8925126854828667</c:v>
                </c:pt>
                <c:pt idx="210">
                  <c:v>-1.864384046130229</c:v>
                </c:pt>
                <c:pt idx="211">
                  <c:v>-1.836665383764321</c:v>
                </c:pt>
                <c:pt idx="212">
                  <c:v>-1.8093513000495198</c:v>
                </c:pt>
                <c:pt idx="213">
                  <c:v>-1.7824364258137124</c:v>
                </c:pt>
                <c:pt idx="214">
                  <c:v>-1.7559154242610153</c:v>
                </c:pt>
                <c:pt idx="215">
                  <c:v>-1.7297829938779814</c:v>
                </c:pt>
                <c:pt idx="216">
                  <c:v>-1.7040338710561476</c:v>
                </c:pt>
                <c:pt idx="217">
                  <c:v>-1.678662832452223</c:v>
                </c:pt>
                <c:pt idx="218">
                  <c:v>-1.6536646971056264</c:v>
                </c:pt>
                <c:pt idx="219">
                  <c:v>-1.629034328331719</c:v>
                </c:pt>
                <c:pt idx="220">
                  <c:v>-1.604766635407705</c:v>
                </c:pt>
                <c:pt idx="221">
                  <c:v>-1.5808565750670236</c:v>
                </c:pt>
                <c:pt idx="222">
                  <c:v>-1.5572991528168409</c:v>
                </c:pt>
                <c:pt idx="223">
                  <c:v>-1.5340894240922711</c:v>
                </c:pt>
                <c:pt idx="224">
                  <c:v>-1.5112224952599187</c:v>
                </c:pt>
                <c:pt idx="225">
                  <c:v>-1.4886935244824613</c:v>
                </c:pt>
                <c:pt idx="226">
                  <c:v>-1.4664977224551226</c:v>
                </c:pt>
                <c:pt idx="227">
                  <c:v>-1.4446303530241309</c:v>
                </c:pt>
                <c:pt idx="228">
                  <c:v>-1.423086733696485</c:v>
                </c:pt>
                <c:pt idx="229">
                  <c:v>-1.4018622360497195</c:v>
                </c:pt>
                <c:pt idx="230">
                  <c:v>-1.3809522860496954</c:v>
                </c:pt>
                <c:pt idx="231">
                  <c:v>-1.3603523642838937</c:v>
                </c:pt>
                <c:pt idx="232">
                  <c:v>-1.3400580061170906</c:v>
                </c:pt>
                <c:pt idx="233">
                  <c:v>-1.3200648017758752</c:v>
                </c:pt>
                <c:pt idx="234">
                  <c:v>-1.300368396367902</c:v>
                </c:pt>
                <c:pt idx="235">
                  <c:v>-1.2809644898414279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5-4539-81C7-5B87DB9753FD}"/>
            </c:ext>
          </c:extLst>
        </c:ser>
        <c:ser>
          <c:idx val="6"/>
          <c:order val="3"/>
          <c:tx>
            <c:strRef>
              <c:f>smatb!$H$42</c:f>
              <c:strCache>
                <c:ptCount val="1"/>
                <c:pt idx="0">
                  <c:v>Repulsive(B)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smatb!$H$43:$H$278</c:f>
              <c:numCache>
                <c:formatCode>General</c:formatCode>
                <c:ptCount val="236"/>
                <c:pt idx="0">
                  <c:v>11263.470135536449</c:v>
                </c:pt>
                <c:pt idx="1">
                  <c:v>10374.061337942296</c:v>
                </c:pt>
                <c:pt idx="2">
                  <c:v>9554.8838278393869</c:v>
                </c:pt>
                <c:pt idx="3">
                  <c:v>8800.3918609580196</c:v>
                </c:pt>
                <c:pt idx="4">
                  <c:v>8105.4776072488303</c:v>
                </c:pt>
                <c:pt idx="5">
                  <c:v>7465.4365714187998</c:v>
                </c:pt>
                <c:pt idx="6">
                  <c:v>6875.9357440004014</c:v>
                </c:pt>
                <c:pt idx="7">
                  <c:v>6332.9842673403491</c:v>
                </c:pt>
                <c:pt idx="8">
                  <c:v>5832.9064179192374</c:v>
                </c:pt>
                <c:pt idx="9">
                  <c:v>5372.3167220960167</c:v>
                </c:pt>
                <c:pt idx="10">
                  <c:v>4948.0970368127746</c:v>
                </c:pt>
                <c:pt idx="11">
                  <c:v>4557.3754400993512</c:v>
                </c:pt>
                <c:pt idx="12">
                  <c:v>4197.5067884681439</c:v>
                </c:pt>
                <c:pt idx="13">
                  <c:v>3866.0548095752338</c:v>
                </c:pt>
                <c:pt idx="14">
                  <c:v>3560.7756089167383</c:v>
                </c:pt>
                <c:pt idx="15">
                  <c:v>3279.6024789026296</c:v>
                </c:pt>
                <c:pt idx="16">
                  <c:v>3020.6319074670387</c:v>
                </c:pt>
                <c:pt idx="17">
                  <c:v>2782.1106914948318</c:v>
                </c:pt>
                <c:pt idx="18">
                  <c:v>2562.4240678237329</c:v>
                </c:pt>
                <c:pt idx="19">
                  <c:v>2360.0847814701447</c:v>
                </c:pt>
                <c:pt idx="20">
                  <c:v>2173.7230170717107</c:v>
                </c:pt>
                <c:pt idx="21">
                  <c:v>2002.0771253836083</c:v>
                </c:pt>
                <c:pt idx="22">
                  <c:v>1843.9850820478564</c:v>
                </c:pt>
                <c:pt idx="23">
                  <c:v>1698.3766208125087</c:v>
                </c:pt>
                <c:pt idx="24">
                  <c:v>1564.2659879434186</c:v>
                </c:pt>
                <c:pt idx="25">
                  <c:v>1440.7452687767134</c:v>
                </c:pt>
                <c:pt idx="26">
                  <c:v>1326.9782412334635</c:v>
                </c:pt>
                <c:pt idx="27">
                  <c:v>1222.1947146855096</c:v>
                </c:pt>
                <c:pt idx="28">
                  <c:v>1125.6853158471572</c:v>
                </c:pt>
                <c:pt idx="29">
                  <c:v>1036.7966863937636</c:v>
                </c:pt>
                <c:pt idx="30">
                  <c:v>954.92705979567597</c:v>
                </c:pt>
                <c:pt idx="31">
                  <c:v>879.52218742305172</c:v>
                </c:pt>
                <c:pt idx="32">
                  <c:v>810.07158634183781</c:v>
                </c:pt>
                <c:pt idx="33">
                  <c:v>746.10508339881142</c:v>
                </c:pt>
                <c:pt idx="34">
                  <c:v>687.18963219954242</c:v>
                </c:pt>
                <c:pt idx="35">
                  <c:v>632.92638143054467</c:v>
                </c:pt>
                <c:pt idx="36">
                  <c:v>582.94797467846411</c:v>
                </c:pt>
                <c:pt idx="37">
                  <c:v>536.91606346640219</c:v>
                </c:pt>
                <c:pt idx="38">
                  <c:v>494.51901667084996</c:v>
                </c:pt>
                <c:pt idx="39">
                  <c:v>455.46981081225857</c:v>
                </c:pt>
                <c:pt idx="40">
                  <c:v>419.50408693673035</c:v>
                </c:pt>
                <c:pt idx="41">
                  <c:v>386.37836093413159</c:v>
                </c:pt>
                <c:pt idx="42">
                  <c:v>355.8683751766693</c:v>
                </c:pt>
                <c:pt idx="43">
                  <c:v>327.76758031869156</c:v>
                </c:pt>
                <c:pt idx="44">
                  <c:v>301.88573697967968</c:v>
                </c:pt>
                <c:pt idx="45">
                  <c:v>278.04762784395257</c:v>
                </c:pt>
                <c:pt idx="46">
                  <c:v>256.09187145815065</c:v>
                </c:pt>
                <c:pt idx="47">
                  <c:v>235.86982969602857</c:v>
                </c:pt>
                <c:pt idx="48">
                  <c:v>217.24460149421466</c:v>
                </c:pt>
                <c:pt idx="49">
                  <c:v>200.0900960466281</c:v>
                </c:pt>
                <c:pt idx="50">
                  <c:v>184.29017918318681</c:v>
                </c:pt>
                <c:pt idx="51">
                  <c:v>169.73788715387761</c:v>
                </c:pt>
                <c:pt idx="52">
                  <c:v>156.33470249559005</c:v>
                </c:pt>
                <c:pt idx="53">
                  <c:v>143.98988707941103</c:v>
                </c:pt>
                <c:pt idx="54">
                  <c:v>132.61986782318164</c:v>
                </c:pt>
                <c:pt idx="55">
                  <c:v>122.14767091065394</c:v>
                </c:pt>
                <c:pt idx="56">
                  <c:v>112.5024006869765</c:v>
                </c:pt>
                <c:pt idx="57">
                  <c:v>103.6187597026792</c:v>
                </c:pt>
                <c:pt idx="58">
                  <c:v>95.436606656914748</c:v>
                </c:pt>
                <c:pt idx="59">
                  <c:v>87.900549247272522</c:v>
                </c:pt>
                <c:pt idx="60">
                  <c:v>80.959569169807423</c:v>
                </c:pt>
                <c:pt idx="61">
                  <c:v>74.566676730568915</c:v>
                </c:pt>
                <c:pt idx="62">
                  <c:v>68.678592730391657</c:v>
                </c:pt>
                <c:pt idx="63">
                  <c:v>63.25545546933764</c:v>
                </c:pt>
                <c:pt idx="64">
                  <c:v>58.260550887245103</c:v>
                </c:pt>
                <c:pt idx="65">
                  <c:v>53.660064013460719</c:v>
                </c:pt>
                <c:pt idx="66">
                  <c:v>49.422850043099878</c:v>
                </c:pt>
                <c:pt idx="67">
                  <c:v>45.520223490042873</c:v>
                </c:pt>
                <c:pt idx="68">
                  <c:v>41.925763989257092</c:v>
                </c:pt>
                <c:pt idx="69">
                  <c:v>38.615137433747016</c:v>
                </c:pt>
                <c:pt idx="70">
                  <c:v>35.565931235248414</c:v>
                </c:pt>
                <c:pt idx="71">
                  <c:v>32.757502593398762</c:v>
                </c:pt>
                <c:pt idx="72">
                  <c:v>30.170838746183403</c:v>
                </c:pt>
                <c:pt idx="73">
                  <c:v>27.788428255566679</c:v>
                </c:pt>
                <c:pt idx="74">
                  <c:v>25.594142456926551</c:v>
                </c:pt>
                <c:pt idx="75">
                  <c:v>23.573126269717172</c:v>
                </c:pt>
                <c:pt idx="76">
                  <c:v>21.711697630160025</c:v>
                </c:pt>
                <c:pt idx="77">
                  <c:v>19.997254865132987</c:v>
                </c:pt>
                <c:pt idx="78">
                  <c:v>18.418191380189104</c:v>
                </c:pt>
                <c:pt idx="79">
                  <c:v>16.963817084151366</c:v>
                </c:pt>
                <c:pt idx="80">
                  <c:v>15.624286018337115</c:v>
                </c:pt>
                <c:pt idx="81">
                  <c:v>14.390529700469045</c:v>
                </c:pt>
                <c:pt idx="82">
                  <c:v>13.254195732018614</c:v>
                </c:pt>
                <c:pt idx="83">
                  <c:v>12.207591253359796</c:v>
                </c:pt>
                <c:pt idx="84">
                  <c:v>11.24363086393098</c:v>
                </c:pt>
                <c:pt idx="85">
                  <c:v>10.355788654829659</c:v>
                </c:pt>
                <c:pt idx="86">
                  <c:v>9.5380540291061227</c:v>
                </c:pt>
                <c:pt idx="87">
                  <c:v>8.7848910106638147</c:v>
                </c:pt>
                <c:pt idx="88">
                  <c:v>8.0912007662924292</c:v>
                </c:pt>
                <c:pt idx="89">
                  <c:v>7.4522870871114124</c:v>
                </c:pt>
                <c:pt idx="90">
                  <c:v>6.8638245957374373</c:v>
                </c:pt>
                <c:pt idx="91">
                  <c:v>6.32182946394129</c:v>
                </c:pt>
                <c:pt idx="92">
                  <c:v>5.8226324425562392</c:v>
                </c:pt>
                <c:pt idx="93">
                  <c:v>5.3628540210529243</c:v>
                </c:pt>
                <c:pt idx="94">
                  <c:v>4.9393815486139987</c:v>
                </c:pt>
                <c:pt idx="95">
                  <c:v>4.5493481618204257</c:v>
                </c:pt>
                <c:pt idx="96">
                  <c:v>4.1901133762923024</c:v>
                </c:pt>
                <c:pt idx="97">
                  <c:v>3.8592452108915305</c:v>
                </c:pt>
                <c:pt idx="98">
                  <c:v>3.5545037234692414</c:v>
                </c:pt>
                <c:pt idx="99">
                  <c:v>3.2738258466965724</c:v>
                </c:pt>
                <c:pt idx="100">
                  <c:v>3.0153114213192325</c:v>
                </c:pt>
                <c:pt idx="101">
                  <c:v>2.7772103322821868</c:v>
                </c:pt>
                <c:pt idx="102">
                  <c:v>2.5579106606376545</c:v>
                </c:pt>
                <c:pt idx="103">
                  <c:v>2.3559277710259297</c:v>
                </c:pt>
                <c:pt idx="104">
                  <c:v>2.1698942608525544</c:v>
                </c:pt>
                <c:pt idx="105">
                  <c:v>1.9985507031187439</c:v>
                </c:pt>
                <c:pt idx="106">
                  <c:v>1.8407371202351137</c:v>
                </c:pt>
                <c:pt idx="107">
                  <c:v>1.695385131097241</c:v>
                </c:pt>
                <c:pt idx="108">
                  <c:v>1.5615107182596937</c:v>
                </c:pt>
                <c:pt idx="109">
                  <c:v>1.4382075662429818</c:v>
                </c:pt>
                <c:pt idx="110">
                  <c:v>1.324640925874556</c:v>
                </c:pt>
                <c:pt idx="111">
                  <c:v>1.2200419631260306</c:v>
                </c:pt>
                <c:pt idx="112">
                  <c:v>1.123702554188925</c:v>
                </c:pt>
                <c:pt idx="113">
                  <c:v>1.0349704915520797</c:v>
                </c:pt>
                <c:pt idx="114">
                  <c:v>0.95324506862646285</c:v>
                </c:pt>
                <c:pt idx="115">
                  <c:v>0.87797301302570285</c:v>
                </c:pt>
                <c:pt idx="116">
                  <c:v>0.80864474097110484</c:v>
                </c:pt>
                <c:pt idx="117">
                  <c:v>0.7447909074638972</c:v>
                </c:pt>
                <c:pt idx="118">
                  <c:v>0.68597922886969842</c:v>
                </c:pt>
                <c:pt idx="119">
                  <c:v>0.63181155640447617</c:v>
                </c:pt>
                <c:pt idx="120">
                  <c:v>0.58192118070978938</c:v>
                </c:pt>
                <c:pt idx="121">
                  <c:v>0.53597034926959786</c:v>
                </c:pt>
                <c:pt idx="122">
                  <c:v>0.49364797986178915</c:v>
                </c:pt>
                <c:pt idx="123">
                  <c:v>0.4546675545647566</c:v>
                </c:pt>
                <c:pt idx="124">
                  <c:v>0.41876518006165625</c:v>
                </c:pt>
                <c:pt idx="125">
                  <c:v>0.38569780111084406</c:v>
                </c:pt>
                <c:pt idx="126">
                  <c:v>0.35524155508783561</c:v>
                </c:pt>
                <c:pt idx="127">
                  <c:v>0.32719025645924521</c:v>
                </c:pt>
                <c:pt idx="128">
                  <c:v>0.30135400092873937</c:v>
                </c:pt>
                <c:pt idx="129">
                  <c:v>0.27755787980523322</c:v>
                </c:pt>
                <c:pt idx="130">
                  <c:v>0.25564079588972649</c:v>
                </c:pt>
                <c:pt idx="131">
                  <c:v>0.23545437286446932</c:v>
                </c:pt>
                <c:pt idx="132">
                  <c:v>0.21686195080113332</c:v>
                </c:pt>
                <c:pt idx="133">
                  <c:v>0.19973766098769274</c:v>
                </c:pt>
                <c:pt idx="134">
                  <c:v>0.18396557381068235</c:v>
                </c:pt>
                <c:pt idx="135">
                  <c:v>0.16943891392409482</c:v>
                </c:pt>
                <c:pt idx="136">
                  <c:v>0.15605933739168792</c:v>
                </c:pt>
                <c:pt idx="137">
                  <c:v>0.14373626590904032</c:v>
                </c:pt>
                <c:pt idx="138">
                  <c:v>0.13238627359810098</c:v>
                </c:pt>
                <c:pt idx="139">
                  <c:v>0.12193252222290392</c:v>
                </c:pt>
                <c:pt idx="140">
                  <c:v>0.11230424100291458</c:v>
                </c:pt>
                <c:pt idx="141">
                  <c:v>0.10343624750240449</c:v>
                </c:pt>
                <c:pt idx="142">
                  <c:v>9.5268506352320328E-2</c:v>
                </c:pt>
                <c:pt idx="143">
                  <c:v>8.7745722817246755E-2</c:v>
                </c:pt>
                <c:pt idx="144">
                  <c:v>8.081696845595146E-2</c:v>
                </c:pt>
                <c:pt idx="145">
                  <c:v>7.4435336341277289E-2</c:v>
                </c:pt>
                <c:pt idx="146">
                  <c:v>6.8557623505253573E-2</c:v>
                </c:pt>
                <c:pt idx="147">
                  <c:v>6.314403845961658E-2</c:v>
                </c:pt>
                <c:pt idx="148">
                  <c:v>5.8157931811682495E-2</c:v>
                </c:pt>
                <c:pt idx="149">
                  <c:v>5.3565548151872852E-2</c:v>
                </c:pt>
                <c:pt idx="150">
                  <c:v>4.9335797533196384E-2</c:v>
                </c:pt>
                <c:pt idx="151">
                  <c:v>4.5440044995627468E-2</c:v>
                </c:pt>
                <c:pt idx="152">
                  <c:v>4.1851916710484126E-2</c:v>
                </c:pt>
                <c:pt idx="153">
                  <c:v>3.854712143242485E-2</c:v>
                </c:pt>
                <c:pt idx="154">
                  <c:v>3.5503286050310959E-2</c:v>
                </c:pt>
                <c:pt idx="155">
                  <c:v>3.2699804123633512E-2</c:v>
                </c:pt>
                <c:pt idx="156">
                  <c:v>3.0117696379111117E-2</c:v>
                </c:pt>
                <c:pt idx="157">
                  <c:v>2.7739482223036977E-2</c:v>
                </c:pt>
                <c:pt idx="158">
                  <c:v>2.554906139952574E-2</c:v>
                </c:pt>
                <c:pt idx="159">
                  <c:v>2.3531604993500599E-2</c:v>
                </c:pt>
                <c:pt idx="160">
                  <c:v>2.1673455040521365E-2</c:v>
                </c:pt>
                <c:pt idx="161">
                  <c:v>1.9962032063824044E-2</c:v>
                </c:pt>
                <c:pt idx="162">
                  <c:v>1.8385749912606157E-2</c:v>
                </c:pt>
                <c:pt idx="163">
                  <c:v>1.6933937325023116E-2</c:v>
                </c:pt>
                <c:pt idx="164">
                  <c:v>1.5596765684884856E-2</c:v>
                </c:pt>
                <c:pt idx="165">
                  <c:v>1.4365182482973998E-2</c:v>
                </c:pt>
                <c:pt idx="166">
                  <c:v>1.3230850032524959E-2</c:v>
                </c:pt>
                <c:pt idx="167">
                  <c:v>1.2186089023974918E-2</c:v>
                </c:pt>
                <c:pt idx="168">
                  <c:v>1.1223826536857965E-2</c:v>
                </c:pt>
                <c:pt idx="169">
                  <c:v>1.0337548156888979E-2</c:v>
                </c:pt>
                <c:pt idx="170">
                  <c:v>9.5212538740744954E-3</c:v>
                </c:pt>
                <c:pt idx="171">
                  <c:v>8.7694174632856319E-3</c:v>
                </c:pt>
                <c:pt idx="172">
                  <c:v>8.0769490723042198E-3</c:v>
                </c:pt>
                <c:pt idx="173">
                  <c:v>7.4391607640667415E-3</c:v>
                </c:pt>
                <c:pt idx="174">
                  <c:v>6.8517347798309211E-3</c:v>
                </c:pt>
                <c:pt idx="175">
                  <c:v>6.3106943084102456E-3</c:v>
                </c:pt>
                <c:pt idx="176">
                  <c:v>5.8123765635867408E-3</c:v>
                </c:pt>
                <c:pt idx="177">
                  <c:v>5.3534079874394975E-3</c:v>
                </c:pt>
                <c:pt idx="178">
                  <c:v>4.9306814117177442E-3</c:v>
                </c:pt>
                <c:pt idx="179">
                  <c:v>4.5413350226435958E-3</c:v>
                </c:pt>
                <c:pt idx="180">
                  <c:v>4.1827329867383193E-3</c:v>
                </c:pt>
                <c:pt idx="181">
                  <c:v>3.8524476065112082E-3</c:v>
                </c:pt>
                <c:pt idx="182">
                  <c:v>3.5482428852067777E-3</c:v>
                </c:pt>
                <c:pt idx="183">
                  <c:v>3.2680593893455001E-3</c:v>
                </c:pt>
                <c:pt idx="184">
                  <c:v>3.0100003065790305E-3</c:v>
                </c:pt>
                <c:pt idx="185">
                  <c:v>2.7723186044731982E-3</c:v>
                </c:pt>
                <c:pt idx="186">
                  <c:v>2.5534052032849665E-3</c:v>
                </c:pt>
                <c:pt idx="187">
                  <c:v>2.3517780826643664E-3</c:v>
                </c:pt>
                <c:pt idx="188">
                  <c:v>2.1660722485350222E-3</c:v>
                </c:pt>
                <c:pt idx="189">
                  <c:v>1.9950304922299682E-3</c:v>
                </c:pt>
                <c:pt idx="190">
                  <c:v>1.8374948793232822E-3</c:v>
                </c:pt>
                <c:pt idx="191">
                  <c:v>1.6923989105375936E-3</c:v>
                </c:pt>
                <c:pt idx="192">
                  <c:v>1.5587603016579178E-3</c:v>
                </c:pt>
                <c:pt idx="193">
                  <c:v>1.4356743335723744E-3</c:v>
                </c:pt>
                <c:pt idx="194">
                  <c:v>1.3223077274204464E-3</c:v>
                </c:pt>
                <c:pt idx="195">
                  <c:v>1.2178930033840271E-3</c:v>
                </c:pt>
                <c:pt idx="196">
                  <c:v>1.1217232849310465E-3</c:v>
                </c:pt>
                <c:pt idx="197">
                  <c:v>1.0331475133367979E-3</c:v>
                </c:pt>
                <c:pt idx="198">
                  <c:v>9.5156604008592681E-4</c:v>
                </c:pt>
                <c:pt idx="199">
                  <c:v>8.7642656731597894E-4</c:v>
                </c:pt>
                <c:pt idx="200">
                  <c:v>8.0722040881987583E-4</c:v>
                </c:pt>
                <c:pt idx="201">
                  <c:v>7.4347904629458916E-4</c:v>
                </c:pt>
                <c:pt idx="202">
                  <c:v>6.8477095752228197E-4</c:v>
                </c:pt>
                <c:pt idx="203">
                  <c:v>6.3069869501094816E-4</c:v>
                </c:pt>
                <c:pt idx="204">
                  <c:v>5.8089619531735259E-4</c:v>
                </c:pt>
                <c:pt idx="205">
                  <c:v>5.3502630083659334E-4</c:v>
                </c:pt>
                <c:pt idx="206">
                  <c:v>4.9277847728113554E-4</c:v>
                </c:pt>
                <c:pt idx="207">
                  <c:v>4.538667113968269E-4</c:v>
                </c:pt>
                <c:pt idx="208">
                  <c:v>4.1802757468372272E-4</c:v>
                </c:pt>
                <c:pt idx="209">
                  <c:v>3.8501844001325971E-4</c:v>
                </c:pt>
                <c:pt idx="210">
                  <c:v>3.5461583906851521E-4</c:v>
                </c:pt>
                <c:pt idx="211">
                  <c:v>3.2661394948755299E-4</c:v>
                </c:pt>
                <c:pt idx="212">
                  <c:v>3.0082320146801537E-4</c:v>
                </c:pt>
                <c:pt idx="213">
                  <c:v>2.7706899439980951E-4</c:v>
                </c:pt>
                <c:pt idx="214">
                  <c:v>2.5519051483761116E-4</c:v>
                </c:pt>
                <c:pt idx="215">
                  <c:v>2.3503964781102288E-4</c:v>
                </c:pt>
                <c:pt idx="216">
                  <c:v>2.164799741020285E-4</c:v>
                </c:pt>
                <c:pt idx="217">
                  <c:v>1.9938584670146567E-4</c:v>
                </c:pt>
                <c:pt idx="218">
                  <c:v>1.836415401921822E-4</c:v>
                </c:pt>
                <c:pt idx="219">
                  <c:v>1.6914046730032566E-4</c:v>
                </c:pt>
                <c:pt idx="220">
                  <c:v>1.5578445731087543E-4</c:v>
                </c:pt>
                <c:pt idx="221">
                  <c:v>1.4348309146239031E-4</c:v>
                </c:pt>
                <c:pt idx="222">
                  <c:v>1.3215309082164362E-4</c:v>
                </c:pt>
                <c:pt idx="223">
                  <c:v>1.2171775249414283E-4</c:v>
                </c:pt>
                <c:pt idx="224">
                  <c:v>1.1210643035371912E-4</c:v>
                </c:pt>
                <c:pt idx="225">
                  <c:v>1.0325405677580285E-4</c:v>
                </c:pt>
                <c:pt idx="226">
                  <c:v>9.510070213654794E-5</c:v>
                </c:pt>
                <c:pt idx="227">
                  <c:v>8.7591169095681354E-5</c:v>
                </c:pt>
                <c:pt idx="228">
                  <c:v>8.0674618916401386E-5</c:v>
                </c:pt>
                <c:pt idx="229">
                  <c:v>7.4304227292560667E-5</c:v>
                </c:pt>
                <c:pt idx="230">
                  <c:v>6.8436867353110565E-5</c:v>
                </c:pt>
                <c:pt idx="231">
                  <c:v>6.3032817697791763E-5</c:v>
                </c:pt>
                <c:pt idx="232">
                  <c:v>5.8055493487494425E-5</c:v>
                </c:pt>
                <c:pt idx="233">
                  <c:v>5.3471198768805821E-5</c:v>
                </c:pt>
                <c:pt idx="234">
                  <c:v>4.9248898356001785E-5</c:v>
                </c:pt>
                <c:pt idx="235">
                  <c:v>4.5360007726154954E-5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15-4539-81C7-5B87DB9753FD}"/>
            </c:ext>
          </c:extLst>
        </c:ser>
        <c:ser>
          <c:idx val="7"/>
          <c:order val="4"/>
          <c:tx>
            <c:strRef>
              <c:f>smatb!$I$42</c:f>
              <c:strCache>
                <c:ptCount val="1"/>
                <c:pt idx="0">
                  <c:v>Attractive(B)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smatb!$I$43:$I$278</c:f>
              <c:numCache>
                <c:formatCode>General</c:formatCode>
                <c:ptCount val="236"/>
                <c:pt idx="0">
                  <c:v>-45.391591046431593</c:v>
                </c:pt>
                <c:pt idx="1">
                  <c:v>-44.476398352335039</c:v>
                </c:pt>
                <c:pt idx="2">
                  <c:v>-43.579657923250977</c:v>
                </c:pt>
                <c:pt idx="3">
                  <c:v>-42.700997721589623</c:v>
                </c:pt>
                <c:pt idx="4">
                  <c:v>-41.840053210844069</c:v>
                </c:pt>
                <c:pt idx="5">
                  <c:v>-40.996467204352108</c:v>
                </c:pt>
                <c:pt idx="6">
                  <c:v>-40.16988971710753</c:v>
                </c:pt>
                <c:pt idx="7">
                  <c:v>-39.359977820559202</c:v>
                </c:pt>
                <c:pt idx="8">
                  <c:v>-38.56639550033757</c:v>
                </c:pt>
                <c:pt idx="9">
                  <c:v>-37.788813516849856</c:v>
                </c:pt>
                <c:pt idx="10">
                  <c:v>-37.026909268685884</c:v>
                </c:pt>
                <c:pt idx="11">
                  <c:v>-36.280366658777922</c:v>
                </c:pt>
                <c:pt idx="12">
                  <c:v>-35.54887596325915</c:v>
                </c:pt>
                <c:pt idx="13">
                  <c:v>-34.832133702966033</c:v>
                </c:pt>
                <c:pt idx="14">
                  <c:v>-34.129842517531713</c:v>
                </c:pt>
                <c:pt idx="15">
                  <c:v>-33.441711042017658</c:v>
                </c:pt>
                <c:pt idx="16">
                  <c:v>-32.767453786033037</c:v>
                </c:pt>
                <c:pt idx="17">
                  <c:v>-32.106791015291009</c:v>
                </c:pt>
                <c:pt idx="18">
                  <c:v>-31.459448635553276</c:v>
                </c:pt>
                <c:pt idx="19">
                  <c:v>-30.82515807891442</c:v>
                </c:pt>
                <c:pt idx="20">
                  <c:v>-30.203656192379157</c:v>
                </c:pt>
                <c:pt idx="21">
                  <c:v>-29.59468512868601</c:v>
                </c:pt>
                <c:pt idx="22">
                  <c:v>-28.997992239332206</c:v>
                </c:pt>
                <c:pt idx="23">
                  <c:v>-28.413329969755463</c:v>
                </c:pt>
                <c:pt idx="24">
                  <c:v>-27.840455756629169</c:v>
                </c:pt>
                <c:pt idx="25">
                  <c:v>-27.279131927228207</c:v>
                </c:pt>
                <c:pt idx="26">
                  <c:v>-26.729125600823881</c:v>
                </c:pt>
                <c:pt idx="27">
                  <c:v>-26.190208592066885</c:v>
                </c:pt>
                <c:pt idx="28">
                  <c:v>-25.662157316318339</c:v>
                </c:pt>
                <c:pt idx="29">
                  <c:v>-25.144752696889416</c:v>
                </c:pt>
                <c:pt idx="30">
                  <c:v>-24.637780074151458</c:v>
                </c:pt>
                <c:pt idx="31">
                  <c:v>-24.141029116478343</c:v>
                </c:pt>
                <c:pt idx="32">
                  <c:v>-23.654293732984659</c:v>
                </c:pt>
                <c:pt idx="33">
                  <c:v>-23.177371988023189</c:v>
                </c:pt>
                <c:pt idx="34">
                  <c:v>-22.710066017406309</c:v>
                </c:pt>
                <c:pt idx="35">
                  <c:v>-22.25218194631659</c:v>
                </c:pt>
                <c:pt idx="36">
                  <c:v>-21.803529808872351</c:v>
                </c:pt>
                <c:pt idx="37">
                  <c:v>-21.363923469315203</c:v>
                </c:pt>
                <c:pt idx="38">
                  <c:v>-20.933180544786403</c:v>
                </c:pt>
                <c:pt idx="39">
                  <c:v>-20.511122329660257</c:v>
                </c:pt>
                <c:pt idx="40">
                  <c:v>-20.097573721403187</c:v>
                </c:pt>
                <c:pt idx="41">
                  <c:v>-19.692363147927566</c:v>
                </c:pt>
                <c:pt idx="42">
                  <c:v>-19.295322496410325</c:v>
                </c:pt>
                <c:pt idx="43">
                  <c:v>-18.906287043546634</c:v>
                </c:pt>
                <c:pt idx="44">
                  <c:v>-18.525095387209955</c:v>
                </c:pt>
                <c:pt idx="45">
                  <c:v>-18.151589379489845</c:v>
                </c:pt>
                <c:pt idx="46">
                  <c:v>-17.785614061079951</c:v>
                </c:pt>
                <c:pt idx="47">
                  <c:v>-17.427017596988804</c:v>
                </c:pt>
                <c:pt idx="48">
                  <c:v>-17.075651213546948</c:v>
                </c:pt>
                <c:pt idx="49">
                  <c:v>-16.731369136683995</c:v>
                </c:pt>
                <c:pt idx="50">
                  <c:v>-16.39402853145025</c:v>
                </c:pt>
                <c:pt idx="51">
                  <c:v>-16.063489442757664</c:v>
                </c:pt>
                <c:pt idx="52">
                  <c:v>-15.739614737315614</c:v>
                </c:pt>
                <c:pt idx="53">
                  <c:v>-15.422270046737326</c:v>
                </c:pt>
                <c:pt idx="54">
                  <c:v>-15.11132371179348</c:v>
                </c:pt>
                <c:pt idx="55">
                  <c:v>-14.806646727789659</c:v>
                </c:pt>
                <c:pt idx="56">
                  <c:v>-14.508112691045266</c:v>
                </c:pt>
                <c:pt idx="57">
                  <c:v>-14.215597746451399</c:v>
                </c:pt>
                <c:pt idx="58">
                  <c:v>-13.928980536086168</c:v>
                </c:pt>
                <c:pt idx="59">
                  <c:v>-13.648142148865951</c:v>
                </c:pt>
                <c:pt idx="60">
                  <c:v>-13.372966071211909</c:v>
                </c:pt>
                <c:pt idx="61">
                  <c:v>-13.103338138711036</c:v>
                </c:pt>
                <c:pt idx="62">
                  <c:v>-12.839146488751943</c:v>
                </c:pt>
                <c:pt idx="63">
                  <c:v>-12.580281514115519</c:v>
                </c:pt>
                <c:pt idx="64">
                  <c:v>-12.326635817501376</c:v>
                </c:pt>
                <c:pt idx="65">
                  <c:v>-12.078104166971071</c:v>
                </c:pt>
                <c:pt idx="66">
                  <c:v>-11.834583452289751</c:v>
                </c:pt>
                <c:pt idx="67">
                  <c:v>-11.595972642148011</c:v>
                </c:pt>
                <c:pt idx="68">
                  <c:v>-11.362172742246251</c:v>
                </c:pt>
                <c:pt idx="69">
                  <c:v>-11.133086754224147</c:v>
                </c:pt>
                <c:pt idx="70">
                  <c:v>-10.908619635418226</c:v>
                </c:pt>
                <c:pt idx="71">
                  <c:v>-10.688678259430748</c:v>
                </c:pt>
                <c:pt idx="72">
                  <c:v>-10.473171377493665</c:v>
                </c:pt>
                <c:pt idx="73">
                  <c:v>-10.262009580611529</c:v>
                </c:pt>
                <c:pt idx="74">
                  <c:v>-10.055105262467722</c:v>
                </c:pt>
                <c:pt idx="75">
                  <c:v>-9.8523725830785107</c:v>
                </c:pt>
                <c:pt idx="76">
                  <c:v>-9.6537274331799896</c:v>
                </c:pt>
                <c:pt idx="77">
                  <c:v>-9.4590873993330042</c:v>
                </c:pt>
                <c:pt idx="78">
                  <c:v>-9.2683717297316637</c:v>
                </c:pt>
                <c:pt idx="79">
                  <c:v>-9.0815013007012126</c:v>
                </c:pt>
                <c:pt idx="80">
                  <c:v>-8.8983985838713835</c:v>
                </c:pt>
                <c:pt idx="81">
                  <c:v>-8.7189876140116152</c:v>
                </c:pt>
                <c:pt idx="82">
                  <c:v>-8.5431939575147684</c:v>
                </c:pt>
                <c:pt idx="83">
                  <c:v>-8.3709446815162742</c:v>
                </c:pt>
                <c:pt idx="84">
                  <c:v>-8.2021683236359451</c:v>
                </c:pt>
                <c:pt idx="85">
                  <c:v>-8.0367948623297885</c:v>
                </c:pt>
                <c:pt idx="86">
                  <c:v>-7.8747556878396674</c:v>
                </c:pt>
                <c:pt idx="87">
                  <c:v>-7.7159835737286135</c:v>
                </c:pt>
                <c:pt idx="88">
                  <c:v>-7.5604126489901073</c:v>
                </c:pt>
                <c:pt idx="89">
                  <c:v>-7.4079783707196389</c:v>
                </c:pt>
                <c:pt idx="90">
                  <c:v>-7.2586174973373225</c:v>
                </c:pt>
                <c:pt idx="91">
                  <c:v>-7.112268062350358</c:v>
                </c:pt>
                <c:pt idx="92">
                  <c:v>-6.9688693486445299</c:v>
                </c:pt>
                <c:pt idx="93">
                  <c:v>-6.8283618632940142</c:v>
                </c:pt>
                <c:pt idx="94">
                  <c:v>-6.6906873128791204</c:v>
                </c:pt>
                <c:pt idx="95">
                  <c:v>-6.5557885793016171</c:v>
                </c:pt>
                <c:pt idx="96">
                  <c:v>-6.4236096960877367</c:v>
                </c:pt>
                <c:pt idx="97">
                  <c:v>-6.2940958251689159</c:v>
                </c:pt>
                <c:pt idx="98">
                  <c:v>-6.1671932341307274</c:v>
                </c:pt>
                <c:pt idx="99">
                  <c:v>-6.04284927392046</c:v>
                </c:pt>
                <c:pt idx="100">
                  <c:v>-5.9210123570042477</c:v>
                </c:pt>
                <c:pt idx="101">
                  <c:v>-5.8016319359645285</c:v>
                </c:pt>
                <c:pt idx="102">
                  <c:v>-5.6846584825290511</c:v>
                </c:pt>
                <c:pt idx="103">
                  <c:v>-5.5700434670226997</c:v>
                </c:pt>
                <c:pt idx="104">
                  <c:v>-5.4577393382336261</c:v>
                </c:pt>
                <c:pt idx="105">
                  <c:v>-5.3476995036852948</c:v>
                </c:pt>
                <c:pt idx="106">
                  <c:v>-5.2398783103063211</c:v>
                </c:pt>
                <c:pt idx="107">
                  <c:v>-5.1342310254900205</c:v>
                </c:pt>
                <c:pt idx="108">
                  <c:v>-5.0307138185358538</c:v>
                </c:pt>
                <c:pt idx="109">
                  <c:v>-4.9292837424650431</c:v>
                </c:pt>
                <c:pt idx="110">
                  <c:v>-4.8298987162028366</c:v>
                </c:pt>
                <c:pt idx="111">
                  <c:v>-4.732517507119999</c:v>
                </c:pt>
                <c:pt idx="112">
                  <c:v>-4.6370997139263235</c:v>
                </c:pt>
                <c:pt idx="113">
                  <c:v>-4.5436057499090321</c:v>
                </c:pt>
                <c:pt idx="114">
                  <c:v>-4.4519968265091379</c:v>
                </c:pt>
                <c:pt idx="115">
                  <c:v>-4.3622349372289317</c:v>
                </c:pt>
                <c:pt idx="116">
                  <c:v>-4.2742828418639345</c:v>
                </c:pt>
                <c:pt idx="117">
                  <c:v>-4.1881040510527736</c:v>
                </c:pt>
                <c:pt idx="118">
                  <c:v>-4.1036628111385571</c:v>
                </c:pt>
                <c:pt idx="119">
                  <c:v>-4.0209240893354812</c:v>
                </c:pt>
                <c:pt idx="120">
                  <c:v>-3.9398535591945012</c:v>
                </c:pt>
                <c:pt idx="121">
                  <c:v>-3.86041758636207</c:v>
                </c:pt>
                <c:pt idx="122">
                  <c:v>-3.7825832146259812</c:v>
                </c:pt>
                <c:pt idx="123">
                  <c:v>-3.7063181522425821</c:v>
                </c:pt>
                <c:pt idx="124">
                  <c:v>-3.6315907585396339</c:v>
                </c:pt>
                <c:pt idx="125">
                  <c:v>-3.5583700307893258</c:v>
                </c:pt>
                <c:pt idx="126">
                  <c:v>-3.4866255913459199</c:v>
                </c:pt>
                <c:pt idx="127">
                  <c:v>-3.4163276750427483</c:v>
                </c:pt>
                <c:pt idx="128">
                  <c:v>-3.3474471168433055</c:v>
                </c:pt>
                <c:pt idx="129">
                  <c:v>-3.2799553397413335</c:v>
                </c:pt>
                <c:pt idx="130">
                  <c:v>-3.213824342904855</c:v>
                </c:pt>
                <c:pt idx="131">
                  <c:v>-3.1490266900592547</c:v>
                </c:pt>
                <c:pt idx="132">
                  <c:v>-3.0855354981045742</c:v>
                </c:pt>
                <c:pt idx="133">
                  <c:v>-3.0233244259623269</c:v>
                </c:pt>
                <c:pt idx="134">
                  <c:v>-2.9623676636471634</c:v>
                </c:pt>
                <c:pt idx="135">
                  <c:v>-2.9026399215588881</c:v>
                </c:pt>
                <c:pt idx="136">
                  <c:v>-2.8441164199903621</c:v>
                </c:pt>
                <c:pt idx="137">
                  <c:v>-2.7867728788469663</c:v>
                </c:pt>
                <c:pt idx="138">
                  <c:v>-2.7305855075733234</c:v>
                </c:pt>
                <c:pt idx="139">
                  <c:v>-2.6755309952831339</c:v>
                </c:pt>
                <c:pt idx="140">
                  <c:v>-2.6215865010880015</c:v>
                </c:pt>
                <c:pt idx="141">
                  <c:v>-2.5687296446212677</c:v>
                </c:pt>
                <c:pt idx="142">
                  <c:v>-2.5169384967528896</c:v>
                </c:pt>
                <c:pt idx="143">
                  <c:v>-2.4661915704915409</c:v>
                </c:pt>
                <c:pt idx="144">
                  <c:v>-2.4164678120701262</c:v>
                </c:pt>
                <c:pt idx="145">
                  <c:v>-2.3677465922110583</c:v>
                </c:pt>
                <c:pt idx="146">
                  <c:v>-2.3200076975676205</c:v>
                </c:pt>
                <c:pt idx="147">
                  <c:v>-2.2732313223379057</c:v>
                </c:pt>
                <c:pt idx="148">
                  <c:v>-2.2273980600478271</c:v>
                </c:pt>
                <c:pt idx="149">
                  <c:v>-2.182488895499807</c:v>
                </c:pt>
                <c:pt idx="150">
                  <c:v>-2.1384851968837979</c:v>
                </c:pt>
                <c:pt idx="151">
                  <c:v>-2.0953687080473586</c:v>
                </c:pt>
                <c:pt idx="152">
                  <c:v>-2.0531215409215822</c:v>
                </c:pt>
                <c:pt idx="153">
                  <c:v>-2.0117261680997376</c:v>
                </c:pt>
                <c:pt idx="154">
                  <c:v>-1.9711654155655414</c:v>
                </c:pt>
                <c:pt idx="155">
                  <c:v>-1.9314224555680379</c:v>
                </c:pt>
                <c:pt idx="156">
                  <c:v>-1.8924807996401414</c:v>
                </c:pt>
                <c:pt idx="157">
                  <c:v>-1.854324291757943</c:v>
                </c:pt>
                <c:pt idx="158">
                  <c:v>-1.8169371016379334</c:v>
                </c:pt>
                <c:pt idx="159">
                  <c:v>-1.7803037181693733</c:v>
                </c:pt>
                <c:pt idx="160">
                  <c:v>-1.7444089429790761</c:v>
                </c:pt>
                <c:pt idx="161">
                  <c:v>-1.7092378841259477</c:v>
                </c:pt>
                <c:pt idx="162">
                  <c:v>-1.6747759499226498</c:v>
                </c:pt>
                <c:pt idx="163">
                  <c:v>-1.6410088428818335</c:v>
                </c:pt>
                <c:pt idx="164">
                  <c:v>-1.6079225537844308</c:v>
                </c:pt>
                <c:pt idx="165">
                  <c:v>-1.5755033558675449</c:v>
                </c:pt>
                <c:pt idx="166">
                  <c:v>-1.5437377991295209</c:v>
                </c:pt>
                <c:pt idx="167">
                  <c:v>-1.5126127047498408</c:v>
                </c:pt>
                <c:pt idx="168">
                  <c:v>-1.4821151596215227</c:v>
                </c:pt>
                <c:pt idx="169">
                  <c:v>-1.4522325109937648</c:v>
                </c:pt>
                <c:pt idx="170">
                  <c:v>-1.4229523612226005</c:v>
                </c:pt>
                <c:pt idx="171">
                  <c:v>-1.3942625626273875</c:v>
                </c:pt>
                <c:pt idx="172">
                  <c:v>-1.3661512124510149</c:v>
                </c:pt>
                <c:pt idx="173">
                  <c:v>-1.3386066479217085</c:v>
                </c:pt>
                <c:pt idx="174">
                  <c:v>-1.3116174414144084</c:v>
                </c:pt>
                <c:pt idx="175">
                  <c:v>-1.2851723957097057</c:v>
                </c:pt>
                <c:pt idx="176">
                  <c:v>-1.2592605393483594</c:v>
                </c:pt>
                <c:pt idx="177">
                  <c:v>-1.2338711220794902</c:v>
                </c:pt>
                <c:pt idx="178">
                  <c:v>-1.2089936104005363</c:v>
                </c:pt>
                <c:pt idx="179">
                  <c:v>-1.1846176831871427</c:v>
                </c:pt>
                <c:pt idx="180">
                  <c:v>-1.1607332274111488</c:v>
                </c:pt>
                <c:pt idx="181">
                  <c:v>-1.1373303339449299</c:v>
                </c:pt>
                <c:pt idx="182">
                  <c:v>-1.1143992934503131</c:v>
                </c:pt>
                <c:pt idx="183">
                  <c:v>-1.0919305923503928</c:v>
                </c:pt>
                <c:pt idx="184">
                  <c:v>-1.0699149088825586</c:v>
                </c:pt>
                <c:pt idx="185">
                  <c:v>-1.0483431092311055</c:v>
                </c:pt>
                <c:pt idx="186">
                  <c:v>-1.0272062437378175</c:v>
                </c:pt>
                <c:pt idx="187">
                  <c:v>-1.0064955431889515</c:v>
                </c:pt>
                <c:pt idx="188">
                  <c:v>-0.98620241517709073</c:v>
                </c:pt>
                <c:pt idx="189">
                  <c:v>-0.96631844053634197</c:v>
                </c:pt>
                <c:pt idx="190">
                  <c:v>-0.94683536984941674</c:v>
                </c:pt>
                <c:pt idx="191">
                  <c:v>-0.92774512002512632</c:v>
                </c:pt>
                <c:pt idx="192">
                  <c:v>-0.90903977094489241</c:v>
                </c:pt>
                <c:pt idx="193">
                  <c:v>-0.89071156217686298</c:v>
                </c:pt>
                <c:pt idx="194">
                  <c:v>-0.87275288975628784</c:v>
                </c:pt>
                <c:pt idx="195">
                  <c:v>-0.85515630303079526</c:v>
                </c:pt>
                <c:pt idx="196">
                  <c:v>-0.83791450156929048</c:v>
                </c:pt>
                <c:pt idx="197">
                  <c:v>-0.82102033213316328</c:v>
                </c:pt>
                <c:pt idx="198">
                  <c:v>-0.8044667857085761</c:v>
                </c:pt>
                <c:pt idx="199">
                  <c:v>-0.78824699459857217</c:v>
                </c:pt>
                <c:pt idx="200">
                  <c:v>-0.77235422957382904</c:v>
                </c:pt>
                <c:pt idx="201">
                  <c:v>-0.75678189708084531</c:v>
                </c:pt>
                <c:pt idx="202">
                  <c:v>-0.74152353650642866</c:v>
                </c:pt>
                <c:pt idx="203">
                  <c:v>-0.72657281749732539</c:v>
                </c:pt>
                <c:pt idx="204">
                  <c:v>-0.71192353733390246</c:v>
                </c:pt>
                <c:pt idx="205">
                  <c:v>-0.69756961835677478</c:v>
                </c:pt>
                <c:pt idx="206">
                  <c:v>-0.68350510544532395</c:v>
                </c:pt>
                <c:pt idx="207">
                  <c:v>-0.66972416354704589</c:v>
                </c:pt>
                <c:pt idx="208">
                  <c:v>-0.65622107525672357</c:v>
                </c:pt>
                <c:pt idx="209">
                  <c:v>-0.64299023844439784</c:v>
                </c:pt>
                <c:pt idx="210">
                  <c:v>-0.63002616393117417</c:v>
                </c:pt>
                <c:pt idx="211">
                  <c:v>-0.61732347321188086</c:v>
                </c:pt>
                <c:pt idx="212">
                  <c:v>-0.60487689622364682</c:v>
                </c:pt>
                <c:pt idx="213">
                  <c:v>-0.59268126915947517</c:v>
                </c:pt>
                <c:pt idx="214">
                  <c:v>-0.58073153232588826</c:v>
                </c:pt>
                <c:pt idx="215">
                  <c:v>-0.56902272804378085</c:v>
                </c:pt>
                <c:pt idx="216">
                  <c:v>-0.5575499985915815</c:v>
                </c:pt>
                <c:pt idx="217">
                  <c:v>-0.54630858418990091</c:v>
                </c:pt>
                <c:pt idx="218">
                  <c:v>-0.53529382102679868</c:v>
                </c:pt>
                <c:pt idx="219">
                  <c:v>-0.52450113932287612</c:v>
                </c:pt>
                <c:pt idx="220">
                  <c:v>-0.51392606143537456</c:v>
                </c:pt>
                <c:pt idx="221">
                  <c:v>-0.50356420000050317</c:v>
                </c:pt>
                <c:pt idx="222">
                  <c:v>-0.49341125611321757</c:v>
                </c:pt>
                <c:pt idx="223">
                  <c:v>-0.48346301754370136</c:v>
                </c:pt>
                <c:pt idx="224">
                  <c:v>-0.47371535698980516</c:v>
                </c:pt>
                <c:pt idx="225">
                  <c:v>-0.46416423036472315</c:v>
                </c:pt>
                <c:pt idx="226">
                  <c:v>-0.45480567511918829</c:v>
                </c:pt>
                <c:pt idx="227">
                  <c:v>-0.44563580859750251</c:v>
                </c:pt>
                <c:pt idx="228">
                  <c:v>-0.43665082642670622</c:v>
                </c:pt>
                <c:pt idx="229">
                  <c:v>-0.42784700093823275</c:v>
                </c:pt>
                <c:pt idx="230">
                  <c:v>-0.4192206796213776</c:v>
                </c:pt>
                <c:pt idx="231">
                  <c:v>-0.41076828360795709</c:v>
                </c:pt>
                <c:pt idx="232">
                  <c:v>-0.40248630618751258</c:v>
                </c:pt>
                <c:pt idx="233">
                  <c:v>-0.39437131135245773</c:v>
                </c:pt>
                <c:pt idx="234">
                  <c:v>-0.38641993237255251</c:v>
                </c:pt>
                <c:pt idx="235">
                  <c:v>-0.37862887039812448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15-4539-81C7-5B87DB9753FD}"/>
            </c:ext>
          </c:extLst>
        </c:ser>
        <c:ser>
          <c:idx val="8"/>
          <c:order val="5"/>
          <c:tx>
            <c:strRef>
              <c:f>smatb!$J$42</c:f>
              <c:strCache>
                <c:ptCount val="1"/>
                <c:pt idx="0">
                  <c:v>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smatb!$J$43:$J$278</c:f>
              <c:numCache>
                <c:formatCode>General</c:formatCode>
                <c:ptCount val="236"/>
                <c:pt idx="0">
                  <c:v>11218.078544490018</c:v>
                </c:pt>
                <c:pt idx="1">
                  <c:v>10329.58493958996</c:v>
                </c:pt>
                <c:pt idx="2">
                  <c:v>9511.3041699161367</c:v>
                </c:pt>
                <c:pt idx="3">
                  <c:v>8757.6908632364302</c:v>
                </c:pt>
                <c:pt idx="4">
                  <c:v>8063.6375540379859</c:v>
                </c:pt>
                <c:pt idx="5">
                  <c:v>7424.4401042144473</c:v>
                </c:pt>
                <c:pt idx="6">
                  <c:v>6835.7658542832942</c:v>
                </c:pt>
                <c:pt idx="7">
                  <c:v>6293.6242895197902</c:v>
                </c:pt>
                <c:pt idx="8">
                  <c:v>5794.3400224188999</c:v>
                </c:pt>
                <c:pt idx="9">
                  <c:v>5334.5279085791672</c:v>
                </c:pt>
                <c:pt idx="10">
                  <c:v>4911.0701275440888</c:v>
                </c:pt>
                <c:pt idx="11">
                  <c:v>4521.0950734405733</c:v>
                </c:pt>
                <c:pt idx="12">
                  <c:v>4161.9579125048849</c:v>
                </c:pt>
                <c:pt idx="13">
                  <c:v>3831.2226758722677</c:v>
                </c:pt>
                <c:pt idx="14">
                  <c:v>3526.6457663992064</c:v>
                </c:pt>
                <c:pt idx="15">
                  <c:v>3246.1607678606119</c:v>
                </c:pt>
                <c:pt idx="16">
                  <c:v>2987.8644536810057</c:v>
                </c:pt>
                <c:pt idx="17">
                  <c:v>2750.0039004795408</c:v>
                </c:pt>
                <c:pt idx="18">
                  <c:v>2530.9646191881798</c:v>
                </c:pt>
                <c:pt idx="19">
                  <c:v>2329.2596233912304</c:v>
                </c:pt>
                <c:pt idx="20">
                  <c:v>2143.5193608793315</c:v>
                </c:pt>
                <c:pt idx="21">
                  <c:v>1972.4824402549223</c:v>
                </c:pt>
                <c:pt idx="22">
                  <c:v>1814.9870898085242</c:v>
                </c:pt>
                <c:pt idx="23">
                  <c:v>1669.9632908427532</c:v>
                </c:pt>
                <c:pt idx="24">
                  <c:v>1536.4255321867895</c:v>
                </c:pt>
                <c:pt idx="25">
                  <c:v>1413.4661368494851</c:v>
                </c:pt>
                <c:pt idx="26">
                  <c:v>1300.2491156326396</c:v>
                </c:pt>
                <c:pt idx="27">
                  <c:v>1196.0045060934426</c:v>
                </c:pt>
                <c:pt idx="28">
                  <c:v>1100.0231585308388</c:v>
                </c:pt>
                <c:pt idx="29">
                  <c:v>1011.6519336968742</c:v>
                </c:pt>
                <c:pt idx="30">
                  <c:v>930.28927972152451</c:v>
                </c:pt>
                <c:pt idx="31">
                  <c:v>855.38115830657341</c:v>
                </c:pt>
                <c:pt idx="32">
                  <c:v>786.41729260885313</c:v>
                </c:pt>
                <c:pt idx="33">
                  <c:v>722.92771141078822</c:v>
                </c:pt>
                <c:pt idx="34">
                  <c:v>664.47956618213607</c:v>
                </c:pt>
                <c:pt idx="35">
                  <c:v>610.6741994842281</c:v>
                </c:pt>
                <c:pt idx="36">
                  <c:v>561.14444486959178</c:v>
                </c:pt>
                <c:pt idx="37">
                  <c:v>515.55213999708701</c:v>
                </c:pt>
                <c:pt idx="38">
                  <c:v>473.58583612606355</c:v>
                </c:pt>
                <c:pt idx="39">
                  <c:v>434.95868848259829</c:v>
                </c:pt>
                <c:pt idx="40">
                  <c:v>399.40651321532715</c:v>
                </c:pt>
                <c:pt idx="41">
                  <c:v>366.68599778620404</c:v>
                </c:pt>
                <c:pt idx="42">
                  <c:v>336.57305268025897</c:v>
                </c:pt>
                <c:pt idx="43">
                  <c:v>308.86129327514493</c:v>
                </c:pt>
                <c:pt idx="44">
                  <c:v>283.36064159246973</c:v>
                </c:pt>
                <c:pt idx="45">
                  <c:v>259.89603846446272</c:v>
                </c:pt>
                <c:pt idx="46">
                  <c:v>238.30625739707071</c:v>
                </c:pt>
                <c:pt idx="47">
                  <c:v>218.44281209903977</c:v>
                </c:pt>
                <c:pt idx="48">
                  <c:v>200.16895028066773</c:v>
                </c:pt>
                <c:pt idx="49">
                  <c:v>183.3587269099441</c:v>
                </c:pt>
                <c:pt idx="50">
                  <c:v>167.89615065173655</c:v>
                </c:pt>
                <c:pt idx="51">
                  <c:v>153.67439771111995</c:v>
                </c:pt>
                <c:pt idx="52">
                  <c:v>140.59508775827445</c:v>
                </c:pt>
                <c:pt idx="53">
                  <c:v>128.5676170326737</c:v>
                </c:pt>
                <c:pt idx="54">
                  <c:v>117.50854411138816</c:v>
                </c:pt>
                <c:pt idx="55">
                  <c:v>107.34102418286429</c:v>
                </c:pt>
                <c:pt idx="56">
                  <c:v>97.994287995931231</c:v>
                </c:pt>
                <c:pt idx="57">
                  <c:v>89.403161956227805</c:v>
                </c:pt>
                <c:pt idx="58">
                  <c:v>81.507626120828576</c:v>
                </c:pt>
                <c:pt idx="59">
                  <c:v>74.252407098406565</c:v>
                </c:pt>
                <c:pt idx="60">
                  <c:v>67.586603098595518</c:v>
                </c:pt>
                <c:pt idx="61">
                  <c:v>61.463338591857877</c:v>
                </c:pt>
                <c:pt idx="62">
                  <c:v>55.839446241639713</c:v>
                </c:pt>
                <c:pt idx="63">
                  <c:v>50.675173955222121</c:v>
                </c:pt>
                <c:pt idx="64">
                  <c:v>45.933915069743726</c:v>
                </c:pt>
                <c:pt idx="65">
                  <c:v>41.581959846489646</c:v>
                </c:pt>
                <c:pt idx="66">
                  <c:v>37.588266590810129</c:v>
                </c:pt>
                <c:pt idx="67">
                  <c:v>33.924250847894861</c:v>
                </c:pt>
                <c:pt idx="68">
                  <c:v>30.563591247010841</c:v>
                </c:pt>
                <c:pt idx="69">
                  <c:v>27.482050679522871</c:v>
                </c:pt>
                <c:pt idx="70">
                  <c:v>24.657311599830187</c:v>
                </c:pt>
                <c:pt idx="71">
                  <c:v>22.068824333968013</c:v>
                </c:pt>
                <c:pt idx="72">
                  <c:v>19.697667368689736</c:v>
                </c:pt>
                <c:pt idx="73">
                  <c:v>17.526418674955149</c:v>
                </c:pt>
                <c:pt idx="74">
                  <c:v>15.53903719445883</c:v>
                </c:pt>
                <c:pt idx="75">
                  <c:v>13.720753686638661</c:v>
                </c:pt>
                <c:pt idx="76">
                  <c:v>12.057970196980035</c:v>
                </c:pt>
                <c:pt idx="77">
                  <c:v>10.538167465799983</c:v>
                </c:pt>
                <c:pt idx="78">
                  <c:v>9.1498196504574398</c:v>
                </c:pt>
                <c:pt idx="79">
                  <c:v>7.8823157834501529</c:v>
                </c:pt>
                <c:pt idx="80">
                  <c:v>6.7258874344657311</c:v>
                </c:pt>
                <c:pt idx="81">
                  <c:v>5.6715420864574302</c:v>
                </c:pt>
                <c:pt idx="82">
                  <c:v>4.7110017745038455</c:v>
                </c:pt>
                <c:pt idx="83">
                  <c:v>3.8366465718435219</c:v>
                </c:pt>
                <c:pt idx="84">
                  <c:v>3.0414625402950346</c:v>
                </c:pt>
                <c:pt idx="85">
                  <c:v>2.3189937924998709</c:v>
                </c:pt>
                <c:pt idx="86">
                  <c:v>1.6632983412664553</c:v>
                </c:pt>
                <c:pt idx="87">
                  <c:v>1.0689074369352012</c:v>
                </c:pt>
                <c:pt idx="88">
                  <c:v>0.53078811730232189</c:v>
                </c:pt>
                <c:pt idx="89">
                  <c:v>4.4308716391773473E-2</c:v>
                </c:pt>
                <c:pt idx="90">
                  <c:v>-0.39479290159988523</c:v>
                </c:pt>
                <c:pt idx="91">
                  <c:v>-0.79043859840906805</c:v>
                </c:pt>
                <c:pt idx="92">
                  <c:v>-1.1462369060882907</c:v>
                </c:pt>
                <c:pt idx="93">
                  <c:v>-1.4655078422410899</c:v>
                </c:pt>
                <c:pt idx="94">
                  <c:v>-1.7513057642651217</c:v>
                </c:pt>
                <c:pt idx="95">
                  <c:v>-2.0064404174811914</c:v>
                </c:pt>
                <c:pt idx="96">
                  <c:v>-2.2334963197954343</c:v>
                </c:pt>
                <c:pt idx="97">
                  <c:v>-2.4348506142773854</c:v>
                </c:pt>
                <c:pt idx="98">
                  <c:v>-2.612689510661486</c:v>
                </c:pt>
                <c:pt idx="99">
                  <c:v>-2.7690234272238876</c:v>
                </c:pt>
                <c:pt idx="100">
                  <c:v>-2.9057009356850152</c:v>
                </c:pt>
                <c:pt idx="101">
                  <c:v>-3.0244216036823417</c:v>
                </c:pt>
                <c:pt idx="102">
                  <c:v>-3.1267478218913967</c:v>
                </c:pt>
                <c:pt idx="103">
                  <c:v>-3.2141156959967701</c:v>
                </c:pt>
                <c:pt idx="104">
                  <c:v>-3.2878450773810717</c:v>
                </c:pt>
                <c:pt idx="105">
                  <c:v>-3.3491488005665508</c:v>
                </c:pt>
                <c:pt idx="106">
                  <c:v>-3.3991411900712074</c:v>
                </c:pt>
                <c:pt idx="107">
                  <c:v>-3.4388458943927795</c:v>
                </c:pt>
                <c:pt idx="108">
                  <c:v>-3.4692031002761601</c:v>
                </c:pt>
                <c:pt idx="109">
                  <c:v>-3.4910761762220615</c:v>
                </c:pt>
                <c:pt idx="110">
                  <c:v>-3.5052577903282804</c:v>
                </c:pt>
                <c:pt idx="111">
                  <c:v>-3.5124755439939683</c:v>
                </c:pt>
                <c:pt idx="112">
                  <c:v>-3.5133971597373987</c:v>
                </c:pt>
                <c:pt idx="113">
                  <c:v>-3.5086352583569527</c:v>
                </c:pt>
                <c:pt idx="114">
                  <c:v>-3.4987517578826752</c:v>
                </c:pt>
                <c:pt idx="115">
                  <c:v>-3.4842619242032287</c:v>
                </c:pt>
                <c:pt idx="116">
                  <c:v>-3.4656381008928294</c:v>
                </c:pt>
                <c:pt idx="117">
                  <c:v>-3.4433131435888766</c:v>
                </c:pt>
                <c:pt idx="118">
                  <c:v>-3.4176835822688587</c:v>
                </c:pt>
                <c:pt idx="119">
                  <c:v>-3.389112532931005</c:v>
                </c:pt>
                <c:pt idx="120">
                  <c:v>-3.3579323784847119</c:v>
                </c:pt>
                <c:pt idx="121">
                  <c:v>-3.324447237092472</c:v>
                </c:pt>
                <c:pt idx="122">
                  <c:v>-3.288935234764192</c:v>
                </c:pt>
                <c:pt idx="123">
                  <c:v>-3.2516505976778256</c:v>
                </c:pt>
                <c:pt idx="124">
                  <c:v>-3.2128255784779776</c:v>
                </c:pt>
                <c:pt idx="125">
                  <c:v>-3.1726722296784819</c:v>
                </c:pt>
                <c:pt idx="126">
                  <c:v>-3.1313840362580843</c:v>
                </c:pt>
                <c:pt idx="127">
                  <c:v>-3.089137418583503</c:v>
                </c:pt>
                <c:pt idx="128">
                  <c:v>-3.0460931159145663</c:v>
                </c:pt>
                <c:pt idx="129">
                  <c:v>-3.0023974599361001</c:v>
                </c:pt>
                <c:pt idx="130">
                  <c:v>-2.9581835470151283</c:v>
                </c:pt>
                <c:pt idx="131">
                  <c:v>-2.9135723171947854</c:v>
                </c:pt>
                <c:pt idx="132">
                  <c:v>-2.868673547303441</c:v>
                </c:pt>
                <c:pt idx="133">
                  <c:v>-2.823586764974634</c:v>
                </c:pt>
                <c:pt idx="134">
                  <c:v>-2.7784020898364812</c:v>
                </c:pt>
                <c:pt idx="135">
                  <c:v>-2.7332010076347935</c:v>
                </c:pt>
                <c:pt idx="136">
                  <c:v>-2.6880570825986743</c:v>
                </c:pt>
                <c:pt idx="137">
                  <c:v>-2.6430366129379261</c:v>
                </c:pt>
                <c:pt idx="138">
                  <c:v>-2.5981992339752225</c:v>
                </c:pt>
                <c:pt idx="139">
                  <c:v>-2.5535984730602301</c:v>
                </c:pt>
                <c:pt idx="140">
                  <c:v>-2.509282260085087</c:v>
                </c:pt>
                <c:pt idx="141">
                  <c:v>-2.4652933971188631</c:v>
                </c:pt>
                <c:pt idx="142">
                  <c:v>-2.4216699904005692</c:v>
                </c:pt>
                <c:pt idx="143">
                  <c:v>-2.378445847674294</c:v>
                </c:pt>
                <c:pt idx="144">
                  <c:v>-2.3356508436141747</c:v>
                </c:pt>
                <c:pt idx="145">
                  <c:v>-2.293311255869781</c:v>
                </c:pt>
                <c:pt idx="146">
                  <c:v>-2.2514500740623671</c:v>
                </c:pt>
                <c:pt idx="147">
                  <c:v>-2.210087283878289</c:v>
                </c:pt>
                <c:pt idx="148">
                  <c:v>-2.1692401282361446</c:v>
                </c:pt>
                <c:pt idx="149">
                  <c:v>-2.1289233473479343</c:v>
                </c:pt>
                <c:pt idx="150">
                  <c:v>-2.0891493993506014</c:v>
                </c:pt>
                <c:pt idx="151">
                  <c:v>-2.0499286630517313</c:v>
                </c:pt>
                <c:pt idx="152">
                  <c:v>-2.0112696242110979</c:v>
                </c:pt>
                <c:pt idx="153">
                  <c:v>-1.9731790466673127</c:v>
                </c:pt>
                <c:pt idx="154">
                  <c:v>-1.9356621295152303</c:v>
                </c:pt>
                <c:pt idx="155">
                  <c:v>-1.8987226514444044</c:v>
                </c:pt>
                <c:pt idx="156">
                  <c:v>-1.8623631032610302</c:v>
                </c:pt>
                <c:pt idx="157">
                  <c:v>-1.826584809534906</c:v>
                </c:pt>
                <c:pt idx="158">
                  <c:v>-1.7913880402384077</c:v>
                </c:pt>
                <c:pt idx="159">
                  <c:v>-1.7567721131758727</c:v>
                </c:pt>
                <c:pt idx="160">
                  <c:v>-1.7227354879385548</c:v>
                </c:pt>
                <c:pt idx="161">
                  <c:v>-1.6892758520621236</c:v>
                </c:pt>
                <c:pt idx="162">
                  <c:v>-1.6563902000100437</c:v>
                </c:pt>
                <c:pt idx="163">
                  <c:v>-1.6240749055568104</c:v>
                </c:pt>
                <c:pt idx="164">
                  <c:v>-1.5923257880995461</c:v>
                </c:pt>
                <c:pt idx="165">
                  <c:v>-1.5611381733845708</c:v>
                </c:pt>
                <c:pt idx="166">
                  <c:v>-1.530506949096996</c:v>
                </c:pt>
                <c:pt idx="167">
                  <c:v>-1.5004266157258659</c:v>
                </c:pt>
                <c:pt idx="168">
                  <c:v>-1.4708913330846647</c:v>
                </c:pt>
                <c:pt idx="169">
                  <c:v>-1.4418949628368758</c:v>
                </c:pt>
                <c:pt idx="170">
                  <c:v>-1.413431107348526</c:v>
                </c:pt>
                <c:pt idx="171">
                  <c:v>-1.3854931451641019</c:v>
                </c:pt>
                <c:pt idx="172">
                  <c:v>-1.3580742633787106</c:v>
                </c:pt>
                <c:pt idx="173">
                  <c:v>-1.3311674871576418</c:v>
                </c:pt>
                <c:pt idx="174">
                  <c:v>-1.3047657066345775</c:v>
                </c:pt>
                <c:pt idx="175">
                  <c:v>-1.2788617014012955</c:v>
                </c:pt>
                <c:pt idx="176">
                  <c:v>-1.2534481627847727</c:v>
                </c:pt>
                <c:pt idx="177">
                  <c:v>-1.2285177140920507</c:v>
                </c:pt>
                <c:pt idx="178">
                  <c:v>-1.2040629289888185</c:v>
                </c:pt>
                <c:pt idx="179">
                  <c:v>-1.1800763481644991</c:v>
                </c:pt>
                <c:pt idx="180">
                  <c:v>-1.1565504944244105</c:v>
                </c:pt>
                <c:pt idx="181">
                  <c:v>-1.1334778863384187</c:v>
                </c:pt>
                <c:pt idx="182">
                  <c:v>-1.1108510505651064</c:v>
                </c:pt>
                <c:pt idx="183">
                  <c:v>-1.0886625329610473</c:v>
                </c:pt>
                <c:pt idx="184">
                  <c:v>-1.0669049085759796</c:v>
                </c:pt>
                <c:pt idx="185">
                  <c:v>-1.0455707906266323</c:v>
                </c:pt>
                <c:pt idx="186">
                  <c:v>-1.0246528385345326</c:v>
                </c:pt>
                <c:pt idx="187">
                  <c:v>-1.0041437651062872</c:v>
                </c:pt>
                <c:pt idx="188">
                  <c:v>-0.98403634292855569</c:v>
                </c:pt>
                <c:pt idx="189">
                  <c:v>-0.96432341004411204</c:v>
                </c:pt>
                <c:pt idx="190">
                  <c:v>-0.94499787497009347</c:v>
                </c:pt>
                <c:pt idx="191">
                  <c:v>-0.92605272111458869</c:v>
                </c:pt>
                <c:pt idx="192">
                  <c:v>-0.9074810106432345</c:v>
                </c:pt>
                <c:pt idx="193">
                  <c:v>-0.88927588784329059</c:v>
                </c:pt>
                <c:pt idx="194">
                  <c:v>-0.87143058202886736</c:v>
                </c:pt>
                <c:pt idx="195">
                  <c:v>-0.85393841002741122</c:v>
                </c:pt>
                <c:pt idx="196">
                  <c:v>-0.83679277828435938</c:v>
                </c:pt>
                <c:pt idx="197">
                  <c:v>-0.81998718461982645</c:v>
                </c:pt>
                <c:pt idx="198">
                  <c:v>-0.80351521966849015</c:v>
                </c:pt>
                <c:pt idx="199">
                  <c:v>-0.78737056803125616</c:v>
                </c:pt>
                <c:pt idx="200">
                  <c:v>-0.77154700916500918</c:v>
                </c:pt>
                <c:pt idx="201">
                  <c:v>-0.75603841803455074</c:v>
                </c:pt>
                <c:pt idx="202">
                  <c:v>-0.74083876554890638</c:v>
                </c:pt>
                <c:pt idx="203">
                  <c:v>-0.72594211880231441</c:v>
                </c:pt>
                <c:pt idx="204">
                  <c:v>-0.71134264113858514</c:v>
                </c:pt>
                <c:pt idx="205">
                  <c:v>-0.69703459205593821</c:v>
                </c:pt>
                <c:pt idx="206">
                  <c:v>-0.68301232696804282</c:v>
                </c:pt>
                <c:pt idx="207">
                  <c:v>-0.66927029683564909</c:v>
                </c:pt>
                <c:pt idx="208">
                  <c:v>-0.6558030476820399</c:v>
                </c:pt>
                <c:pt idx="209">
                  <c:v>-0.64260522000438458</c:v>
                </c:pt>
                <c:pt idx="210">
                  <c:v>-0.62967154809210568</c:v>
                </c:pt>
                <c:pt idx="211">
                  <c:v>-0.61699685926239334</c:v>
                </c:pt>
                <c:pt idx="212">
                  <c:v>-0.60457607302217875</c:v>
                </c:pt>
                <c:pt idx="213">
                  <c:v>-0.59240420016507533</c:v>
                </c:pt>
                <c:pt idx="214">
                  <c:v>-0.58047634181105068</c:v>
                </c:pt>
                <c:pt idx="215">
                  <c:v>-0.56878768839596983</c:v>
                </c:pt>
                <c:pt idx="216">
                  <c:v>-0.55733351861747948</c:v>
                </c:pt>
                <c:pt idx="217">
                  <c:v>-0.54610919834319949</c:v>
                </c:pt>
                <c:pt idx="218">
                  <c:v>-0.53511017948660644</c:v>
                </c:pt>
                <c:pt idx="219">
                  <c:v>-0.5243319988555758</c:v>
                </c:pt>
                <c:pt idx="220">
                  <c:v>-0.51377027697806366</c:v>
                </c:pt>
                <c:pt idx="221">
                  <c:v>-0.50342071690904078</c:v>
                </c:pt>
                <c:pt idx="222">
                  <c:v>-0.49327910302239592</c:v>
                </c:pt>
                <c:pt idx="223">
                  <c:v>-0.48334129979120721</c:v>
                </c:pt>
                <c:pt idx="224">
                  <c:v>-0.47360325055945146</c:v>
                </c:pt>
                <c:pt idx="225">
                  <c:v>-0.46406097630794735</c:v>
                </c:pt>
                <c:pt idx="226">
                  <c:v>-0.45471057441705176</c:v>
                </c:pt>
                <c:pt idx="227">
                  <c:v>-0.44554821742840683</c:v>
                </c:pt>
                <c:pt idx="228">
                  <c:v>-0.4365701518077898</c:v>
                </c:pt>
                <c:pt idx="229">
                  <c:v>-0.4277726967109402</c:v>
                </c:pt>
                <c:pt idx="230">
                  <c:v>-0.41915224275402452</c:v>
                </c:pt>
                <c:pt idx="231">
                  <c:v>-0.41070525079025927</c:v>
                </c:pt>
                <c:pt idx="232">
                  <c:v>-0.4024282506940251</c:v>
                </c:pt>
                <c:pt idx="233">
                  <c:v>-0.39431784015368893</c:v>
                </c:pt>
                <c:pt idx="234">
                  <c:v>-0.38637068347419651</c:v>
                </c:pt>
                <c:pt idx="235">
                  <c:v>-0.37858351039039834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15-4539-81C7-5B87DB9753FD}"/>
            </c:ext>
          </c:extLst>
        </c:ser>
        <c:ser>
          <c:idx val="12"/>
          <c:order val="6"/>
          <c:tx>
            <c:strRef>
              <c:f>smatb!$N$42</c:f>
              <c:strCache>
                <c:ptCount val="1"/>
                <c:pt idx="0">
                  <c:v>Repulsive(A-B)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smatb!$N$43:$N$278</c:f>
              <c:numCache>
                <c:formatCode>General</c:formatCode>
                <c:ptCount val="236"/>
                <c:pt idx="0">
                  <c:v>11693.07618118848</c:v>
                </c:pt>
                <c:pt idx="1">
                  <c:v>10817.001258725068</c:v>
                </c:pt>
                <c:pt idx="2">
                  <c:v>10006.56409127808</c:v>
                </c:pt>
                <c:pt idx="3">
                  <c:v>9256.8469317768922</c:v>
                </c:pt>
                <c:pt idx="4">
                  <c:v>8563.3004832333845</c:v>
                </c:pt>
                <c:pt idx="5">
                  <c:v>7921.7162935272772</c:v>
                </c:pt>
                <c:pt idx="6">
                  <c:v>7328.2012184442983</c:v>
                </c:pt>
                <c:pt idx="7">
                  <c:v>6779.1537980081521</c:v>
                </c:pt>
                <c:pt idx="8">
                  <c:v>6271.2424027576762</c:v>
                </c:pt>
                <c:pt idx="9">
                  <c:v>5801.3850173603296</c:v>
                </c:pt>
                <c:pt idx="10">
                  <c:v>5366.7305388886271</c:v>
                </c:pt>
                <c:pt idx="11">
                  <c:v>4964.6414762771401</c:v>
                </c:pt>
                <c:pt idx="12">
                  <c:v>4592.6779459800109</c:v>
                </c:pt>
                <c:pt idx="13">
                  <c:v>4248.582866714486</c:v>
                </c:pt>
                <c:pt idx="14">
                  <c:v>3930.2682634517259</c:v>
                </c:pt>
                <c:pt idx="15">
                  <c:v>3635.8025975473788</c:v>
                </c:pt>
                <c:pt idx="16">
                  <c:v>3363.3990461309531</c:v>
                </c:pt>
                <c:pt idx="17">
                  <c:v>3111.4046596329763</c:v>
                </c:pt>
                <c:pt idx="18">
                  <c:v>2878.2903316577999</c:v>
                </c:pt>
                <c:pt idx="19">
                  <c:v>2662.6415203389311</c:v>
                </c:pt>
                <c:pt idx="20">
                  <c:v>2463.1496648739389</c:v>
                </c:pt>
                <c:pt idx="21">
                  <c:v>2278.6042451543808</c:v>
                </c:pt>
                <c:pt idx="22">
                  <c:v>2107.8854363083469</c:v>
                </c:pt>
                <c:pt idx="23">
                  <c:v>1949.9573135833414</c:v>
                </c:pt>
                <c:pt idx="24">
                  <c:v>1803.8615663365413</c:v>
                </c:pt>
                <c:pt idx="25">
                  <c:v>1668.7116829888748</c:v>
                </c:pt>
                <c:pt idx="26">
                  <c:v>1543.6875716570626</c:v>
                </c:pt>
                <c:pt idx="27">
                  <c:v>1428.0305838215718</c:v>
                </c:pt>
                <c:pt idx="28">
                  <c:v>1321.0389108339659</c:v>
                </c:pt>
                <c:pt idx="29">
                  <c:v>1222.0633253296185</c:v>
                </c:pt>
                <c:pt idx="30">
                  <c:v>1130.5032417045841</c:v>
                </c:pt>
                <c:pt idx="31">
                  <c:v>1045.8030717515026</c:v>
                </c:pt>
                <c:pt idx="32">
                  <c:v>967.44885334055527</c:v>
                </c:pt>
                <c:pt idx="33">
                  <c:v>894.96513168814931</c:v>
                </c:pt>
                <c:pt idx="34">
                  <c:v>827.9120742888897</c:v>
                </c:pt>
                <c:pt idx="35">
                  <c:v>765.88280200415113</c:v>
                </c:pt>
                <c:pt idx="36">
                  <c:v>708.50092011225956</c:v>
                </c:pt>
                <c:pt idx="37">
                  <c:v>655.41823433867626</c:v>
                </c:pt>
                <c:pt idx="38">
                  <c:v>606.31263800696718</c:v>
                </c:pt>
                <c:pt idx="39">
                  <c:v>560.88615748979737</c:v>
                </c:pt>
                <c:pt idx="40">
                  <c:v>518.863144099686</c:v>
                </c:pt>
                <c:pt idx="41">
                  <c:v>479.98860144789433</c:v>
                </c:pt>
                <c:pt idx="42">
                  <c:v>444.02663812182993</c:v>
                </c:pt>
                <c:pt idx="43">
                  <c:v>410.75903629177577</c:v>
                </c:pt>
                <c:pt idx="44">
                  <c:v>379.98392756124423</c:v>
                </c:pt>
                <c:pt idx="45">
                  <c:v>351.51456802597363</c:v>
                </c:pt>
                <c:pt idx="46">
                  <c:v>325.17820510861412</c:v>
                </c:pt>
                <c:pt idx="47">
                  <c:v>300.8150292930294</c:v>
                </c:pt>
                <c:pt idx="48">
                  <c:v>278.27720439732849</c:v>
                </c:pt>
                <c:pt idx="49">
                  <c:v>257.42797050129593</c:v>
                </c:pt>
                <c:pt idx="50">
                  <c:v>238.14081408477873</c:v>
                </c:pt>
                <c:pt idx="51">
                  <c:v>220.29870034140501</c:v>
                </c:pt>
                <c:pt idx="52">
                  <c:v>203.79336300931115</c:v>
                </c:pt>
                <c:pt idx="53">
                  <c:v>188.52464740954741</c:v>
                </c:pt>
                <c:pt idx="54">
                  <c:v>174.39990270571406</c:v>
                </c:pt>
                <c:pt idx="55">
                  <c:v>161.3334196970483</c:v>
                </c:pt>
                <c:pt idx="56">
                  <c:v>149.24591073347605</c:v>
                </c:pt>
                <c:pt idx="57">
                  <c:v>138.06402859674984</c:v>
                </c:pt>
                <c:pt idx="58">
                  <c:v>127.71992142822957</c:v>
                </c:pt>
                <c:pt idx="59">
                  <c:v>118.15082100260513</c:v>
                </c:pt>
                <c:pt idx="60">
                  <c:v>109.29866184919371</c:v>
                </c:pt>
                <c:pt idx="61">
                  <c:v>101.1097289096364</c:v>
                </c:pt>
                <c:pt idx="62">
                  <c:v>93.534331593974485</c:v>
                </c:pt>
                <c:pt idx="63">
                  <c:v>86.526502257269456</c:v>
                </c:pt>
                <c:pt idx="64">
                  <c:v>80.043717267121366</c:v>
                </c:pt>
                <c:pt idx="65">
                  <c:v>74.04663896951385</c:v>
                </c:pt>
                <c:pt idx="66">
                  <c:v>68.498876987234567</c:v>
                </c:pt>
                <c:pt idx="67">
                  <c:v>63.3667674024219</c:v>
                </c:pt>
                <c:pt idx="68">
                  <c:v>58.619168483315974</c:v>
                </c:pt>
                <c:pt idx="69">
                  <c:v>54.22727171567935</c:v>
                </c:pt>
                <c:pt idx="70">
                  <c:v>50.164426992222893</c:v>
                </c:pt>
                <c:pt idx="71">
                  <c:v>46.405980899283222</c:v>
                </c:pt>
                <c:pt idx="72">
                  <c:v>42.92912711947266</c:v>
                </c:pt>
                <c:pt idx="73">
                  <c:v>39.712768042541441</c:v>
                </c:pt>
                <c:pt idx="74">
                  <c:v>36.737386744705695</c:v>
                </c:pt>
                <c:pt idx="75">
                  <c:v>33.984928559608555</c:v>
                </c:pt>
                <c:pt idx="76">
                  <c:v>31.438691522285374</c:v>
                </c:pt>
                <c:pt idx="77">
                  <c:v>29.083225021344667</c:v>
                </c:pt>
                <c:pt idx="78">
                  <c:v>26.904236044384909</c:v>
                </c:pt>
                <c:pt idx="79">
                  <c:v>24.888502447742415</c:v>
                </c:pt>
                <c:pt idx="80">
                  <c:v>23.023792724289628</c:v>
                </c:pt>
                <c:pt idx="81">
                  <c:v>21.298791782433497</c:v>
                </c:pt>
                <c:pt idx="82">
                  <c:v>19.703032285939454</c:v>
                </c:pt>
                <c:pt idx="83">
                  <c:v>18.226831137949993</c:v>
                </c:pt>
                <c:pt idx="84">
                  <c:v>16.861230723781635</c:v>
                </c:pt>
                <c:pt idx="85">
                  <c:v>15.59794455596046</c:v>
                </c:pt>
                <c:pt idx="86">
                  <c:v>14.429306991669595</c:v>
                </c:pt>
                <c:pt idx="87">
                  <c:v>13.348226717492949</c:v>
                </c:pt>
                <c:pt idx="88">
                  <c:v>12.348143719199914</c:v>
                </c:pt>
                <c:pt idx="89">
                  <c:v>11.422989475463039</c:v>
                </c:pt>
                <c:pt idx="90">
                  <c:v>10.56715013396313</c:v>
                </c:pt>
                <c:pt idx="91">
                  <c:v>9.7754324464341344</c:v>
                </c:pt>
                <c:pt idx="92">
                  <c:v>9.0430322559407408</c:v>
                </c:pt>
                <c:pt idx="93">
                  <c:v>8.3655053451691597</c:v>
                </c:pt>
                <c:pt idx="94">
                  <c:v>7.7387404688377535</c:v>
                </c:pt>
                <c:pt idx="95">
                  <c:v>7.1589344065879832</c:v>
                </c:pt>
                <c:pt idx="96">
                  <c:v>6.6225688849759674</c:v>
                </c:pt>
                <c:pt idx="97">
                  <c:v>6.1263892285269748</c:v>
                </c:pt>
                <c:pt idx="98">
                  <c:v>5.6673846103071046</c:v>
                </c:pt>
                <c:pt idx="99">
                  <c:v>5.2427697821720711</c:v>
                </c:pt>
                <c:pt idx="100">
                  <c:v>4.8499681738323348</c:v>
                </c:pt>
                <c:pt idx="101">
                  <c:v>4.4865962581788867</c:v>
                </c:pt>
                <c:pt idx="102">
                  <c:v>4.1504490879986289</c:v>
                </c:pt>
                <c:pt idx="103">
                  <c:v>3.8394869163156629</c:v>
                </c:pt>
                <c:pt idx="104">
                  <c:v>3.5518228191705541</c:v>
                </c:pt>
                <c:pt idx="105">
                  <c:v>3.2857112457323709</c:v>
                </c:pt>
                <c:pt idx="106">
                  <c:v>3.0395374262653396</c:v>
                </c:pt>
                <c:pt idx="107">
                  <c:v>2.8118075736775334</c:v>
                </c:pt>
                <c:pt idx="108">
                  <c:v>2.6011398191943642</c:v>
                </c:pt>
                <c:pt idx="109">
                  <c:v>2.4062558271544208</c:v>
                </c:pt>
                <c:pt idx="110">
                  <c:v>2.2259730380460399</c:v>
                </c:pt>
                <c:pt idx="111">
                  <c:v>2.0591974927152807</c:v>
                </c:pt>
                <c:pt idx="112">
                  <c:v>1.9049171942024192</c:v>
                </c:pt>
                <c:pt idx="113">
                  <c:v>1.7621959669264928</c:v>
                </c:pt>
                <c:pt idx="114">
                  <c:v>1.630167775955317</c:v>
                </c:pt>
                <c:pt idx="115">
                  <c:v>1.5080314718901839</c:v>
                </c:pt>
                <c:pt idx="116">
                  <c:v>1.3950459294771445</c:v>
                </c:pt>
                <c:pt idx="117">
                  <c:v>1.2905255504458515</c:v>
                </c:pt>
                <c:pt idx="118">
                  <c:v>1.1938361032871327</c:v>
                </c:pt>
                <c:pt idx="119">
                  <c:v>1.1043908747249607</c:v>
                </c:pt>
                <c:pt idx="120">
                  <c:v>1.0216471095299215</c:v>
                </c:pt>
                <c:pt idx="121">
                  <c:v>0.94510271707087723</c:v>
                </c:pt>
                <c:pt idx="122">
                  <c:v>0.87429322462013448</c:v>
                </c:pt>
                <c:pt idx="123">
                  <c:v>0.80878895892471347</c:v>
                </c:pt>
                <c:pt idx="124">
                  <c:v>0.74819243894144838</c:v>
                </c:pt>
                <c:pt idx="125">
                  <c:v>0.69213596391498389</c:v>
                </c:pt>
                <c:pt idx="126">
                  <c:v>0.64027938216308722</c:v>
                </c:pt>
                <c:pt idx="127">
                  <c:v>0.59230802703022145</c:v>
                </c:pt>
                <c:pt idx="128">
                  <c:v>0.54793080748471312</c:v>
                </c:pt>
                <c:pt idx="129">
                  <c:v>0.50687844177322128</c:v>
                </c:pt>
                <c:pt idx="130">
                  <c:v>0.46890182341429482</c:v>
                </c:pt>
                <c:pt idx="131">
                  <c:v>0.43377050961583402</c:v>
                </c:pt>
                <c:pt idx="132">
                  <c:v>0.40127132294415524</c:v>
                </c:pt>
                <c:pt idx="133">
                  <c:v>0.37120705775954582</c:v>
                </c:pt>
                <c:pt idx="134">
                  <c:v>0.34339528356895721</c:v>
                </c:pt>
                <c:pt idx="135">
                  <c:v>0.31766723803454433</c:v>
                </c:pt>
                <c:pt idx="136">
                  <c:v>0.29386680292081435</c:v>
                </c:pt>
                <c:pt idx="137">
                  <c:v>0.27184955676641054</c:v>
                </c:pt>
                <c:pt idx="138">
                  <c:v>0.25148189853213065</c:v>
                </c:pt>
                <c:pt idx="139">
                  <c:v>0.23264023690745683</c:v>
                </c:pt>
                <c:pt idx="140">
                  <c:v>0.2152102403562961</c:v>
                </c:pt>
                <c:pt idx="141">
                  <c:v>0.19908614335119898</c:v>
                </c:pt>
                <c:pt idx="142">
                  <c:v>0.18417010458626437</c:v>
                </c:pt>
                <c:pt idx="143">
                  <c:v>0.17037161327436642</c:v>
                </c:pt>
                <c:pt idx="144">
                  <c:v>0.15760693992609651</c:v>
                </c:pt>
                <c:pt idx="145">
                  <c:v>0.14579862827773979</c:v>
                </c:pt>
                <c:pt idx="146">
                  <c:v>0.13487502528529699</c:v>
                </c:pt>
                <c:pt idx="147">
                  <c:v>0.1247698463325454</c:v>
                </c:pt>
                <c:pt idx="148">
                  <c:v>0.11542177301481506</c:v>
                </c:pt>
                <c:pt idx="149">
                  <c:v>0.10677408105782434</c:v>
                </c:pt>
                <c:pt idx="150">
                  <c:v>9.8774296113779983E-2</c:v>
                </c:pt>
                <c:pt idx="151">
                  <c:v>9.1373875346106331E-2</c:v>
                </c:pt>
                <c:pt idx="152">
                  <c:v>8.4527912870654046E-2</c:v>
                </c:pt>
                <c:pt idx="153">
                  <c:v>7.8194867266000723E-2</c:v>
                </c:pt>
                <c:pt idx="154">
                  <c:v>7.2336309499370713E-2</c:v>
                </c:pt>
                <c:pt idx="155">
                  <c:v>6.6916689738584278E-2</c:v>
                </c:pt>
                <c:pt idx="156">
                  <c:v>6.1903121635046847E-2</c:v>
                </c:pt>
                <c:pt idx="157">
                  <c:v>5.7265182768804504E-2</c:v>
                </c:pt>
                <c:pt idx="158">
                  <c:v>5.2974730044760561E-2</c:v>
                </c:pt>
                <c:pt idx="159">
                  <c:v>4.9005728919877235E-2</c:v>
                </c:pt>
                <c:pt idx="160">
                  <c:v>4.5334095425107628E-2</c:v>
                </c:pt>
                <c:pt idx="161">
                  <c:v>4.1937550023445562E-2</c:v>
                </c:pt>
                <c:pt idx="162">
                  <c:v>3.8795482417300783E-2</c:v>
                </c:pt>
                <c:pt idx="163">
                  <c:v>3.5888826484848556E-2</c:v>
                </c:pt>
                <c:pt idx="164">
                  <c:v>3.3199944586465101E-2</c:v>
                </c:pt>
                <c:pt idx="165">
                  <c:v>3.0712520539218229E-2</c:v>
                </c:pt>
                <c:pt idx="166">
                  <c:v>2.8411460609980971E-2</c:v>
                </c:pt>
                <c:pt idx="167">
                  <c:v>2.6282801926391396E-2</c:v>
                </c:pt>
                <c:pt idx="168">
                  <c:v>2.4313627749896451E-2</c:v>
                </c:pt>
                <c:pt idx="169">
                  <c:v>2.24919890967538E-2</c:v>
                </c:pt>
                <c:pt idx="170">
                  <c:v>2.0806832231387021E-2</c:v>
                </c:pt>
                <c:pt idx="171">
                  <c:v>1.9247931592122673E-2</c:v>
                </c:pt>
                <c:pt idx="172">
                  <c:v>1.7805827742301005E-2</c:v>
                </c:pt>
                <c:pt idx="173">
                  <c:v>1.6471769970247081E-2</c:v>
                </c:pt>
                <c:pt idx="174">
                  <c:v>1.5237663189797397E-2</c:v>
                </c:pt>
                <c:pt idx="175">
                  <c:v>1.4096018819173925E-2</c:v>
                </c:pt>
                <c:pt idx="176">
                  <c:v>1.3039909340137294E-2</c:v>
                </c:pt>
                <c:pt idx="177">
                  <c:v>1.2062926261683642E-2</c:v>
                </c:pt>
                <c:pt idx="178">
                  <c:v>1.1159141233207735E-2</c:v>
                </c:pt>
                <c:pt idx="179">
                  <c:v>1.0323070071166687E-2</c:v>
                </c:pt>
                <c:pt idx="180">
                  <c:v>9.5496394809571547E-3</c:v>
                </c:pt>
                <c:pt idx="181">
                  <c:v>8.8341562720738835E-3</c:v>
                </c:pt>
                <c:pt idx="182">
                  <c:v>8.1722788797468134E-3</c:v>
                </c:pt>
                <c:pt idx="183">
                  <c:v>7.5599910202491065E-3</c:v>
                </c:pt>
                <c:pt idx="184">
                  <c:v>6.9935773200164907E-3</c:v>
                </c:pt>
                <c:pt idx="185">
                  <c:v>6.4696007706947596E-3</c:v>
                </c:pt>
                <c:pt idx="186">
                  <c:v>5.9848818733122412E-3</c:v>
                </c:pt>
                <c:pt idx="187">
                  <c:v>5.5364793450237513E-3</c:v>
                </c:pt>
                <c:pt idx="188">
                  <c:v>5.1216722713543668E-3</c:v>
                </c:pt>
                <c:pt idx="189">
                  <c:v>4.7379435956421316E-3</c:v>
                </c:pt>
                <c:pt idx="190">
                  <c:v>4.3829648454937406E-3</c:v>
                </c:pt>
                <c:pt idx="191">
                  <c:v>4.0545820035728731E-3</c:v>
                </c:pt>
                <c:pt idx="192">
                  <c:v>3.7508024369849037E-3</c:v>
                </c:pt>
                <c:pt idx="193">
                  <c:v>3.4697828059451598E-3</c:v>
                </c:pt>
                <c:pt idx="194">
                  <c:v>3.2098178783606184E-3</c:v>
                </c:pt>
                <c:pt idx="195">
                  <c:v>2.9693301824512681E-3</c:v>
                </c:pt>
                <c:pt idx="196">
                  <c:v>2.7468604346235601E-3</c:v>
                </c:pt>
                <c:pt idx="197">
                  <c:v>2.5410586845116302E-3</c:v>
                </c:pt>
                <c:pt idx="198">
                  <c:v>2.3506761234546973E-3</c:v>
                </c:pt>
                <c:pt idx="199">
                  <c:v>2.1745575067039316E-3</c:v>
                </c:pt>
                <c:pt idx="200">
                  <c:v>2.011634143376954E-3</c:v>
                </c:pt>
                <c:pt idx="201">
                  <c:v>1.8609174116225684E-3</c:v>
                </c:pt>
                <c:pt idx="202">
                  <c:v>1.7214927596459746E-3</c:v>
                </c:pt>
                <c:pt idx="203">
                  <c:v>1.5925141561922065E-3</c:v>
                </c:pt>
                <c:pt idx="204">
                  <c:v>1.4731989568135837E-3</c:v>
                </c:pt>
                <c:pt idx="205">
                  <c:v>1.3628231547692931E-3</c:v>
                </c:pt>
                <c:pt idx="206">
                  <c:v>1.2607169877397295E-3</c:v>
                </c:pt>
                <c:pt idx="207">
                  <c:v>1.1662608736968522E-3</c:v>
                </c:pt>
                <c:pt idx="208">
                  <c:v>1.0788816512694974E-3</c:v>
                </c:pt>
                <c:pt idx="209">
                  <c:v>9.9804910179002605E-4</c:v>
                </c:pt>
                <c:pt idx="210">
                  <c:v>9.232727319180838E-4</c:v>
                </c:pt>
                <c:pt idx="211">
                  <c:v>8.5409879731831106E-4</c:v>
                </c:pt>
                <c:pt idx="212">
                  <c:v>7.901075493317014E-4</c:v>
                </c:pt>
                <c:pt idx="213">
                  <c:v>7.309106879333201E-4</c:v>
                </c:pt>
                <c:pt idx="214">
                  <c:v>6.7614900552086753E-4</c:v>
                </c:pt>
                <c:pt idx="215">
                  <c:v>6.2549020723659933E-4</c:v>
                </c:pt>
                <c:pt idx="216">
                  <c:v>5.7862689459625151E-4</c:v>
                </c:pt>
                <c:pt idx="217">
                  <c:v>5.3527470018960245E-4</c:v>
                </c:pt>
                <c:pt idx="218">
                  <c:v>4.9517056213398429E-4</c:v>
                </c:pt>
                <c:pt idx="219">
                  <c:v>4.5807112781014246E-4</c:v>
                </c:pt>
                <c:pt idx="220">
                  <c:v>4.2375127719421885E-4</c:v>
                </c:pt>
                <c:pt idx="221">
                  <c:v>3.9200275682547893E-4</c:v>
                </c:pt>
                <c:pt idx="222">
                  <c:v>3.6263291612061599E-4</c:v>
                </c:pt>
                <c:pt idx="223">
                  <c:v>3.3546353836661245E-4</c:v>
                </c:pt>
                <c:pt idx="224">
                  <c:v>3.1032975929856508E-4</c:v>
                </c:pt>
                <c:pt idx="225">
                  <c:v>2.8707906670041465E-4</c:v>
                </c:pt>
                <c:pt idx="226">
                  <c:v>2.6557037495811232E-4</c:v>
                </c:pt>
                <c:pt idx="227">
                  <c:v>2.4567316894962845E-4</c:v>
                </c:pt>
                <c:pt idx="228">
                  <c:v>2.2726671207687286E-4</c:v>
                </c:pt>
                <c:pt idx="229">
                  <c:v>2.1023931363388967E-4</c:v>
                </c:pt>
                <c:pt idx="230">
                  <c:v>1.9448765106566931E-4</c:v>
                </c:pt>
                <c:pt idx="231">
                  <c:v>1.7991614300506508E-4</c:v>
                </c:pt>
                <c:pt idx="232">
                  <c:v>1.6643636928336008E-4</c:v>
                </c:pt>
                <c:pt idx="233">
                  <c:v>1.5396653439512183E-4</c:v>
                </c:pt>
                <c:pt idx="234">
                  <c:v>1.4243097116162719E-4</c:v>
                </c:pt>
                <c:pt idx="235">
                  <c:v>1.3175968158108471E-4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A15-4539-81C7-5B87DB9753FD}"/>
            </c:ext>
          </c:extLst>
        </c:ser>
        <c:ser>
          <c:idx val="13"/>
          <c:order val="7"/>
          <c:tx>
            <c:strRef>
              <c:f>smatb!$O$42</c:f>
              <c:strCache>
                <c:ptCount val="1"/>
                <c:pt idx="0">
                  <c:v>Attractive(A-B)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smatb!$O$43:$O$278</c:f>
              <c:numCache>
                <c:formatCode>General</c:formatCode>
                <c:ptCount val="236"/>
                <c:pt idx="0">
                  <c:v>-43.915810541041004</c:v>
                </c:pt>
                <c:pt idx="1">
                  <c:v>-43.147243100877056</c:v>
                </c:pt>
                <c:pt idx="2">
                  <c:v>-42.392126304178483</c:v>
                </c:pt>
                <c:pt idx="3">
                  <c:v>-41.650224752201865</c:v>
                </c:pt>
                <c:pt idx="4">
                  <c:v>-40.921307165900288</c:v>
                </c:pt>
                <c:pt idx="5">
                  <c:v>-40.205146313824784</c:v>
                </c:pt>
                <c:pt idx="6">
                  <c:v>-39.5015189412876</c:v>
                </c:pt>
                <c:pt idx="7">
                  <c:v>-38.810205700765223</c:v>
                </c:pt>
                <c:pt idx="8">
                  <c:v>-38.130991083519397</c:v>
                </c:pt>
                <c:pt idx="9">
                  <c:v>-37.463663352414741</c:v>
                </c:pt>
                <c:pt idx="10">
                  <c:v>-36.808014475912266</c:v>
                </c:pt>
                <c:pt idx="11">
                  <c:v>-36.163840063217954</c:v>
                </c:pt>
                <c:pt idx="12">
                  <c:v>-35.530939300566409</c:v>
                </c:pt>
                <c:pt idx="13">
                  <c:v>-34.909114888619442</c:v>
                </c:pt>
                <c:pt idx="14">
                  <c:v>-34.298172980960437</c:v>
                </c:pt>
                <c:pt idx="15">
                  <c:v>-33.697923123664907</c:v>
                </c:pt>
                <c:pt idx="16">
                  <c:v>-33.108178195928851</c:v>
                </c:pt>
                <c:pt idx="17">
                  <c:v>-32.528754351735955</c:v>
                </c:pt>
                <c:pt idx="18">
                  <c:v>-31.959470962545804</c:v>
                </c:pt>
                <c:pt idx="19">
                  <c:v>-31.400150560985125</c:v>
                </c:pt>
                <c:pt idx="20">
                  <c:v>-30.850618785524311</c:v>
                </c:pt>
                <c:pt idx="21">
                  <c:v>-30.310704326122369</c:v>
                </c:pt>
                <c:pt idx="22">
                  <c:v>-29.780238870823005</c:v>
                </c:pt>
                <c:pt idx="23">
                  <c:v>-29.259057053285339</c:v>
                </c:pt>
                <c:pt idx="24">
                  <c:v>-28.746996401232959</c:v>
                </c:pt>
                <c:pt idx="25">
                  <c:v>-28.243897285805041</c:v>
                </c:pt>
                <c:pt idx="26">
                  <c:v>-27.749602871793975</c:v>
                </c:pt>
                <c:pt idx="27">
                  <c:v>-27.263959068753852</c:v>
                </c:pt>
                <c:pt idx="28">
                  <c:v>-26.786814482964534</c:v>
                </c:pt>
                <c:pt idx="29">
                  <c:v>-26.3180203702365</c:v>
                </c:pt>
                <c:pt idx="30">
                  <c:v>-25.857430589541643</c:v>
                </c:pt>
                <c:pt idx="31">
                  <c:v>-25.404901557455368</c:v>
                </c:pt>
                <c:pt idx="32">
                  <c:v>-24.960292203396346</c:v>
                </c:pt>
                <c:pt idx="33">
                  <c:v>-24.523463925649303</c:v>
                </c:pt>
                <c:pt idx="34">
                  <c:v>-24.094280548157617</c:v>
                </c:pt>
                <c:pt idx="35">
                  <c:v>-23.672608278072037</c:v>
                </c:pt>
                <c:pt idx="36">
                  <c:v>-23.258315664042321</c:v>
                </c:pt>
                <c:pt idx="37">
                  <c:v>-22.851273555238873</c:v>
                </c:pt>
                <c:pt idx="38">
                  <c:v>-22.451355061091462</c:v>
                </c:pt>
                <c:pt idx="39">
                  <c:v>-22.058435511732597</c:v>
                </c:pt>
                <c:pt idx="40">
                  <c:v>-21.672392419133171</c:v>
                </c:pt>
                <c:pt idx="41">
                  <c:v>-21.293105438918253</c:v>
                </c:pt>
                <c:pt idx="42">
                  <c:v>-20.920456332851174</c:v>
                </c:pt>
                <c:pt idx="43">
                  <c:v>-20.554328931974105</c:v>
                </c:pt>
                <c:pt idx="44">
                  <c:v>-20.194609100393819</c:v>
                </c:pt>
                <c:pt idx="45">
                  <c:v>-19.84118469970112</c:v>
                </c:pt>
                <c:pt idx="46">
                  <c:v>-19.493945554013067</c:v>
                </c:pt>
                <c:pt idx="47">
                  <c:v>-19.152783415626903</c:v>
                </c:pt>
                <c:pt idx="48">
                  <c:v>-18.817591931275125</c:v>
                </c:pt>
                <c:pt idx="49">
                  <c:v>-18.488266608971127</c:v>
                </c:pt>
                <c:pt idx="50">
                  <c:v>-18.164704785435013</c:v>
                </c:pt>
                <c:pt idx="51">
                  <c:v>-17.846805594089588</c:v>
                </c:pt>
                <c:pt idx="52">
                  <c:v>-17.534469933616364</c:v>
                </c:pt>
                <c:pt idx="53">
                  <c:v>-17.227600437061884</c:v>
                </c:pt>
                <c:pt idx="54">
                  <c:v>-16.926101441484743</c:v>
                </c:pt>
                <c:pt idx="55">
                  <c:v>-16.629878958133787</c:v>
                </c:pt>
                <c:pt idx="56">
                  <c:v>-16.338840643148238</c:v>
                </c:pt>
                <c:pt idx="57">
                  <c:v>-16.052895768770576</c:v>
                </c:pt>
                <c:pt idx="58">
                  <c:v>-15.771955195063239</c:v>
                </c:pt>
                <c:pt idx="59">
                  <c:v>-15.495931342120299</c:v>
                </c:pt>
                <c:pt idx="60">
                  <c:v>-15.224738162765458</c:v>
                </c:pt>
                <c:pt idx="61">
                  <c:v>-14.95829111572786</c:v>
                </c:pt>
                <c:pt idx="62">
                  <c:v>-14.696507139287343</c:v>
                </c:pt>
                <c:pt idx="63">
                  <c:v>-14.439304625380929</c:v>
                </c:pt>
                <c:pt idx="64">
                  <c:v>-14.186603394162498</c:v>
                </c:pt>
                <c:pt idx="65">
                  <c:v>-13.938324669007626</c:v>
                </c:pt>
                <c:pt idx="66">
                  <c:v>-13.694391051955929</c:v>
                </c:pt>
                <c:pt idx="67">
                  <c:v>-13.454726499583161</c:v>
                </c:pt>
                <c:pt idx="68">
                  <c:v>-13.219256299295575</c:v>
                </c:pt>
                <c:pt idx="69">
                  <c:v>-12.987907046039142</c:v>
                </c:pt>
                <c:pt idx="70">
                  <c:v>-12.760606619416414</c:v>
                </c:pt>
                <c:pt idx="71">
                  <c:v>-12.537284161203813</c:v>
                </c:pt>
                <c:pt idx="72">
                  <c:v>-12.317870053262444</c:v>
                </c:pt>
                <c:pt idx="73">
                  <c:v>-12.102295895835461</c:v>
                </c:pt>
                <c:pt idx="74">
                  <c:v>-11.890494486225217</c:v>
                </c:pt>
                <c:pt idx="75">
                  <c:v>-11.682399797843653</c:v>
                </c:pt>
                <c:pt idx="76">
                  <c:v>-11.477946959629278</c:v>
                </c:pt>
                <c:pt idx="77">
                  <c:v>-11.277072235824381</c:v>
                </c:pt>
                <c:pt idx="78">
                  <c:v>-11.079713006106152</c:v>
                </c:pt>
                <c:pt idx="79">
                  <c:v>-10.885807746065556</c:v>
                </c:pt>
                <c:pt idx="80">
                  <c:v>-10.6952960080278</c:v>
                </c:pt>
                <c:pt idx="81">
                  <c:v>-10.50811840220851</c:v>
                </c:pt>
                <c:pt idx="82">
                  <c:v>-10.324216578199646</c:v>
                </c:pt>
                <c:pt idx="83">
                  <c:v>-10.143533206779464</c:v>
                </c:pt>
                <c:pt idx="84">
                  <c:v>-9.9660119620408114</c:v>
                </c:pt>
                <c:pt idx="85">
                  <c:v>-9.7915975038321701</c:v>
                </c:pt>
                <c:pt idx="86">
                  <c:v>-9.6202354605060414</c:v>
                </c:pt>
                <c:pt idx="87">
                  <c:v>-9.4518724119692088</c:v>
                </c:pt>
                <c:pt idx="88">
                  <c:v>-9.28645587302967</c:v>
                </c:pt>
                <c:pt idx="89">
                  <c:v>-9.1239342770349925</c:v>
                </c:pt>
                <c:pt idx="90">
                  <c:v>-8.9642569597970105</c:v>
                </c:pt>
                <c:pt idx="91">
                  <c:v>-8.8073741437978779</c:v>
                </c:pt>
                <c:pt idx="92">
                  <c:v>-8.653236922672491</c:v>
                </c:pt>
                <c:pt idx="93">
                  <c:v>-8.5017972459625426</c:v>
                </c:pt>
                <c:pt idx="94">
                  <c:v>-8.3530079041373284</c:v>
                </c:pt>
                <c:pt idx="95">
                  <c:v>-8.206822513876741</c:v>
                </c:pt>
                <c:pt idx="96">
                  <c:v>-8.0631955036118281</c:v>
                </c:pt>
                <c:pt idx="97">
                  <c:v>-7.9220820993183771</c:v>
                </c:pt>
                <c:pt idx="98">
                  <c:v>-7.7834383105591662</c:v>
                </c:pt>
                <c:pt idx="99">
                  <c:v>-7.6472209167704293</c:v>
                </c:pt>
                <c:pt idx="100">
                  <c:v>-7.5133874537883942</c:v>
                </c:pt>
                <c:pt idx="101">
                  <c:v>-7.3818962006115569</c:v>
                </c:pt>
                <c:pt idx="102">
                  <c:v>-7.2527061663946579</c:v>
                </c:pt>
                <c:pt idx="103">
                  <c:v>-7.1257770776702678</c:v>
                </c:pt>
                <c:pt idx="104">
                  <c:v>-7.0010693657940193</c:v>
                </c:pt>
                <c:pt idx="105">
                  <c:v>-6.8785441546095436</c:v>
                </c:pt>
                <c:pt idx="106">
                  <c:v>-6.7581632483292777</c:v>
                </c:pt>
                <c:pt idx="107">
                  <c:v>-6.639889119627397</c:v>
                </c:pt>
                <c:pt idx="108">
                  <c:v>-6.5236848979410986</c:v>
                </c:pt>
                <c:pt idx="109">
                  <c:v>-6.4095143579766578</c:v>
                </c:pt>
                <c:pt idx="110">
                  <c:v>-6.2973419084165956</c:v>
                </c:pt>
                <c:pt idx="111">
                  <c:v>-6.1871325808245237</c:v>
                </c:pt>
                <c:pt idx="112">
                  <c:v>-6.078852018744147</c:v>
                </c:pt>
                <c:pt idx="113">
                  <c:v>-5.9724664669890331</c:v>
                </c:pt>
                <c:pt idx="114">
                  <c:v>-5.8679427611198447</c:v>
                </c:pt>
                <c:pt idx="115">
                  <c:v>-5.765248317105705</c:v>
                </c:pt>
                <c:pt idx="116">
                  <c:v>-5.664351121166523</c:v>
                </c:pt>
                <c:pt idx="117">
                  <c:v>-5.5652197197930624</c:v>
                </c:pt>
                <c:pt idx="118">
                  <c:v>-5.4678232099416952</c:v>
                </c:pt>
                <c:pt idx="119">
                  <c:v>-5.3721312294007317</c:v>
                </c:pt>
                <c:pt idx="120">
                  <c:v>-5.2781139473253678</c:v>
                </c:pt>
                <c:pt idx="121">
                  <c:v>-5.185742054938264</c:v>
                </c:pt>
                <c:pt idx="122">
                  <c:v>-5.0949867563928857</c:v>
                </c:pt>
                <c:pt idx="123">
                  <c:v>-5.0058197597967364</c:v>
                </c:pt>
                <c:pt idx="124">
                  <c:v>-4.918213268391697</c:v>
                </c:pt>
                <c:pt idx="125">
                  <c:v>-4.8321399718887061</c:v>
                </c:pt>
                <c:pt idx="126">
                  <c:v>-4.7475730379541119</c:v>
                </c:pt>
                <c:pt idx="127">
                  <c:v>-4.6644861038449985</c:v>
                </c:pt>
                <c:pt idx="128">
                  <c:v>-4.5828532681909193</c:v>
                </c:pt>
                <c:pt idx="129">
                  <c:v>-4.5026490829194481</c:v>
                </c:pt>
                <c:pt idx="130">
                  <c:v>-4.4238485453230423</c:v>
                </c:pt>
                <c:pt idx="131">
                  <c:v>-4.3464270902647426</c:v>
                </c:pt>
                <c:pt idx="132">
                  <c:v>-4.2703605825202891</c:v>
                </c:pt>
                <c:pt idx="133">
                  <c:v>-4.1956253092542424</c:v>
                </c:pt>
                <c:pt idx="134">
                  <c:v>-4.1221979726277889</c:v>
                </c:pt>
                <c:pt idx="135">
                  <c:v>-4.0500556825359144</c:v>
                </c:pt>
                <c:pt idx="136">
                  <c:v>-3.9791759494716894</c:v>
                </c:pt>
                <c:pt idx="137">
                  <c:v>-3.909536677515423</c:v>
                </c:pt>
                <c:pt idx="138">
                  <c:v>-3.8411161574465282</c:v>
                </c:pt>
                <c:pt idx="139">
                  <c:v>-3.7738930599759226</c:v>
                </c:pt>
                <c:pt idx="140">
                  <c:v>-3.7078464290968758</c:v>
                </c:pt>
                <c:pt idx="141">
                  <c:v>-3.6429556755522303</c:v>
                </c:pt>
                <c:pt idx="142">
                  <c:v>-3.5792005704159302</c:v>
                </c:pt>
                <c:pt idx="143">
                  <c:v>-3.5165612387869007</c:v>
                </c:pt>
                <c:pt idx="144">
                  <c:v>-3.4550181535932802</c:v>
                </c:pt>
                <c:pt idx="145">
                  <c:v>-3.3945521295050853</c:v>
                </c:pt>
                <c:pt idx="146">
                  <c:v>-3.3351443169534156</c:v>
                </c:pt>
                <c:pt idx="147">
                  <c:v>-3.2767761962543172</c:v>
                </c:pt>
                <c:pt idx="148">
                  <c:v>-3.2194295718354926</c:v>
                </c:pt>
                <c:pt idx="149">
                  <c:v>-3.1630865665640462</c:v>
                </c:pt>
                <c:pt idx="150">
                  <c:v>-3.1077296161734989</c:v>
                </c:pt>
                <c:pt idx="151">
                  <c:v>-3.053341463788334</c:v>
                </c:pt>
                <c:pt idx="152">
                  <c:v>-2.9999051545443738</c:v>
                </c:pt>
                <c:pt idx="153">
                  <c:v>-2.947404030303296</c:v>
                </c:pt>
                <c:pt idx="154">
                  <c:v>-2.8958217244596614</c:v>
                </c:pt>
                <c:pt idx="155">
                  <c:v>-2.8451421568388113</c:v>
                </c:pt>
                <c:pt idx="156">
                  <c:v>-2.7953495286840684</c:v>
                </c:pt>
                <c:pt idx="157">
                  <c:v>-2.7464283177316613</c:v>
                </c:pt>
                <c:pt idx="158">
                  <c:v>-2.6983632733718363</c:v>
                </c:pt>
                <c:pt idx="159">
                  <c:v>-2.6511394118946652</c:v>
                </c:pt>
                <c:pt idx="160">
                  <c:v>-2.6047420118190492</c:v>
                </c:pt>
                <c:pt idx="161">
                  <c:v>-2.5591566093034706</c:v>
                </c:pt>
                <c:pt idx="162">
                  <c:v>-2.5143689936370608</c:v>
                </c:pt>
                <c:pt idx="163">
                  <c:v>-2.4703652028095799</c:v>
                </c:pt>
                <c:pt idx="164">
                  <c:v>-2.4271315191589253</c:v>
                </c:pt>
                <c:pt idx="165">
                  <c:v>-2.3846544650948092</c:v>
                </c:pt>
                <c:pt idx="166">
                  <c:v>-2.3429207988972869</c:v>
                </c:pt>
                <c:pt idx="167">
                  <c:v>-2.3019175105887961</c:v>
                </c:pt>
                <c:pt idx="168">
                  <c:v>-2.2616318178784582</c:v>
                </c:pt>
                <c:pt idx="169">
                  <c:v>-2.2220511621773471</c:v>
                </c:pt>
                <c:pt idx="170">
                  <c:v>-2.1831632046834968</c:v>
                </c:pt>
                <c:pt idx="171">
                  <c:v>-2.1449558225354286</c:v>
                </c:pt>
                <c:pt idx="172">
                  <c:v>-2.1074171050329888</c:v>
                </c:pt>
                <c:pt idx="173">
                  <c:v>-2.07053534992433</c:v>
                </c:pt>
                <c:pt idx="174">
                  <c:v>-2.0342990597578736</c:v>
                </c:pt>
                <c:pt idx="175">
                  <c:v>-1.9986969382981112</c:v>
                </c:pt>
                <c:pt idx="176">
                  <c:v>-1.9637178870041423</c:v>
                </c:pt>
                <c:pt idx="177">
                  <c:v>-1.9293510015698299</c:v>
                </c:pt>
                <c:pt idx="178">
                  <c:v>-1.8955855685245144</c:v>
                </c:pt>
                <c:pt idx="179">
                  <c:v>-1.8624110618932161</c:v>
                </c:pt>
                <c:pt idx="180">
                  <c:v>-1.8298171399152852</c:v>
                </c:pt>
                <c:pt idx="181">
                  <c:v>-1.7977936418204798</c:v>
                </c:pt>
                <c:pt idx="182">
                  <c:v>-1.7663305846614707</c:v>
                </c:pt>
                <c:pt idx="183">
                  <c:v>-1.7354181602017678</c:v>
                </c:pt>
                <c:pt idx="184">
                  <c:v>-1.7050467318581231</c:v>
                </c:pt>
                <c:pt idx="185">
                  <c:v>-1.675206831696439</c:v>
                </c:pt>
                <c:pt idx="186">
                  <c:v>-1.6458891574802517</c:v>
                </c:pt>
                <c:pt idx="187">
                  <c:v>-1.6170845697708649</c:v>
                </c:pt>
                <c:pt idx="188">
                  <c:v>-1.5887840890782465</c:v>
                </c:pt>
                <c:pt idx="189">
                  <c:v>-1.5609788930617701</c:v>
                </c:pt>
                <c:pt idx="190">
                  <c:v>-1.5336603137799589</c:v>
                </c:pt>
                <c:pt idx="191">
                  <c:v>-1.5068198349883546</c:v>
                </c:pt>
                <c:pt idx="192">
                  <c:v>-1.4804490894846831</c:v>
                </c:pt>
                <c:pt idx="193">
                  <c:v>-1.4545398565004719</c:v>
                </c:pt>
                <c:pt idx="194">
                  <c:v>-1.4290840591383296</c:v>
                </c:pt>
                <c:pt idx="195">
                  <c:v>-1.40407376185406</c:v>
                </c:pt>
                <c:pt idx="196">
                  <c:v>-1.3795011679828615</c:v>
                </c:pt>
                <c:pt idx="197">
                  <c:v>-1.3553586173087946</c:v>
                </c:pt>
                <c:pt idx="198">
                  <c:v>-1.3316385836768143</c:v>
                </c:pt>
                <c:pt idx="199">
                  <c:v>-1.3083336726465693</c:v>
                </c:pt>
                <c:pt idx="200">
                  <c:v>-1.2854366191872799</c:v>
                </c:pt>
                <c:pt idx="201">
                  <c:v>-1.2629402854129432</c:v>
                </c:pt>
                <c:pt idx="202">
                  <c:v>-1.2408376583571901</c:v>
                </c:pt>
                <c:pt idx="203">
                  <c:v>-1.2191218477870678</c:v>
                </c:pt>
                <c:pt idx="204">
                  <c:v>-1.1977860840550973</c:v>
                </c:pt>
                <c:pt idx="205">
                  <c:v>-1.1768237159889101</c:v>
                </c:pt>
                <c:pt idx="206">
                  <c:v>-1.1562282088178295</c:v>
                </c:pt>
                <c:pt idx="207">
                  <c:v>-1.135993142135729</c:v>
                </c:pt>
                <c:pt idx="208">
                  <c:v>-1.1161122078995471</c:v>
                </c:pt>
                <c:pt idx="209">
                  <c:v>-1.0965792084628303</c:v>
                </c:pt>
                <c:pt idx="210">
                  <c:v>-1.0773880546436916</c:v>
                </c:pt>
                <c:pt idx="211">
                  <c:v>-1.058532763826576</c:v>
                </c:pt>
                <c:pt idx="212">
                  <c:v>-1.0400074580972509</c:v>
                </c:pt>
                <c:pt idx="213">
                  <c:v>-1.0218063624104432</c:v>
                </c:pt>
                <c:pt idx="214">
                  <c:v>-1.003923802789527</c:v>
                </c:pt>
                <c:pt idx="215">
                  <c:v>-0.98635420455773448</c:v>
                </c:pt>
                <c:pt idx="216">
                  <c:v>-0.96909209060031476</c:v>
                </c:pt>
                <c:pt idx="217">
                  <c:v>-0.95213207965710922</c:v>
                </c:pt>
                <c:pt idx="218">
                  <c:v>-0.93546888464500344</c:v>
                </c:pt>
                <c:pt idx="219">
                  <c:v>-0.91909731100974712</c:v>
                </c:pt>
                <c:pt idx="220">
                  <c:v>-0.90301225510660721</c:v>
                </c:pt>
                <c:pt idx="221">
                  <c:v>-0.8872087026093729</c:v>
                </c:pt>
                <c:pt idx="222">
                  <c:v>-0.87168172694719215</c:v>
                </c:pt>
                <c:pt idx="223">
                  <c:v>-0.85642648776877806</c:v>
                </c:pt>
                <c:pt idx="224">
                  <c:v>-0.84143822943348134</c:v>
                </c:pt>
                <c:pt idx="225">
                  <c:v>-0.82671227952877935</c:v>
                </c:pt>
                <c:pt idx="226">
                  <c:v>-0.81224404741370171</c:v>
                </c:pt>
                <c:pt idx="227">
                  <c:v>-0.79802902278775889</c:v>
                </c:pt>
                <c:pt idx="228">
                  <c:v>-0.78406277428490245</c:v>
                </c:pt>
                <c:pt idx="229">
                  <c:v>-0.77034094809210529</c:v>
                </c:pt>
                <c:pt idx="230">
                  <c:v>-0.75685926659210578</c:v>
                </c:pt>
                <c:pt idx="231">
                  <c:v>-0.74361352702991701</c:v>
                </c:pt>
                <c:pt idx="232">
                  <c:v>-0.73059960020266279</c:v>
                </c:pt>
                <c:pt idx="233">
                  <c:v>-0.71781342917235003</c:v>
                </c:pt>
                <c:pt idx="234">
                  <c:v>-0.7052510280011649</c:v>
                </c:pt>
                <c:pt idx="235">
                  <c:v>-0.69290848050890619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A15-4539-81C7-5B87DB9753FD}"/>
            </c:ext>
          </c:extLst>
        </c:ser>
        <c:ser>
          <c:idx val="14"/>
          <c:order val="8"/>
          <c:tx>
            <c:strRef>
              <c:f>smatb!$P$42</c:f>
              <c:strCache>
                <c:ptCount val="1"/>
                <c:pt idx="0">
                  <c:v>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smatb!$P$43:$P$278</c:f>
              <c:numCache>
                <c:formatCode>General</c:formatCode>
                <c:ptCount val="236"/>
                <c:pt idx="0">
                  <c:v>11649.16037064744</c:v>
                </c:pt>
                <c:pt idx="1">
                  <c:v>10773.854015624191</c:v>
                </c:pt>
                <c:pt idx="2">
                  <c:v>9964.1719649739007</c:v>
                </c:pt>
                <c:pt idx="3">
                  <c:v>9215.1967070246901</c:v>
                </c:pt>
                <c:pt idx="4">
                  <c:v>8522.3791760674849</c:v>
                </c:pt>
                <c:pt idx="5">
                  <c:v>7881.5111472134522</c:v>
                </c:pt>
                <c:pt idx="6">
                  <c:v>7288.6996995030104</c:v>
                </c:pt>
                <c:pt idx="7">
                  <c:v>6740.3435923073866</c:v>
                </c:pt>
                <c:pt idx="8">
                  <c:v>6233.1114116741564</c:v>
                </c:pt>
                <c:pt idx="9">
                  <c:v>5763.9213540079145</c:v>
                </c:pt>
                <c:pt idx="10">
                  <c:v>5329.9225244127147</c:v>
                </c:pt>
                <c:pt idx="11">
                  <c:v>4928.4776362139219</c:v>
                </c:pt>
                <c:pt idx="12">
                  <c:v>4557.1470066794445</c:v>
                </c:pt>
                <c:pt idx="13">
                  <c:v>4213.6737518258669</c:v>
                </c:pt>
                <c:pt idx="14">
                  <c:v>3895.9700904707656</c:v>
                </c:pt>
                <c:pt idx="15">
                  <c:v>3602.1046744237137</c:v>
                </c:pt>
                <c:pt idx="16">
                  <c:v>3330.2908679350244</c:v>
                </c:pt>
                <c:pt idx="17">
                  <c:v>3078.8759052812402</c:v>
                </c:pt>
                <c:pt idx="18">
                  <c:v>2846.3308606952542</c:v>
                </c:pt>
                <c:pt idx="19">
                  <c:v>2631.2413697779461</c:v>
                </c:pt>
                <c:pt idx="20">
                  <c:v>2432.2990460884148</c:v>
                </c:pt>
                <c:pt idx="21">
                  <c:v>2248.2935408282583</c:v>
                </c:pt>
                <c:pt idx="22">
                  <c:v>2078.1051974375241</c:v>
                </c:pt>
                <c:pt idx="23">
                  <c:v>1920.6982565300561</c:v>
                </c:pt>
                <c:pt idx="24">
                  <c:v>1775.1145699353083</c:v>
                </c:pt>
                <c:pt idx="25">
                  <c:v>1640.4677857030697</c:v>
                </c:pt>
                <c:pt idx="26">
                  <c:v>1515.9379687852686</c:v>
                </c:pt>
                <c:pt idx="27">
                  <c:v>1400.766624752818</c:v>
                </c:pt>
                <c:pt idx="28">
                  <c:v>1294.2520963510015</c:v>
                </c:pt>
                <c:pt idx="29">
                  <c:v>1195.7453049593819</c:v>
                </c:pt>
                <c:pt idx="30">
                  <c:v>1104.6458111150425</c:v>
                </c:pt>
                <c:pt idx="31">
                  <c:v>1020.3981701940472</c:v>
                </c:pt>
                <c:pt idx="32">
                  <c:v>942.48856113715897</c:v>
                </c:pt>
                <c:pt idx="33">
                  <c:v>870.44166776250006</c:v>
                </c:pt>
                <c:pt idx="34">
                  <c:v>803.8177937407321</c:v>
                </c:pt>
                <c:pt idx="35">
                  <c:v>742.21019372607907</c:v>
                </c:pt>
                <c:pt idx="36">
                  <c:v>685.24260444821721</c:v>
                </c:pt>
                <c:pt idx="37">
                  <c:v>632.56696078343737</c:v>
                </c:pt>
                <c:pt idx="38">
                  <c:v>583.8612829458757</c:v>
                </c:pt>
                <c:pt idx="39">
                  <c:v>538.8277219780648</c:v>
                </c:pt>
                <c:pt idx="40">
                  <c:v>497.19075168055281</c:v>
                </c:pt>
                <c:pt idx="41">
                  <c:v>458.69549600897608</c:v>
                </c:pt>
                <c:pt idx="42">
                  <c:v>423.10618178897874</c:v>
                </c:pt>
                <c:pt idx="43">
                  <c:v>390.20470735980166</c:v>
                </c:pt>
                <c:pt idx="44">
                  <c:v>359.78931846085038</c:v>
                </c:pt>
                <c:pt idx="45">
                  <c:v>331.67338332627253</c:v>
                </c:pt>
                <c:pt idx="46">
                  <c:v>305.68425955460106</c:v>
                </c:pt>
                <c:pt idx="47">
                  <c:v>281.66224587740248</c:v>
                </c:pt>
                <c:pt idx="48">
                  <c:v>259.45961246605339</c:v>
                </c:pt>
                <c:pt idx="49">
                  <c:v>238.93970389232481</c:v>
                </c:pt>
                <c:pt idx="50">
                  <c:v>219.9761092993437</c:v>
                </c:pt>
                <c:pt idx="51">
                  <c:v>202.45189474731541</c:v>
                </c:pt>
                <c:pt idx="52">
                  <c:v>186.2588930756948</c:v>
                </c:pt>
                <c:pt idx="53">
                  <c:v>171.29704697248553</c:v>
                </c:pt>
                <c:pt idx="54">
                  <c:v>157.47380126422931</c:v>
                </c:pt>
                <c:pt idx="55">
                  <c:v>144.70354073891451</c:v>
                </c:pt>
                <c:pt idx="56">
                  <c:v>132.90707009032781</c:v>
                </c:pt>
                <c:pt idx="57">
                  <c:v>122.01113282797925</c:v>
                </c:pt>
                <c:pt idx="58">
                  <c:v>111.94796623316633</c:v>
                </c:pt>
                <c:pt idx="59">
                  <c:v>102.65488966048483</c:v>
                </c:pt>
                <c:pt idx="60">
                  <c:v>94.073923686428245</c:v>
                </c:pt>
                <c:pt idx="61">
                  <c:v>86.151437793908542</c:v>
                </c:pt>
                <c:pt idx="62">
                  <c:v>78.837824454687137</c:v>
                </c:pt>
                <c:pt idx="63">
                  <c:v>72.087197631888529</c:v>
                </c:pt>
                <c:pt idx="64">
                  <c:v>65.857113872958863</c:v>
                </c:pt>
                <c:pt idx="65">
                  <c:v>60.108314300506223</c:v>
                </c:pt>
                <c:pt idx="66">
                  <c:v>54.804485935278635</c:v>
                </c:pt>
                <c:pt idx="67">
                  <c:v>49.91204090283874</c:v>
                </c:pt>
                <c:pt idx="68">
                  <c:v>45.399912184020401</c:v>
                </c:pt>
                <c:pt idx="69">
                  <c:v>41.23936466964021</c:v>
                </c:pt>
                <c:pt idx="70">
                  <c:v>37.403820372806479</c:v>
                </c:pt>
                <c:pt idx="71">
                  <c:v>33.868696738079407</c:v>
                </c:pt>
                <c:pt idx="72">
                  <c:v>30.611257066210214</c:v>
                </c:pt>
                <c:pt idx="73">
                  <c:v>27.61047214670598</c:v>
                </c:pt>
                <c:pt idx="74">
                  <c:v>24.84689225848048</c:v>
                </c:pt>
                <c:pt idx="75">
                  <c:v>22.302528761764904</c:v>
                </c:pt>
                <c:pt idx="76">
                  <c:v>19.960744562656096</c:v>
                </c:pt>
                <c:pt idx="77">
                  <c:v>17.806152785520286</c:v>
                </c:pt>
                <c:pt idx="78">
                  <c:v>15.824523038278757</c:v>
                </c:pt>
                <c:pt idx="79">
                  <c:v>14.002694701676859</c:v>
                </c:pt>
                <c:pt idx="80">
                  <c:v>12.328496716261828</c:v>
                </c:pt>
                <c:pt idx="81">
                  <c:v>10.790673380224987</c:v>
                </c:pt>
                <c:pt idx="82">
                  <c:v>9.3788157077398076</c:v>
                </c:pt>
                <c:pt idx="83">
                  <c:v>8.0832979311705291</c:v>
                </c:pt>
                <c:pt idx="84">
                  <c:v>6.8952187617408232</c:v>
                </c:pt>
                <c:pt idx="85">
                  <c:v>5.8063470521282898</c:v>
                </c:pt>
                <c:pt idx="86">
                  <c:v>4.8090715311635535</c:v>
                </c:pt>
                <c:pt idx="87">
                  <c:v>3.8963543055237402</c:v>
                </c:pt>
                <c:pt idx="88">
                  <c:v>3.0616878461702441</c:v>
                </c:pt>
                <c:pt idx="89">
                  <c:v>2.2990551984280465</c:v>
                </c:pt>
                <c:pt idx="90">
                  <c:v>1.6028931741661196</c:v>
                </c:pt>
                <c:pt idx="91">
                  <c:v>0.96805830263625658</c:v>
                </c:pt>
                <c:pt idx="92">
                  <c:v>0.38979533326824978</c:v>
                </c:pt>
                <c:pt idx="93">
                  <c:v>-0.13629190079338294</c:v>
                </c:pt>
                <c:pt idx="94">
                  <c:v>-0.61426743529957495</c:v>
                </c:pt>
                <c:pt idx="95">
                  <c:v>-1.0478881072887578</c:v>
                </c:pt>
                <c:pt idx="96">
                  <c:v>-1.4406266186358607</c:v>
                </c:pt>
                <c:pt idx="97">
                  <c:v>-1.7956928707914024</c:v>
                </c:pt>
                <c:pt idx="98">
                  <c:v>-2.1160537002520616</c:v>
                </c:pt>
                <c:pt idx="99">
                  <c:v>-2.4044511345983581</c:v>
                </c:pt>
                <c:pt idx="100">
                  <c:v>-2.6634192799560594</c:v>
                </c:pt>
                <c:pt idx="101">
                  <c:v>-2.8952999424326702</c:v>
                </c:pt>
                <c:pt idx="102">
                  <c:v>-3.102257078396029</c:v>
                </c:pt>
                <c:pt idx="103">
                  <c:v>-3.2862901613546049</c:v>
                </c:pt>
                <c:pt idx="104">
                  <c:v>-3.4492465466234652</c:v>
                </c:pt>
                <c:pt idx="105">
                  <c:v>-3.5928329088771727</c:v>
                </c:pt>
                <c:pt idx="106">
                  <c:v>-3.7186258220639381</c:v>
                </c:pt>
                <c:pt idx="107">
                  <c:v>-3.8280815459498636</c:v>
                </c:pt>
                <c:pt idx="108">
                  <c:v>-3.9225450787467344</c:v>
                </c:pt>
                <c:pt idx="109">
                  <c:v>-4.0032585308222366</c:v>
                </c:pt>
                <c:pt idx="110">
                  <c:v>-4.0713688703705557</c:v>
                </c:pt>
                <c:pt idx="111">
                  <c:v>-4.1279350881092434</c:v>
                </c:pt>
                <c:pt idx="112">
                  <c:v>-4.1739348245417283</c:v>
                </c:pt>
                <c:pt idx="113">
                  <c:v>-4.2102705000625402</c:v>
                </c:pt>
                <c:pt idx="114">
                  <c:v>-4.2377749851645277</c:v>
                </c:pt>
                <c:pt idx="115">
                  <c:v>-4.2572168452155212</c:v>
                </c:pt>
                <c:pt idx="116">
                  <c:v>-4.2693051916893783</c:v>
                </c:pt>
                <c:pt idx="117">
                  <c:v>-4.2746941693472111</c:v>
                </c:pt>
                <c:pt idx="118">
                  <c:v>-4.2739871066545625</c:v>
                </c:pt>
                <c:pt idx="119">
                  <c:v>-4.2677403546757713</c:v>
                </c:pt>
                <c:pt idx="120">
                  <c:v>-4.256466837795446</c:v>
                </c:pt>
                <c:pt idx="121">
                  <c:v>-4.2406393378673872</c:v>
                </c:pt>
                <c:pt idx="122">
                  <c:v>-4.220693531772751</c:v>
                </c:pt>
                <c:pt idx="123">
                  <c:v>-4.1970308008720227</c:v>
                </c:pt>
                <c:pt idx="124">
                  <c:v>-4.170020829450249</c:v>
                </c:pt>
                <c:pt idx="125">
                  <c:v>-4.1400040079737224</c:v>
                </c:pt>
                <c:pt idx="126">
                  <c:v>-4.1072936557910245</c:v>
                </c:pt>
                <c:pt idx="127">
                  <c:v>-4.0721780768147768</c:v>
                </c:pt>
                <c:pt idx="128">
                  <c:v>-4.0349224607062064</c:v>
                </c:pt>
                <c:pt idx="129">
                  <c:v>-3.995770641146227</c:v>
                </c:pt>
                <c:pt idx="130">
                  <c:v>-3.9549467219087475</c:v>
                </c:pt>
                <c:pt idx="131">
                  <c:v>-3.9126565806489086</c:v>
                </c:pt>
                <c:pt idx="132">
                  <c:v>-3.8690892595761337</c:v>
                </c:pt>
                <c:pt idx="133">
                  <c:v>-3.8244182514946967</c:v>
                </c:pt>
                <c:pt idx="134">
                  <c:v>-3.7788026890588315</c:v>
                </c:pt>
                <c:pt idx="135">
                  <c:v>-3.7323884445013702</c:v>
                </c:pt>
                <c:pt idx="136">
                  <c:v>-3.6853091465508752</c:v>
                </c:pt>
                <c:pt idx="137">
                  <c:v>-3.6376871207490122</c:v>
                </c:pt>
                <c:pt idx="138">
                  <c:v>-3.5896342589143977</c:v>
                </c:pt>
                <c:pt idx="139">
                  <c:v>-3.5412528230684659</c:v>
                </c:pt>
                <c:pt idx="140">
                  <c:v>-3.4926361887405797</c:v>
                </c:pt>
                <c:pt idx="141">
                  <c:v>-3.4438695322010315</c:v>
                </c:pt>
                <c:pt idx="142">
                  <c:v>-3.3950304658296657</c:v>
                </c:pt>
                <c:pt idx="143">
                  <c:v>-3.3461896255125345</c:v>
                </c:pt>
                <c:pt idx="144">
                  <c:v>-3.2974112136671838</c:v>
                </c:pt>
                <c:pt idx="145">
                  <c:v>-3.2487535012273456</c:v>
                </c:pt>
                <c:pt idx="146">
                  <c:v>-3.2002692916681186</c:v>
                </c:pt>
                <c:pt idx="147">
                  <c:v>-3.1520063499217716</c:v>
                </c:pt>
                <c:pt idx="148">
                  <c:v>-3.1040077988206773</c:v>
                </c:pt>
                <c:pt idx="149">
                  <c:v>-3.056312485506222</c:v>
                </c:pt>
                <c:pt idx="150">
                  <c:v>-3.008955320059719</c:v>
                </c:pt>
                <c:pt idx="151">
                  <c:v>-2.9619675884422279</c:v>
                </c:pt>
                <c:pt idx="152">
                  <c:v>-2.9153772416737196</c:v>
                </c:pt>
                <c:pt idx="153">
                  <c:v>-2.8692091630372953</c:v>
                </c:pt>
                <c:pt idx="154">
                  <c:v>-2.8234854149602908</c:v>
                </c:pt>
                <c:pt idx="155">
                  <c:v>-2.7782254671002269</c:v>
                </c:pt>
                <c:pt idx="156">
                  <c:v>-2.7334464070490214</c:v>
                </c:pt>
                <c:pt idx="157">
                  <c:v>-2.6891631349628566</c:v>
                </c:pt>
                <c:pt idx="158">
                  <c:v>-2.6453885433270758</c:v>
                </c:pt>
                <c:pt idx="159">
                  <c:v>-2.6021336829747881</c:v>
                </c:pt>
                <c:pt idx="160">
                  <c:v>-2.5594079163939414</c:v>
                </c:pt>
                <c:pt idx="161">
                  <c:v>-2.5172190592800252</c:v>
                </c:pt>
                <c:pt idx="162">
                  <c:v>-2.4755735112197601</c:v>
                </c:pt>
                <c:pt idx="163">
                  <c:v>-2.4344763763247315</c:v>
                </c:pt>
                <c:pt idx="164">
                  <c:v>-2.3939315745724601</c:v>
                </c:pt>
                <c:pt idx="165">
                  <c:v>-2.3539419445555909</c:v>
                </c:pt>
                <c:pt idx="166">
                  <c:v>-2.3145093382873059</c:v>
                </c:pt>
                <c:pt idx="167">
                  <c:v>-2.2756347086624049</c:v>
                </c:pt>
                <c:pt idx="168">
                  <c:v>-2.2373181901285619</c:v>
                </c:pt>
                <c:pt idx="169">
                  <c:v>-2.1995591730805932</c:v>
                </c:pt>
                <c:pt idx="170">
                  <c:v>-2.1623563724521095</c:v>
                </c:pt>
                <c:pt idx="171">
                  <c:v>-2.125707890943306</c:v>
                </c:pt>
                <c:pt idx="172">
                  <c:v>-2.0896112772906879</c:v>
                </c:pt>
                <c:pt idx="173">
                  <c:v>-2.0540635799540827</c:v>
                </c:pt>
                <c:pt idx="174">
                  <c:v>-2.0190613965680764</c:v>
                </c:pt>
                <c:pt idx="175">
                  <c:v>-1.9846009194789374</c:v>
                </c:pt>
                <c:pt idx="176">
                  <c:v>-1.9506779776640051</c:v>
                </c:pt>
                <c:pt idx="177">
                  <c:v>-1.9172880753081463</c:v>
                </c:pt>
                <c:pt idx="178">
                  <c:v>-1.8844264272913067</c:v>
                </c:pt>
                <c:pt idx="179">
                  <c:v>-1.8520879918220494</c:v>
                </c:pt>
                <c:pt idx="180">
                  <c:v>-1.8202675004343281</c:v>
                </c:pt>
                <c:pt idx="181">
                  <c:v>-1.7889594855484059</c:v>
                </c:pt>
                <c:pt idx="182">
                  <c:v>-1.7581583057817238</c:v>
                </c:pt>
                <c:pt idx="183">
                  <c:v>-1.7278581691815187</c:v>
                </c:pt>
                <c:pt idx="184">
                  <c:v>-1.6980531545381066</c:v>
                </c:pt>
                <c:pt idx="185">
                  <c:v>-1.6687372309257442</c:v>
                </c:pt>
                <c:pt idx="186">
                  <c:v>-1.6399042756069395</c:v>
                </c:pt>
                <c:pt idx="187">
                  <c:v>-1.6115480904258412</c:v>
                </c:pt>
                <c:pt idx="188">
                  <c:v>-1.5836624168068922</c:v>
                </c:pt>
                <c:pt idx="189">
                  <c:v>-1.556240949466128</c:v>
                </c:pt>
                <c:pt idx="190">
                  <c:v>-1.5292773489344651</c:v>
                </c:pt>
                <c:pt idx="191">
                  <c:v>-1.5027652529847817</c:v>
                </c:pt>
                <c:pt idx="192">
                  <c:v>-1.4766982870476981</c:v>
                </c:pt>
                <c:pt idx="193">
                  <c:v>-1.4510700736945268</c:v>
                </c:pt>
                <c:pt idx="194">
                  <c:v>-1.425874241259969</c:v>
                </c:pt>
                <c:pt idx="195">
                  <c:v>-1.4011044316716088</c:v>
                </c:pt>
                <c:pt idx="196">
                  <c:v>-1.376754307548238</c:v>
                </c:pt>
                <c:pt idx="197">
                  <c:v>-1.352817558624283</c:v>
                </c:pt>
                <c:pt idx="198">
                  <c:v>-1.3292879075533597</c:v>
                </c:pt>
                <c:pt idx="199">
                  <c:v>-1.3061591151398653</c:v>
                </c:pt>
                <c:pt idx="200">
                  <c:v>-1.283424985043903</c:v>
                </c:pt>
                <c:pt idx="201">
                  <c:v>-1.2610793680013206</c:v>
                </c:pt>
                <c:pt idx="202">
                  <c:v>-1.239116165597544</c:v>
                </c:pt>
                <c:pt idx="203">
                  <c:v>-1.2175293336308757</c:v>
                </c:pt>
                <c:pt idx="204">
                  <c:v>-1.1963128850982838</c:v>
                </c:pt>
                <c:pt idx="205">
                  <c:v>-1.1754608928341408</c:v>
                </c:pt>
                <c:pt idx="206">
                  <c:v>-1.1549674918300898</c:v>
                </c:pt>
                <c:pt idx="207">
                  <c:v>-1.1348268812620321</c:v>
                </c:pt>
                <c:pt idx="208">
                  <c:v>-1.1150333262482777</c:v>
                </c:pt>
                <c:pt idx="209">
                  <c:v>-1.0955811593610403</c:v>
                </c:pt>
                <c:pt idx="210">
                  <c:v>-1.0764647819117734</c:v>
                </c:pt>
                <c:pt idx="211">
                  <c:v>-1.0576786650292578</c:v>
                </c:pt>
                <c:pt idx="212">
                  <c:v>-1.0392173505479192</c:v>
                </c:pt>
                <c:pt idx="213">
                  <c:v>-1.0210754517225098</c:v>
                </c:pt>
                <c:pt idx="214">
                  <c:v>-1.003247653784006</c:v>
                </c:pt>
                <c:pt idx="215">
                  <c:v>-0.98572871435049791</c:v>
                </c:pt>
                <c:pt idx="216">
                  <c:v>-0.96851346370571856</c:v>
                </c:pt>
                <c:pt idx="217">
                  <c:v>-0.95159680495691967</c:v>
                </c:pt>
                <c:pt idx="218">
                  <c:v>-0.93497371408286944</c:v>
                </c:pt>
                <c:pt idx="219">
                  <c:v>-0.91863923988193696</c:v>
                </c:pt>
                <c:pt idx="220">
                  <c:v>-0.90258850382941302</c:v>
                </c:pt>
                <c:pt idx="221">
                  <c:v>-0.88681669985254741</c:v>
                </c:pt>
                <c:pt idx="222">
                  <c:v>-0.87131909403107155</c:v>
                </c:pt>
                <c:pt idx="223">
                  <c:v>-0.85609102423041139</c:v>
                </c:pt>
                <c:pt idx="224">
                  <c:v>-0.84112789967418278</c:v>
                </c:pt>
                <c:pt idx="225">
                  <c:v>-0.8264252004620789</c:v>
                </c:pt>
                <c:pt idx="226">
                  <c:v>-0.8119784770387436</c:v>
                </c:pt>
                <c:pt idx="227">
                  <c:v>-0.79778334961880926</c:v>
                </c:pt>
                <c:pt idx="228">
                  <c:v>-0.78383550757282561</c:v>
                </c:pt>
                <c:pt idx="229">
                  <c:v>-0.77013070877847145</c:v>
                </c:pt>
                <c:pt idx="230">
                  <c:v>-0.75666477894104012</c:v>
                </c:pt>
                <c:pt idx="231">
                  <c:v>-0.74343361088691196</c:v>
                </c:pt>
                <c:pt idx="232">
                  <c:v>-0.73043316383337942</c:v>
                </c:pt>
                <c:pt idx="233">
                  <c:v>-0.71765946263795488</c:v>
                </c:pt>
                <c:pt idx="234">
                  <c:v>-0.70510859703000328</c:v>
                </c:pt>
                <c:pt idx="235">
                  <c:v>-0.69277672082732511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A15-4539-81C7-5B87DB97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26639"/>
        <c:axId val="1542327119"/>
      </c:scatterChart>
      <c:valAx>
        <c:axId val="1542326639"/>
        <c:scaling>
          <c:orientation val="minMax"/>
          <c:max val="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r / Angstrom</a:t>
                </a:r>
                <a:endParaRPr lang="ja-JP" alt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792528126966584"/>
              <c:y val="0.9416328640738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542327119"/>
        <c:crosses val="autoZero"/>
        <c:crossBetween val="midCat"/>
      </c:valAx>
      <c:valAx>
        <c:axId val="154232711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Energy/atom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E / eV</a:t>
                </a:r>
                <a:endParaRPr lang="ja-JP" alt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542326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929783630847306"/>
          <c:y val="6.8868686868686885E-2"/>
          <c:w val="0.1613127452635672"/>
          <c:h val="0.3906113099498926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42</xdr:row>
      <xdr:rowOff>19050</xdr:rowOff>
    </xdr:from>
    <xdr:to>
      <xdr:col>12</xdr:col>
      <xdr:colOff>485775</xdr:colOff>
      <xdr:row>68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A294F3-D3CC-EBD7-8DE1-916B7578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7E7D-273B-43F1-BCE5-355DC344FD62}">
  <dimension ref="A1:Q278"/>
  <sheetViews>
    <sheetView tabSelected="1" topLeftCell="A45" workbookViewId="0">
      <selection activeCell="K42" sqref="K42"/>
    </sheetView>
  </sheetViews>
  <sheetFormatPr defaultRowHeight="18.75" x14ac:dyDescent="0.4"/>
  <cols>
    <col min="1" max="1" width="11.5" bestFit="1" customWidth="1"/>
    <col min="2" max="2" width="9.625" customWidth="1"/>
    <col min="3" max="3" width="10.25" customWidth="1"/>
    <col min="4" max="4" width="10.625" bestFit="1" customWidth="1"/>
    <col min="5" max="5" width="10.25" customWidth="1"/>
    <col min="6" max="6" width="10.375" bestFit="1" customWidth="1"/>
    <col min="7" max="7" width="11.625" customWidth="1"/>
    <col min="8" max="8" width="10" customWidth="1"/>
    <col min="9" max="9" width="10.375" bestFit="1" customWidth="1"/>
    <col min="11" max="11" width="9.125" customWidth="1"/>
    <col min="12" max="12" width="10.375" bestFit="1" customWidth="1"/>
    <col min="17" max="17" width="9.125" customWidth="1"/>
  </cols>
  <sheetData>
    <row r="1" spans="1:17" x14ac:dyDescent="0.4">
      <c r="A1" s="1" t="s">
        <v>101</v>
      </c>
      <c r="D1" s="1" t="s">
        <v>100</v>
      </c>
      <c r="G1" s="1" t="s">
        <v>101</v>
      </c>
      <c r="J1" s="1" t="s">
        <v>100</v>
      </c>
      <c r="M1" s="1" t="s">
        <v>101</v>
      </c>
      <c r="N1" t="s">
        <v>98</v>
      </c>
      <c r="P1" s="1" t="s">
        <v>100</v>
      </c>
      <c r="Q1" t="s">
        <v>98</v>
      </c>
    </row>
    <row r="2" spans="1:17" x14ac:dyDescent="0.4">
      <c r="A2" s="2" t="s">
        <v>25</v>
      </c>
      <c r="B2" s="1" t="s">
        <v>23</v>
      </c>
      <c r="D2" s="27" t="s">
        <v>25</v>
      </c>
      <c r="E2" s="1" t="s">
        <v>28</v>
      </c>
      <c r="G2" s="3" t="s">
        <v>25</v>
      </c>
      <c r="H2" s="1" t="s">
        <v>23</v>
      </c>
      <c r="J2" s="26" t="s">
        <v>25</v>
      </c>
      <c r="K2" s="1" t="s">
        <v>28</v>
      </c>
      <c r="M2" s="28" t="s">
        <v>27</v>
      </c>
      <c r="N2" s="1" t="s">
        <v>28</v>
      </c>
      <c r="P2" s="28" t="s">
        <v>27</v>
      </c>
      <c r="Q2" s="1" t="s">
        <v>28</v>
      </c>
    </row>
    <row r="3" spans="1:17" x14ac:dyDescent="0.4">
      <c r="A3" s="5" t="s">
        <v>128</v>
      </c>
      <c r="B3" s="1" t="s">
        <v>129</v>
      </c>
      <c r="D3" s="27" t="s">
        <v>8</v>
      </c>
      <c r="E3" s="1">
        <f>B16*(B14-1)*EXP(E12*B8)</f>
        <v>439655.60148220591</v>
      </c>
      <c r="G3" s="3" t="s">
        <v>128</v>
      </c>
      <c r="H3" s="1" t="s">
        <v>131</v>
      </c>
      <c r="J3" s="26" t="s">
        <v>8</v>
      </c>
      <c r="K3" s="1">
        <f>H16*(H14-1)*EXP(K12*H8)</f>
        <v>386021.57186034479</v>
      </c>
      <c r="M3" s="28" t="s">
        <v>88</v>
      </c>
      <c r="N3" s="13">
        <f>N13*SQRT(B4*H4)</f>
        <v>0.16493194050880502</v>
      </c>
      <c r="P3" s="28" t="s">
        <v>8</v>
      </c>
      <c r="Q3" s="1">
        <f>H10*SQRT(E3*K3)</f>
        <v>411966.68113012059</v>
      </c>
    </row>
    <row r="4" spans="1:17" x14ac:dyDescent="0.4">
      <c r="A4" s="2" t="s">
        <v>88</v>
      </c>
      <c r="B4" s="13">
        <v>0.20430000000000001</v>
      </c>
      <c r="D4" s="27" t="s">
        <v>18</v>
      </c>
      <c r="E4" s="1">
        <v>0</v>
      </c>
      <c r="G4" s="3" t="s">
        <v>88</v>
      </c>
      <c r="H4" s="13">
        <v>0.13314999999999999</v>
      </c>
      <c r="J4" s="26" t="s">
        <v>18</v>
      </c>
      <c r="K4" s="1">
        <v>0</v>
      </c>
      <c r="M4" s="28" t="s">
        <v>89</v>
      </c>
      <c r="N4" s="13">
        <f>N14*SQRT(B5*H5)</f>
        <v>1.9775166306521124</v>
      </c>
      <c r="P4" s="28" t="s">
        <v>18</v>
      </c>
      <c r="Q4" s="1">
        <v>0</v>
      </c>
    </row>
    <row r="5" spans="1:17" x14ac:dyDescent="0.4">
      <c r="A5" s="2" t="s">
        <v>89</v>
      </c>
      <c r="B5" s="13">
        <v>2.5097</v>
      </c>
      <c r="D5" s="27" t="s">
        <v>9</v>
      </c>
      <c r="E5" s="12">
        <f>B14*B16/(B14-1)*EXP(E13*B8)</f>
        <v>49.501798809849447</v>
      </c>
      <c r="G5" s="3" t="s">
        <v>89</v>
      </c>
      <c r="H5" s="13">
        <v>1.6178999999999999</v>
      </c>
      <c r="J5" s="26" t="s">
        <v>9</v>
      </c>
      <c r="K5" s="12">
        <f>H14*H16/(H14-1)*EXP(K13*H8)</f>
        <v>62.602781860132446</v>
      </c>
      <c r="M5" s="28" t="s">
        <v>90</v>
      </c>
      <c r="N5" s="13">
        <f>(B6+H6)/2</f>
        <v>10.2577</v>
      </c>
      <c r="P5" s="28" t="s">
        <v>9</v>
      </c>
      <c r="Q5" s="12">
        <f>H11*SQRT(E5*K5)</f>
        <v>55.668216358862878</v>
      </c>
    </row>
    <row r="6" spans="1:17" x14ac:dyDescent="0.4">
      <c r="A6" s="2" t="s">
        <v>90</v>
      </c>
      <c r="B6" s="13">
        <v>10.0154</v>
      </c>
      <c r="D6" s="27" t="s">
        <v>2</v>
      </c>
      <c r="E6" s="1">
        <v>1</v>
      </c>
      <c r="G6" s="3" t="s">
        <v>90</v>
      </c>
      <c r="H6" s="13">
        <v>10.5</v>
      </c>
      <c r="J6" s="26" t="s">
        <v>2</v>
      </c>
      <c r="K6" s="1">
        <v>1</v>
      </c>
      <c r="M6" s="28" t="s">
        <v>91</v>
      </c>
      <c r="N6" s="13">
        <f>(B7+H7)/2</f>
        <v>2.3255499999999998</v>
      </c>
      <c r="P6" s="28" t="s">
        <v>2</v>
      </c>
      <c r="Q6" s="1">
        <f>E6</f>
        <v>1</v>
      </c>
    </row>
    <row r="7" spans="1:17" x14ac:dyDescent="0.4">
      <c r="A7" s="2" t="s">
        <v>91</v>
      </c>
      <c r="B7" s="13">
        <v>2.0510999999999999</v>
      </c>
      <c r="D7" s="27" t="s">
        <v>14</v>
      </c>
      <c r="E7" s="11">
        <f>(B19-B18)/2</f>
        <v>0.14838501452911257</v>
      </c>
      <c r="G7" s="3" t="s">
        <v>91</v>
      </c>
      <c r="H7" s="13">
        <v>2.6</v>
      </c>
      <c r="J7" s="26" t="s">
        <v>14</v>
      </c>
      <c r="K7" s="11">
        <f>(H19-H18)/2</f>
        <v>0.1390037581524326</v>
      </c>
      <c r="M7" s="28" t="s">
        <v>92</v>
      </c>
      <c r="N7" s="13">
        <f>(B6+H6)/(B6/B8+H6/H8)</f>
        <v>2.6343065595537825</v>
      </c>
      <c r="P7" s="28" t="s">
        <v>14</v>
      </c>
      <c r="Q7" s="11">
        <f>(N20-N19)/2</f>
        <v>0.14361780764602261</v>
      </c>
    </row>
    <row r="8" spans="1:17" x14ac:dyDescent="0.4">
      <c r="A8" s="2" t="s">
        <v>92</v>
      </c>
      <c r="B8" s="13">
        <v>2.7252999999999998</v>
      </c>
      <c r="D8" s="27" t="s">
        <v>15</v>
      </c>
      <c r="E8" s="11">
        <f>(B19+B18)/2</f>
        <v>4.0950409853813587</v>
      </c>
      <c r="G8" s="3" t="s">
        <v>92</v>
      </c>
      <c r="H8" s="13">
        <v>2.5529999999999999</v>
      </c>
      <c r="J8" s="26" t="s">
        <v>15</v>
      </c>
      <c r="K8" s="11">
        <f>(H19+H18)/2</f>
        <v>3.8361426762846689</v>
      </c>
      <c r="P8" s="28" t="s">
        <v>15</v>
      </c>
      <c r="Q8" s="11">
        <f>(N19+N20)/2</f>
        <v>3.9634784577636157</v>
      </c>
    </row>
    <row r="9" spans="1:17" x14ac:dyDescent="0.4">
      <c r="D9" s="27" t="s">
        <v>17</v>
      </c>
      <c r="E9" s="1">
        <v>0</v>
      </c>
      <c r="H9" s="1" t="s">
        <v>23</v>
      </c>
      <c r="J9" s="26" t="s">
        <v>17</v>
      </c>
      <c r="K9" s="1">
        <v>0</v>
      </c>
      <c r="M9" s="28" t="s">
        <v>102</v>
      </c>
      <c r="N9" s="1">
        <f>N19</f>
        <v>3.8198606501175933</v>
      </c>
      <c r="P9" s="28" t="s">
        <v>17</v>
      </c>
      <c r="Q9" s="1">
        <f>E9</f>
        <v>0</v>
      </c>
    </row>
    <row r="10" spans="1:17" x14ac:dyDescent="0.4">
      <c r="D10" s="27" t="s">
        <v>6</v>
      </c>
      <c r="E10" s="1">
        <v>1</v>
      </c>
      <c r="G10" s="3" t="s">
        <v>22</v>
      </c>
      <c r="H10" s="1">
        <v>1</v>
      </c>
      <c r="J10" s="26" t="s">
        <v>6</v>
      </c>
      <c r="K10" s="1">
        <v>1</v>
      </c>
      <c r="M10" s="28" t="s">
        <v>103</v>
      </c>
      <c r="N10" s="1">
        <f>N9+1</f>
        <v>4.8198606501175938</v>
      </c>
      <c r="P10" s="28" t="s">
        <v>6</v>
      </c>
      <c r="Q10" s="1">
        <f>E10</f>
        <v>1</v>
      </c>
    </row>
    <row r="11" spans="1:17" x14ac:dyDescent="0.4">
      <c r="D11" s="27" t="s">
        <v>16</v>
      </c>
      <c r="E11" s="1">
        <v>-1</v>
      </c>
      <c r="G11" s="3" t="s">
        <v>80</v>
      </c>
      <c r="H11" s="1">
        <v>1</v>
      </c>
      <c r="J11" s="26" t="s">
        <v>16</v>
      </c>
      <c r="K11" s="1">
        <v>-1</v>
      </c>
      <c r="P11" s="28" t="s">
        <v>16</v>
      </c>
      <c r="Q11" s="1">
        <f>E11</f>
        <v>-1</v>
      </c>
    </row>
    <row r="12" spans="1:17" x14ac:dyDescent="0.4">
      <c r="D12" s="27" t="s">
        <v>11</v>
      </c>
      <c r="E12" s="11">
        <f>B6/B8</f>
        <v>3.6749715627637327</v>
      </c>
      <c r="J12" s="26" t="s">
        <v>11</v>
      </c>
      <c r="K12" s="11">
        <f>H6/H8</f>
        <v>4.1128084606345476</v>
      </c>
      <c r="M12" s="1" t="s">
        <v>101</v>
      </c>
      <c r="N12" s="1" t="s">
        <v>28</v>
      </c>
      <c r="P12" s="28" t="s">
        <v>11</v>
      </c>
      <c r="Q12" s="11">
        <f>(E12+K12)/2</f>
        <v>3.8938900116991402</v>
      </c>
    </row>
    <row r="13" spans="1:17" x14ac:dyDescent="0.4">
      <c r="A13" s="1" t="s">
        <v>87</v>
      </c>
      <c r="B13" s="1" t="s">
        <v>95</v>
      </c>
      <c r="D13" s="27" t="s">
        <v>12</v>
      </c>
      <c r="E13" s="11">
        <f>B7/B8</f>
        <v>0.75261439107621186</v>
      </c>
      <c r="G13" s="1" t="s">
        <v>87</v>
      </c>
      <c r="H13" s="1" t="s">
        <v>95</v>
      </c>
      <c r="J13" s="26" t="s">
        <v>12</v>
      </c>
      <c r="K13" s="11">
        <f>H7/H8</f>
        <v>1.018409714061888</v>
      </c>
      <c r="M13" s="28" t="s">
        <v>22</v>
      </c>
      <c r="N13" s="1">
        <f>SQRT(H10)</f>
        <v>1</v>
      </c>
      <c r="P13" s="28" t="s">
        <v>12</v>
      </c>
      <c r="Q13" s="11">
        <f>(E13+K13)/2</f>
        <v>0.88551205256904986</v>
      </c>
    </row>
    <row r="14" spans="1:17" x14ac:dyDescent="0.4">
      <c r="A14" s="24" t="s">
        <v>0</v>
      </c>
      <c r="B14" s="1">
        <f>B6/B7</f>
        <v>4.8829408610014138</v>
      </c>
      <c r="D14" s="27" t="s">
        <v>10</v>
      </c>
      <c r="E14" s="11">
        <f>2*B7/B8</f>
        <v>1.5052287821524237</v>
      </c>
      <c r="G14" s="25" t="s">
        <v>0</v>
      </c>
      <c r="H14" s="1">
        <f>H6/H7</f>
        <v>4.0384615384615383</v>
      </c>
      <c r="J14" s="26" t="s">
        <v>10</v>
      </c>
      <c r="K14" s="11">
        <f>2*H7/B8</f>
        <v>1.9080468205335195</v>
      </c>
      <c r="M14" s="28" t="s">
        <v>80</v>
      </c>
      <c r="N14" s="1">
        <f>SQRT(H11*EXP(2*N6*N16)/EXP(2*N6*N7))</f>
        <v>0.98137141010471662</v>
      </c>
      <c r="P14" s="28" t="s">
        <v>10</v>
      </c>
      <c r="Q14" s="11">
        <f>(E14+K14)/2</f>
        <v>1.7066378013429717</v>
      </c>
    </row>
    <row r="15" spans="1:17" x14ac:dyDescent="0.4">
      <c r="A15" s="24" t="s">
        <v>1</v>
      </c>
      <c r="B15" s="1">
        <f>(1/B8)*SQRT(B6*B7/2)</f>
        <v>1.1759754429689044</v>
      </c>
      <c r="D15" s="27" t="s">
        <v>20</v>
      </c>
      <c r="E15" s="1">
        <v>1</v>
      </c>
      <c r="G15" s="25" t="s">
        <v>1</v>
      </c>
      <c r="H15" s="1">
        <f>(1/H8)*SQRT(H6*H7/2)</f>
        <v>1.4471565375566915</v>
      </c>
      <c r="J15" s="26" t="s">
        <v>20</v>
      </c>
      <c r="K15" s="1">
        <v>1</v>
      </c>
      <c r="M15" t="s">
        <v>151</v>
      </c>
      <c r="P15" s="28" t="s">
        <v>20</v>
      </c>
      <c r="Q15" s="1">
        <v>1</v>
      </c>
    </row>
    <row r="16" spans="1:17" x14ac:dyDescent="0.4">
      <c r="A16" s="24" t="s">
        <v>93</v>
      </c>
      <c r="B16" s="1">
        <f>2*B5*(1-B7/B6)*((B4*B6)/(B5*B7))^(B7/(B7-B6))</f>
        <v>5.0619619996052698</v>
      </c>
      <c r="G16" s="25" t="s">
        <v>93</v>
      </c>
      <c r="H16" s="1">
        <f>2*H5*(1-H7/H6)*((H4*H6)/(H5*H7))^(H7/(H7-H6))</f>
        <v>3.4983702531328653</v>
      </c>
      <c r="M16" s="29" t="s">
        <v>99</v>
      </c>
      <c r="N16" s="13">
        <f>(B7+H7)/(B7/B8+H7/H8)</f>
        <v>2.6262206067699565</v>
      </c>
      <c r="O16" t="s">
        <v>126</v>
      </c>
    </row>
    <row r="17" spans="1:17" x14ac:dyDescent="0.4">
      <c r="A17" s="24" t="s">
        <v>94</v>
      </c>
      <c r="B17" s="1">
        <f>(1+LN((B4*B6)/(B5*B7))*(1/(B6-B7)))*B8</f>
        <v>2.409602337722291</v>
      </c>
      <c r="G17" s="25" t="s">
        <v>94</v>
      </c>
      <c r="H17" s="1">
        <f>(1+LN((H4*H6)/(H5*H7))*(1/(H6-H7)))*H8</f>
        <v>2.1970199674216602</v>
      </c>
      <c r="M17" s="28" t="s">
        <v>92</v>
      </c>
      <c r="N17" s="13">
        <f>(B6+H6)/(B6/B8+H6/H8)</f>
        <v>2.6343065595537825</v>
      </c>
      <c r="O17" t="s">
        <v>127</v>
      </c>
    </row>
    <row r="18" spans="1:17" x14ac:dyDescent="0.4">
      <c r="A18" s="24" t="s">
        <v>97</v>
      </c>
      <c r="B18" s="1">
        <f>SQRT(2)*1.024*B8</f>
        <v>3.946655970852246</v>
      </c>
      <c r="G18" s="25" t="s">
        <v>97</v>
      </c>
      <c r="H18" s="1">
        <f>SQRT(2)*1.024*H8</f>
        <v>3.6971389181322363</v>
      </c>
    </row>
    <row r="19" spans="1:17" x14ac:dyDescent="0.4">
      <c r="A19" s="24" t="s">
        <v>96</v>
      </c>
      <c r="B19" s="1">
        <f>SQRT(2)*1.101*B8</f>
        <v>4.2434259999104711</v>
      </c>
      <c r="G19" s="25" t="s">
        <v>96</v>
      </c>
      <c r="H19" s="1">
        <f>SQRT(2)*1.101*H8</f>
        <v>3.9751464344371015</v>
      </c>
      <c r="M19" s="29" t="s">
        <v>97</v>
      </c>
      <c r="N19" s="1">
        <f>SQRT(B18*H18)</f>
        <v>3.8198606501175933</v>
      </c>
    </row>
    <row r="20" spans="1:17" x14ac:dyDescent="0.4">
      <c r="M20" s="29" t="s">
        <v>96</v>
      </c>
      <c r="N20" s="1">
        <f>SQRT(B19*H19)</f>
        <v>4.1070962654096386</v>
      </c>
    </row>
    <row r="22" spans="1:17" x14ac:dyDescent="0.4">
      <c r="C22" s="37" t="s">
        <v>139</v>
      </c>
      <c r="D22" s="31"/>
      <c r="E22" s="31"/>
      <c r="F22" s="31"/>
      <c r="G22" s="31"/>
      <c r="H22" s="31"/>
      <c r="I22" s="31"/>
      <c r="J22" s="31"/>
      <c r="K22" s="31"/>
      <c r="L22" s="31"/>
      <c r="M22" s="32"/>
      <c r="O22" t="s">
        <v>107</v>
      </c>
      <c r="P22" t="s">
        <v>108</v>
      </c>
    </row>
    <row r="23" spans="1:17" x14ac:dyDescent="0.4">
      <c r="C23" s="9" t="s">
        <v>118</v>
      </c>
      <c r="D23" t="s">
        <v>119</v>
      </c>
      <c r="E23" t="s">
        <v>120</v>
      </c>
      <c r="F23" t="s">
        <v>121</v>
      </c>
      <c r="G23" t="s">
        <v>122</v>
      </c>
      <c r="H23" t="s">
        <v>123</v>
      </c>
      <c r="I23" t="s">
        <v>124</v>
      </c>
      <c r="J23" t="s">
        <v>125</v>
      </c>
      <c r="K23" t="s">
        <v>130</v>
      </c>
      <c r="L23" t="s">
        <v>132</v>
      </c>
      <c r="M23" s="33" t="s">
        <v>133</v>
      </c>
      <c r="P23" t="s">
        <v>112</v>
      </c>
      <c r="Q23" t="s">
        <v>114</v>
      </c>
    </row>
    <row r="24" spans="1:17" x14ac:dyDescent="0.4">
      <c r="C24" s="9" t="s">
        <v>115</v>
      </c>
      <c r="D24" s="17">
        <f>B8</f>
        <v>2.7252999999999998</v>
      </c>
      <c r="E24" s="17">
        <f>B6</f>
        <v>10.0154</v>
      </c>
      <c r="F24" s="17">
        <f>B7</f>
        <v>2.0510999999999999</v>
      </c>
      <c r="G24" s="17">
        <f>B4</f>
        <v>0.20430000000000001</v>
      </c>
      <c r="H24" s="17">
        <f>B5</f>
        <v>2.5097</v>
      </c>
      <c r="I24" s="17">
        <f>B18</f>
        <v>3.946655970852246</v>
      </c>
      <c r="J24" s="17">
        <f>B19</f>
        <v>4.2434259999104711</v>
      </c>
      <c r="K24" t="s">
        <v>130</v>
      </c>
      <c r="L24" t="str">
        <f>B3</f>
        <v>Mo</v>
      </c>
      <c r="M24" s="33" t="str">
        <f>B3</f>
        <v>Mo</v>
      </c>
      <c r="O24" s="29" t="s">
        <v>104</v>
      </c>
      <c r="P24" s="1">
        <v>0</v>
      </c>
      <c r="Q24" t="s">
        <v>109</v>
      </c>
    </row>
    <row r="25" spans="1:17" x14ac:dyDescent="0.4">
      <c r="C25" s="9" t="s">
        <v>116</v>
      </c>
      <c r="D25" s="17">
        <f>N7</f>
        <v>2.6343065595537825</v>
      </c>
      <c r="E25" s="17">
        <f>N5</f>
        <v>10.2577</v>
      </c>
      <c r="F25" s="17">
        <v>2.0510999999999999</v>
      </c>
      <c r="G25" s="17">
        <f>N3</f>
        <v>0.16493194050880502</v>
      </c>
      <c r="H25" s="17">
        <f>N4</f>
        <v>1.9775166306521124</v>
      </c>
      <c r="I25" s="17">
        <f>N9</f>
        <v>3.8198606501175933</v>
      </c>
      <c r="J25" s="17">
        <f>N10</f>
        <v>4.8198606501175938</v>
      </c>
      <c r="K25" t="s">
        <v>130</v>
      </c>
      <c r="L25" t="str">
        <f>B3</f>
        <v>Mo</v>
      </c>
      <c r="M25" s="33" t="str">
        <f>H3</f>
        <v>Fe</v>
      </c>
      <c r="O25" s="30" t="s">
        <v>105</v>
      </c>
      <c r="P25" s="1">
        <v>4</v>
      </c>
      <c r="Q25" t="s">
        <v>110</v>
      </c>
    </row>
    <row r="26" spans="1:17" x14ac:dyDescent="0.4">
      <c r="C26" s="8" t="s">
        <v>117</v>
      </c>
      <c r="D26" s="34">
        <f>H8</f>
        <v>2.5529999999999999</v>
      </c>
      <c r="E26" s="34">
        <f>H6</f>
        <v>10.5</v>
      </c>
      <c r="F26" s="34">
        <v>2.6</v>
      </c>
      <c r="G26" s="34">
        <f>H4</f>
        <v>0.13314999999999999</v>
      </c>
      <c r="H26" s="34">
        <f>H5</f>
        <v>1.6178999999999999</v>
      </c>
      <c r="I26" s="34">
        <f>H18</f>
        <v>3.6971389181322363</v>
      </c>
      <c r="J26" s="34">
        <f>H19</f>
        <v>3.9751464344371015</v>
      </c>
      <c r="K26" s="6" t="s">
        <v>130</v>
      </c>
      <c r="L26" s="6" t="str">
        <f>H3</f>
        <v>Fe</v>
      </c>
      <c r="M26" s="35" t="str">
        <f>H3</f>
        <v>Fe</v>
      </c>
      <c r="O26" s="27" t="s">
        <v>106</v>
      </c>
      <c r="P26" s="1">
        <v>8</v>
      </c>
      <c r="Q26" t="s">
        <v>113</v>
      </c>
    </row>
    <row r="27" spans="1:17" x14ac:dyDescent="0.4">
      <c r="O27" t="s">
        <v>111</v>
      </c>
    </row>
    <row r="28" spans="1:17" x14ac:dyDescent="0.4">
      <c r="A28" s="38" t="s">
        <v>136</v>
      </c>
      <c r="B28" s="1" t="s">
        <v>143</v>
      </c>
      <c r="C28" s="1" t="s">
        <v>144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125</v>
      </c>
      <c r="K28" s="1" t="s">
        <v>130</v>
      </c>
      <c r="L28" s="1" t="s">
        <v>145</v>
      </c>
      <c r="M28" s="1" t="s">
        <v>146</v>
      </c>
    </row>
    <row r="29" spans="1:17" x14ac:dyDescent="0.4">
      <c r="A29" s="1" t="s">
        <v>134</v>
      </c>
      <c r="B29" s="1">
        <v>1</v>
      </c>
      <c r="C29" s="1">
        <v>1</v>
      </c>
      <c r="D29" s="13">
        <f>D24</f>
        <v>2.7252999999999998</v>
      </c>
      <c r="E29" s="13">
        <f t="shared" ref="E29:J29" si="0">E24</f>
        <v>10.0154</v>
      </c>
      <c r="F29" s="13">
        <f t="shared" si="0"/>
        <v>2.0510999999999999</v>
      </c>
      <c r="G29" s="13">
        <f t="shared" si="0"/>
        <v>0.20430000000000001</v>
      </c>
      <c r="H29" s="13">
        <f t="shared" si="0"/>
        <v>2.5097</v>
      </c>
      <c r="I29" s="13">
        <f t="shared" si="0"/>
        <v>3.946655970852246</v>
      </c>
      <c r="J29" s="13">
        <f t="shared" si="0"/>
        <v>4.2434259999104711</v>
      </c>
      <c r="K29" s="1" t="s">
        <v>135</v>
      </c>
      <c r="L29" s="1" t="str">
        <f>L24</f>
        <v>Mo</v>
      </c>
      <c r="M29" s="1" t="str">
        <f>M24</f>
        <v>Mo</v>
      </c>
    </row>
    <row r="30" spans="1:17" x14ac:dyDescent="0.4">
      <c r="A30" s="1" t="s">
        <v>134</v>
      </c>
      <c r="B30" s="1">
        <v>1</v>
      </c>
      <c r="C30" s="1">
        <v>2</v>
      </c>
      <c r="D30" s="39">
        <v>2.6391</v>
      </c>
      <c r="E30" s="39">
        <v>10.257</v>
      </c>
      <c r="F30" s="39">
        <v>2.3254999999999999</v>
      </c>
      <c r="G30" s="39">
        <v>0.16492999999999999</v>
      </c>
      <c r="H30" s="39">
        <v>2.0150000000000001</v>
      </c>
      <c r="I30" s="39">
        <f t="shared" ref="I30" si="1">SQRT(2)*1.024*D30</f>
        <v>3.8218250367578479</v>
      </c>
      <c r="J30" s="39">
        <f>SQRT(2)*1.101*D30</f>
        <v>4.109208364717178</v>
      </c>
      <c r="K30" s="1" t="s">
        <v>135</v>
      </c>
      <c r="L30" s="1" t="str">
        <f t="shared" ref="L30" si="2">L25</f>
        <v>Mo</v>
      </c>
      <c r="M30" s="1" t="str">
        <f>M25</f>
        <v>Fe</v>
      </c>
      <c r="N30" t="s">
        <v>142</v>
      </c>
    </row>
    <row r="31" spans="1:17" x14ac:dyDescent="0.4">
      <c r="A31" s="1" t="s">
        <v>134</v>
      </c>
      <c r="B31" s="1">
        <v>2</v>
      </c>
      <c r="C31" s="1">
        <v>2</v>
      </c>
      <c r="D31" s="13">
        <f>D26</f>
        <v>2.5529999999999999</v>
      </c>
      <c r="E31" s="13">
        <f t="shared" ref="E31:J31" si="3">E26</f>
        <v>10.5</v>
      </c>
      <c r="F31" s="13">
        <f t="shared" si="3"/>
        <v>2.6</v>
      </c>
      <c r="G31" s="13">
        <f t="shared" si="3"/>
        <v>0.13314999999999999</v>
      </c>
      <c r="H31" s="13">
        <f t="shared" si="3"/>
        <v>1.6178999999999999</v>
      </c>
      <c r="I31" s="13">
        <f t="shared" si="3"/>
        <v>3.6971389181322363</v>
      </c>
      <c r="J31" s="13">
        <f t="shared" si="3"/>
        <v>3.9751464344371015</v>
      </c>
      <c r="K31" s="1" t="s">
        <v>135</v>
      </c>
      <c r="L31" s="1" t="str">
        <f t="shared" ref="L31:M31" si="4">L26</f>
        <v>Fe</v>
      </c>
      <c r="M31" s="1" t="str">
        <f t="shared" si="4"/>
        <v>Fe</v>
      </c>
    </row>
    <row r="33" spans="1:16" x14ac:dyDescent="0.4">
      <c r="C33" s="28" t="s">
        <v>138</v>
      </c>
      <c r="D33" s="1"/>
      <c r="E33" s="1"/>
      <c r="F33" s="1"/>
      <c r="G33" s="1"/>
      <c r="H33" s="1"/>
      <c r="I33" s="1"/>
      <c r="J33" s="1"/>
      <c r="K33" s="1"/>
      <c r="L33" s="1" t="s">
        <v>140</v>
      </c>
      <c r="M33" s="1" t="s">
        <v>141</v>
      </c>
    </row>
    <row r="34" spans="1:16" x14ac:dyDescent="0.4">
      <c r="C34" s="9" t="s">
        <v>118</v>
      </c>
      <c r="D34" s="1" t="s">
        <v>119</v>
      </c>
      <c r="E34" s="1" t="s">
        <v>120</v>
      </c>
      <c r="F34" s="1" t="s">
        <v>121</v>
      </c>
      <c r="G34" s="1" t="s">
        <v>122</v>
      </c>
      <c r="H34" s="1" t="s">
        <v>123</v>
      </c>
      <c r="I34" s="41" t="s">
        <v>137</v>
      </c>
      <c r="J34" s="1"/>
      <c r="K34" s="1"/>
      <c r="L34" s="1" t="s">
        <v>143</v>
      </c>
      <c r="M34" s="1" t="s">
        <v>144</v>
      </c>
    </row>
    <row r="35" spans="1:16" x14ac:dyDescent="0.4">
      <c r="C35" s="9" t="s">
        <v>115</v>
      </c>
      <c r="D35" s="36">
        <f t="shared" ref="D35:H37" si="5">D24-D29</f>
        <v>0</v>
      </c>
      <c r="E35" s="36">
        <f t="shared" si="5"/>
        <v>0</v>
      </c>
      <c r="F35" s="36">
        <f t="shared" si="5"/>
        <v>0</v>
      </c>
      <c r="G35" s="36">
        <f t="shared" si="5"/>
        <v>0</v>
      </c>
      <c r="H35" s="36">
        <f t="shared" si="5"/>
        <v>0</v>
      </c>
      <c r="I35" s="40">
        <f>(D35/D29+E35/E29+F35/F29+G35/G29+H35/H29)/5*100</f>
        <v>0</v>
      </c>
      <c r="J35" s="36"/>
      <c r="K35" s="36"/>
      <c r="L35" s="1" t="str">
        <f t="shared" ref="L35:M37" si="6">L24</f>
        <v>Mo</v>
      </c>
      <c r="M35" s="1" t="str">
        <f t="shared" si="6"/>
        <v>Mo</v>
      </c>
    </row>
    <row r="36" spans="1:16" x14ac:dyDescent="0.4">
      <c r="C36" s="9" t="s">
        <v>116</v>
      </c>
      <c r="D36" s="40">
        <f t="shared" si="5"/>
        <v>-4.7934404462175451E-3</v>
      </c>
      <c r="E36" s="40">
        <f t="shared" si="5"/>
        <v>7.0000000000014495E-4</v>
      </c>
      <c r="F36" s="40">
        <f t="shared" si="5"/>
        <v>-0.27439999999999998</v>
      </c>
      <c r="G36" s="40">
        <f t="shared" si="5"/>
        <v>1.9405088050317154E-6</v>
      </c>
      <c r="H36" s="40">
        <f t="shared" si="5"/>
        <v>-3.7483369347887763E-2</v>
      </c>
      <c r="I36" s="43">
        <f>(D36/D30+E36/E30+F36/F30+G36/G30+H36/H30)/5*100</f>
        <v>-2.76669205772229</v>
      </c>
      <c r="J36" t="s">
        <v>148</v>
      </c>
      <c r="K36" s="36"/>
      <c r="L36" s="1" t="str">
        <f t="shared" si="6"/>
        <v>Mo</v>
      </c>
      <c r="M36" s="1" t="str">
        <f t="shared" si="6"/>
        <v>Fe</v>
      </c>
      <c r="N36" t="s">
        <v>150</v>
      </c>
      <c r="O36" s="28" t="s">
        <v>80</v>
      </c>
      <c r="P36" s="1">
        <f>N14</f>
        <v>0.98137141010471662</v>
      </c>
    </row>
    <row r="37" spans="1:16" x14ac:dyDescent="0.4">
      <c r="C37" s="8" t="s">
        <v>117</v>
      </c>
      <c r="D37" s="36">
        <f t="shared" si="5"/>
        <v>0</v>
      </c>
      <c r="E37" s="36">
        <f t="shared" si="5"/>
        <v>0</v>
      </c>
      <c r="F37" s="36">
        <f t="shared" si="5"/>
        <v>0</v>
      </c>
      <c r="G37" s="36">
        <f t="shared" si="5"/>
        <v>0</v>
      </c>
      <c r="H37" s="36">
        <f t="shared" si="5"/>
        <v>0</v>
      </c>
      <c r="I37" s="40">
        <f>(D37/D31+E37/E31+F37/F31+G37/G31+H37/H31)/5*100</f>
        <v>0</v>
      </c>
      <c r="J37" s="36"/>
      <c r="K37" s="36"/>
      <c r="L37" s="1" t="str">
        <f t="shared" si="6"/>
        <v>Fe</v>
      </c>
      <c r="M37" s="1" t="str">
        <f t="shared" si="6"/>
        <v>Fe</v>
      </c>
    </row>
    <row r="38" spans="1:16" x14ac:dyDescent="0.4">
      <c r="C38" s="42" t="s">
        <v>147</v>
      </c>
    </row>
    <row r="39" spans="1:16" x14ac:dyDescent="0.4">
      <c r="C39" s="9" t="s">
        <v>149</v>
      </c>
    </row>
    <row r="41" spans="1:16" x14ac:dyDescent="0.4">
      <c r="B41" t="s">
        <v>152</v>
      </c>
      <c r="C41">
        <v>8</v>
      </c>
      <c r="D41" t="s">
        <v>153</v>
      </c>
    </row>
    <row r="42" spans="1:16" x14ac:dyDescent="0.4">
      <c r="A42" t="s">
        <v>154</v>
      </c>
      <c r="B42" t="s">
        <v>155</v>
      </c>
      <c r="C42" t="s">
        <v>156</v>
      </c>
      <c r="D42" t="s">
        <v>157</v>
      </c>
      <c r="G42" t="s">
        <v>154</v>
      </c>
      <c r="H42" t="s">
        <v>158</v>
      </c>
      <c r="I42" t="s">
        <v>159</v>
      </c>
      <c r="J42" t="s">
        <v>160</v>
      </c>
      <c r="M42" t="s">
        <v>154</v>
      </c>
      <c r="N42" t="s">
        <v>161</v>
      </c>
      <c r="O42" t="s">
        <v>162</v>
      </c>
      <c r="P42" t="s">
        <v>163</v>
      </c>
    </row>
    <row r="43" spans="1:16" x14ac:dyDescent="0.4">
      <c r="A43">
        <v>0.3</v>
      </c>
      <c r="B43">
        <f>$B$4*EXP(-$B$6*(A43/$B$8-1))*$C$41</f>
        <v>12139.068061067432</v>
      </c>
      <c r="C43">
        <f t="shared" ref="C43:C106" si="7">-SQRT(($B$5*EXP(-$B$7*(A43/$B$8-1)))^2*$C$41)</f>
        <v>-44.044464373920093</v>
      </c>
      <c r="D43">
        <f>B43+C43</f>
        <v>12095.023596693512</v>
      </c>
      <c r="G43">
        <v>0.3</v>
      </c>
      <c r="H43">
        <f>$H$4*EXP(-$H$6*(G43/$H$8-1))*$C$41</f>
        <v>11263.470135536449</v>
      </c>
      <c r="I43">
        <f t="shared" ref="I43:I106" si="8">-SQRT(($H$5*EXP(-$H$7*(G43/$H$8-1)))^2*$C$41)</f>
        <v>-45.391591046431593</v>
      </c>
      <c r="J43">
        <f>H43+I43</f>
        <v>11218.078544490018</v>
      </c>
      <c r="M43">
        <v>0.3</v>
      </c>
      <c r="N43">
        <f>$N$3*EXP(-$N$5*(M43/$N$7-1))*$C$41</f>
        <v>11693.07618118848</v>
      </c>
      <c r="O43">
        <f t="shared" ref="O43:O106" si="9">-SQRT(($N$4*EXP(-$N$6*(M43/$N$7-1)))^2*$C$41)</f>
        <v>-43.915810541041004</v>
      </c>
      <c r="P43">
        <f>N43+O43</f>
        <v>11649.16037064744</v>
      </c>
    </row>
    <row r="44" spans="1:16" x14ac:dyDescent="0.4">
      <c r="A44">
        <v>0.32</v>
      </c>
      <c r="B44">
        <f t="shared" ref="B44:B107" si="10">$B$4*EXP(-$B$6*(A44/$B$8-1))*$C$41</f>
        <v>11278.853326547634</v>
      </c>
      <c r="C44">
        <f t="shared" si="7"/>
        <v>-43.386459085430502</v>
      </c>
      <c r="D44">
        <f t="shared" ref="D44:D107" si="11">B44+C44</f>
        <v>11235.466867462204</v>
      </c>
      <c r="G44">
        <v>0.32</v>
      </c>
      <c r="H44">
        <f t="shared" ref="H44:H107" si="12">$H$4*EXP(-$H$6*(G44/$H$8-1))*$C$41</f>
        <v>10374.061337942296</v>
      </c>
      <c r="I44">
        <f t="shared" si="8"/>
        <v>-44.476398352335039</v>
      </c>
      <c r="J44">
        <f t="shared" ref="J44:J107" si="13">H44+I44</f>
        <v>10329.58493958996</v>
      </c>
      <c r="M44">
        <v>0.32</v>
      </c>
      <c r="N44">
        <f t="shared" ref="N44:N107" si="14">$N$3*EXP(-$N$5*(M44/$N$7-1))*$C$41</f>
        <v>10817.001258725068</v>
      </c>
      <c r="O44">
        <f t="shared" si="9"/>
        <v>-43.147243100877056</v>
      </c>
      <c r="P44">
        <f t="shared" ref="P44:P107" si="15">N44+O44</f>
        <v>10773.854015624191</v>
      </c>
    </row>
    <row r="45" spans="1:16" x14ac:dyDescent="0.4">
      <c r="A45">
        <v>0.34</v>
      </c>
      <c r="B45">
        <f t="shared" si="10"/>
        <v>10479.596268989746</v>
      </c>
      <c r="C45">
        <f t="shared" si="7"/>
        <v>-42.738284111960866</v>
      </c>
      <c r="D45">
        <f t="shared" si="11"/>
        <v>10436.857984877784</v>
      </c>
      <c r="G45">
        <v>0.34</v>
      </c>
      <c r="H45">
        <f t="shared" si="12"/>
        <v>9554.8838278393869</v>
      </c>
      <c r="I45">
        <f t="shared" si="8"/>
        <v>-43.579657923250977</v>
      </c>
      <c r="J45">
        <f t="shared" si="13"/>
        <v>9511.3041699161367</v>
      </c>
      <c r="M45">
        <v>0.34</v>
      </c>
      <c r="N45">
        <f t="shared" si="14"/>
        <v>10006.56409127808</v>
      </c>
      <c r="O45">
        <f t="shared" si="9"/>
        <v>-42.392126304178483</v>
      </c>
      <c r="P45">
        <f t="shared" si="15"/>
        <v>9964.1719649739007</v>
      </c>
    </row>
    <row r="46" spans="1:16" x14ac:dyDescent="0.4">
      <c r="A46">
        <v>0.36</v>
      </c>
      <c r="B46">
        <f t="shared" si="10"/>
        <v>9736.9772246731773</v>
      </c>
      <c r="C46">
        <f t="shared" si="7"/>
        <v>-42.099792592847464</v>
      </c>
      <c r="D46">
        <f t="shared" si="11"/>
        <v>9694.8774320803295</v>
      </c>
      <c r="G46">
        <v>0.36</v>
      </c>
      <c r="H46">
        <f t="shared" si="12"/>
        <v>8800.3918609580196</v>
      </c>
      <c r="I46">
        <f t="shared" si="8"/>
        <v>-42.700997721589623</v>
      </c>
      <c r="J46">
        <f t="shared" si="13"/>
        <v>8757.6908632364302</v>
      </c>
      <c r="M46">
        <v>0.36</v>
      </c>
      <c r="N46">
        <f t="shared" si="14"/>
        <v>9256.8469317768922</v>
      </c>
      <c r="O46">
        <f t="shared" si="9"/>
        <v>-41.650224752201865</v>
      </c>
      <c r="P46">
        <f t="shared" si="15"/>
        <v>9215.1967070246901</v>
      </c>
    </row>
    <row r="47" spans="1:16" x14ac:dyDescent="0.4">
      <c r="A47">
        <v>0.38</v>
      </c>
      <c r="B47">
        <f t="shared" si="10"/>
        <v>9046.9826356148278</v>
      </c>
      <c r="C47">
        <f t="shared" si="7"/>
        <v>-41.470839861461506</v>
      </c>
      <c r="D47">
        <f t="shared" si="11"/>
        <v>9005.5117957533657</v>
      </c>
      <c r="G47">
        <v>0.38</v>
      </c>
      <c r="H47">
        <f t="shared" si="12"/>
        <v>8105.4776072488303</v>
      </c>
      <c r="I47">
        <f t="shared" si="8"/>
        <v>-41.840053210844069</v>
      </c>
      <c r="J47">
        <f t="shared" si="13"/>
        <v>8063.6375540379859</v>
      </c>
      <c r="M47">
        <v>0.38</v>
      </c>
      <c r="N47">
        <f t="shared" si="14"/>
        <v>8563.3004832333845</v>
      </c>
      <c r="O47">
        <f t="shared" si="9"/>
        <v>-40.921307165900288</v>
      </c>
      <c r="P47">
        <f t="shared" si="15"/>
        <v>8522.3791760674849</v>
      </c>
    </row>
    <row r="48" spans="1:16" x14ac:dyDescent="0.4">
      <c r="A48">
        <v>0.4</v>
      </c>
      <c r="B48">
        <f t="shared" si="10"/>
        <v>8405.8833578984213</v>
      </c>
      <c r="C48">
        <f t="shared" si="7"/>
        <v>-40.851283412431243</v>
      </c>
      <c r="D48">
        <f t="shared" si="11"/>
        <v>8365.032074485991</v>
      </c>
      <c r="G48">
        <v>0.4</v>
      </c>
      <c r="H48">
        <f t="shared" si="12"/>
        <v>7465.4365714187998</v>
      </c>
      <c r="I48">
        <f t="shared" si="8"/>
        <v>-40.996467204352108</v>
      </c>
      <c r="J48">
        <f t="shared" si="13"/>
        <v>7424.4401042144473</v>
      </c>
      <c r="M48">
        <v>0.4</v>
      </c>
      <c r="N48">
        <f t="shared" si="14"/>
        <v>7921.7162935272772</v>
      </c>
      <c r="O48">
        <f t="shared" si="9"/>
        <v>-40.205146313824784</v>
      </c>
      <c r="P48">
        <f t="shared" si="15"/>
        <v>7881.5111472134522</v>
      </c>
    </row>
    <row r="49" spans="1:16" x14ac:dyDescent="0.4">
      <c r="A49">
        <v>0.42</v>
      </c>
      <c r="B49">
        <f t="shared" si="10"/>
        <v>7810.2145071478526</v>
      </c>
      <c r="C49">
        <f t="shared" si="7"/>
        <v>-40.240982869353616</v>
      </c>
      <c r="D49">
        <f t="shared" si="11"/>
        <v>7769.9735242784991</v>
      </c>
      <c r="G49">
        <v>0.42</v>
      </c>
      <c r="H49">
        <f t="shared" si="12"/>
        <v>6875.9357440004014</v>
      </c>
      <c r="I49">
        <f t="shared" si="8"/>
        <v>-40.16988971710753</v>
      </c>
      <c r="J49">
        <f t="shared" si="13"/>
        <v>6835.7658542832942</v>
      </c>
      <c r="M49">
        <v>0.42</v>
      </c>
      <c r="N49">
        <f t="shared" si="14"/>
        <v>7328.2012184442983</v>
      </c>
      <c r="O49">
        <f t="shared" si="9"/>
        <v>-39.5015189412876</v>
      </c>
      <c r="P49">
        <f t="shared" si="15"/>
        <v>7288.6996995030104</v>
      </c>
    </row>
    <row r="50" spans="1:16" x14ac:dyDescent="0.4">
      <c r="A50">
        <v>0.44</v>
      </c>
      <c r="B50">
        <f t="shared" si="10"/>
        <v>7256.7567322173172</v>
      </c>
      <c r="C50">
        <f t="shared" si="7"/>
        <v>-39.639799952988497</v>
      </c>
      <c r="D50">
        <f t="shared" si="11"/>
        <v>7217.1169322643291</v>
      </c>
      <c r="G50">
        <v>0.44</v>
      </c>
      <c r="H50">
        <f t="shared" si="12"/>
        <v>6332.9842673403491</v>
      </c>
      <c r="I50">
        <f t="shared" si="8"/>
        <v>-39.359977820559202</v>
      </c>
      <c r="J50">
        <f t="shared" si="13"/>
        <v>6293.6242895197902</v>
      </c>
      <c r="M50">
        <v>0.44</v>
      </c>
      <c r="N50">
        <f t="shared" si="14"/>
        <v>6779.1537980081521</v>
      </c>
      <c r="O50">
        <f t="shared" si="9"/>
        <v>-38.810205700765223</v>
      </c>
      <c r="P50">
        <f t="shared" si="15"/>
        <v>6740.3435923073866</v>
      </c>
    </row>
    <row r="51" spans="1:16" x14ac:dyDescent="0.4">
      <c r="A51">
        <v>0.46</v>
      </c>
      <c r="B51">
        <f t="shared" si="10"/>
        <v>6742.5188158899782</v>
      </c>
      <c r="C51">
        <f t="shared" si="7"/>
        <v>-39.047598449927861</v>
      </c>
      <c r="D51">
        <f t="shared" si="11"/>
        <v>6703.4712174400502</v>
      </c>
      <c r="G51">
        <v>0.46</v>
      </c>
      <c r="H51">
        <f t="shared" si="12"/>
        <v>5832.9064179192374</v>
      </c>
      <c r="I51">
        <f t="shared" si="8"/>
        <v>-38.56639550033757</v>
      </c>
      <c r="J51">
        <f t="shared" si="13"/>
        <v>5794.3400224188999</v>
      </c>
      <c r="M51">
        <v>0.46</v>
      </c>
      <c r="N51">
        <f t="shared" si="14"/>
        <v>6271.2424027576762</v>
      </c>
      <c r="O51">
        <f t="shared" si="9"/>
        <v>-38.130991083519397</v>
      </c>
      <c r="P51">
        <f t="shared" si="15"/>
        <v>6233.1114116741564</v>
      </c>
    </row>
    <row r="52" spans="1:16" x14ac:dyDescent="0.4">
      <c r="A52">
        <v>0.48</v>
      </c>
      <c r="B52">
        <f t="shared" si="10"/>
        <v>6264.7215085491107</v>
      </c>
      <c r="C52">
        <f t="shared" si="7"/>
        <v>-38.464244181733299</v>
      </c>
      <c r="D52">
        <f t="shared" si="11"/>
        <v>6226.2572643673775</v>
      </c>
      <c r="G52">
        <v>0.48</v>
      </c>
      <c r="H52">
        <f t="shared" si="12"/>
        <v>5372.3167220960167</v>
      </c>
      <c r="I52">
        <f t="shared" si="8"/>
        <v>-37.788813516849856</v>
      </c>
      <c r="J52">
        <f t="shared" si="13"/>
        <v>5334.5279085791672</v>
      </c>
      <c r="M52">
        <v>0.48</v>
      </c>
      <c r="N52">
        <f t="shared" si="14"/>
        <v>5801.3850173603296</v>
      </c>
      <c r="O52">
        <f t="shared" si="9"/>
        <v>-37.463663352414741</v>
      </c>
      <c r="P52">
        <f t="shared" si="15"/>
        <v>5763.9213540079145</v>
      </c>
    </row>
    <row r="53" spans="1:16" x14ac:dyDescent="0.4">
      <c r="A53">
        <v>0.5</v>
      </c>
      <c r="B53">
        <f t="shared" si="10"/>
        <v>5820.7825074489574</v>
      </c>
      <c r="C53">
        <f t="shared" si="7"/>
        <v>-37.889604974534272</v>
      </c>
      <c r="D53">
        <f t="shared" si="11"/>
        <v>5782.892902474423</v>
      </c>
      <c r="G53">
        <v>0.5</v>
      </c>
      <c r="H53">
        <f t="shared" si="12"/>
        <v>4948.0970368127746</v>
      </c>
      <c r="I53">
        <f t="shared" si="8"/>
        <v>-37.026909268685884</v>
      </c>
      <c r="J53">
        <f t="shared" si="13"/>
        <v>4911.0701275440888</v>
      </c>
      <c r="M53">
        <v>0.5</v>
      </c>
      <c r="N53">
        <f t="shared" si="14"/>
        <v>5366.7305388886271</v>
      </c>
      <c r="O53">
        <f t="shared" si="9"/>
        <v>-36.808014475912266</v>
      </c>
      <c r="P53">
        <f t="shared" si="15"/>
        <v>5329.9225244127147</v>
      </c>
    </row>
    <row r="54" spans="1:16" x14ac:dyDescent="0.4">
      <c r="A54">
        <v>0.52</v>
      </c>
      <c r="B54">
        <f t="shared" si="10"/>
        <v>5408.3025004044639</v>
      </c>
      <c r="C54">
        <f t="shared" si="7"/>
        <v>-37.32355062908087</v>
      </c>
      <c r="D54">
        <f t="shared" si="11"/>
        <v>5370.9789497753827</v>
      </c>
      <c r="G54">
        <v>0.52</v>
      </c>
      <c r="H54">
        <f t="shared" si="12"/>
        <v>4557.3754400993512</v>
      </c>
      <c r="I54">
        <f t="shared" si="8"/>
        <v>-36.280366658777922</v>
      </c>
      <c r="J54">
        <f t="shared" si="13"/>
        <v>4521.0950734405733</v>
      </c>
      <c r="M54">
        <v>0.52</v>
      </c>
      <c r="N54">
        <f t="shared" si="14"/>
        <v>4964.6414762771401</v>
      </c>
      <c r="O54">
        <f t="shared" si="9"/>
        <v>-36.163840063217954</v>
      </c>
      <c r="P54">
        <f t="shared" si="15"/>
        <v>4928.4776362139219</v>
      </c>
    </row>
    <row r="55" spans="1:16" x14ac:dyDescent="0.4">
      <c r="A55">
        <v>0.54</v>
      </c>
      <c r="B55">
        <f t="shared" si="10"/>
        <v>5025.052198471567</v>
      </c>
      <c r="C55">
        <f t="shared" si="7"/>
        <v>-36.765952891243792</v>
      </c>
      <c r="D55">
        <f t="shared" si="11"/>
        <v>4988.2862455803233</v>
      </c>
      <c r="G55">
        <v>0.54</v>
      </c>
      <c r="H55">
        <f t="shared" si="12"/>
        <v>4197.5067884681439</v>
      </c>
      <c r="I55">
        <f t="shared" si="8"/>
        <v>-35.54887596325915</v>
      </c>
      <c r="J55">
        <f t="shared" si="13"/>
        <v>4161.9579125048849</v>
      </c>
      <c r="M55">
        <v>0.54</v>
      </c>
      <c r="N55">
        <f t="shared" si="14"/>
        <v>4592.6779459800109</v>
      </c>
      <c r="O55">
        <f t="shared" si="9"/>
        <v>-35.530939300566409</v>
      </c>
      <c r="P55">
        <f t="shared" si="15"/>
        <v>4557.1470066794445</v>
      </c>
    </row>
    <row r="56" spans="1:16" x14ac:dyDescent="0.4">
      <c r="A56">
        <v>0.56000000000000005</v>
      </c>
      <c r="B56">
        <f t="shared" si="10"/>
        <v>4668.9602875348519</v>
      </c>
      <c r="C56">
        <f t="shared" si="7"/>
        <v>-36.216685422955045</v>
      </c>
      <c r="D56">
        <f t="shared" si="11"/>
        <v>4632.7436021118965</v>
      </c>
      <c r="G56">
        <v>0.56000000000000005</v>
      </c>
      <c r="H56">
        <f t="shared" si="12"/>
        <v>3866.0548095752338</v>
      </c>
      <c r="I56">
        <f t="shared" si="8"/>
        <v>-34.832133702966033</v>
      </c>
      <c r="J56">
        <f t="shared" si="13"/>
        <v>3831.2226758722677</v>
      </c>
      <c r="M56">
        <v>0.56000000000000005</v>
      </c>
      <c r="N56">
        <f t="shared" si="14"/>
        <v>4248.582866714486</v>
      </c>
      <c r="O56">
        <f t="shared" si="9"/>
        <v>-34.909114888619442</v>
      </c>
      <c r="P56">
        <f t="shared" si="15"/>
        <v>4213.6737518258669</v>
      </c>
    </row>
    <row r="57" spans="1:16" x14ac:dyDescent="0.4">
      <c r="A57">
        <v>0.57999999999999996</v>
      </c>
      <c r="B57">
        <f t="shared" si="10"/>
        <v>4338.1022336858605</v>
      </c>
      <c r="C57">
        <f t="shared" si="7"/>
        <v>-35.675623773582849</v>
      </c>
      <c r="D57">
        <f t="shared" si="11"/>
        <v>4302.4266099122779</v>
      </c>
      <c r="G57">
        <v>0.57999999999999996</v>
      </c>
      <c r="H57">
        <f t="shared" si="12"/>
        <v>3560.7756089167383</v>
      </c>
      <c r="I57">
        <f t="shared" si="8"/>
        <v>-34.129842517531713</v>
      </c>
      <c r="J57">
        <f t="shared" si="13"/>
        <v>3526.6457663992064</v>
      </c>
      <c r="M57">
        <v>0.57999999999999996</v>
      </c>
      <c r="N57">
        <f t="shared" si="14"/>
        <v>3930.2682634517259</v>
      </c>
      <c r="O57">
        <f t="shared" si="9"/>
        <v>-34.298172980960437</v>
      </c>
      <c r="P57">
        <f t="shared" si="15"/>
        <v>3895.9700904707656</v>
      </c>
    </row>
    <row r="58" spans="1:16" x14ac:dyDescent="0.4">
      <c r="A58">
        <v>0.6</v>
      </c>
      <c r="B58">
        <f t="shared" si="10"/>
        <v>4030.689881889421</v>
      </c>
      <c r="C58">
        <f t="shared" si="7"/>
        <v>-35.142645351734181</v>
      </c>
      <c r="D58">
        <f t="shared" si="11"/>
        <v>3995.5472365376868</v>
      </c>
      <c r="G58">
        <v>0.6</v>
      </c>
      <c r="H58">
        <f t="shared" si="12"/>
        <v>3279.6024789026296</v>
      </c>
      <c r="I58">
        <f t="shared" si="8"/>
        <v>-33.441711042017658</v>
      </c>
      <c r="J58">
        <f t="shared" si="13"/>
        <v>3246.1607678606119</v>
      </c>
      <c r="M58">
        <v>0.6</v>
      </c>
      <c r="N58">
        <f t="shared" si="14"/>
        <v>3635.8025975473788</v>
      </c>
      <c r="O58">
        <f t="shared" si="9"/>
        <v>-33.697923123664907</v>
      </c>
      <c r="P58">
        <f t="shared" si="15"/>
        <v>3602.1046744237137</v>
      </c>
    </row>
    <row r="59" spans="1:16" x14ac:dyDescent="0.4">
      <c r="A59">
        <v>0.62</v>
      </c>
      <c r="B59">
        <f t="shared" si="10"/>
        <v>3745.0617917231407</v>
      </c>
      <c r="C59">
        <f t="shared" si="7"/>
        <v>-34.617629397478474</v>
      </c>
      <c r="D59">
        <f t="shared" si="11"/>
        <v>3710.4441623256621</v>
      </c>
      <c r="G59">
        <v>0.62</v>
      </c>
      <c r="H59">
        <f t="shared" si="12"/>
        <v>3020.6319074670387</v>
      </c>
      <c r="I59">
        <f t="shared" si="8"/>
        <v>-32.767453786033037</v>
      </c>
      <c r="J59">
        <f t="shared" si="13"/>
        <v>2987.8644536810057</v>
      </c>
      <c r="M59">
        <v>0.62</v>
      </c>
      <c r="N59">
        <f t="shared" si="14"/>
        <v>3363.3990461309531</v>
      </c>
      <c r="O59">
        <f t="shared" si="9"/>
        <v>-33.108178195928851</v>
      </c>
      <c r="P59">
        <f t="shared" si="15"/>
        <v>3330.2908679350244</v>
      </c>
    </row>
    <row r="60" spans="1:16" x14ac:dyDescent="0.4">
      <c r="A60">
        <v>0.64</v>
      </c>
      <c r="B60">
        <f t="shared" si="10"/>
        <v>3479.6742579585398</v>
      </c>
      <c r="C60">
        <f t="shared" si="7"/>
        <v>-34.100456954986448</v>
      </c>
      <c r="D60">
        <f t="shared" si="11"/>
        <v>3445.5738010035534</v>
      </c>
      <c r="G60">
        <v>0.64</v>
      </c>
      <c r="H60">
        <f t="shared" si="12"/>
        <v>2782.1106914948318</v>
      </c>
      <c r="I60">
        <f t="shared" si="8"/>
        <v>-32.106791015291009</v>
      </c>
      <c r="J60">
        <f t="shared" si="13"/>
        <v>2750.0039004795408</v>
      </c>
      <c r="M60">
        <v>0.64</v>
      </c>
      <c r="N60">
        <f t="shared" si="14"/>
        <v>3111.4046596329763</v>
      </c>
      <c r="O60">
        <f t="shared" si="9"/>
        <v>-32.528754351735955</v>
      </c>
      <c r="P60">
        <f t="shared" si="15"/>
        <v>3078.8759052812402</v>
      </c>
    </row>
    <row r="61" spans="1:16" x14ac:dyDescent="0.4">
      <c r="A61">
        <v>0.66</v>
      </c>
      <c r="B61">
        <f t="shared" si="10"/>
        <v>3233.0929674536069</v>
      </c>
      <c r="C61">
        <f t="shared" si="7"/>
        <v>-33.591010845577543</v>
      </c>
      <c r="D61">
        <f t="shared" si="11"/>
        <v>3199.5019566080296</v>
      </c>
      <c r="G61">
        <v>0.66</v>
      </c>
      <c r="H61">
        <f t="shared" si="12"/>
        <v>2562.4240678237329</v>
      </c>
      <c r="I61">
        <f t="shared" si="8"/>
        <v>-31.459448635553276</v>
      </c>
      <c r="J61">
        <f t="shared" si="13"/>
        <v>2530.9646191881798</v>
      </c>
      <c r="M61">
        <v>0.66</v>
      </c>
      <c r="N61">
        <f t="shared" si="14"/>
        <v>2878.2903316577999</v>
      </c>
      <c r="O61">
        <f t="shared" si="9"/>
        <v>-31.959470962545804</v>
      </c>
      <c r="P61">
        <f t="shared" si="15"/>
        <v>2846.3308606952542</v>
      </c>
    </row>
    <row r="62" spans="1:16" x14ac:dyDescent="0.4">
      <c r="A62">
        <v>0.68</v>
      </c>
      <c r="B62">
        <f t="shared" si="10"/>
        <v>3003.9852472657908</v>
      </c>
      <c r="C62">
        <f t="shared" si="7"/>
        <v>-33.089175641170144</v>
      </c>
      <c r="D62">
        <f t="shared" si="11"/>
        <v>2970.8960716246206</v>
      </c>
      <c r="G62">
        <v>0.68</v>
      </c>
      <c r="H62">
        <f t="shared" si="12"/>
        <v>2360.0847814701447</v>
      </c>
      <c r="I62">
        <f t="shared" si="8"/>
        <v>-30.82515807891442</v>
      </c>
      <c r="J62">
        <f t="shared" si="13"/>
        <v>2329.2596233912304</v>
      </c>
      <c r="M62">
        <v>0.68</v>
      </c>
      <c r="N62">
        <f t="shared" si="14"/>
        <v>2662.6415203389311</v>
      </c>
      <c r="O62">
        <f t="shared" si="9"/>
        <v>-31.400150560985125</v>
      </c>
      <c r="P62">
        <f t="shared" si="15"/>
        <v>2631.2413697779461</v>
      </c>
    </row>
    <row r="63" spans="1:16" x14ac:dyDescent="0.4">
      <c r="A63">
        <v>0.7</v>
      </c>
      <c r="B63">
        <f t="shared" si="10"/>
        <v>2791.1128620893887</v>
      </c>
      <c r="C63">
        <f t="shared" si="7"/>
        <v>-32.594837638128318</v>
      </c>
      <c r="D63">
        <f t="shared" si="11"/>
        <v>2758.5180244512603</v>
      </c>
      <c r="G63">
        <v>0.7</v>
      </c>
      <c r="H63">
        <f t="shared" si="12"/>
        <v>2173.7230170717107</v>
      </c>
      <c r="I63">
        <f t="shared" si="8"/>
        <v>-30.203656192379157</v>
      </c>
      <c r="J63">
        <f t="shared" si="13"/>
        <v>2143.5193608793315</v>
      </c>
      <c r="M63">
        <v>0.7</v>
      </c>
      <c r="N63">
        <f t="shared" si="14"/>
        <v>2463.1496648739389</v>
      </c>
      <c r="O63">
        <f t="shared" si="9"/>
        <v>-30.850618785524311</v>
      </c>
      <c r="P63">
        <f t="shared" si="15"/>
        <v>2432.2990460884148</v>
      </c>
    </row>
    <row r="64" spans="1:16" x14ac:dyDescent="0.4">
      <c r="A64">
        <v>0.72</v>
      </c>
      <c r="B64">
        <f t="shared" si="10"/>
        <v>2593.3253220905513</v>
      </c>
      <c r="C64">
        <f t="shared" si="7"/>
        <v>-32.107884831499405</v>
      </c>
      <c r="D64">
        <f t="shared" si="11"/>
        <v>2561.2174372590516</v>
      </c>
      <c r="G64">
        <v>0.72</v>
      </c>
      <c r="H64">
        <f t="shared" si="12"/>
        <v>2002.0771253836083</v>
      </c>
      <c r="I64">
        <f t="shared" si="8"/>
        <v>-29.59468512868601</v>
      </c>
      <c r="J64">
        <f t="shared" si="13"/>
        <v>1972.4824402549223</v>
      </c>
      <c r="M64">
        <v>0.72</v>
      </c>
      <c r="N64">
        <f t="shared" si="14"/>
        <v>2278.6042451543808</v>
      </c>
      <c r="O64">
        <f t="shared" si="9"/>
        <v>-30.310704326122369</v>
      </c>
      <c r="P64">
        <f t="shared" si="15"/>
        <v>2248.2935408282583</v>
      </c>
    </row>
    <row r="65" spans="1:16" x14ac:dyDescent="0.4">
      <c r="A65">
        <v>0.74</v>
      </c>
      <c r="B65">
        <f t="shared" si="10"/>
        <v>2409.553664971314</v>
      </c>
      <c r="C65">
        <f t="shared" si="7"/>
        <v>-31.628206889636381</v>
      </c>
      <c r="D65">
        <f t="shared" si="11"/>
        <v>2377.9254580816778</v>
      </c>
      <c r="G65">
        <v>0.74</v>
      </c>
      <c r="H65">
        <f t="shared" si="12"/>
        <v>1843.9850820478564</v>
      </c>
      <c r="I65">
        <f t="shared" si="8"/>
        <v>-28.997992239332206</v>
      </c>
      <c r="J65">
        <f t="shared" si="13"/>
        <v>1814.9870898085242</v>
      </c>
      <c r="M65">
        <v>0.74</v>
      </c>
      <c r="N65">
        <f t="shared" si="14"/>
        <v>2107.8854363083469</v>
      </c>
      <c r="O65">
        <f t="shared" si="9"/>
        <v>-29.780238870823005</v>
      </c>
      <c r="P65">
        <f t="shared" si="15"/>
        <v>2078.1051974375241</v>
      </c>
    </row>
    <row r="66" spans="1:16" x14ac:dyDescent="0.4">
      <c r="A66">
        <v>0.76</v>
      </c>
      <c r="B66">
        <f t="shared" si="10"/>
        <v>2238.8046786572636</v>
      </c>
      <c r="C66">
        <f t="shared" si="7"/>
        <v>-31.15569512919944</v>
      </c>
      <c r="D66">
        <f t="shared" si="11"/>
        <v>2207.648983528064</v>
      </c>
      <c r="G66">
        <v>0.76</v>
      </c>
      <c r="H66">
        <f t="shared" si="12"/>
        <v>1698.3766208125087</v>
      </c>
      <c r="I66">
        <f t="shared" si="8"/>
        <v>-28.413329969755463</v>
      </c>
      <c r="J66">
        <f t="shared" si="13"/>
        <v>1669.9632908427532</v>
      </c>
      <c r="M66">
        <v>0.76</v>
      </c>
      <c r="N66">
        <f t="shared" si="14"/>
        <v>1949.9573135833414</v>
      </c>
      <c r="O66">
        <f t="shared" si="9"/>
        <v>-29.259057053285339</v>
      </c>
      <c r="P66">
        <f t="shared" si="15"/>
        <v>1920.6982565300561</v>
      </c>
    </row>
    <row r="67" spans="1:16" x14ac:dyDescent="0.4">
      <c r="A67">
        <v>0.78</v>
      </c>
      <c r="B67">
        <f t="shared" si="10"/>
        <v>2080.1555333847809</v>
      </c>
      <c r="C67">
        <f t="shared" si="7"/>
        <v>-30.690242490530924</v>
      </c>
      <c r="D67">
        <f t="shared" si="11"/>
        <v>2049.4652908942498</v>
      </c>
      <c r="G67">
        <v>0.78</v>
      </c>
      <c r="H67">
        <f t="shared" si="12"/>
        <v>1564.2659879434186</v>
      </c>
      <c r="I67">
        <f t="shared" si="8"/>
        <v>-27.840455756629169</v>
      </c>
      <c r="J67">
        <f t="shared" si="13"/>
        <v>1536.4255321867895</v>
      </c>
      <c r="M67">
        <v>0.78</v>
      </c>
      <c r="N67">
        <f t="shared" si="14"/>
        <v>1803.8615663365413</v>
      </c>
      <c r="O67">
        <f t="shared" si="9"/>
        <v>-28.746996401232959</v>
      </c>
      <c r="P67">
        <f t="shared" si="15"/>
        <v>1775.1145699353083</v>
      </c>
    </row>
    <row r="68" spans="1:16" x14ac:dyDescent="0.4">
      <c r="A68">
        <v>0.8</v>
      </c>
      <c r="B68">
        <f t="shared" si="10"/>
        <v>1932.7487941764064</v>
      </c>
      <c r="C68">
        <f t="shared" si="7"/>
        <v>-30.231743513398289</v>
      </c>
      <c r="D68">
        <f t="shared" si="11"/>
        <v>1902.5170506630081</v>
      </c>
      <c r="G68">
        <v>0.8</v>
      </c>
      <c r="H68">
        <f t="shared" si="12"/>
        <v>1440.7452687767134</v>
      </c>
      <c r="I68">
        <f t="shared" si="8"/>
        <v>-27.279131927228207</v>
      </c>
      <c r="J68">
        <f t="shared" si="13"/>
        <v>1413.4661368494851</v>
      </c>
      <c r="M68">
        <v>0.8</v>
      </c>
      <c r="N68">
        <f t="shared" si="14"/>
        <v>1668.7116829888748</v>
      </c>
      <c r="O68">
        <f t="shared" si="9"/>
        <v>-28.243897285805041</v>
      </c>
      <c r="P68">
        <f t="shared" si="15"/>
        <v>1640.4677857030697</v>
      </c>
    </row>
    <row r="69" spans="1:16" x14ac:dyDescent="0.4">
      <c r="A69">
        <v>0.82</v>
      </c>
      <c r="B69">
        <f t="shared" si="10"/>
        <v>1795.7877867488146</v>
      </c>
      <c r="C69">
        <f t="shared" si="7"/>
        <v>-29.780094313099344</v>
      </c>
      <c r="D69">
        <f t="shared" si="11"/>
        <v>1766.0076924357152</v>
      </c>
      <c r="G69">
        <v>0.82</v>
      </c>
      <c r="H69">
        <f t="shared" si="12"/>
        <v>1326.9782412334635</v>
      </c>
      <c r="I69">
        <f t="shared" si="8"/>
        <v>-26.729125600823881</v>
      </c>
      <c r="J69">
        <f t="shared" si="13"/>
        <v>1300.2491156326396</v>
      </c>
      <c r="M69">
        <v>0.82</v>
      </c>
      <c r="N69">
        <f t="shared" si="14"/>
        <v>1543.6875716570626</v>
      </c>
      <c r="O69">
        <f t="shared" si="9"/>
        <v>-27.749602871793975</v>
      </c>
      <c r="P69">
        <f t="shared" si="15"/>
        <v>1515.9379687852686</v>
      </c>
    </row>
    <row r="70" spans="1:16" x14ac:dyDescent="0.4">
      <c r="A70">
        <v>0.84</v>
      </c>
      <c r="B70">
        <f t="shared" si="10"/>
        <v>1668.5322918079476</v>
      </c>
      <c r="C70">
        <f t="shared" si="7"/>
        <v>-29.335192556924486</v>
      </c>
      <c r="D70">
        <f t="shared" si="11"/>
        <v>1639.197099251023</v>
      </c>
      <c r="G70">
        <v>0.84</v>
      </c>
      <c r="H70">
        <f t="shared" si="12"/>
        <v>1222.1947146855096</v>
      </c>
      <c r="I70">
        <f t="shared" si="8"/>
        <v>-26.190208592066885</v>
      </c>
      <c r="J70">
        <f t="shared" si="13"/>
        <v>1196.0045060934426</v>
      </c>
      <c r="M70">
        <v>0.84</v>
      </c>
      <c r="N70">
        <f t="shared" si="14"/>
        <v>1428.0305838215718</v>
      </c>
      <c r="O70">
        <f t="shared" si="9"/>
        <v>-27.263959068753852</v>
      </c>
      <c r="P70">
        <f t="shared" si="15"/>
        <v>1400.766624752818</v>
      </c>
    </row>
    <row r="71" spans="1:16" x14ac:dyDescent="0.4">
      <c r="A71">
        <v>0.86</v>
      </c>
      <c r="B71">
        <f t="shared" si="10"/>
        <v>1550.2945444607219</v>
      </c>
      <c r="C71">
        <f t="shared" si="7"/>
        <v>-28.896937440970667</v>
      </c>
      <c r="D71">
        <f t="shared" si="11"/>
        <v>1521.3976070197511</v>
      </c>
      <c r="G71">
        <v>0.86</v>
      </c>
      <c r="H71">
        <f t="shared" si="12"/>
        <v>1125.6853158471572</v>
      </c>
      <c r="I71">
        <f t="shared" si="8"/>
        <v>-25.662157316318339</v>
      </c>
      <c r="J71">
        <f t="shared" si="13"/>
        <v>1100.0231585308388</v>
      </c>
      <c r="M71">
        <v>0.86</v>
      </c>
      <c r="N71">
        <f t="shared" si="14"/>
        <v>1321.0389108339659</v>
      </c>
      <c r="O71">
        <f t="shared" si="9"/>
        <v>-26.786814482964534</v>
      </c>
      <c r="P71">
        <f t="shared" si="15"/>
        <v>1294.2520963510015</v>
      </c>
    </row>
    <row r="72" spans="1:16" x14ac:dyDescent="0.4">
      <c r="A72">
        <v>0.880000000000001</v>
      </c>
      <c r="B72">
        <f t="shared" si="10"/>
        <v>1440.4355171217182</v>
      </c>
      <c r="C72">
        <f t="shared" si="7"/>
        <v>-28.465229667301575</v>
      </c>
      <c r="D72">
        <f t="shared" si="11"/>
        <v>1411.9702874544166</v>
      </c>
      <c r="G72">
        <v>0.880000000000001</v>
      </c>
      <c r="H72">
        <f t="shared" si="12"/>
        <v>1036.7966863937636</v>
      </c>
      <c r="I72">
        <f t="shared" si="8"/>
        <v>-25.144752696889416</v>
      </c>
      <c r="J72">
        <f t="shared" si="13"/>
        <v>1011.6519336968742</v>
      </c>
      <c r="M72">
        <v>0.880000000000001</v>
      </c>
      <c r="N72">
        <f t="shared" si="14"/>
        <v>1222.0633253296185</v>
      </c>
      <c r="O72">
        <f t="shared" si="9"/>
        <v>-26.3180203702365</v>
      </c>
      <c r="P72">
        <f t="shared" si="15"/>
        <v>1195.7453049593819</v>
      </c>
    </row>
    <row r="73" spans="1:16" x14ac:dyDescent="0.4">
      <c r="A73">
        <v>0.90000000000000102</v>
      </c>
      <c r="B73">
        <f t="shared" si="10"/>
        <v>1338.3614658254946</v>
      </c>
      <c r="C73">
        <f t="shared" si="7"/>
        <v>-28.039971421449337</v>
      </c>
      <c r="D73">
        <f t="shared" si="11"/>
        <v>1310.3214944040453</v>
      </c>
      <c r="G73">
        <v>0.90000000000000102</v>
      </c>
      <c r="H73">
        <f t="shared" si="12"/>
        <v>954.92705979567597</v>
      </c>
      <c r="I73">
        <f t="shared" si="8"/>
        <v>-24.637780074151458</v>
      </c>
      <c r="J73">
        <f t="shared" si="13"/>
        <v>930.28927972152451</v>
      </c>
      <c r="M73">
        <v>0.90000000000000102</v>
      </c>
      <c r="N73">
        <f t="shared" si="14"/>
        <v>1130.5032417045841</v>
      </c>
      <c r="O73">
        <f t="shared" si="9"/>
        <v>-25.857430589541643</v>
      </c>
      <c r="P73">
        <f t="shared" si="15"/>
        <v>1104.6458111150425</v>
      </c>
    </row>
    <row r="74" spans="1:16" x14ac:dyDescent="0.4">
      <c r="A74">
        <v>0.92000000000000104</v>
      </c>
      <c r="B74">
        <f t="shared" si="10"/>
        <v>1243.5207212786388</v>
      </c>
      <c r="C74">
        <f t="shared" si="7"/>
        <v>-27.621066350251894</v>
      </c>
      <c r="D74">
        <f t="shared" si="11"/>
        <v>1215.899654928387</v>
      </c>
      <c r="G74">
        <v>0.92000000000000104</v>
      </c>
      <c r="H74">
        <f t="shared" si="12"/>
        <v>879.52218742305172</v>
      </c>
      <c r="I74">
        <f t="shared" si="8"/>
        <v>-24.141029116478343</v>
      </c>
      <c r="J74">
        <f t="shared" si="13"/>
        <v>855.38115830657341</v>
      </c>
      <c r="M74">
        <v>0.92000000000000104</v>
      </c>
      <c r="N74">
        <f t="shared" si="14"/>
        <v>1045.8030717515026</v>
      </c>
      <c r="O74">
        <f t="shared" si="9"/>
        <v>-25.404901557455368</v>
      </c>
      <c r="P74">
        <f t="shared" si="15"/>
        <v>1020.3981701940472</v>
      </c>
    </row>
    <row r="75" spans="1:16" x14ac:dyDescent="0.4">
      <c r="A75">
        <v>0.94000000000000095</v>
      </c>
      <c r="B75">
        <f t="shared" si="10"/>
        <v>1155.4007073085963</v>
      </c>
      <c r="C75">
        <f t="shared" si="7"/>
        <v>-27.208419540021886</v>
      </c>
      <c r="D75">
        <f t="shared" si="11"/>
        <v>1128.1922877685745</v>
      </c>
      <c r="G75">
        <v>0.94000000000000095</v>
      </c>
      <c r="H75">
        <f t="shared" si="12"/>
        <v>810.07158634183781</v>
      </c>
      <c r="I75">
        <f t="shared" si="8"/>
        <v>-23.654293732984659</v>
      </c>
      <c r="J75">
        <f t="shared" si="13"/>
        <v>786.41729260885313</v>
      </c>
      <c r="M75">
        <v>0.94000000000000095</v>
      </c>
      <c r="N75">
        <f t="shared" si="14"/>
        <v>967.44885334055527</v>
      </c>
      <c r="O75">
        <f t="shared" si="9"/>
        <v>-24.960292203396346</v>
      </c>
      <c r="P75">
        <f t="shared" si="15"/>
        <v>942.48856113715897</v>
      </c>
    </row>
    <row r="76" spans="1:16" x14ac:dyDescent="0.4">
      <c r="A76">
        <v>0.96000000000000096</v>
      </c>
      <c r="B76">
        <f t="shared" si="10"/>
        <v>1073.5251705951077</v>
      </c>
      <c r="C76">
        <f t="shared" si="7"/>
        <v>-26.801937495041475</v>
      </c>
      <c r="D76">
        <f t="shared" si="11"/>
        <v>1046.7232331000662</v>
      </c>
      <c r="G76">
        <v>0.96000000000000096</v>
      </c>
      <c r="H76">
        <f t="shared" si="12"/>
        <v>746.10508339881142</v>
      </c>
      <c r="I76">
        <f t="shared" si="8"/>
        <v>-23.177371988023189</v>
      </c>
      <c r="J76">
        <f t="shared" si="13"/>
        <v>722.92771141078822</v>
      </c>
      <c r="M76">
        <v>0.96000000000000096</v>
      </c>
      <c r="N76">
        <f t="shared" si="14"/>
        <v>894.96513168814931</v>
      </c>
      <c r="O76">
        <f t="shared" si="9"/>
        <v>-24.523463925649303</v>
      </c>
      <c r="P76">
        <f t="shared" si="15"/>
        <v>870.44166776250006</v>
      </c>
    </row>
    <row r="77" spans="1:16" x14ac:dyDescent="0.4">
      <c r="A77">
        <v>0.98000000000000098</v>
      </c>
      <c r="B77">
        <f t="shared" si="10"/>
        <v>997.45160671210022</v>
      </c>
      <c r="C77">
        <f t="shared" si="7"/>
        <v>-26.401528116378508</v>
      </c>
      <c r="D77">
        <f t="shared" si="11"/>
        <v>971.05007859572174</v>
      </c>
      <c r="G77">
        <v>0.98000000000000098</v>
      </c>
      <c r="H77">
        <f t="shared" si="12"/>
        <v>687.18963219954242</v>
      </c>
      <c r="I77">
        <f t="shared" si="8"/>
        <v>-22.710066017406309</v>
      </c>
      <c r="J77">
        <f t="shared" si="13"/>
        <v>664.47956618213607</v>
      </c>
      <c r="M77">
        <v>0.98000000000000098</v>
      </c>
      <c r="N77">
        <f t="shared" si="14"/>
        <v>827.9120742888897</v>
      </c>
      <c r="O77">
        <f t="shared" si="9"/>
        <v>-24.094280548157617</v>
      </c>
      <c r="P77">
        <f t="shared" si="15"/>
        <v>803.8177937407321</v>
      </c>
    </row>
    <row r="78" spans="1:16" x14ac:dyDescent="0.4">
      <c r="A78">
        <v>1</v>
      </c>
      <c r="B78">
        <f t="shared" si="10"/>
        <v>926.76886856879935</v>
      </c>
      <c r="C78">
        <f t="shared" si="7"/>
        <v>-26.007100681019139</v>
      </c>
      <c r="D78">
        <f t="shared" si="11"/>
        <v>900.76176788778025</v>
      </c>
      <c r="G78">
        <v>1</v>
      </c>
      <c r="H78">
        <f t="shared" si="12"/>
        <v>632.92638143054467</v>
      </c>
      <c r="I78">
        <f t="shared" si="8"/>
        <v>-22.25218194631659</v>
      </c>
      <c r="J78">
        <f t="shared" si="13"/>
        <v>610.6741994842281</v>
      </c>
      <c r="M78">
        <v>1</v>
      </c>
      <c r="N78">
        <f t="shared" si="14"/>
        <v>765.88280200415113</v>
      </c>
      <c r="O78">
        <f t="shared" si="9"/>
        <v>-23.672608278072037</v>
      </c>
      <c r="P78">
        <f t="shared" si="15"/>
        <v>742.21019372607907</v>
      </c>
    </row>
    <row r="79" spans="1:16" x14ac:dyDescent="0.4">
      <c r="A79">
        <v>1.02</v>
      </c>
      <c r="B79">
        <f t="shared" si="10"/>
        <v>861.09494432464862</v>
      </c>
      <c r="C79">
        <f t="shared" si="7"/>
        <v>-25.618565821312114</v>
      </c>
      <c r="D79">
        <f t="shared" si="11"/>
        <v>835.47637850333649</v>
      </c>
      <c r="G79">
        <v>1.02</v>
      </c>
      <c r="H79">
        <f t="shared" si="12"/>
        <v>582.94797467846411</v>
      </c>
      <c r="I79">
        <f t="shared" si="8"/>
        <v>-21.803529808872351</v>
      </c>
      <c r="J79">
        <f t="shared" si="13"/>
        <v>561.14444486959178</v>
      </c>
      <c r="M79">
        <v>1.02</v>
      </c>
      <c r="N79">
        <f t="shared" si="14"/>
        <v>708.50092011225956</v>
      </c>
      <c r="O79">
        <f t="shared" si="9"/>
        <v>-23.258315664042321</v>
      </c>
      <c r="P79">
        <f t="shared" si="15"/>
        <v>685.24260444821721</v>
      </c>
    </row>
    <row r="80" spans="1:16" x14ac:dyDescent="0.4">
      <c r="A80">
        <v>1.04</v>
      </c>
      <c r="B80">
        <f t="shared" si="10"/>
        <v>800.07489276861315</v>
      </c>
      <c r="C80">
        <f t="shared" si="7"/>
        <v>-25.235835504720434</v>
      </c>
      <c r="D80">
        <f t="shared" si="11"/>
        <v>774.83905726389276</v>
      </c>
      <c r="G80">
        <v>1.04</v>
      </c>
      <c r="H80">
        <f t="shared" si="12"/>
        <v>536.91606346640219</v>
      </c>
      <c r="I80">
        <f t="shared" si="8"/>
        <v>-21.363923469315203</v>
      </c>
      <c r="J80">
        <f t="shared" si="13"/>
        <v>515.55213999708701</v>
      </c>
      <c r="M80">
        <v>1.04</v>
      </c>
      <c r="N80">
        <f t="shared" si="14"/>
        <v>655.41823433867626</v>
      </c>
      <c r="O80">
        <f t="shared" si="9"/>
        <v>-22.851273555238873</v>
      </c>
      <c r="P80">
        <f t="shared" si="15"/>
        <v>632.56696078343737</v>
      </c>
    </row>
    <row r="81" spans="1:16" x14ac:dyDescent="0.4">
      <c r="A81">
        <v>1.06</v>
      </c>
      <c r="B81">
        <f t="shared" si="10"/>
        <v>743.37892500431428</v>
      </c>
      <c r="C81">
        <f t="shared" si="7"/>
        <v>-24.858823013875121</v>
      </c>
      <c r="D81">
        <f t="shared" si="11"/>
        <v>718.52010199043912</v>
      </c>
      <c r="G81">
        <v>1.06</v>
      </c>
      <c r="H81">
        <f t="shared" si="12"/>
        <v>494.51901667084996</v>
      </c>
      <c r="I81">
        <f t="shared" si="8"/>
        <v>-20.933180544786403</v>
      </c>
      <c r="J81">
        <f t="shared" si="13"/>
        <v>473.58583612606355</v>
      </c>
      <c r="M81">
        <v>1.06</v>
      </c>
      <c r="N81">
        <f t="shared" si="14"/>
        <v>606.31263800696718</v>
      </c>
      <c r="O81">
        <f t="shared" si="9"/>
        <v>-22.451355061091462</v>
      </c>
      <c r="P81">
        <f t="shared" si="15"/>
        <v>583.8612829458757</v>
      </c>
    </row>
    <row r="82" spans="1:16" x14ac:dyDescent="0.4">
      <c r="A82">
        <v>1.08</v>
      </c>
      <c r="B82">
        <f t="shared" si="10"/>
        <v>690.70062207337503</v>
      </c>
      <c r="C82">
        <f t="shared" si="7"/>
        <v>-24.487442926927304</v>
      </c>
      <c r="D82">
        <f t="shared" si="11"/>
        <v>666.21317914644771</v>
      </c>
      <c r="G82">
        <v>1.08</v>
      </c>
      <c r="H82">
        <f t="shared" si="12"/>
        <v>455.46981081225857</v>
      </c>
      <c r="I82">
        <f t="shared" si="8"/>
        <v>-20.511122329660257</v>
      </c>
      <c r="J82">
        <f t="shared" si="13"/>
        <v>434.95868848259829</v>
      </c>
      <c r="M82">
        <v>1.08</v>
      </c>
      <c r="N82">
        <f t="shared" si="14"/>
        <v>560.88615748979737</v>
      </c>
      <c r="O82">
        <f t="shared" si="9"/>
        <v>-22.058435511732597</v>
      </c>
      <c r="P82">
        <f t="shared" si="15"/>
        <v>538.8277219780648</v>
      </c>
    </row>
    <row r="83" spans="1:16" x14ac:dyDescent="0.4">
      <c r="A83">
        <v>1.1000000000000001</v>
      </c>
      <c r="B83">
        <f t="shared" si="10"/>
        <v>641.75527888388683</v>
      </c>
      <c r="C83">
        <f t="shared" si="7"/>
        <v>-24.121611098193668</v>
      </c>
      <c r="D83">
        <f t="shared" si="11"/>
        <v>617.63366778569321</v>
      </c>
      <c r="G83">
        <v>1.1000000000000001</v>
      </c>
      <c r="H83">
        <f t="shared" si="12"/>
        <v>419.50408693673035</v>
      </c>
      <c r="I83">
        <f t="shared" si="8"/>
        <v>-20.097573721403187</v>
      </c>
      <c r="J83">
        <f t="shared" si="13"/>
        <v>399.40651321532715</v>
      </c>
      <c r="M83">
        <v>1.1000000000000001</v>
      </c>
      <c r="N83">
        <f t="shared" si="14"/>
        <v>518.863144099686</v>
      </c>
      <c r="O83">
        <f t="shared" si="9"/>
        <v>-21.672392419133171</v>
      </c>
      <c r="P83">
        <f t="shared" si="15"/>
        <v>497.19075168055281</v>
      </c>
    </row>
    <row r="84" spans="1:16" x14ac:dyDescent="0.4">
      <c r="A84">
        <v>1.1200000000000001</v>
      </c>
      <c r="B84">
        <f t="shared" si="10"/>
        <v>596.2783654936153</v>
      </c>
      <c r="C84">
        <f t="shared" si="7"/>
        <v>-23.761244639091061</v>
      </c>
      <c r="D84">
        <f t="shared" si="11"/>
        <v>572.51712085452425</v>
      </c>
      <c r="G84">
        <v>1.1200000000000001</v>
      </c>
      <c r="H84">
        <f t="shared" si="12"/>
        <v>386.37836093413159</v>
      </c>
      <c r="I84">
        <f t="shared" si="8"/>
        <v>-19.692363147927566</v>
      </c>
      <c r="J84">
        <f t="shared" si="13"/>
        <v>366.68599778620404</v>
      </c>
      <c r="M84">
        <v>1.1200000000000001</v>
      </c>
      <c r="N84">
        <f t="shared" si="14"/>
        <v>479.98860144789433</v>
      </c>
      <c r="O84">
        <f t="shared" si="9"/>
        <v>-21.293105438918253</v>
      </c>
      <c r="P84">
        <f t="shared" si="15"/>
        <v>458.69549600897608</v>
      </c>
    </row>
    <row r="85" spans="1:16" x14ac:dyDescent="0.4">
      <c r="A85">
        <v>1.1399999999999999</v>
      </c>
      <c r="B85">
        <f t="shared" si="10"/>
        <v>554.0240974317984</v>
      </c>
      <c r="C85">
        <f t="shared" si="7"/>
        <v>-23.406261899356021</v>
      </c>
      <c r="D85">
        <f t="shared" si="11"/>
        <v>530.61783553244243</v>
      </c>
      <c r="G85">
        <v>1.1399999999999999</v>
      </c>
      <c r="H85">
        <f t="shared" si="12"/>
        <v>355.8683751766693</v>
      </c>
      <c r="I85">
        <f t="shared" si="8"/>
        <v>-19.295322496410325</v>
      </c>
      <c r="J85">
        <f t="shared" si="13"/>
        <v>336.57305268025897</v>
      </c>
      <c r="M85">
        <v>1.1399999999999999</v>
      </c>
      <c r="N85">
        <f t="shared" si="14"/>
        <v>444.02663812182993</v>
      </c>
      <c r="O85">
        <f t="shared" si="9"/>
        <v>-20.920456332851174</v>
      </c>
      <c r="P85">
        <f t="shared" si="15"/>
        <v>423.10618178897874</v>
      </c>
    </row>
    <row r="86" spans="1:16" x14ac:dyDescent="0.4">
      <c r="A86">
        <v>1.1599999999999999</v>
      </c>
      <c r="B86">
        <f t="shared" si="10"/>
        <v>514.7641073326937</v>
      </c>
      <c r="C86">
        <f t="shared" si="7"/>
        <v>-23.056582448544763</v>
      </c>
      <c r="D86">
        <f t="shared" si="11"/>
        <v>491.70752488414894</v>
      </c>
      <c r="G86">
        <v>1.1599999999999999</v>
      </c>
      <c r="H86">
        <f t="shared" si="12"/>
        <v>327.76758031869156</v>
      </c>
      <c r="I86">
        <f t="shared" si="8"/>
        <v>-18.906287043546634</v>
      </c>
      <c r="J86">
        <f t="shared" si="13"/>
        <v>308.86129327514493</v>
      </c>
      <c r="M86">
        <v>1.1599999999999999</v>
      </c>
      <c r="N86">
        <f t="shared" si="14"/>
        <v>410.75903629177577</v>
      </c>
      <c r="O86">
        <f t="shared" si="9"/>
        <v>-20.554328931974105</v>
      </c>
      <c r="P86">
        <f t="shared" si="15"/>
        <v>390.20470735980166</v>
      </c>
    </row>
    <row r="87" spans="1:16" x14ac:dyDescent="0.4">
      <c r="A87">
        <v>1.18</v>
      </c>
      <c r="B87">
        <f t="shared" si="10"/>
        <v>478.28621070159301</v>
      </c>
      <c r="C87">
        <f t="shared" si="7"/>
        <v>-22.712127057809621</v>
      </c>
      <c r="D87">
        <f t="shared" si="11"/>
        <v>455.57408364378341</v>
      </c>
      <c r="G87">
        <v>1.18</v>
      </c>
      <c r="H87">
        <f t="shared" si="12"/>
        <v>301.88573697967968</v>
      </c>
      <c r="I87">
        <f t="shared" si="8"/>
        <v>-18.525095387209955</v>
      </c>
      <c r="J87">
        <f t="shared" si="13"/>
        <v>283.36064159246973</v>
      </c>
      <c r="M87">
        <v>1.18</v>
      </c>
      <c r="N87">
        <f t="shared" si="14"/>
        <v>379.98392756124423</v>
      </c>
      <c r="O87">
        <f t="shared" si="9"/>
        <v>-20.194609100393819</v>
      </c>
      <c r="P87">
        <f t="shared" si="15"/>
        <v>359.78931846085038</v>
      </c>
    </row>
    <row r="88" spans="1:16" x14ac:dyDescent="0.4">
      <c r="A88">
        <v>1.2</v>
      </c>
      <c r="B88">
        <f t="shared" si="10"/>
        <v>444.39325914275918</v>
      </c>
      <c r="C88">
        <f t="shared" si="7"/>
        <v>-22.372817681947733</v>
      </c>
      <c r="D88">
        <f t="shared" si="11"/>
        <v>422.02044146081147</v>
      </c>
      <c r="G88">
        <v>1.2</v>
      </c>
      <c r="H88">
        <f t="shared" si="12"/>
        <v>278.04762784395257</v>
      </c>
      <c r="I88">
        <f t="shared" si="8"/>
        <v>-18.151589379489845</v>
      </c>
      <c r="J88">
        <f t="shared" si="13"/>
        <v>259.89603846446272</v>
      </c>
      <c r="M88">
        <v>1.2</v>
      </c>
      <c r="N88">
        <f t="shared" si="14"/>
        <v>351.51456802597363</v>
      </c>
      <c r="O88">
        <f t="shared" si="9"/>
        <v>-19.84118469970112</v>
      </c>
      <c r="P88">
        <f t="shared" si="15"/>
        <v>331.67338332627253</v>
      </c>
    </row>
    <row r="89" spans="1:16" x14ac:dyDescent="0.4">
      <c r="A89">
        <v>1.22</v>
      </c>
      <c r="B89">
        <f t="shared" si="10"/>
        <v>412.90207485144492</v>
      </c>
      <c r="C89">
        <f t="shared" si="7"/>
        <v>-22.038577441717862</v>
      </c>
      <c r="D89">
        <f t="shared" si="11"/>
        <v>390.86349740972707</v>
      </c>
      <c r="G89">
        <v>1.22</v>
      </c>
      <c r="H89">
        <f t="shared" si="12"/>
        <v>256.09187145815065</v>
      </c>
      <c r="I89">
        <f t="shared" si="8"/>
        <v>-17.785614061079951</v>
      </c>
      <c r="J89">
        <f t="shared" si="13"/>
        <v>238.30625739707071</v>
      </c>
      <c r="M89">
        <v>1.22</v>
      </c>
      <c r="N89">
        <f t="shared" si="14"/>
        <v>325.17820510861412</v>
      </c>
      <c r="O89">
        <f t="shared" si="9"/>
        <v>-19.493945554013067</v>
      </c>
      <c r="P89">
        <f t="shared" si="15"/>
        <v>305.68425955460106</v>
      </c>
    </row>
    <row r="90" spans="1:16" x14ac:dyDescent="0.4">
      <c r="A90">
        <v>1.24</v>
      </c>
      <c r="B90">
        <f t="shared" si="10"/>
        <v>383.64246061135697</v>
      </c>
      <c r="C90">
        <f t="shared" si="7"/>
        <v>-21.709330606421481</v>
      </c>
      <c r="D90">
        <f t="shared" si="11"/>
        <v>361.93313000493549</v>
      </c>
      <c r="G90">
        <v>1.24</v>
      </c>
      <c r="H90">
        <f t="shared" si="12"/>
        <v>235.86982969602857</v>
      </c>
      <c r="I90">
        <f t="shared" si="8"/>
        <v>-17.427017596988804</v>
      </c>
      <c r="J90">
        <f t="shared" si="13"/>
        <v>218.44281209903977</v>
      </c>
      <c r="M90">
        <v>1.24</v>
      </c>
      <c r="N90">
        <f t="shared" si="14"/>
        <v>300.8150292930294</v>
      </c>
      <c r="O90">
        <f t="shared" si="9"/>
        <v>-19.152783415626903</v>
      </c>
      <c r="P90">
        <f t="shared" si="15"/>
        <v>281.66224587740248</v>
      </c>
    </row>
    <row r="91" spans="1:16" x14ac:dyDescent="0.4">
      <c r="A91">
        <v>1.26</v>
      </c>
      <c r="B91">
        <f t="shared" si="10"/>
        <v>356.45627994698253</v>
      </c>
      <c r="C91">
        <f t="shared" si="7"/>
        <v>-21.385002576743986</v>
      </c>
      <c r="D91">
        <f t="shared" si="11"/>
        <v>335.07127737023853</v>
      </c>
      <c r="G91">
        <v>1.26</v>
      </c>
      <c r="H91">
        <f t="shared" si="12"/>
        <v>217.24460149421466</v>
      </c>
      <c r="I91">
        <f t="shared" si="8"/>
        <v>-17.075651213546948</v>
      </c>
      <c r="J91">
        <f t="shared" si="13"/>
        <v>200.16895028066773</v>
      </c>
      <c r="M91">
        <v>1.26</v>
      </c>
      <c r="N91">
        <f t="shared" si="14"/>
        <v>278.27720439732849</v>
      </c>
      <c r="O91">
        <f t="shared" si="9"/>
        <v>-18.817591931275125</v>
      </c>
      <c r="P91">
        <f t="shared" si="15"/>
        <v>259.45961246605339</v>
      </c>
    </row>
    <row r="92" spans="1:16" x14ac:dyDescent="0.4">
      <c r="A92">
        <v>1.28</v>
      </c>
      <c r="B92">
        <f t="shared" si="10"/>
        <v>331.19660245938951</v>
      </c>
      <c r="C92">
        <f t="shared" si="7"/>
        <v>-21.065519867852359</v>
      </c>
      <c r="D92">
        <f t="shared" si="11"/>
        <v>310.13108259153717</v>
      </c>
      <c r="G92">
        <v>1.28</v>
      </c>
      <c r="H92">
        <f t="shared" si="12"/>
        <v>200.0900960466281</v>
      </c>
      <c r="I92">
        <f t="shared" si="8"/>
        <v>-16.731369136683995</v>
      </c>
      <c r="J92">
        <f t="shared" si="13"/>
        <v>183.3587269099441</v>
      </c>
      <c r="M92">
        <v>1.28</v>
      </c>
      <c r="N92">
        <f t="shared" si="14"/>
        <v>257.42797050129593</v>
      </c>
      <c r="O92">
        <f t="shared" si="9"/>
        <v>-18.488266608971127</v>
      </c>
      <c r="P92">
        <f t="shared" si="15"/>
        <v>238.93970389232481</v>
      </c>
    </row>
    <row r="93" spans="1:16" x14ac:dyDescent="0.4">
      <c r="A93">
        <v>1.3</v>
      </c>
      <c r="B93">
        <f t="shared" si="10"/>
        <v>307.7269097263698</v>
      </c>
      <c r="C93">
        <f t="shared" si="7"/>
        <v>-20.750810092745251</v>
      </c>
      <c r="D93">
        <f t="shared" si="11"/>
        <v>286.97609963362453</v>
      </c>
      <c r="G93">
        <v>1.3</v>
      </c>
      <c r="H93">
        <f t="shared" si="12"/>
        <v>184.29017918318681</v>
      </c>
      <c r="I93">
        <f t="shared" si="8"/>
        <v>-16.39402853145025</v>
      </c>
      <c r="J93">
        <f t="shared" si="13"/>
        <v>167.89615065173655</v>
      </c>
      <c r="M93">
        <v>1.3</v>
      </c>
      <c r="N93">
        <f t="shared" si="14"/>
        <v>238.14081408477873</v>
      </c>
      <c r="O93">
        <f t="shared" si="9"/>
        <v>-18.164704785435013</v>
      </c>
      <c r="P93">
        <f t="shared" si="15"/>
        <v>219.9761092993437</v>
      </c>
    </row>
    <row r="94" spans="1:16" x14ac:dyDescent="0.4">
      <c r="A94">
        <v>1.32</v>
      </c>
      <c r="B94">
        <f t="shared" si="10"/>
        <v>285.92035747514313</v>
      </c>
      <c r="C94">
        <f t="shared" si="7"/>
        <v>-20.440801945851902</v>
      </c>
      <c r="D94">
        <f t="shared" si="11"/>
        <v>265.47955552929125</v>
      </c>
      <c r="G94">
        <v>1.32</v>
      </c>
      <c r="H94">
        <f t="shared" si="12"/>
        <v>169.73788715387761</v>
      </c>
      <c r="I94">
        <f t="shared" si="8"/>
        <v>-16.063489442757664</v>
      </c>
      <c r="J94">
        <f t="shared" si="13"/>
        <v>153.67439771111995</v>
      </c>
      <c r="M94">
        <v>1.32</v>
      </c>
      <c r="N94">
        <f t="shared" si="14"/>
        <v>220.29870034140501</v>
      </c>
      <c r="O94">
        <f t="shared" si="9"/>
        <v>-17.846805594089588</v>
      </c>
      <c r="P94">
        <f t="shared" si="15"/>
        <v>202.45189474731541</v>
      </c>
    </row>
    <row r="95" spans="1:16" x14ac:dyDescent="0.4">
      <c r="A95">
        <v>1.34</v>
      </c>
      <c r="B95">
        <f t="shared" si="10"/>
        <v>265.65909003995102</v>
      </c>
      <c r="C95">
        <f t="shared" si="7"/>
        <v>-20.135425186875963</v>
      </c>
      <c r="D95">
        <f t="shared" si="11"/>
        <v>245.52366485307505</v>
      </c>
      <c r="G95">
        <v>1.34</v>
      </c>
      <c r="H95">
        <f t="shared" si="12"/>
        <v>156.33470249559005</v>
      </c>
      <c r="I95">
        <f t="shared" si="8"/>
        <v>-15.739614737315614</v>
      </c>
      <c r="J95">
        <f t="shared" si="13"/>
        <v>140.59508775827445</v>
      </c>
      <c r="M95">
        <v>1.34</v>
      </c>
      <c r="N95">
        <f t="shared" si="14"/>
        <v>203.79336300931115</v>
      </c>
      <c r="O95">
        <f t="shared" si="9"/>
        <v>-17.534469933616364</v>
      </c>
      <c r="P95">
        <f t="shared" si="15"/>
        <v>186.2588930756948</v>
      </c>
    </row>
    <row r="96" spans="1:16" x14ac:dyDescent="0.4">
      <c r="A96">
        <v>1.36</v>
      </c>
      <c r="B96">
        <f t="shared" si="10"/>
        <v>246.83360339947225</v>
      </c>
      <c r="C96">
        <f t="shared" si="7"/>
        <v>-19.834610624880838</v>
      </c>
      <c r="D96">
        <f t="shared" si="11"/>
        <v>226.99899277459141</v>
      </c>
      <c r="G96">
        <v>1.36</v>
      </c>
      <c r="H96">
        <f t="shared" si="12"/>
        <v>143.98988707941103</v>
      </c>
      <c r="I96">
        <f t="shared" si="8"/>
        <v>-15.422270046737326</v>
      </c>
      <c r="J96">
        <f t="shared" si="13"/>
        <v>128.5676170326737</v>
      </c>
      <c r="M96">
        <v>1.36</v>
      </c>
      <c r="N96">
        <f t="shared" si="14"/>
        <v>188.52464740954741</v>
      </c>
      <c r="O96">
        <f t="shared" si="9"/>
        <v>-17.227600437061884</v>
      </c>
      <c r="P96">
        <f t="shared" si="15"/>
        <v>171.29704697248553</v>
      </c>
    </row>
    <row r="97" spans="1:16" x14ac:dyDescent="0.4">
      <c r="A97">
        <v>1.38</v>
      </c>
      <c r="B97">
        <f t="shared" si="10"/>
        <v>229.34215335152115</v>
      </c>
      <c r="C97">
        <f t="shared" si="7"/>
        <v>-19.538290102612638</v>
      </c>
      <c r="D97">
        <f t="shared" si="11"/>
        <v>209.8038632489085</v>
      </c>
      <c r="G97">
        <v>1.38</v>
      </c>
      <c r="H97">
        <f t="shared" si="12"/>
        <v>132.61986782318164</v>
      </c>
      <c r="I97">
        <f t="shared" si="8"/>
        <v>-15.11132371179348</v>
      </c>
      <c r="J97">
        <f t="shared" si="13"/>
        <v>117.50854411138816</v>
      </c>
      <c r="M97">
        <v>1.38</v>
      </c>
      <c r="N97">
        <f t="shared" si="14"/>
        <v>174.39990270571406</v>
      </c>
      <c r="O97">
        <f t="shared" si="9"/>
        <v>-16.926101441484743</v>
      </c>
      <c r="P97">
        <f t="shared" si="15"/>
        <v>157.47380126422931</v>
      </c>
    </row>
    <row r="98" spans="1:16" x14ac:dyDescent="0.4">
      <c r="A98">
        <v>1.4</v>
      </c>
      <c r="B98">
        <f t="shared" si="10"/>
        <v>213.09020562645605</v>
      </c>
      <c r="C98">
        <f t="shared" si="7"/>
        <v>-19.246396481057435</v>
      </c>
      <c r="D98">
        <f t="shared" si="11"/>
        <v>193.84380914539861</v>
      </c>
      <c r="G98">
        <v>1.4</v>
      </c>
      <c r="H98">
        <f t="shared" si="12"/>
        <v>122.14767091065394</v>
      </c>
      <c r="I98">
        <f t="shared" si="8"/>
        <v>-14.806646727789659</v>
      </c>
      <c r="J98">
        <f t="shared" si="13"/>
        <v>107.34102418286429</v>
      </c>
      <c r="M98">
        <v>1.4</v>
      </c>
      <c r="N98">
        <f t="shared" si="14"/>
        <v>161.3334196970483</v>
      </c>
      <c r="O98">
        <f t="shared" si="9"/>
        <v>-16.629878958133787</v>
      </c>
      <c r="P98">
        <f t="shared" si="15"/>
        <v>144.70354073891451</v>
      </c>
    </row>
    <row r="99" spans="1:16" x14ac:dyDescent="0.4">
      <c r="A99">
        <v>1.42</v>
      </c>
      <c r="B99">
        <f t="shared" si="10"/>
        <v>197.98992496738126</v>
      </c>
      <c r="C99">
        <f t="shared" si="7"/>
        <v>-18.958863624229192</v>
      </c>
      <c r="D99">
        <f t="shared" si="11"/>
        <v>179.03106134315206</v>
      </c>
      <c r="G99">
        <v>1.42</v>
      </c>
      <c r="H99">
        <f t="shared" si="12"/>
        <v>112.5024006869765</v>
      </c>
      <c r="I99">
        <f t="shared" si="8"/>
        <v>-14.508112691045266</v>
      </c>
      <c r="J99">
        <f t="shared" si="13"/>
        <v>97.994287995931231</v>
      </c>
      <c r="M99">
        <v>1.42</v>
      </c>
      <c r="N99">
        <f t="shared" si="14"/>
        <v>149.24591073347605</v>
      </c>
      <c r="O99">
        <f t="shared" si="9"/>
        <v>-16.338840643148238</v>
      </c>
      <c r="P99">
        <f t="shared" si="15"/>
        <v>132.90707009032781</v>
      </c>
    </row>
    <row r="100" spans="1:16" x14ac:dyDescent="0.4">
      <c r="A100">
        <v>1.44</v>
      </c>
      <c r="B100">
        <f t="shared" si="10"/>
        <v>183.95970041582405</v>
      </c>
      <c r="C100">
        <f t="shared" si="7"/>
        <v>-18.675626384184955</v>
      </c>
      <c r="D100">
        <f t="shared" si="11"/>
        <v>165.28407403163908</v>
      </c>
      <c r="G100">
        <v>1.44</v>
      </c>
      <c r="H100">
        <f t="shared" si="12"/>
        <v>103.6187597026792</v>
      </c>
      <c r="I100">
        <f t="shared" si="8"/>
        <v>-14.215597746451399</v>
      </c>
      <c r="J100">
        <f t="shared" si="13"/>
        <v>89.403161956227805</v>
      </c>
      <c r="M100">
        <v>1.44</v>
      </c>
      <c r="N100">
        <f t="shared" si="14"/>
        <v>138.06402859674984</v>
      </c>
      <c r="O100">
        <f t="shared" si="9"/>
        <v>-16.052895768770576</v>
      </c>
      <c r="P100">
        <f t="shared" si="15"/>
        <v>122.01113282797925</v>
      </c>
    </row>
    <row r="101" spans="1:16" x14ac:dyDescent="0.4">
      <c r="A101">
        <v>1.46</v>
      </c>
      <c r="B101">
        <f t="shared" si="10"/>
        <v>170.92370423724898</v>
      </c>
      <c r="C101">
        <f t="shared" si="7"/>
        <v>-18.396620586263943</v>
      </c>
      <c r="D101">
        <f t="shared" si="11"/>
        <v>152.52708365098505</v>
      </c>
      <c r="G101">
        <v>1.46</v>
      </c>
      <c r="H101">
        <f t="shared" si="12"/>
        <v>95.436606656914748</v>
      </c>
      <c r="I101">
        <f t="shared" si="8"/>
        <v>-13.928980536086168</v>
      </c>
      <c r="J101">
        <f t="shared" si="13"/>
        <v>81.507626120828576</v>
      </c>
      <c r="M101">
        <v>1.46</v>
      </c>
      <c r="N101">
        <f t="shared" si="14"/>
        <v>127.71992142822957</v>
      </c>
      <c r="O101">
        <f t="shared" si="9"/>
        <v>-15.771955195063239</v>
      </c>
      <c r="P101">
        <f t="shared" si="15"/>
        <v>111.94796623316633</v>
      </c>
    </row>
    <row r="102" spans="1:16" x14ac:dyDescent="0.4">
      <c r="A102">
        <v>1.48</v>
      </c>
      <c r="B102">
        <f t="shared" si="10"/>
        <v>158.81148210257425</v>
      </c>
      <c r="C102">
        <f t="shared" si="7"/>
        <v>-18.121783014547088</v>
      </c>
      <c r="D102">
        <f t="shared" si="11"/>
        <v>140.68969908802717</v>
      </c>
      <c r="G102">
        <v>1.48</v>
      </c>
      <c r="H102">
        <f t="shared" si="12"/>
        <v>87.900549247272522</v>
      </c>
      <c r="I102">
        <f t="shared" si="8"/>
        <v>-13.648142148865951</v>
      </c>
      <c r="J102">
        <f t="shared" si="13"/>
        <v>74.252407098406565</v>
      </c>
      <c r="M102">
        <v>1.48</v>
      </c>
      <c r="N102">
        <f t="shared" si="14"/>
        <v>118.15082100260513</v>
      </c>
      <c r="O102">
        <f t="shared" si="9"/>
        <v>-15.495931342120299</v>
      </c>
      <c r="P102">
        <f t="shared" si="15"/>
        <v>102.65488966048483</v>
      </c>
    </row>
    <row r="103" spans="1:16" x14ac:dyDescent="0.4">
      <c r="A103">
        <v>1.5</v>
      </c>
      <c r="B103">
        <f t="shared" si="10"/>
        <v>147.55757231079156</v>
      </c>
      <c r="C103">
        <f t="shared" si="7"/>
        <v>-17.851051397533858</v>
      </c>
      <c r="D103">
        <f t="shared" si="11"/>
        <v>129.70652091325769</v>
      </c>
      <c r="G103">
        <v>1.5</v>
      </c>
      <c r="H103">
        <f t="shared" si="12"/>
        <v>80.959569169807423</v>
      </c>
      <c r="I103">
        <f t="shared" si="8"/>
        <v>-13.372966071211909</v>
      </c>
      <c r="J103">
        <f t="shared" si="13"/>
        <v>67.586603098595518</v>
      </c>
      <c r="M103">
        <v>1.5</v>
      </c>
      <c r="N103">
        <f t="shared" si="14"/>
        <v>109.29866184919371</v>
      </c>
      <c r="O103">
        <f t="shared" si="9"/>
        <v>-15.224738162765458</v>
      </c>
      <c r="P103">
        <f t="shared" si="15"/>
        <v>94.073923686428245</v>
      </c>
    </row>
    <row r="104" spans="1:16" x14ac:dyDescent="0.4">
      <c r="A104">
        <v>1.52</v>
      </c>
      <c r="B104">
        <f t="shared" si="10"/>
        <v>137.10115199473722</v>
      </c>
      <c r="C104">
        <f t="shared" si="7"/>
        <v>-17.584364394033106</v>
      </c>
      <c r="D104">
        <f t="shared" si="11"/>
        <v>119.51678760070412</v>
      </c>
      <c r="G104">
        <v>1.52</v>
      </c>
      <c r="H104">
        <f t="shared" si="12"/>
        <v>74.566676730568915</v>
      </c>
      <c r="I104">
        <f t="shared" si="8"/>
        <v>-13.103338138711036</v>
      </c>
      <c r="J104">
        <f t="shared" si="13"/>
        <v>61.463338591857877</v>
      </c>
      <c r="M104">
        <v>1.52</v>
      </c>
      <c r="N104">
        <f t="shared" si="14"/>
        <v>101.1097289096364</v>
      </c>
      <c r="O104">
        <f t="shared" si="9"/>
        <v>-14.95829111572786</v>
      </c>
      <c r="P104">
        <f t="shared" si="15"/>
        <v>86.151437793908542</v>
      </c>
    </row>
    <row r="105" spans="1:16" x14ac:dyDescent="0.4">
      <c r="A105">
        <v>1.54</v>
      </c>
      <c r="B105">
        <f t="shared" si="10"/>
        <v>127.38570839789659</v>
      </c>
      <c r="C105">
        <f t="shared" si="7"/>
        <v>-17.321661579264561</v>
      </c>
      <c r="D105">
        <f t="shared" si="11"/>
        <v>110.06404681863204</v>
      </c>
      <c r="G105">
        <v>1.54</v>
      </c>
      <c r="H105">
        <f t="shared" si="12"/>
        <v>68.678592730391657</v>
      </c>
      <c r="I105">
        <f t="shared" si="8"/>
        <v>-12.839146488751943</v>
      </c>
      <c r="J105">
        <f t="shared" si="13"/>
        <v>55.839446241639713</v>
      </c>
      <c r="M105">
        <v>1.54</v>
      </c>
      <c r="N105">
        <f t="shared" si="14"/>
        <v>93.534331593974485</v>
      </c>
      <c r="O105">
        <f t="shared" si="9"/>
        <v>-14.696507139287343</v>
      </c>
      <c r="P105">
        <f t="shared" si="15"/>
        <v>78.837824454687137</v>
      </c>
    </row>
    <row r="106" spans="1:16" x14ac:dyDescent="0.4">
      <c r="A106">
        <v>1.56</v>
      </c>
      <c r="B106">
        <f t="shared" si="10"/>
        <v>118.35873344563008</v>
      </c>
      <c r="C106">
        <f t="shared" si="7"/>
        <v>-17.062883431168114</v>
      </c>
      <c r="D106">
        <f t="shared" si="11"/>
        <v>101.29585001446196</v>
      </c>
      <c r="G106">
        <v>1.56</v>
      </c>
      <c r="H106">
        <f t="shared" si="12"/>
        <v>63.25545546933764</v>
      </c>
      <c r="I106">
        <f t="shared" si="8"/>
        <v>-12.580281514115519</v>
      </c>
      <c r="J106">
        <f t="shared" si="13"/>
        <v>50.675173955222121</v>
      </c>
      <c r="M106">
        <v>1.56</v>
      </c>
      <c r="N106">
        <f t="shared" si="14"/>
        <v>86.526502257269456</v>
      </c>
      <c r="O106">
        <f t="shared" si="9"/>
        <v>-14.439304625380929</v>
      </c>
      <c r="P106">
        <f t="shared" si="15"/>
        <v>72.087197631888529</v>
      </c>
    </row>
    <row r="107" spans="1:16" x14ac:dyDescent="0.4">
      <c r="A107">
        <v>1.58</v>
      </c>
      <c r="B107">
        <f t="shared" si="10"/>
        <v>109.97143996009721</v>
      </c>
      <c r="C107">
        <f t="shared" ref="C107:C170" si="16">-SQRT(($B$5*EXP(-$B$7*(A107/$B$8-1)))^2*$C$41)</f>
        <v>-16.807971316917545</v>
      </c>
      <c r="D107">
        <f t="shared" si="11"/>
        <v>93.163468643179669</v>
      </c>
      <c r="G107">
        <v>1.58</v>
      </c>
      <c r="H107">
        <f t="shared" si="12"/>
        <v>58.260550887245103</v>
      </c>
      <c r="I107">
        <f t="shared" ref="I107:I170" si="17">-SQRT(($H$5*EXP(-$H$7*(G107/$H$8-1)))^2*$C$41)</f>
        <v>-12.326635817501376</v>
      </c>
      <c r="J107">
        <f t="shared" si="13"/>
        <v>45.933915069743726</v>
      </c>
      <c r="M107">
        <v>1.58</v>
      </c>
      <c r="N107">
        <f t="shared" si="14"/>
        <v>80.043717267121366</v>
      </c>
      <c r="O107">
        <f t="shared" ref="O107:O170" si="18">-SQRT(($N$4*EXP(-$N$6*(M107/$N$7-1)))^2*$C$41)</f>
        <v>-14.186603394162498</v>
      </c>
      <c r="P107">
        <f t="shared" si="15"/>
        <v>65.857113872958863</v>
      </c>
    </row>
    <row r="108" spans="1:16" x14ac:dyDescent="0.4">
      <c r="A108">
        <v>1.6</v>
      </c>
      <c r="B108">
        <f t="shared" ref="B108:B171" si="19">$B$4*EXP(-$B$6*(A108/$B$8-1))*$C$41</f>
        <v>102.17849798513349</v>
      </c>
      <c r="C108">
        <f t="shared" si="16"/>
        <v>-16.556867479635741</v>
      </c>
      <c r="D108">
        <f t="shared" ref="D108:D171" si="20">B108+C108</f>
        <v>85.621630505497748</v>
      </c>
      <c r="G108">
        <v>1.6</v>
      </c>
      <c r="H108">
        <f t="shared" ref="H108:H171" si="21">$H$4*EXP(-$H$6*(G108/$H$8-1))*$C$41</f>
        <v>53.660064013460719</v>
      </c>
      <c r="I108">
        <f t="shared" si="17"/>
        <v>-12.078104166971071</v>
      </c>
      <c r="J108">
        <f t="shared" ref="J108:J171" si="22">H108+I108</f>
        <v>41.581959846489646</v>
      </c>
      <c r="M108">
        <v>1.6</v>
      </c>
      <c r="N108">
        <f t="shared" ref="N108:N171" si="23">$N$3*EXP(-$N$5*(M108/$N$7-1))*$C$41</f>
        <v>74.04663896951385</v>
      </c>
      <c r="O108">
        <f t="shared" si="18"/>
        <v>-13.938324669007626</v>
      </c>
      <c r="P108">
        <f t="shared" ref="P108:P171" si="24">N108+O108</f>
        <v>60.108314300506223</v>
      </c>
    </row>
    <row r="109" spans="1:16" x14ac:dyDescent="0.4">
      <c r="A109">
        <v>1.62</v>
      </c>
      <c r="B109">
        <f t="shared" si="19"/>
        <v>94.937789796025243</v>
      </c>
      <c r="C109">
        <f t="shared" si="16"/>
        <v>-16.309515025308418</v>
      </c>
      <c r="D109">
        <f t="shared" si="20"/>
        <v>78.628274770716828</v>
      </c>
      <c r="G109">
        <v>1.62</v>
      </c>
      <c r="H109">
        <f t="shared" si="21"/>
        <v>49.422850043099878</v>
      </c>
      <c r="I109">
        <f t="shared" si="17"/>
        <v>-11.834583452289751</v>
      </c>
      <c r="J109">
        <f t="shared" si="22"/>
        <v>37.588266590810129</v>
      </c>
      <c r="M109">
        <v>1.62</v>
      </c>
      <c r="N109">
        <f t="shared" si="23"/>
        <v>68.498876987234567</v>
      </c>
      <c r="O109">
        <f t="shared" si="18"/>
        <v>-13.694391051955929</v>
      </c>
      <c r="P109">
        <f t="shared" si="24"/>
        <v>54.804485935278635</v>
      </c>
    </row>
    <row r="110" spans="1:16" x14ac:dyDescent="0.4">
      <c r="A110">
        <v>1.64</v>
      </c>
      <c r="B110">
        <f t="shared" si="19"/>
        <v>88.210182270106031</v>
      </c>
      <c r="C110">
        <f t="shared" si="16"/>
        <v>-16.065857909893307</v>
      </c>
      <c r="D110">
        <f t="shared" si="20"/>
        <v>72.144324360212721</v>
      </c>
      <c r="G110">
        <v>1.64</v>
      </c>
      <c r="H110">
        <f t="shared" si="21"/>
        <v>45.520223490042873</v>
      </c>
      <c r="I110">
        <f t="shared" si="17"/>
        <v>-11.595972642148011</v>
      </c>
      <c r="J110">
        <f t="shared" si="22"/>
        <v>33.924250847894861</v>
      </c>
      <c r="M110">
        <v>1.64</v>
      </c>
      <c r="N110">
        <f t="shared" si="23"/>
        <v>63.3667674024219</v>
      </c>
      <c r="O110">
        <f t="shared" si="18"/>
        <v>-13.454726499583161</v>
      </c>
      <c r="P110">
        <f t="shared" si="24"/>
        <v>49.91204090283874</v>
      </c>
    </row>
    <row r="111" spans="1:16" x14ac:dyDescent="0.4">
      <c r="A111">
        <v>1.66</v>
      </c>
      <c r="B111">
        <f t="shared" si="19"/>
        <v>81.959315387928726</v>
      </c>
      <c r="C111">
        <f t="shared" si="16"/>
        <v>-15.825840926621927</v>
      </c>
      <c r="D111">
        <f t="shared" si="20"/>
        <v>66.133474461306804</v>
      </c>
      <c r="G111">
        <v>1.66</v>
      </c>
      <c r="H111">
        <f t="shared" si="21"/>
        <v>41.925763989257092</v>
      </c>
      <c r="I111">
        <f t="shared" si="17"/>
        <v>-11.362172742246251</v>
      </c>
      <c r="J111">
        <f t="shared" si="22"/>
        <v>30.563591247010841</v>
      </c>
      <c r="M111">
        <v>1.66</v>
      </c>
      <c r="N111">
        <f t="shared" si="23"/>
        <v>58.619168483315974</v>
      </c>
      <c r="O111">
        <f t="shared" si="18"/>
        <v>-13.219256299295575</v>
      </c>
      <c r="P111">
        <f t="shared" si="24"/>
        <v>45.399912184020401</v>
      </c>
    </row>
    <row r="112" spans="1:16" x14ac:dyDescent="0.4">
      <c r="A112">
        <v>1.68</v>
      </c>
      <c r="B112">
        <f t="shared" si="19"/>
        <v>76.151405721949715</v>
      </c>
      <c r="C112">
        <f t="shared" si="16"/>
        <v>-15.589409693491117</v>
      </c>
      <c r="D112">
        <f t="shared" si="20"/>
        <v>60.561996028458594</v>
      </c>
      <c r="G112">
        <v>1.68</v>
      </c>
      <c r="H112">
        <f t="shared" si="21"/>
        <v>38.615137433747016</v>
      </c>
      <c r="I112">
        <f t="shared" si="17"/>
        <v>-11.133086754224147</v>
      </c>
      <c r="J112">
        <f t="shared" si="22"/>
        <v>27.482050679522871</v>
      </c>
      <c r="M112">
        <v>1.68</v>
      </c>
      <c r="N112">
        <f t="shared" si="23"/>
        <v>54.22727171567935</v>
      </c>
      <c r="O112">
        <f t="shared" si="18"/>
        <v>-12.987907046039142</v>
      </c>
      <c r="P112">
        <f t="shared" si="24"/>
        <v>41.23936466964021</v>
      </c>
    </row>
    <row r="113" spans="1:16" x14ac:dyDescent="0.4">
      <c r="A113">
        <v>1.7</v>
      </c>
      <c r="B113">
        <f t="shared" si="19"/>
        <v>70.755063850656526</v>
      </c>
      <c r="C113">
        <f t="shared" si="16"/>
        <v>-15.35651064094135</v>
      </c>
      <c r="D113">
        <f t="shared" si="20"/>
        <v>55.398553209715175</v>
      </c>
      <c r="G113">
        <v>1.7</v>
      </c>
      <c r="H113">
        <f t="shared" si="21"/>
        <v>35.565931235248414</v>
      </c>
      <c r="I113">
        <f t="shared" si="17"/>
        <v>-10.908619635418226</v>
      </c>
      <c r="J113">
        <f t="shared" si="22"/>
        <v>24.657311599830187</v>
      </c>
      <c r="M113">
        <v>1.7</v>
      </c>
      <c r="N113">
        <f t="shared" si="23"/>
        <v>50.164426992222893</v>
      </c>
      <c r="O113">
        <f t="shared" si="18"/>
        <v>-12.760606619416414</v>
      </c>
      <c r="P113">
        <f t="shared" si="24"/>
        <v>37.403820372806479</v>
      </c>
    </row>
    <row r="114" spans="1:16" x14ac:dyDescent="0.4">
      <c r="A114">
        <v>1.72</v>
      </c>
      <c r="B114">
        <f t="shared" si="19"/>
        <v>65.741124711339097</v>
      </c>
      <c r="C114">
        <f t="shared" si="16"/>
        <v>-15.12709099971921</v>
      </c>
      <c r="D114">
        <f t="shared" si="20"/>
        <v>50.614033711619889</v>
      </c>
      <c r="G114">
        <v>1.72</v>
      </c>
      <c r="H114">
        <f t="shared" si="21"/>
        <v>32.757502593398762</v>
      </c>
      <c r="I114">
        <f t="shared" si="17"/>
        <v>-10.688678259430748</v>
      </c>
      <c r="J114">
        <f t="shared" si="22"/>
        <v>22.068824333968013</v>
      </c>
      <c r="M114">
        <v>1.72</v>
      </c>
      <c r="N114">
        <f t="shared" si="23"/>
        <v>46.405980899283222</v>
      </c>
      <c r="O114">
        <f t="shared" si="18"/>
        <v>-12.537284161203813</v>
      </c>
      <c r="P114">
        <f t="shared" si="24"/>
        <v>33.868696738079407</v>
      </c>
    </row>
    <row r="115" spans="1:16" x14ac:dyDescent="0.4">
      <c r="A115">
        <v>1.74</v>
      </c>
      <c r="B115">
        <f t="shared" si="19"/>
        <v>61.08248997462735</v>
      </c>
      <c r="C115">
        <f t="shared" si="16"/>
        <v>-14.901098788921155</v>
      </c>
      <c r="D115">
        <f t="shared" si="20"/>
        <v>46.181391185706197</v>
      </c>
      <c r="G115">
        <v>1.74</v>
      </c>
      <c r="H115">
        <f t="shared" si="21"/>
        <v>30.170838746183403</v>
      </c>
      <c r="I115">
        <f t="shared" si="17"/>
        <v>-10.473171377493665</v>
      </c>
      <c r="J115">
        <f t="shared" si="22"/>
        <v>19.697667368689736</v>
      </c>
      <c r="M115">
        <v>1.74</v>
      </c>
      <c r="N115">
        <f t="shared" si="23"/>
        <v>42.92912711947266</v>
      </c>
      <c r="O115">
        <f t="shared" si="18"/>
        <v>-12.317870053262444</v>
      </c>
      <c r="P115">
        <f t="shared" si="24"/>
        <v>30.611257066210214</v>
      </c>
    </row>
    <row r="116" spans="1:16" x14ac:dyDescent="0.4">
      <c r="A116">
        <v>1.76</v>
      </c>
      <c r="B116">
        <f t="shared" si="19"/>
        <v>56.753981588892891</v>
      </c>
      <c r="C116">
        <f t="shared" si="16"/>
        <v>-14.678482804215902</v>
      </c>
      <c r="D116">
        <f t="shared" si="20"/>
        <v>42.075498784676988</v>
      </c>
      <c r="G116">
        <v>1.76</v>
      </c>
      <c r="H116">
        <f t="shared" si="21"/>
        <v>27.788428255566679</v>
      </c>
      <c r="I116">
        <f t="shared" si="17"/>
        <v>-10.262009580611529</v>
      </c>
      <c r="J116">
        <f t="shared" si="22"/>
        <v>17.526418674955149</v>
      </c>
      <c r="M116">
        <v>1.76</v>
      </c>
      <c r="N116">
        <f t="shared" si="23"/>
        <v>39.712768042541441</v>
      </c>
      <c r="O116">
        <f t="shared" si="18"/>
        <v>-12.102295895835461</v>
      </c>
      <c r="P116">
        <f t="shared" si="24"/>
        <v>27.61047214670598</v>
      </c>
    </row>
    <row r="117" spans="1:16" x14ac:dyDescent="0.4">
      <c r="A117">
        <v>1.78</v>
      </c>
      <c r="B117">
        <f t="shared" si="19"/>
        <v>52.732205702982064</v>
      </c>
      <c r="C117">
        <f t="shared" si="16"/>
        <v>-14.459192606242766</v>
      </c>
      <c r="D117">
        <f t="shared" si="20"/>
        <v>38.273013096739298</v>
      </c>
      <c r="G117">
        <v>1.78</v>
      </c>
      <c r="H117">
        <f t="shared" si="21"/>
        <v>25.594142456926551</v>
      </c>
      <c r="I117">
        <f t="shared" si="17"/>
        <v>-10.055105262467722</v>
      </c>
      <c r="J117">
        <f t="shared" si="22"/>
        <v>15.53903719445883</v>
      </c>
      <c r="M117">
        <v>1.78</v>
      </c>
      <c r="N117">
        <f t="shared" si="23"/>
        <v>36.737386744705695</v>
      </c>
      <c r="O117">
        <f t="shared" si="18"/>
        <v>-11.890494486225217</v>
      </c>
      <c r="P117">
        <f t="shared" si="24"/>
        <v>24.84689225848048</v>
      </c>
    </row>
    <row r="118" spans="1:16" x14ac:dyDescent="0.4">
      <c r="A118">
        <v>1.8</v>
      </c>
      <c r="B118">
        <f t="shared" si="19"/>
        <v>48.995426231836646</v>
      </c>
      <c r="C118">
        <f t="shared" si="16"/>
        <v>-14.243178509183371</v>
      </c>
      <c r="D118">
        <f t="shared" si="20"/>
        <v>34.752247722653273</v>
      </c>
      <c r="G118">
        <v>1.8</v>
      </c>
      <c r="H118">
        <f t="shared" si="21"/>
        <v>23.573126269717172</v>
      </c>
      <c r="I118">
        <f t="shared" si="17"/>
        <v>-9.8523725830785107</v>
      </c>
      <c r="J118">
        <f t="shared" si="22"/>
        <v>13.720753686638661</v>
      </c>
      <c r="M118">
        <v>1.8</v>
      </c>
      <c r="N118">
        <f t="shared" si="23"/>
        <v>33.984928559608555</v>
      </c>
      <c r="O118">
        <f t="shared" si="18"/>
        <v>-11.682399797843653</v>
      </c>
      <c r="P118">
        <f t="shared" si="24"/>
        <v>22.302528761764904</v>
      </c>
    </row>
    <row r="119" spans="1:16" x14ac:dyDescent="0.4">
      <c r="A119">
        <v>1.82</v>
      </c>
      <c r="B119">
        <f t="shared" si="19"/>
        <v>45.523447381674636</v>
      </c>
      <c r="C119">
        <f t="shared" si="16"/>
        <v>-14.030391569503994</v>
      </c>
      <c r="D119">
        <f t="shared" si="20"/>
        <v>31.493055812170642</v>
      </c>
      <c r="G119">
        <v>1.82</v>
      </c>
      <c r="H119">
        <f t="shared" si="21"/>
        <v>21.711697630160025</v>
      </c>
      <c r="I119">
        <f t="shared" si="17"/>
        <v>-9.6537274331799896</v>
      </c>
      <c r="J119">
        <f t="shared" si="22"/>
        <v>12.057970196980035</v>
      </c>
      <c r="M119">
        <v>1.82</v>
      </c>
      <c r="N119">
        <f t="shared" si="23"/>
        <v>31.438691522285374</v>
      </c>
      <c r="O119">
        <f t="shared" si="18"/>
        <v>-11.477946959629278</v>
      </c>
      <c r="P119">
        <f t="shared" si="24"/>
        <v>19.960744562656096</v>
      </c>
    </row>
    <row r="120" spans="1:16" x14ac:dyDescent="0.4">
      <c r="A120">
        <v>1.84</v>
      </c>
      <c r="B120">
        <f t="shared" si="19"/>
        <v>42.297504499827909</v>
      </c>
      <c r="C120">
        <f t="shared" si="16"/>
        <v>-13.820783574866196</v>
      </c>
      <c r="D120">
        <f t="shared" si="20"/>
        <v>28.476720924961711</v>
      </c>
      <c r="G120">
        <v>1.84</v>
      </c>
      <c r="H120">
        <f t="shared" si="21"/>
        <v>19.997254865132987</v>
      </c>
      <c r="I120">
        <f t="shared" si="17"/>
        <v>-9.4590873993330042</v>
      </c>
      <c r="J120">
        <f t="shared" si="22"/>
        <v>10.538167465799983</v>
      </c>
      <c r="M120">
        <v>1.84</v>
      </c>
      <c r="N120">
        <f t="shared" si="23"/>
        <v>29.083225021344667</v>
      </c>
      <c r="O120">
        <f t="shared" si="18"/>
        <v>-11.277072235824381</v>
      </c>
      <c r="P120">
        <f t="shared" si="24"/>
        <v>17.806152785520286</v>
      </c>
    </row>
    <row r="121" spans="1:16" x14ac:dyDescent="0.4">
      <c r="A121">
        <v>1.86</v>
      </c>
      <c r="B121">
        <f t="shared" si="19"/>
        <v>39.300162659323412</v>
      </c>
      <c r="C121">
        <f t="shared" si="16"/>
        <v>-13.614307033203069</v>
      </c>
      <c r="D121">
        <f t="shared" si="20"/>
        <v>25.685855626120343</v>
      </c>
      <c r="G121">
        <v>1.86</v>
      </c>
      <c r="H121">
        <f t="shared" si="21"/>
        <v>18.418191380189104</v>
      </c>
      <c r="I121">
        <f t="shared" si="17"/>
        <v>-9.2683717297316637</v>
      </c>
      <c r="J121">
        <f t="shared" si="22"/>
        <v>9.1498196504574398</v>
      </c>
      <c r="M121">
        <v>1.86</v>
      </c>
      <c r="N121">
        <f t="shared" si="23"/>
        <v>26.904236044384909</v>
      </c>
      <c r="O121">
        <f t="shared" si="18"/>
        <v>-11.079713006106152</v>
      </c>
      <c r="P121">
        <f t="shared" si="24"/>
        <v>15.824523038278757</v>
      </c>
    </row>
    <row r="122" spans="1:16" x14ac:dyDescent="0.4">
      <c r="A122">
        <v>1.88</v>
      </c>
      <c r="B122">
        <f t="shared" si="19"/>
        <v>36.515222430097808</v>
      </c>
      <c r="C122">
        <f t="shared" si="16"/>
        <v>-13.410915161958679</v>
      </c>
      <c r="D122">
        <f t="shared" si="20"/>
        <v>23.104307268139131</v>
      </c>
      <c r="G122">
        <v>1.88</v>
      </c>
      <c r="H122">
        <f t="shared" si="21"/>
        <v>16.963817084151366</v>
      </c>
      <c r="I122">
        <f t="shared" si="17"/>
        <v>-9.0815013007012126</v>
      </c>
      <c r="J122">
        <f t="shared" si="22"/>
        <v>7.8823157834501529</v>
      </c>
      <c r="M122">
        <v>1.88</v>
      </c>
      <c r="N122">
        <f t="shared" si="23"/>
        <v>24.888502447742415</v>
      </c>
      <c r="O122">
        <f t="shared" si="18"/>
        <v>-10.885807746065556</v>
      </c>
      <c r="P122">
        <f t="shared" si="24"/>
        <v>14.002694701676859</v>
      </c>
    </row>
    <row r="123" spans="1:16" x14ac:dyDescent="0.4">
      <c r="A123">
        <v>1.9</v>
      </c>
      <c r="B123">
        <f t="shared" si="19"/>
        <v>33.927632327577577</v>
      </c>
      <c r="C123">
        <f t="shared" si="16"/>
        <v>-13.21056187748829</v>
      </c>
      <c r="D123">
        <f t="shared" si="20"/>
        <v>20.717070450089288</v>
      </c>
      <c r="G123">
        <v>1.9</v>
      </c>
      <c r="H123">
        <f t="shared" si="21"/>
        <v>15.624286018337115</v>
      </c>
      <c r="I123">
        <f t="shared" si="17"/>
        <v>-8.8983985838713835</v>
      </c>
      <c r="J123">
        <f t="shared" si="22"/>
        <v>6.7258874344657311</v>
      </c>
      <c r="M123">
        <v>1.9</v>
      </c>
      <c r="N123">
        <f t="shared" si="23"/>
        <v>23.023792724289628</v>
      </c>
      <c r="O123">
        <f t="shared" si="18"/>
        <v>-10.6952960080278</v>
      </c>
      <c r="P123">
        <f t="shared" si="24"/>
        <v>12.328496716261828</v>
      </c>
    </row>
    <row r="124" spans="1:16" x14ac:dyDescent="0.4">
      <c r="A124">
        <v>1.92</v>
      </c>
      <c r="B124">
        <f t="shared" si="19"/>
        <v>31.523407465443803</v>
      </c>
      <c r="C124">
        <f t="shared" si="16"/>
        <v>-13.01320178461693</v>
      </c>
      <c r="D124">
        <f t="shared" si="20"/>
        <v>18.510205680826871</v>
      </c>
      <c r="G124">
        <v>1.92</v>
      </c>
      <c r="H124">
        <f t="shared" si="21"/>
        <v>14.390529700469045</v>
      </c>
      <c r="I124">
        <f t="shared" si="17"/>
        <v>-8.7189876140116152</v>
      </c>
      <c r="J124">
        <f t="shared" si="22"/>
        <v>5.6715420864574302</v>
      </c>
      <c r="M124">
        <v>1.92</v>
      </c>
      <c r="N124">
        <f t="shared" si="23"/>
        <v>21.298791782433497</v>
      </c>
      <c r="O124">
        <f t="shared" si="18"/>
        <v>-10.50811840220851</v>
      </c>
      <c r="P124">
        <f t="shared" si="24"/>
        <v>10.790673380224987</v>
      </c>
    </row>
    <row r="125" spans="1:16" x14ac:dyDescent="0.4">
      <c r="A125">
        <v>1.94</v>
      </c>
      <c r="B125">
        <f t="shared" si="19"/>
        <v>29.28955397293263</v>
      </c>
      <c r="C125">
        <f t="shared" si="16"/>
        <v>-12.818790166353947</v>
      </c>
      <c r="D125">
        <f t="shared" si="20"/>
        <v>16.470763806578681</v>
      </c>
      <c r="G125">
        <v>1.94</v>
      </c>
      <c r="H125">
        <f t="shared" si="21"/>
        <v>13.254195732018614</v>
      </c>
      <c r="I125">
        <f t="shared" si="17"/>
        <v>-8.5431939575147684</v>
      </c>
      <c r="J125">
        <f t="shared" si="22"/>
        <v>4.7110017745038455</v>
      </c>
      <c r="M125">
        <v>1.94</v>
      </c>
      <c r="N125">
        <f t="shared" si="23"/>
        <v>19.703032285939454</v>
      </c>
      <c r="O125">
        <f t="shared" si="18"/>
        <v>-10.324216578199646</v>
      </c>
      <c r="P125">
        <f t="shared" si="24"/>
        <v>9.3788157077398076</v>
      </c>
    </row>
    <row r="126" spans="1:16" x14ac:dyDescent="0.4">
      <c r="A126">
        <v>1.96</v>
      </c>
      <c r="B126">
        <f t="shared" si="19"/>
        <v>27.213998768177174</v>
      </c>
      <c r="C126">
        <f t="shared" si="16"/>
        <v>-12.627282973761234</v>
      </c>
      <c r="D126">
        <f t="shared" si="20"/>
        <v>14.586715794415939</v>
      </c>
      <c r="G126">
        <v>1.96</v>
      </c>
      <c r="H126">
        <f t="shared" si="21"/>
        <v>12.207591253359796</v>
      </c>
      <c r="I126">
        <f t="shared" si="17"/>
        <v>-8.3709446815162742</v>
      </c>
      <c r="J126">
        <f t="shared" si="22"/>
        <v>3.8366465718435219</v>
      </c>
      <c r="M126">
        <v>1.96</v>
      </c>
      <c r="N126">
        <f t="shared" si="23"/>
        <v>18.226831137949993</v>
      </c>
      <c r="O126">
        <f t="shared" si="18"/>
        <v>-10.143533206779464</v>
      </c>
      <c r="P126">
        <f t="shared" si="24"/>
        <v>8.0832979311705291</v>
      </c>
    </row>
    <row r="127" spans="1:16" x14ac:dyDescent="0.4">
      <c r="A127">
        <v>1.98</v>
      </c>
      <c r="B127">
        <f t="shared" si="19"/>
        <v>25.285524308043783</v>
      </c>
      <c r="C127">
        <f t="shared" si="16"/>
        <v>-12.43863681597281</v>
      </c>
      <c r="D127">
        <f t="shared" si="20"/>
        <v>12.846887492070973</v>
      </c>
      <c r="G127">
        <v>1.98</v>
      </c>
      <c r="H127">
        <f t="shared" si="21"/>
        <v>11.24363086393098</v>
      </c>
      <c r="I127">
        <f t="shared" si="17"/>
        <v>-8.2021683236359451</v>
      </c>
      <c r="J127">
        <f t="shared" si="22"/>
        <v>3.0414625402950346</v>
      </c>
      <c r="M127">
        <v>1.98</v>
      </c>
      <c r="N127">
        <f t="shared" si="23"/>
        <v>16.861230723781635</v>
      </c>
      <c r="O127">
        <f t="shared" si="18"/>
        <v>-9.9660119620408114</v>
      </c>
      <c r="P127">
        <f t="shared" si="24"/>
        <v>6.8952187617408232</v>
      </c>
    </row>
    <row r="128" spans="1:16" x14ac:dyDescent="0.4">
      <c r="A128">
        <v>2</v>
      </c>
      <c r="B128">
        <f t="shared" si="19"/>
        <v>23.493707961812238</v>
      </c>
      <c r="C128">
        <f t="shared" si="16"/>
        <v>-12.252808950363487</v>
      </c>
      <c r="D128">
        <f t="shared" si="20"/>
        <v>11.24089901144875</v>
      </c>
      <c r="G128">
        <v>2</v>
      </c>
      <c r="H128">
        <f t="shared" si="21"/>
        <v>10.355788654829659</v>
      </c>
      <c r="I128">
        <f t="shared" si="17"/>
        <v>-8.0367948623297885</v>
      </c>
      <c r="J128">
        <f t="shared" si="22"/>
        <v>2.3189937924998709</v>
      </c>
      <c r="M128">
        <v>2</v>
      </c>
      <c r="N128">
        <f t="shared" si="23"/>
        <v>15.59794455596046</v>
      </c>
      <c r="O128">
        <f t="shared" si="18"/>
        <v>-9.7915975038321701</v>
      </c>
      <c r="P128">
        <f t="shared" si="24"/>
        <v>5.8063470521282898</v>
      </c>
    </row>
    <row r="129" spans="1:16" x14ac:dyDescent="0.4">
      <c r="A129">
        <v>2.02</v>
      </c>
      <c r="B129">
        <f t="shared" si="19"/>
        <v>21.828865681038451</v>
      </c>
      <c r="C129">
        <f t="shared" si="16"/>
        <v>-12.069757272864475</v>
      </c>
      <c r="D129">
        <f t="shared" si="20"/>
        <v>9.7591084081739758</v>
      </c>
      <c r="G129">
        <v>2.02</v>
      </c>
      <c r="H129">
        <f t="shared" si="21"/>
        <v>9.5380540291061227</v>
      </c>
      <c r="I129">
        <f t="shared" si="17"/>
        <v>-7.8747556878396674</v>
      </c>
      <c r="J129">
        <f t="shared" si="22"/>
        <v>1.6632983412664553</v>
      </c>
      <c r="M129">
        <v>2.02</v>
      </c>
      <c r="N129">
        <f t="shared" si="23"/>
        <v>14.429306991669595</v>
      </c>
      <c r="O129">
        <f t="shared" si="18"/>
        <v>-9.6202354605060414</v>
      </c>
      <c r="P129">
        <f t="shared" si="24"/>
        <v>4.8090715311635535</v>
      </c>
    </row>
    <row r="130" spans="1:16" x14ac:dyDescent="0.4">
      <c r="A130">
        <v>2.04</v>
      </c>
      <c r="B130">
        <f t="shared" si="19"/>
        <v>20.281999661157865</v>
      </c>
      <c r="C130">
        <f t="shared" si="16"/>
        <v>-11.889440308423579</v>
      </c>
      <c r="D130">
        <f t="shared" si="20"/>
        <v>8.3925593527342865</v>
      </c>
      <c r="G130">
        <v>2.04</v>
      </c>
      <c r="H130">
        <f t="shared" si="21"/>
        <v>8.7848910106638147</v>
      </c>
      <c r="I130">
        <f t="shared" si="17"/>
        <v>-7.7159835737286135</v>
      </c>
      <c r="J130">
        <f t="shared" si="22"/>
        <v>1.0689074369352012</v>
      </c>
      <c r="M130">
        <v>2.04</v>
      </c>
      <c r="N130">
        <f t="shared" si="23"/>
        <v>13.348226717492949</v>
      </c>
      <c r="O130">
        <f t="shared" si="18"/>
        <v>-9.4518724119692088</v>
      </c>
      <c r="P130">
        <f t="shared" si="24"/>
        <v>3.8963543055237402</v>
      </c>
    </row>
    <row r="131" spans="1:16" x14ac:dyDescent="0.4">
      <c r="A131">
        <v>2.06</v>
      </c>
      <c r="B131">
        <f t="shared" si="19"/>
        <v>18.844749711962081</v>
      </c>
      <c r="C131">
        <f t="shared" si="16"/>
        <v>-11.711817201607996</v>
      </c>
      <c r="D131">
        <f t="shared" si="20"/>
        <v>7.1329325103540846</v>
      </c>
      <c r="G131">
        <v>2.06</v>
      </c>
      <c r="H131">
        <f t="shared" si="21"/>
        <v>8.0912007662924292</v>
      </c>
      <c r="I131">
        <f t="shared" si="17"/>
        <v>-7.5604126489901073</v>
      </c>
      <c r="J131">
        <f t="shared" si="22"/>
        <v>0.53078811730232189</v>
      </c>
      <c r="M131">
        <v>2.06</v>
      </c>
      <c r="N131">
        <f t="shared" si="23"/>
        <v>12.348143719199914</v>
      </c>
      <c r="O131">
        <f t="shared" si="18"/>
        <v>-9.28645587302967</v>
      </c>
      <c r="P131">
        <f t="shared" si="24"/>
        <v>3.0616878461702441</v>
      </c>
    </row>
    <row r="132" spans="1:16" x14ac:dyDescent="0.4">
      <c r="A132">
        <v>2.08</v>
      </c>
      <c r="B132">
        <f t="shared" si="19"/>
        <v>17.509348074124819</v>
      </c>
      <c r="C132">
        <f t="shared" si="16"/>
        <v>-11.536847707347452</v>
      </c>
      <c r="D132">
        <f t="shared" si="20"/>
        <v>5.9725003667773677</v>
      </c>
      <c r="G132">
        <v>2.08</v>
      </c>
      <c r="H132">
        <f t="shared" si="21"/>
        <v>7.4522870871114124</v>
      </c>
      <c r="I132">
        <f t="shared" si="17"/>
        <v>-7.4079783707196389</v>
      </c>
      <c r="J132">
        <f t="shared" si="22"/>
        <v>4.4308716391773473E-2</v>
      </c>
      <c r="M132">
        <v>2.08</v>
      </c>
      <c r="N132">
        <f t="shared" si="23"/>
        <v>11.422989475463039</v>
      </c>
      <c r="O132">
        <f t="shared" si="18"/>
        <v>-9.1239342770349925</v>
      </c>
      <c r="P132">
        <f t="shared" si="24"/>
        <v>2.2990551984280465</v>
      </c>
    </row>
    <row r="133" spans="1:16" x14ac:dyDescent="0.4">
      <c r="A133">
        <v>2.1</v>
      </c>
      <c r="B133">
        <f t="shared" si="19"/>
        <v>16.268577437579456</v>
      </c>
      <c r="C133">
        <f t="shared" si="16"/>
        <v>-11.364492181815653</v>
      </c>
      <c r="D133">
        <f t="shared" si="20"/>
        <v>4.9040852557638033</v>
      </c>
      <c r="G133">
        <v>2.1</v>
      </c>
      <c r="H133">
        <f t="shared" si="21"/>
        <v>6.8638245957374373</v>
      </c>
      <c r="I133">
        <f t="shared" si="17"/>
        <v>-7.2586174973373225</v>
      </c>
      <c r="J133">
        <f t="shared" si="22"/>
        <v>-0.39479290159988523</v>
      </c>
      <c r="M133">
        <v>2.1</v>
      </c>
      <c r="N133">
        <f t="shared" si="23"/>
        <v>10.56715013396313</v>
      </c>
      <c r="O133">
        <f t="shared" si="18"/>
        <v>-8.9642569597970105</v>
      </c>
      <c r="P133">
        <f t="shared" si="24"/>
        <v>1.6028931741661196</v>
      </c>
    </row>
    <row r="134" spans="1:16" x14ac:dyDescent="0.4">
      <c r="A134">
        <v>2.12</v>
      </c>
      <c r="B134">
        <f t="shared" si="19"/>
        <v>15.115731934853821</v>
      </c>
      <c r="C134">
        <f t="shared" si="16"/>
        <v>-11.194711573447965</v>
      </c>
      <c r="D134">
        <f t="shared" si="20"/>
        <v>3.9210203614058567</v>
      </c>
      <c r="G134">
        <v>2.12</v>
      </c>
      <c r="H134">
        <f t="shared" si="21"/>
        <v>6.32182946394129</v>
      </c>
      <c r="I134">
        <f t="shared" si="17"/>
        <v>-7.112268062350358</v>
      </c>
      <c r="J134">
        <f t="shared" si="22"/>
        <v>-0.79043859840906805</v>
      </c>
      <c r="M134">
        <v>2.12</v>
      </c>
      <c r="N134">
        <f t="shared" si="23"/>
        <v>9.7754324464341344</v>
      </c>
      <c r="O134">
        <f t="shared" si="18"/>
        <v>-8.8073741437978779</v>
      </c>
      <c r="P134">
        <f t="shared" si="24"/>
        <v>0.96805830263625658</v>
      </c>
    </row>
    <row r="135" spans="1:16" x14ac:dyDescent="0.4">
      <c r="A135">
        <v>2.14</v>
      </c>
      <c r="B135">
        <f t="shared" si="19"/>
        <v>14.044580898546897</v>
      </c>
      <c r="C135">
        <f t="shared" si="16"/>
        <v>-11.027467414093266</v>
      </c>
      <c r="D135">
        <f t="shared" si="20"/>
        <v>3.0171134844536311</v>
      </c>
      <c r="G135">
        <v>2.14</v>
      </c>
      <c r="H135">
        <f t="shared" si="21"/>
        <v>5.8226324425562392</v>
      </c>
      <c r="I135">
        <f t="shared" si="17"/>
        <v>-6.9688693486445299</v>
      </c>
      <c r="J135">
        <f t="shared" si="22"/>
        <v>-1.1462369060882907</v>
      </c>
      <c r="M135">
        <v>2.14</v>
      </c>
      <c r="N135">
        <f t="shared" si="23"/>
        <v>9.0430322559407408</v>
      </c>
      <c r="O135">
        <f t="shared" si="18"/>
        <v>-8.653236922672491</v>
      </c>
      <c r="P135">
        <f t="shared" si="24"/>
        <v>0.38979533326824978</v>
      </c>
    </row>
    <row r="136" spans="1:16" x14ac:dyDescent="0.4">
      <c r="A136">
        <v>2.16</v>
      </c>
      <c r="B136">
        <f t="shared" si="19"/>
        <v>13.049335187071494</v>
      </c>
      <c r="C136">
        <f t="shared" si="16"/>
        <v>-10.862721810298014</v>
      </c>
      <c r="D136">
        <f t="shared" si="20"/>
        <v>2.1866133767734794</v>
      </c>
      <c r="G136">
        <v>2.16</v>
      </c>
      <c r="H136">
        <f t="shared" si="21"/>
        <v>5.3628540210529243</v>
      </c>
      <c r="I136">
        <f t="shared" si="17"/>
        <v>-6.8283618632940142</v>
      </c>
      <c r="J136">
        <f t="shared" si="22"/>
        <v>-1.4655078422410899</v>
      </c>
      <c r="M136">
        <v>2.16</v>
      </c>
      <c r="N136">
        <f t="shared" si="23"/>
        <v>8.3655053451691597</v>
      </c>
      <c r="O136">
        <f t="shared" si="18"/>
        <v>-8.5017972459625426</v>
      </c>
      <c r="P136">
        <f t="shared" si="24"/>
        <v>-0.13629190079338294</v>
      </c>
    </row>
    <row r="137" spans="1:16" x14ac:dyDescent="0.4">
      <c r="A137">
        <v>2.1800000000000002</v>
      </c>
      <c r="B137">
        <f t="shared" si="19"/>
        <v>12.124615896666645</v>
      </c>
      <c r="C137">
        <f t="shared" si="16"/>
        <v>-10.700437434720511</v>
      </c>
      <c r="D137">
        <f t="shared" si="20"/>
        <v>1.4241784619461342</v>
      </c>
      <c r="G137">
        <v>2.1800000000000002</v>
      </c>
      <c r="H137">
        <f t="shared" si="21"/>
        <v>4.9393815486139987</v>
      </c>
      <c r="I137">
        <f t="shared" si="17"/>
        <v>-6.6906873128791204</v>
      </c>
      <c r="J137">
        <f t="shared" si="22"/>
        <v>-1.7513057642651217</v>
      </c>
      <c r="M137">
        <v>2.1800000000000002</v>
      </c>
      <c r="N137">
        <f t="shared" si="23"/>
        <v>7.7387404688377535</v>
      </c>
      <c r="O137">
        <f t="shared" si="18"/>
        <v>-8.3530079041373284</v>
      </c>
      <c r="P137">
        <f t="shared" si="24"/>
        <v>-0.61426743529957495</v>
      </c>
    </row>
    <row r="138" spans="1:16" x14ac:dyDescent="0.4">
      <c r="A138">
        <v>2.2000000000000002</v>
      </c>
      <c r="B138">
        <f t="shared" si="19"/>
        <v>11.265425290580827</v>
      </c>
      <c r="C138">
        <f t="shared" si="16"/>
        <v>-10.540577517673428</v>
      </c>
      <c r="D138">
        <f t="shared" si="20"/>
        <v>0.72484777290739899</v>
      </c>
      <c r="G138">
        <v>2.2000000000000002</v>
      </c>
      <c r="H138">
        <f t="shared" si="21"/>
        <v>4.5493481618204257</v>
      </c>
      <c r="I138">
        <f t="shared" si="17"/>
        <v>-6.5557885793016171</v>
      </c>
      <c r="J138">
        <f t="shared" si="22"/>
        <v>-2.0064404174811914</v>
      </c>
      <c r="M138">
        <v>2.2000000000000002</v>
      </c>
      <c r="N138">
        <f t="shared" si="23"/>
        <v>7.1589344065879832</v>
      </c>
      <c r="O138">
        <f t="shared" si="18"/>
        <v>-8.206822513876741</v>
      </c>
      <c r="P138">
        <f t="shared" si="24"/>
        <v>-1.0478881072887578</v>
      </c>
    </row>
    <row r="139" spans="1:16" x14ac:dyDescent="0.4">
      <c r="A139">
        <v>2.2200000000000002</v>
      </c>
      <c r="B139">
        <f t="shared" si="19"/>
        <v>10.467119788310043</v>
      </c>
      <c r="C139">
        <f t="shared" si="16"/>
        <v>-10.383105838792702</v>
      </c>
      <c r="D139">
        <f t="shared" si="20"/>
        <v>8.4013949517341757E-2</v>
      </c>
      <c r="G139">
        <v>2.2200000000000002</v>
      </c>
      <c r="H139">
        <f t="shared" si="21"/>
        <v>4.1901133762923024</v>
      </c>
      <c r="I139">
        <f t="shared" si="17"/>
        <v>-6.4236096960877367</v>
      </c>
      <c r="J139">
        <f t="shared" si="22"/>
        <v>-2.2334963197954343</v>
      </c>
      <c r="M139">
        <v>2.2200000000000002</v>
      </c>
      <c r="N139">
        <f t="shared" si="23"/>
        <v>6.6225688849759674</v>
      </c>
      <c r="O139">
        <f t="shared" si="18"/>
        <v>-8.0631955036118281</v>
      </c>
      <c r="P139">
        <f t="shared" si="24"/>
        <v>-1.4406266186358607</v>
      </c>
    </row>
    <row r="140" spans="1:16" x14ac:dyDescent="0.4">
      <c r="A140">
        <v>2.2400000000000002</v>
      </c>
      <c r="B140">
        <f t="shared" si="19"/>
        <v>9.7253848689083142</v>
      </c>
      <c r="C140">
        <f t="shared" si="16"/>
        <v>-10.227986718830874</v>
      </c>
      <c r="D140">
        <f t="shared" si="20"/>
        <v>-0.5026018499225593</v>
      </c>
      <c r="G140">
        <v>2.2400000000000002</v>
      </c>
      <c r="H140">
        <f t="shared" si="21"/>
        <v>3.8592452108915305</v>
      </c>
      <c r="I140">
        <f t="shared" si="17"/>
        <v>-6.2940958251689159</v>
      </c>
      <c r="J140">
        <f t="shared" si="22"/>
        <v>-2.4348506142773854</v>
      </c>
      <c r="M140">
        <v>2.2400000000000002</v>
      </c>
      <c r="N140">
        <f t="shared" si="23"/>
        <v>6.1263892285269748</v>
      </c>
      <c r="O140">
        <f t="shared" si="18"/>
        <v>-7.9220820993183771</v>
      </c>
      <c r="P140">
        <f t="shared" si="24"/>
        <v>-1.7956928707914024</v>
      </c>
    </row>
    <row r="141" spans="1:16" x14ac:dyDescent="0.4">
      <c r="A141">
        <v>2.2599999999999998</v>
      </c>
      <c r="B141">
        <f t="shared" si="19"/>
        <v>9.0362117527329548</v>
      </c>
      <c r="C141">
        <f t="shared" si="16"/>
        <v>-10.075185011573041</v>
      </c>
      <c r="D141">
        <f t="shared" si="20"/>
        <v>-1.0389732588400857</v>
      </c>
      <c r="G141">
        <v>2.2599999999999998</v>
      </c>
      <c r="H141">
        <f t="shared" si="21"/>
        <v>3.5545037234692414</v>
      </c>
      <c r="I141">
        <f t="shared" si="17"/>
        <v>-6.1671932341307274</v>
      </c>
      <c r="J141">
        <f t="shared" si="22"/>
        <v>-2.612689510661486</v>
      </c>
      <c r="M141">
        <v>2.2599999999999998</v>
      </c>
      <c r="N141">
        <f t="shared" si="23"/>
        <v>5.6673846103071046</v>
      </c>
      <c r="O141">
        <f t="shared" si="18"/>
        <v>-7.7834383105591662</v>
      </c>
      <c r="P141">
        <f t="shared" si="24"/>
        <v>-2.1160537002520616</v>
      </c>
    </row>
    <row r="142" spans="1:16" x14ac:dyDescent="0.4">
      <c r="A142">
        <v>2.2799999999999998</v>
      </c>
      <c r="B142">
        <f t="shared" si="19"/>
        <v>8.3958757355990112</v>
      </c>
      <c r="C142">
        <f t="shared" si="16"/>
        <v>-9.9246660958735795</v>
      </c>
      <c r="D142">
        <f t="shared" si="20"/>
        <v>-1.5287903602745683</v>
      </c>
      <c r="G142">
        <v>2.2799999999999998</v>
      </c>
      <c r="H142">
        <f t="shared" si="21"/>
        <v>3.2738258466965724</v>
      </c>
      <c r="I142">
        <f t="shared" si="17"/>
        <v>-6.04284927392046</v>
      </c>
      <c r="J142">
        <f t="shared" si="22"/>
        <v>-2.7690234272238876</v>
      </c>
      <c r="M142">
        <v>2.2799999999999998</v>
      </c>
      <c r="N142">
        <f t="shared" si="23"/>
        <v>5.2427697821720711</v>
      </c>
      <c r="O142">
        <f t="shared" si="18"/>
        <v>-7.6472209167704293</v>
      </c>
      <c r="P142">
        <f t="shared" si="24"/>
        <v>-2.4044511345983581</v>
      </c>
    </row>
    <row r="143" spans="1:16" x14ac:dyDescent="0.4">
      <c r="A143">
        <v>2.2999999999999998</v>
      </c>
      <c r="B143">
        <f t="shared" si="19"/>
        <v>7.800916058247596</v>
      </c>
      <c r="C143">
        <f t="shared" si="16"/>
        <v>-9.7763958678118446</v>
      </c>
      <c r="D143">
        <f t="shared" si="20"/>
        <v>-1.9754798095642485</v>
      </c>
      <c r="G143">
        <v>2.2999999999999998</v>
      </c>
      <c r="H143">
        <f t="shared" si="21"/>
        <v>3.0153114213192325</v>
      </c>
      <c r="I143">
        <f t="shared" si="17"/>
        <v>-5.9210123570042477</v>
      </c>
      <c r="J143">
        <f t="shared" si="22"/>
        <v>-2.9057009356850152</v>
      </c>
      <c r="M143">
        <v>2.2999999999999998</v>
      </c>
      <c r="N143">
        <f t="shared" si="23"/>
        <v>4.8499681738323348</v>
      </c>
      <c r="O143">
        <f t="shared" si="18"/>
        <v>-7.5133874537883942</v>
      </c>
      <c r="P143">
        <f t="shared" si="24"/>
        <v>-2.6634192799560594</v>
      </c>
    </row>
    <row r="144" spans="1:16" x14ac:dyDescent="0.4">
      <c r="A144">
        <v>2.3199999999999998</v>
      </c>
      <c r="B144">
        <f t="shared" si="19"/>
        <v>7.2481172023306</v>
      </c>
      <c r="C144">
        <f t="shared" si="16"/>
        <v>-9.6303407329650472</v>
      </c>
      <c r="D144">
        <f t="shared" si="20"/>
        <v>-2.3822235306344473</v>
      </c>
      <c r="G144">
        <v>2.3199999999999998</v>
      </c>
      <c r="H144">
        <f t="shared" si="21"/>
        <v>2.7772103322821868</v>
      </c>
      <c r="I144">
        <f t="shared" si="17"/>
        <v>-5.8016319359645285</v>
      </c>
      <c r="J144">
        <f t="shared" si="22"/>
        <v>-3.0244216036823417</v>
      </c>
      <c r="M144">
        <v>2.3199999999999998</v>
      </c>
      <c r="N144">
        <f t="shared" si="23"/>
        <v>4.4865962581788867</v>
      </c>
      <c r="O144">
        <f t="shared" si="18"/>
        <v>-7.3818962006115569</v>
      </c>
      <c r="P144">
        <f t="shared" si="24"/>
        <v>-2.8952999424326702</v>
      </c>
    </row>
    <row r="145" spans="1:16" x14ac:dyDescent="0.4">
      <c r="A145">
        <v>2.34</v>
      </c>
      <c r="B145">
        <f t="shared" si="19"/>
        <v>6.7344915118241016</v>
      </c>
      <c r="C145">
        <f t="shared" si="16"/>
        <v>-9.4864675987965725</v>
      </c>
      <c r="D145">
        <f t="shared" si="20"/>
        <v>-2.751976086972471</v>
      </c>
      <c r="G145">
        <v>2.34</v>
      </c>
      <c r="H145">
        <f t="shared" si="21"/>
        <v>2.5579106606376545</v>
      </c>
      <c r="I145">
        <f t="shared" si="17"/>
        <v>-5.6846584825290511</v>
      </c>
      <c r="J145">
        <f t="shared" si="22"/>
        <v>-3.1267478218913967</v>
      </c>
      <c r="M145">
        <v>2.34</v>
      </c>
      <c r="N145">
        <f t="shared" si="23"/>
        <v>4.1504490879986289</v>
      </c>
      <c r="O145">
        <f t="shared" si="18"/>
        <v>-7.2527061663946579</v>
      </c>
      <c r="P145">
        <f t="shared" si="24"/>
        <v>-3.102257078396029</v>
      </c>
    </row>
    <row r="146" spans="1:16" x14ac:dyDescent="0.4">
      <c r="A146">
        <v>2.36</v>
      </c>
      <c r="B146">
        <f t="shared" si="19"/>
        <v>6.2572630459462824</v>
      </c>
      <c r="C146">
        <f t="shared" si="16"/>
        <v>-9.3447438671580194</v>
      </c>
      <c r="D146">
        <f t="shared" si="20"/>
        <v>-3.0874808212117371</v>
      </c>
      <c r="G146">
        <v>2.36</v>
      </c>
      <c r="H146">
        <f t="shared" si="21"/>
        <v>2.3559277710259297</v>
      </c>
      <c r="I146">
        <f t="shared" si="17"/>
        <v>-5.5700434670226997</v>
      </c>
      <c r="J146">
        <f t="shared" si="22"/>
        <v>-3.2141156959967701</v>
      </c>
      <c r="M146">
        <v>2.36</v>
      </c>
      <c r="N146">
        <f t="shared" si="23"/>
        <v>3.8394869163156629</v>
      </c>
      <c r="O146">
        <f t="shared" si="18"/>
        <v>-7.1257770776702678</v>
      </c>
      <c r="P146">
        <f t="shared" si="24"/>
        <v>-3.2862901613546049</v>
      </c>
    </row>
    <row r="147" spans="1:16" x14ac:dyDescent="0.4">
      <c r="A147">
        <v>2.38</v>
      </c>
      <c r="B147">
        <f t="shared" si="19"/>
        <v>5.8138525763112794</v>
      </c>
      <c r="C147">
        <f t="shared" si="16"/>
        <v>-9.20513742690326</v>
      </c>
      <c r="D147">
        <f t="shared" si="20"/>
        <v>-3.3912848505919806</v>
      </c>
      <c r="G147">
        <v>2.38</v>
      </c>
      <c r="H147">
        <f t="shared" si="21"/>
        <v>2.1698942608525544</v>
      </c>
      <c r="I147">
        <f t="shared" si="17"/>
        <v>-5.4577393382336261</v>
      </c>
      <c r="J147">
        <f t="shared" si="22"/>
        <v>-3.2878450773810717</v>
      </c>
      <c r="M147">
        <v>2.38</v>
      </c>
      <c r="N147">
        <f t="shared" si="23"/>
        <v>3.5518228191705541</v>
      </c>
      <c r="O147">
        <f t="shared" si="18"/>
        <v>-7.0010693657940193</v>
      </c>
      <c r="P147">
        <f t="shared" si="24"/>
        <v>-3.4492465466234652</v>
      </c>
    </row>
    <row r="148" spans="1:16" x14ac:dyDescent="0.4">
      <c r="A148">
        <v>2.4</v>
      </c>
      <c r="B148">
        <f t="shared" si="19"/>
        <v>5.401863647234542</v>
      </c>
      <c r="C148">
        <f t="shared" si="16"/>
        <v>-9.0676166466128265</v>
      </c>
      <c r="D148">
        <f t="shared" si="20"/>
        <v>-3.6657529993782845</v>
      </c>
      <c r="G148">
        <v>2.4</v>
      </c>
      <c r="H148">
        <f t="shared" si="21"/>
        <v>1.9985507031187439</v>
      </c>
      <c r="I148">
        <f t="shared" si="17"/>
        <v>-5.3476995036852948</v>
      </c>
      <c r="J148">
        <f t="shared" si="22"/>
        <v>-3.3491488005665508</v>
      </c>
      <c r="M148">
        <v>2.4</v>
      </c>
      <c r="N148">
        <f t="shared" si="23"/>
        <v>3.2857112457323709</v>
      </c>
      <c r="O148">
        <f t="shared" si="18"/>
        <v>-6.8785441546095436</v>
      </c>
      <c r="P148">
        <f t="shared" si="24"/>
        <v>-3.5928329088771727</v>
      </c>
    </row>
    <row r="149" spans="1:16" x14ac:dyDescent="0.4">
      <c r="A149">
        <v>2.42</v>
      </c>
      <c r="B149">
        <f t="shared" si="19"/>
        <v>5.0190696238513812</v>
      </c>
      <c r="C149">
        <f t="shared" si="16"/>
        <v>-8.9321503674270044</v>
      </c>
      <c r="D149">
        <f t="shared" si="20"/>
        <v>-3.9130807435756232</v>
      </c>
      <c r="G149">
        <v>2.42</v>
      </c>
      <c r="H149">
        <f t="shared" si="21"/>
        <v>1.8407371202351137</v>
      </c>
      <c r="I149">
        <f t="shared" si="17"/>
        <v>-5.2398783103063211</v>
      </c>
      <c r="J149">
        <f t="shared" si="22"/>
        <v>-3.3991411900712074</v>
      </c>
      <c r="M149">
        <v>2.42</v>
      </c>
      <c r="N149">
        <f t="shared" si="23"/>
        <v>3.0395374262653396</v>
      </c>
      <c r="O149">
        <f t="shared" si="18"/>
        <v>-6.7581632483292777</v>
      </c>
      <c r="P149">
        <f t="shared" si="24"/>
        <v>-3.7186258220639381</v>
      </c>
    </row>
    <row r="150" spans="1:16" x14ac:dyDescent="0.4">
      <c r="A150">
        <v>2.44</v>
      </c>
      <c r="B150">
        <f t="shared" si="19"/>
        <v>4.6634016580489046</v>
      </c>
      <c r="C150">
        <f t="shared" si="16"/>
        <v>-8.7987078959860003</v>
      </c>
      <c r="D150">
        <f t="shared" si="20"/>
        <v>-4.1353062379370957</v>
      </c>
      <c r="G150">
        <v>2.44</v>
      </c>
      <c r="H150">
        <f t="shared" si="21"/>
        <v>1.695385131097241</v>
      </c>
      <c r="I150">
        <f t="shared" si="17"/>
        <v>-5.1342310254900205</v>
      </c>
      <c r="J150">
        <f t="shared" si="22"/>
        <v>-3.4388458943927795</v>
      </c>
      <c r="M150">
        <v>2.44</v>
      </c>
      <c r="N150">
        <f t="shared" si="23"/>
        <v>2.8118075736775334</v>
      </c>
      <c r="O150">
        <f t="shared" si="18"/>
        <v>-6.639889119627397</v>
      </c>
      <c r="P150">
        <f t="shared" si="24"/>
        <v>-3.8280815459498636</v>
      </c>
    </row>
    <row r="151" spans="1:16" x14ac:dyDescent="0.4">
      <c r="A151">
        <v>2.46</v>
      </c>
      <c r="B151">
        <f t="shared" si="19"/>
        <v>4.3329375071719927</v>
      </c>
      <c r="C151">
        <f t="shared" si="16"/>
        <v>-8.6672589974755692</v>
      </c>
      <c r="D151">
        <f t="shared" si="20"/>
        <v>-4.3343214903035765</v>
      </c>
      <c r="G151">
        <v>2.46</v>
      </c>
      <c r="H151">
        <f t="shared" si="21"/>
        <v>1.5615107182596937</v>
      </c>
      <c r="I151">
        <f t="shared" si="17"/>
        <v>-5.0307138185358538</v>
      </c>
      <c r="J151">
        <f t="shared" si="22"/>
        <v>-3.4692031002761601</v>
      </c>
      <c r="M151">
        <v>2.46</v>
      </c>
      <c r="N151">
        <f t="shared" si="23"/>
        <v>2.6011398191943642</v>
      </c>
      <c r="O151">
        <f t="shared" si="18"/>
        <v>-6.5236848979410986</v>
      </c>
      <c r="P151">
        <f t="shared" si="24"/>
        <v>-3.9225450787467344</v>
      </c>
    </row>
    <row r="152" spans="1:16" x14ac:dyDescent="0.4">
      <c r="A152">
        <v>2.48</v>
      </c>
      <c r="B152">
        <f t="shared" si="19"/>
        <v>4.0258911450729986</v>
      </c>
      <c r="C152">
        <f t="shared" si="16"/>
        <v>-8.5377738887765311</v>
      </c>
      <c r="D152">
        <f t="shared" si="20"/>
        <v>-4.5118827437035325</v>
      </c>
      <c r="G152">
        <v>2.48</v>
      </c>
      <c r="H152">
        <f t="shared" si="21"/>
        <v>1.4382075662429818</v>
      </c>
      <c r="I152">
        <f t="shared" si="17"/>
        <v>-4.9292837424650431</v>
      </c>
      <c r="J152">
        <f t="shared" si="22"/>
        <v>-3.4910761762220615</v>
      </c>
      <c r="M152">
        <v>2.48</v>
      </c>
      <c r="N152">
        <f t="shared" si="23"/>
        <v>2.4062558271544208</v>
      </c>
      <c r="O152">
        <f t="shared" si="18"/>
        <v>-6.4095143579766578</v>
      </c>
      <c r="P152">
        <f t="shared" si="24"/>
        <v>-4.0032585308222366</v>
      </c>
    </row>
    <row r="153" spans="1:16" x14ac:dyDescent="0.4">
      <c r="A153">
        <v>2.5</v>
      </c>
      <c r="B153">
        <f t="shared" si="19"/>
        <v>3.740603109357016</v>
      </c>
      <c r="C153">
        <f t="shared" si="16"/>
        <v>-8.410223231716671</v>
      </c>
      <c r="D153">
        <f t="shared" si="20"/>
        <v>-4.669620122359655</v>
      </c>
      <c r="G153">
        <v>2.5</v>
      </c>
      <c r="H153">
        <f t="shared" si="21"/>
        <v>1.324640925874556</v>
      </c>
      <c r="I153">
        <f t="shared" si="17"/>
        <v>-4.8298987162028366</v>
      </c>
      <c r="J153">
        <f t="shared" si="22"/>
        <v>-3.5052577903282804</v>
      </c>
      <c r="M153">
        <v>2.5</v>
      </c>
      <c r="N153">
        <f t="shared" si="23"/>
        <v>2.2259730380460399</v>
      </c>
      <c r="O153">
        <f t="shared" si="18"/>
        <v>-6.2973419084165956</v>
      </c>
      <c r="P153">
        <f t="shared" si="24"/>
        <v>-4.0713688703705557</v>
      </c>
    </row>
    <row r="154" spans="1:16" x14ac:dyDescent="0.4">
      <c r="A154">
        <v>2.52</v>
      </c>
      <c r="B154">
        <f t="shared" si="19"/>
        <v>3.4755315326534171</v>
      </c>
      <c r="C154">
        <f t="shared" si="16"/>
        <v>-8.2845781264233853</v>
      </c>
      <c r="D154">
        <f t="shared" si="20"/>
        <v>-4.8090465937699687</v>
      </c>
      <c r="G154">
        <v>2.52</v>
      </c>
      <c r="H154">
        <f t="shared" si="21"/>
        <v>1.2200419631260306</v>
      </c>
      <c r="I154">
        <f t="shared" si="17"/>
        <v>-4.732517507119999</v>
      </c>
      <c r="J154">
        <f t="shared" si="22"/>
        <v>-3.5124755439939683</v>
      </c>
      <c r="M154">
        <v>2.52</v>
      </c>
      <c r="N154">
        <f t="shared" si="23"/>
        <v>2.0591974927152807</v>
      </c>
      <c r="O154">
        <f t="shared" si="18"/>
        <v>-6.1871325808245237</v>
      </c>
      <c r="P154">
        <f t="shared" si="24"/>
        <v>-4.1279350881092434</v>
      </c>
    </row>
    <row r="155" spans="1:16" x14ac:dyDescent="0.4">
      <c r="A155">
        <v>2.54</v>
      </c>
      <c r="B155">
        <f t="shared" si="19"/>
        <v>3.2292438094413467</v>
      </c>
      <c r="C155">
        <f t="shared" si="16"/>
        <v>-8.1608101047757078</v>
      </c>
      <c r="D155">
        <f t="shared" si="20"/>
        <v>-4.9315662953343615</v>
      </c>
      <c r="G155">
        <v>2.54</v>
      </c>
      <c r="H155">
        <f t="shared" si="21"/>
        <v>1.123702554188925</v>
      </c>
      <c r="I155">
        <f t="shared" si="17"/>
        <v>-4.6370997139263235</v>
      </c>
      <c r="J155">
        <f t="shared" si="22"/>
        <v>-3.5133971597373987</v>
      </c>
      <c r="M155">
        <v>2.54</v>
      </c>
      <c r="N155">
        <f t="shared" si="23"/>
        <v>1.9049171942024192</v>
      </c>
      <c r="O155">
        <f t="shared" si="18"/>
        <v>-6.078852018744147</v>
      </c>
      <c r="P155">
        <f t="shared" si="24"/>
        <v>-4.1739348245417283</v>
      </c>
    </row>
    <row r="156" spans="1:16" x14ac:dyDescent="0.4">
      <c r="A156">
        <v>2.56</v>
      </c>
      <c r="B156">
        <f t="shared" si="19"/>
        <v>3.0004088533916811</v>
      </c>
      <c r="C156">
        <f t="shared" si="16"/>
        <v>-8.038891123954107</v>
      </c>
      <c r="D156">
        <f t="shared" si="20"/>
        <v>-5.0384822705624259</v>
      </c>
      <c r="G156">
        <v>2.56</v>
      </c>
      <c r="H156">
        <f t="shared" si="21"/>
        <v>1.0349704915520797</v>
      </c>
      <c r="I156">
        <f t="shared" si="17"/>
        <v>-4.5436057499090321</v>
      </c>
      <c r="J156">
        <f t="shared" si="22"/>
        <v>-3.5086352583569527</v>
      </c>
      <c r="M156">
        <v>2.56</v>
      </c>
      <c r="N156">
        <f t="shared" si="23"/>
        <v>1.7621959669264928</v>
      </c>
      <c r="O156">
        <f t="shared" si="18"/>
        <v>-5.9724664669890331</v>
      </c>
      <c r="P156">
        <f t="shared" si="24"/>
        <v>-4.2102705000625402</v>
      </c>
    </row>
    <row r="157" spans="1:16" x14ac:dyDescent="0.4">
      <c r="A157">
        <v>2.58</v>
      </c>
      <c r="B157">
        <f t="shared" si="19"/>
        <v>2.7877899033794518</v>
      </c>
      <c r="C157">
        <f t="shared" si="16"/>
        <v>-7.9187935600866748</v>
      </c>
      <c r="D157">
        <f t="shared" si="20"/>
        <v>-5.1310036567072235</v>
      </c>
      <c r="G157">
        <v>2.58</v>
      </c>
      <c r="H157">
        <f t="shared" si="21"/>
        <v>0.95324506862646285</v>
      </c>
      <c r="I157">
        <f t="shared" si="17"/>
        <v>-4.4519968265091379</v>
      </c>
      <c r="J157">
        <f t="shared" si="22"/>
        <v>-3.4987517578826752</v>
      </c>
      <c r="M157">
        <v>2.58</v>
      </c>
      <c r="N157">
        <f t="shared" si="23"/>
        <v>1.630167775955317</v>
      </c>
      <c r="O157">
        <f t="shared" si="18"/>
        <v>-5.8679427611198447</v>
      </c>
      <c r="P157">
        <f t="shared" si="24"/>
        <v>-4.2377749851645277</v>
      </c>
    </row>
    <row r="158" spans="1:16" x14ac:dyDescent="0.4">
      <c r="A158">
        <v>2.6</v>
      </c>
      <c r="B158">
        <f t="shared" si="19"/>
        <v>2.5902378392861829</v>
      </c>
      <c r="C158">
        <f t="shared" si="16"/>
        <v>-7.8004902019902209</v>
      </c>
      <c r="D158">
        <f t="shared" si="20"/>
        <v>-5.210252362704038</v>
      </c>
      <c r="G158">
        <v>2.6</v>
      </c>
      <c r="H158">
        <f t="shared" si="21"/>
        <v>0.87797301302570285</v>
      </c>
      <c r="I158">
        <f t="shared" si="17"/>
        <v>-4.3622349372289317</v>
      </c>
      <c r="J158">
        <f t="shared" si="22"/>
        <v>-3.4842619242032287</v>
      </c>
      <c r="M158">
        <v>2.6</v>
      </c>
      <c r="N158">
        <f t="shared" si="23"/>
        <v>1.5080314718901839</v>
      </c>
      <c r="O158">
        <f t="shared" si="18"/>
        <v>-5.765248317105705</v>
      </c>
      <c r="P158">
        <f t="shared" si="24"/>
        <v>-4.2572168452155212</v>
      </c>
    </row>
    <row r="159" spans="1:16" x14ac:dyDescent="0.4">
      <c r="A159">
        <v>2.62</v>
      </c>
      <c r="B159">
        <f t="shared" si="19"/>
        <v>2.4066849714667113</v>
      </c>
      <c r="C159">
        <f t="shared" si="16"/>
        <v>-7.6839542450048999</v>
      </c>
      <c r="D159">
        <f t="shared" si="20"/>
        <v>-5.2772692735381881</v>
      </c>
      <c r="G159">
        <v>2.62</v>
      </c>
      <c r="H159">
        <f t="shared" si="21"/>
        <v>0.80864474097110484</v>
      </c>
      <c r="I159">
        <f t="shared" si="17"/>
        <v>-4.2742828418639345</v>
      </c>
      <c r="J159">
        <f t="shared" si="22"/>
        <v>-3.4656381008928294</v>
      </c>
      <c r="M159">
        <v>2.62</v>
      </c>
      <c r="N159">
        <f t="shared" si="23"/>
        <v>1.3950459294771445</v>
      </c>
      <c r="O159">
        <f t="shared" si="18"/>
        <v>-5.664351121166523</v>
      </c>
      <c r="P159">
        <f t="shared" si="24"/>
        <v>-4.2693051916893783</v>
      </c>
    </row>
    <row r="160" spans="1:16" x14ac:dyDescent="0.4">
      <c r="A160">
        <v>2.64</v>
      </c>
      <c r="B160">
        <f t="shared" si="19"/>
        <v>2.2361392703150069</v>
      </c>
      <c r="C160">
        <f t="shared" si="16"/>
        <v>-7.5691592849209028</v>
      </c>
      <c r="D160">
        <f t="shared" si="20"/>
        <v>-5.3330200146058964</v>
      </c>
      <c r="G160">
        <v>2.64</v>
      </c>
      <c r="H160">
        <f t="shared" si="21"/>
        <v>0.7447909074638972</v>
      </c>
      <c r="I160">
        <f t="shared" si="17"/>
        <v>-4.1881040510527736</v>
      </c>
      <c r="J160">
        <f t="shared" si="22"/>
        <v>-3.4433131435888766</v>
      </c>
      <c r="M160">
        <v>2.64</v>
      </c>
      <c r="N160">
        <f t="shared" si="23"/>
        <v>1.2905255504458515</v>
      </c>
      <c r="O160">
        <f t="shared" si="18"/>
        <v>-5.5652197197930624</v>
      </c>
      <c r="P160">
        <f t="shared" si="24"/>
        <v>-4.2746941693472111</v>
      </c>
    </row>
    <row r="161" spans="1:16" x14ac:dyDescent="0.4">
      <c r="A161">
        <v>2.66</v>
      </c>
      <c r="B161">
        <f t="shared" si="19"/>
        <v>2.0776790047421834</v>
      </c>
      <c r="C161">
        <f t="shared" si="16"/>
        <v>-7.4560793119959259</v>
      </c>
      <c r="D161">
        <f t="shared" si="20"/>
        <v>-5.3784003072537425</v>
      </c>
      <c r="G161">
        <v>2.66</v>
      </c>
      <c r="H161">
        <f t="shared" si="21"/>
        <v>0.68597922886969842</v>
      </c>
      <c r="I161">
        <f t="shared" si="17"/>
        <v>-4.1036628111385571</v>
      </c>
      <c r="J161">
        <f t="shared" si="22"/>
        <v>-3.4176835822688587</v>
      </c>
      <c r="M161">
        <v>2.66</v>
      </c>
      <c r="N161">
        <f t="shared" si="23"/>
        <v>1.1938361032871327</v>
      </c>
      <c r="O161">
        <f t="shared" si="18"/>
        <v>-5.4678232099416952</v>
      </c>
      <c r="P161">
        <f t="shared" si="24"/>
        <v>-4.2739871066545625</v>
      </c>
    </row>
    <row r="162" spans="1:16" x14ac:dyDescent="0.4">
      <c r="A162">
        <v>2.68</v>
      </c>
      <c r="B162">
        <f t="shared" si="19"/>
        <v>1.9304477605897818</v>
      </c>
      <c r="C162">
        <f t="shared" si="16"/>
        <v>-7.3446887050619898</v>
      </c>
      <c r="D162">
        <f t="shared" si="20"/>
        <v>-5.4142409444722084</v>
      </c>
      <c r="G162">
        <v>2.68</v>
      </c>
      <c r="H162">
        <f t="shared" si="21"/>
        <v>0.63181155640447617</v>
      </c>
      <c r="I162">
        <f t="shared" si="17"/>
        <v>-4.0209240893354812</v>
      </c>
      <c r="J162">
        <f t="shared" si="22"/>
        <v>-3.389112532931005</v>
      </c>
      <c r="M162">
        <v>2.68</v>
      </c>
      <c r="N162">
        <f t="shared" si="23"/>
        <v>1.1043908747249607</v>
      </c>
      <c r="O162">
        <f t="shared" si="18"/>
        <v>-5.3721312294007317</v>
      </c>
      <c r="P162">
        <f t="shared" si="24"/>
        <v>-4.2677403546757713</v>
      </c>
    </row>
    <row r="163" spans="1:16" x14ac:dyDescent="0.4">
      <c r="A163">
        <v>2.7</v>
      </c>
      <c r="B163">
        <f t="shared" si="19"/>
        <v>1.7936498120548396</v>
      </c>
      <c r="C163">
        <f t="shared" si="16"/>
        <v>-7.2349622257203068</v>
      </c>
      <c r="D163">
        <f t="shared" si="20"/>
        <v>-5.4413124136654671</v>
      </c>
      <c r="G163">
        <v>2.7</v>
      </c>
      <c r="H163">
        <f t="shared" si="21"/>
        <v>0.58192118070978938</v>
      </c>
      <c r="I163">
        <f t="shared" si="17"/>
        <v>-3.9398535591945012</v>
      </c>
      <c r="J163">
        <f t="shared" si="22"/>
        <v>-3.3579323784847119</v>
      </c>
      <c r="M163">
        <v>2.7</v>
      </c>
      <c r="N163">
        <f t="shared" si="23"/>
        <v>1.0216471095299215</v>
      </c>
      <c r="O163">
        <f t="shared" si="18"/>
        <v>-5.2781139473253678</v>
      </c>
      <c r="P163">
        <f t="shared" si="24"/>
        <v>-4.256466837795446</v>
      </c>
    </row>
    <row r="164" spans="1:16" x14ac:dyDescent="0.4">
      <c r="A164">
        <v>2.72</v>
      </c>
      <c r="B164">
        <f t="shared" si="19"/>
        <v>1.666545821111191</v>
      </c>
      <c r="C164">
        <f t="shared" si="16"/>
        <v>-7.1268750126228699</v>
      </c>
      <c r="D164">
        <f t="shared" si="20"/>
        <v>-5.4603291915116792</v>
      </c>
      <c r="G164">
        <v>2.72</v>
      </c>
      <c r="H164">
        <f t="shared" si="21"/>
        <v>0.53597034926959786</v>
      </c>
      <c r="I164">
        <f t="shared" si="17"/>
        <v>-3.86041758636207</v>
      </c>
      <c r="J164">
        <f t="shared" si="22"/>
        <v>-3.324447237092472</v>
      </c>
      <c r="M164">
        <v>2.72</v>
      </c>
      <c r="N164">
        <f t="shared" si="23"/>
        <v>0.94510271707087723</v>
      </c>
      <c r="O164">
        <f t="shared" si="18"/>
        <v>-5.185742054938264</v>
      </c>
      <c r="P164">
        <f t="shared" si="24"/>
        <v>-4.2406393378673872</v>
      </c>
    </row>
    <row r="165" spans="1:16" x14ac:dyDescent="0.4">
      <c r="A165">
        <v>2.74</v>
      </c>
      <c r="B165">
        <f t="shared" si="19"/>
        <v>1.548448841684076</v>
      </c>
      <c r="C165">
        <f t="shared" si="16"/>
        <v>-7.0204025758394888</v>
      </c>
      <c r="D165">
        <f t="shared" si="20"/>
        <v>-5.471953734155413</v>
      </c>
      <c r="G165">
        <v>2.74</v>
      </c>
      <c r="H165">
        <f t="shared" si="21"/>
        <v>0.49364797986178915</v>
      </c>
      <c r="I165">
        <f t="shared" si="17"/>
        <v>-3.7825832146259812</v>
      </c>
      <c r="J165">
        <f t="shared" si="22"/>
        <v>-3.288935234764192</v>
      </c>
      <c r="M165">
        <v>2.74</v>
      </c>
      <c r="N165">
        <f t="shared" si="23"/>
        <v>0.87429322462013448</v>
      </c>
      <c r="O165">
        <f t="shared" si="18"/>
        <v>-5.0949867563928857</v>
      </c>
      <c r="P165">
        <f t="shared" si="24"/>
        <v>-4.220693531772751</v>
      </c>
    </row>
    <row r="166" spans="1:16" x14ac:dyDescent="0.4">
      <c r="A166">
        <v>2.76</v>
      </c>
      <c r="B166">
        <f t="shared" si="19"/>
        <v>1.4387206069822092</v>
      </c>
      <c r="C166">
        <f t="shared" si="16"/>
        <v>-6.9155207913089551</v>
      </c>
      <c r="D166">
        <f t="shared" si="20"/>
        <v>-5.4768001843267458</v>
      </c>
      <c r="G166">
        <v>2.76</v>
      </c>
      <c r="H166">
        <f t="shared" si="21"/>
        <v>0.4546675545647566</v>
      </c>
      <c r="I166">
        <f t="shared" si="17"/>
        <v>-3.7063181522425821</v>
      </c>
      <c r="J166">
        <f t="shared" si="22"/>
        <v>-3.2516505976778256</v>
      </c>
      <c r="M166">
        <v>2.76</v>
      </c>
      <c r="N166">
        <f t="shared" si="23"/>
        <v>0.80878895892471347</v>
      </c>
      <c r="O166">
        <f t="shared" si="18"/>
        <v>-5.0058197597967364</v>
      </c>
      <c r="P166">
        <f t="shared" si="24"/>
        <v>-4.1970308008720227</v>
      </c>
    </row>
    <row r="167" spans="1:16" x14ac:dyDescent="0.4">
      <c r="A167">
        <v>2.78</v>
      </c>
      <c r="B167">
        <f t="shared" si="19"/>
        <v>1.3367680799218637</v>
      </c>
      <c r="C167">
        <f t="shared" si="16"/>
        <v>-6.8122058953731264</v>
      </c>
      <c r="D167">
        <f t="shared" si="20"/>
        <v>-5.4754378154512624</v>
      </c>
      <c r="G167">
        <v>2.78</v>
      </c>
      <c r="H167">
        <f t="shared" si="21"/>
        <v>0.41876518006165625</v>
      </c>
      <c r="I167">
        <f t="shared" si="17"/>
        <v>-3.6315907585396339</v>
      </c>
      <c r="J167">
        <f t="shared" si="22"/>
        <v>-3.2128255784779776</v>
      </c>
      <c r="M167">
        <v>2.78</v>
      </c>
      <c r="N167">
        <f t="shared" si="23"/>
        <v>0.74819243894144838</v>
      </c>
      <c r="O167">
        <f t="shared" si="18"/>
        <v>-4.918213268391697</v>
      </c>
      <c r="P167">
        <f t="shared" si="24"/>
        <v>-4.170020829450249</v>
      </c>
    </row>
    <row r="168" spans="1:16" x14ac:dyDescent="0.4">
      <c r="A168">
        <v>2.8</v>
      </c>
      <c r="B168">
        <f t="shared" si="19"/>
        <v>1.2420402479993695</v>
      </c>
      <c r="C168">
        <f t="shared" si="16"/>
        <v>-6.7104344793926511</v>
      </c>
      <c r="D168">
        <f t="shared" si="20"/>
        <v>-5.4683942313932814</v>
      </c>
      <c r="G168">
        <v>2.8</v>
      </c>
      <c r="H168">
        <f t="shared" si="21"/>
        <v>0.38569780111084406</v>
      </c>
      <c r="I168">
        <f t="shared" si="17"/>
        <v>-3.5583700307893258</v>
      </c>
      <c r="J168">
        <f t="shared" si="22"/>
        <v>-3.1726722296784819</v>
      </c>
      <c r="M168">
        <v>2.8</v>
      </c>
      <c r="N168">
        <f t="shared" si="23"/>
        <v>0.69213596391498389</v>
      </c>
      <c r="O168">
        <f t="shared" si="18"/>
        <v>-4.8321399718887061</v>
      </c>
      <c r="P168">
        <f t="shared" si="24"/>
        <v>-4.1400040079737224</v>
      </c>
    </row>
    <row r="169" spans="1:16" x14ac:dyDescent="0.4">
      <c r="A169">
        <v>2.82</v>
      </c>
      <c r="B169">
        <f t="shared" si="19"/>
        <v>1.1540251452896049</v>
      </c>
      <c r="C169">
        <f t="shared" si="16"/>
        <v>-6.6101834844431542</v>
      </c>
      <c r="D169">
        <f t="shared" si="20"/>
        <v>-5.4561583391535491</v>
      </c>
      <c r="G169">
        <v>2.82</v>
      </c>
      <c r="H169">
        <f t="shared" si="21"/>
        <v>0.35524155508783561</v>
      </c>
      <c r="I169">
        <f t="shared" si="17"/>
        <v>-3.4866255913459199</v>
      </c>
      <c r="J169">
        <f t="shared" si="22"/>
        <v>-3.1313840362580843</v>
      </c>
      <c r="M169">
        <v>2.82</v>
      </c>
      <c r="N169">
        <f t="shared" si="23"/>
        <v>0.64027938216308722</v>
      </c>
      <c r="O169">
        <f t="shared" si="18"/>
        <v>-4.7475730379541119</v>
      </c>
      <c r="P169">
        <f t="shared" si="24"/>
        <v>-4.1072936557910245</v>
      </c>
    </row>
    <row r="170" spans="1:16" x14ac:dyDescent="0.4">
      <c r="A170">
        <v>2.84</v>
      </c>
      <c r="B170">
        <f t="shared" si="19"/>
        <v>1.0722470854755826</v>
      </c>
      <c r="C170">
        <f t="shared" si="16"/>
        <v>-6.5114301960906324</v>
      </c>
      <c r="D170">
        <f t="shared" si="20"/>
        <v>-5.4391831106150494</v>
      </c>
      <c r="G170">
        <v>2.84</v>
      </c>
      <c r="H170">
        <f t="shared" si="21"/>
        <v>0.32719025645924521</v>
      </c>
      <c r="I170">
        <f t="shared" si="17"/>
        <v>-3.4163276750427483</v>
      </c>
      <c r="J170">
        <f t="shared" si="22"/>
        <v>-3.089137418583503</v>
      </c>
      <c r="M170">
        <v>2.84</v>
      </c>
      <c r="N170">
        <f t="shared" si="23"/>
        <v>0.59230802703022145</v>
      </c>
      <c r="O170">
        <f t="shared" si="18"/>
        <v>-4.6644861038449985</v>
      </c>
      <c r="P170">
        <f t="shared" si="24"/>
        <v>-4.0721780768147768</v>
      </c>
    </row>
    <row r="171" spans="1:16" x14ac:dyDescent="0.4">
      <c r="A171">
        <v>2.86</v>
      </c>
      <c r="B171">
        <f t="shared" si="19"/>
        <v>0.99626409095475865</v>
      </c>
      <c r="C171">
        <f t="shared" ref="C171:C234" si="25">-SQRT(($B$5*EXP(-$B$7*(A171/$B$8-1)))^2*$C$41)</f>
        <v>-6.4141522392449284</v>
      </c>
      <c r="D171">
        <f t="shared" si="20"/>
        <v>-5.41788814829017</v>
      </c>
      <c r="G171">
        <v>2.86</v>
      </c>
      <c r="H171">
        <f t="shared" si="21"/>
        <v>0.30135400092873937</v>
      </c>
      <c r="I171">
        <f t="shared" ref="I171:I234" si="26">-SQRT(($H$5*EXP(-$H$7*(G171/$H$8-1)))^2*$C$41)</f>
        <v>-3.3474471168433055</v>
      </c>
      <c r="J171">
        <f t="shared" si="22"/>
        <v>-3.0460931159145663</v>
      </c>
      <c r="M171">
        <v>2.86</v>
      </c>
      <c r="N171">
        <f t="shared" si="23"/>
        <v>0.54793080748471312</v>
      </c>
      <c r="O171">
        <f t="shared" ref="O171:O234" si="27">-SQRT(($N$4*EXP(-$N$6*(M171/$N$7-1)))^2*$C$41)</f>
        <v>-4.5828532681909193</v>
      </c>
      <c r="P171">
        <f t="shared" si="24"/>
        <v>-4.0349224607062064</v>
      </c>
    </row>
    <row r="172" spans="1:16" x14ac:dyDescent="0.4">
      <c r="A172">
        <v>2.88</v>
      </c>
      <c r="B172">
        <f t="shared" ref="B172:B235" si="28">$B$4*EXP(-$B$6*(A172/$B$8-1))*$C$41</f>
        <v>0.92566550412741755</v>
      </c>
      <c r="C172">
        <f t="shared" si="25"/>
        <v>-6.3183275730900679</v>
      </c>
      <c r="D172">
        <f t="shared" ref="D172:D235" si="29">B172+C172</f>
        <v>-5.3926620689626503</v>
      </c>
      <c r="G172">
        <v>2.88</v>
      </c>
      <c r="H172">
        <f t="shared" ref="H172:H235" si="30">$H$4*EXP(-$H$6*(G172/$H$8-1))*$C$41</f>
        <v>0.27755787980523322</v>
      </c>
      <c r="I172">
        <f t="shared" si="26"/>
        <v>-3.2799553397413335</v>
      </c>
      <c r="J172">
        <f t="shared" ref="J172:J235" si="31">H172+I172</f>
        <v>-3.0023974599361001</v>
      </c>
      <c r="M172">
        <v>2.88</v>
      </c>
      <c r="N172">
        <f t="shared" ref="N172:N235" si="32">$N$3*EXP(-$N$5*(M172/$N$7-1))*$C$41</f>
        <v>0.50687844177322128</v>
      </c>
      <c r="O172">
        <f t="shared" si="27"/>
        <v>-4.5026490829194481</v>
      </c>
      <c r="P172">
        <f t="shared" ref="P172:P235" si="33">N172+O172</f>
        <v>-3.995770641146227</v>
      </c>
    </row>
    <row r="173" spans="1:16" x14ac:dyDescent="0.4">
      <c r="A173">
        <v>2.9</v>
      </c>
      <c r="B173">
        <f t="shared" si="28"/>
        <v>0.86006976795711754</v>
      </c>
      <c r="C173">
        <f t="shared" si="25"/>
        <v>-6.2239344860903634</v>
      </c>
      <c r="D173">
        <f t="shared" si="29"/>
        <v>-5.3638647181332457</v>
      </c>
      <c r="G173">
        <v>2.9</v>
      </c>
      <c r="H173">
        <f t="shared" si="30"/>
        <v>0.25564079588972649</v>
      </c>
      <c r="I173">
        <f t="shared" si="26"/>
        <v>-3.213824342904855</v>
      </c>
      <c r="J173">
        <f t="shared" si="31"/>
        <v>-2.9581835470151283</v>
      </c>
      <c r="M173">
        <v>2.9</v>
      </c>
      <c r="N173">
        <f t="shared" si="32"/>
        <v>0.46890182341429482</v>
      </c>
      <c r="O173">
        <f t="shared" si="27"/>
        <v>-4.4238485453230423</v>
      </c>
      <c r="P173">
        <f t="shared" si="33"/>
        <v>-3.9549467219087475</v>
      </c>
    </row>
    <row r="174" spans="1:16" x14ac:dyDescent="0.4">
      <c r="A174">
        <v>2.92</v>
      </c>
      <c r="B174">
        <f t="shared" si="28"/>
        <v>0.79912236380798274</v>
      </c>
      <c r="C174">
        <f t="shared" si="25"/>
        <v>-6.1309515910710948</v>
      </c>
      <c r="D174">
        <f t="shared" si="29"/>
        <v>-5.3318292272631123</v>
      </c>
      <c r="G174">
        <v>2.92</v>
      </c>
      <c r="H174">
        <f t="shared" si="30"/>
        <v>0.23545437286446932</v>
      </c>
      <c r="I174">
        <f t="shared" si="26"/>
        <v>-3.1490266900592547</v>
      </c>
      <c r="J174">
        <f t="shared" si="31"/>
        <v>-2.9135723171947854</v>
      </c>
      <c r="M174">
        <v>2.92</v>
      </c>
      <c r="N174">
        <f t="shared" si="32"/>
        <v>0.43377050961583402</v>
      </c>
      <c r="O174">
        <f t="shared" si="27"/>
        <v>-4.3464270902647426</v>
      </c>
      <c r="P174">
        <f t="shared" si="33"/>
        <v>-3.9126565806489086</v>
      </c>
    </row>
    <row r="175" spans="1:16" x14ac:dyDescent="0.4">
      <c r="A175">
        <v>2.94</v>
      </c>
      <c r="B175">
        <f t="shared" si="28"/>
        <v>0.74249389541372424</v>
      </c>
      <c r="C175">
        <f t="shared" si="25"/>
        <v>-6.039357820372703</v>
      </c>
      <c r="D175">
        <f t="shared" si="29"/>
        <v>-5.2968639249589788</v>
      </c>
      <c r="G175">
        <v>2.94</v>
      </c>
      <c r="H175">
        <f t="shared" si="30"/>
        <v>0.21686195080113332</v>
      </c>
      <c r="I175">
        <f t="shared" si="26"/>
        <v>-3.0855354981045742</v>
      </c>
      <c r="J175">
        <f t="shared" si="31"/>
        <v>-2.868673547303441</v>
      </c>
      <c r="M175">
        <v>2.94</v>
      </c>
      <c r="N175">
        <f t="shared" si="32"/>
        <v>0.40127132294415524</v>
      </c>
      <c r="O175">
        <f t="shared" si="27"/>
        <v>-4.2703605825202891</v>
      </c>
      <c r="P175">
        <f t="shared" si="33"/>
        <v>-3.8690892595761337</v>
      </c>
    </row>
    <row r="176" spans="1:16" x14ac:dyDescent="0.4">
      <c r="A176">
        <v>2.96</v>
      </c>
      <c r="B176">
        <f t="shared" si="28"/>
        <v>0.68987830862297694</v>
      </c>
      <c r="C176">
        <f t="shared" si="25"/>
        <v>-5.9491324210773664</v>
      </c>
      <c r="D176">
        <f t="shared" si="29"/>
        <v>-5.2592541124543892</v>
      </c>
      <c r="G176">
        <v>2.96</v>
      </c>
      <c r="H176">
        <f t="shared" si="30"/>
        <v>0.19973766098769274</v>
      </c>
      <c r="I176">
        <f t="shared" si="26"/>
        <v>-3.0233244259623269</v>
      </c>
      <c r="J176">
        <f t="shared" si="31"/>
        <v>-2.823586764974634</v>
      </c>
      <c r="M176">
        <v>2.96</v>
      </c>
      <c r="N176">
        <f t="shared" si="32"/>
        <v>0.37120705775954582</v>
      </c>
      <c r="O176">
        <f t="shared" si="27"/>
        <v>-4.1956253092542424</v>
      </c>
      <c r="P176">
        <f t="shared" si="33"/>
        <v>-3.8244182514946967</v>
      </c>
    </row>
    <row r="177" spans="1:16" x14ac:dyDescent="0.4">
      <c r="A177">
        <v>2.98</v>
      </c>
      <c r="B177">
        <f t="shared" si="28"/>
        <v>0.64099123729940677</v>
      </c>
      <c r="C177">
        <f t="shared" si="25"/>
        <v>-5.8602549503069046</v>
      </c>
      <c r="D177">
        <f t="shared" si="29"/>
        <v>-5.2192637130074981</v>
      </c>
      <c r="G177">
        <v>2.98</v>
      </c>
      <c r="H177">
        <f t="shared" si="30"/>
        <v>0.18396557381068235</v>
      </c>
      <c r="I177">
        <f t="shared" si="26"/>
        <v>-2.9623676636471634</v>
      </c>
      <c r="J177">
        <f t="shared" si="31"/>
        <v>-2.7784020898364812</v>
      </c>
      <c r="M177">
        <v>2.98</v>
      </c>
      <c r="N177">
        <f t="shared" si="32"/>
        <v>0.34339528356895721</v>
      </c>
      <c r="O177">
        <f t="shared" si="27"/>
        <v>-4.1221979726277889</v>
      </c>
      <c r="P177">
        <f t="shared" si="33"/>
        <v>-3.7788026890588315</v>
      </c>
    </row>
    <row r="178" spans="1:16" x14ac:dyDescent="0.4">
      <c r="A178">
        <v>3</v>
      </c>
      <c r="B178">
        <f t="shared" si="28"/>
        <v>0.59556846643683448</v>
      </c>
      <c r="C178">
        <f t="shared" si="25"/>
        <v>-5.7727052705909099</v>
      </c>
      <c r="D178">
        <f t="shared" si="29"/>
        <v>-5.1771368041540757</v>
      </c>
      <c r="G178">
        <v>3</v>
      </c>
      <c r="H178">
        <f t="shared" si="30"/>
        <v>0.16943891392409482</v>
      </c>
      <c r="I178">
        <f t="shared" si="26"/>
        <v>-2.9026399215588881</v>
      </c>
      <c r="J178">
        <f t="shared" si="31"/>
        <v>-2.7332010076347935</v>
      </c>
      <c r="M178">
        <v>3</v>
      </c>
      <c r="N178">
        <f t="shared" si="32"/>
        <v>0.31766723803454433</v>
      </c>
      <c r="O178">
        <f t="shared" si="27"/>
        <v>-4.0500556825359144</v>
      </c>
      <c r="P178">
        <f t="shared" si="33"/>
        <v>-3.7323884445013702</v>
      </c>
    </row>
    <row r="179" spans="1:16" x14ac:dyDescent="0.4">
      <c r="A179">
        <v>3.02</v>
      </c>
      <c r="B179">
        <f t="shared" si="28"/>
        <v>0.55336450418313976</v>
      </c>
      <c r="C179">
        <f t="shared" si="25"/>
        <v>-5.686463545304095</v>
      </c>
      <c r="D179">
        <f t="shared" si="29"/>
        <v>-5.1330990411209552</v>
      </c>
      <c r="G179">
        <v>3.02</v>
      </c>
      <c r="H179">
        <f t="shared" si="30"/>
        <v>0.15605933739168792</v>
      </c>
      <c r="I179">
        <f t="shared" si="26"/>
        <v>-2.8441164199903621</v>
      </c>
      <c r="J179">
        <f t="shared" si="31"/>
        <v>-2.6880570825986743</v>
      </c>
      <c r="M179">
        <v>3.02</v>
      </c>
      <c r="N179">
        <f t="shared" si="32"/>
        <v>0.29386680292081435</v>
      </c>
      <c r="O179">
        <f t="shared" si="27"/>
        <v>-3.9791759494716894</v>
      </c>
      <c r="P179">
        <f t="shared" si="33"/>
        <v>-3.6853091465508752</v>
      </c>
    </row>
    <row r="180" spans="1:16" x14ac:dyDescent="0.4">
      <c r="A180">
        <v>3.04</v>
      </c>
      <c r="B180">
        <f t="shared" si="28"/>
        <v>0.51415125505528891</v>
      </c>
      <c r="C180">
        <f t="shared" si="25"/>
        <v>-5.6015102341717924</v>
      </c>
      <c r="D180">
        <f t="shared" si="29"/>
        <v>-5.0873589791165035</v>
      </c>
      <c r="G180">
        <v>3.04</v>
      </c>
      <c r="H180">
        <f t="shared" si="30"/>
        <v>0.14373626590904032</v>
      </c>
      <c r="I180">
        <f t="shared" si="26"/>
        <v>-2.7867728788469663</v>
      </c>
      <c r="J180">
        <f t="shared" si="31"/>
        <v>-2.6430366129379261</v>
      </c>
      <c r="M180">
        <v>3.04</v>
      </c>
      <c r="N180">
        <f t="shared" si="32"/>
        <v>0.27184955676641054</v>
      </c>
      <c r="O180">
        <f t="shared" si="27"/>
        <v>-3.909536677515423</v>
      </c>
      <c r="P180">
        <f t="shared" si="33"/>
        <v>-3.6376871207490122</v>
      </c>
    </row>
    <row r="181" spans="1:16" x14ac:dyDescent="0.4">
      <c r="A181">
        <v>3.06</v>
      </c>
      <c r="B181">
        <f t="shared" si="28"/>
        <v>0.47771678717476934</v>
      </c>
      <c r="C181">
        <f t="shared" si="25"/>
        <v>-5.5178260888425994</v>
      </c>
      <c r="D181">
        <f t="shared" si="29"/>
        <v>-5.0401093016678304</v>
      </c>
      <c r="G181">
        <v>3.06</v>
      </c>
      <c r="H181">
        <f t="shared" si="30"/>
        <v>0.13238627359810098</v>
      </c>
      <c r="I181">
        <f t="shared" si="26"/>
        <v>-2.7305855075733234</v>
      </c>
      <c r="J181">
        <f t="shared" si="31"/>
        <v>-2.5981992339752225</v>
      </c>
      <c r="M181">
        <v>3.06</v>
      </c>
      <c r="N181">
        <f t="shared" si="32"/>
        <v>0.25148189853213065</v>
      </c>
      <c r="O181">
        <f t="shared" si="27"/>
        <v>-3.8411161574465282</v>
      </c>
      <c r="P181">
        <f t="shared" si="33"/>
        <v>-3.5896342589143977</v>
      </c>
    </row>
    <row r="182" spans="1:16" x14ac:dyDescent="0.4">
      <c r="A182">
        <v>3.08</v>
      </c>
      <c r="B182">
        <f t="shared" si="28"/>
        <v>0.44386418686081608</v>
      </c>
      <c r="C182">
        <f t="shared" si="25"/>
        <v>-5.4353921485271837</v>
      </c>
      <c r="D182">
        <f t="shared" si="29"/>
        <v>-4.9915279616663675</v>
      </c>
      <c r="G182">
        <v>3.08</v>
      </c>
      <c r="H182">
        <f t="shared" si="30"/>
        <v>0.12193252222290392</v>
      </c>
      <c r="I182">
        <f t="shared" si="26"/>
        <v>-2.6755309952831339</v>
      </c>
      <c r="J182">
        <f t="shared" si="31"/>
        <v>-2.5535984730602301</v>
      </c>
      <c r="M182">
        <v>3.08</v>
      </c>
      <c r="N182">
        <f t="shared" si="32"/>
        <v>0.23264023690745683</v>
      </c>
      <c r="O182">
        <f t="shared" si="27"/>
        <v>-3.7738930599759226</v>
      </c>
      <c r="P182">
        <f t="shared" si="33"/>
        <v>-3.5412528230684659</v>
      </c>
    </row>
    <row r="183" spans="1:16" x14ac:dyDescent="0.4">
      <c r="A183">
        <v>3.1</v>
      </c>
      <c r="B183">
        <f t="shared" si="28"/>
        <v>0.41241049439097216</v>
      </c>
      <c r="C183">
        <f t="shared" si="25"/>
        <v>-5.3541897357022172</v>
      </c>
      <c r="D183">
        <f t="shared" si="29"/>
        <v>-4.9417792413112451</v>
      </c>
      <c r="G183">
        <v>3.1</v>
      </c>
      <c r="H183">
        <f t="shared" si="30"/>
        <v>0.11230424100291458</v>
      </c>
      <c r="I183">
        <f t="shared" si="26"/>
        <v>-2.6215865010880015</v>
      </c>
      <c r="J183">
        <f t="shared" si="31"/>
        <v>-2.509282260085087</v>
      </c>
      <c r="M183">
        <v>3.1</v>
      </c>
      <c r="N183">
        <f t="shared" si="32"/>
        <v>0.2152102403562961</v>
      </c>
      <c r="O183">
        <f t="shared" si="27"/>
        <v>-3.7078464290968758</v>
      </c>
      <c r="P183">
        <f t="shared" si="33"/>
        <v>-3.4926361887405797</v>
      </c>
    </row>
    <row r="184" spans="1:16" x14ac:dyDescent="0.4">
      <c r="A184">
        <v>3.12</v>
      </c>
      <c r="B184">
        <f t="shared" si="28"/>
        <v>0.38318571517719452</v>
      </c>
      <c r="C184">
        <f t="shared" si="25"/>
        <v>-5.2742004518785066</v>
      </c>
      <c r="D184">
        <f t="shared" si="29"/>
        <v>-4.8910147367013117</v>
      </c>
      <c r="G184">
        <v>3.12</v>
      </c>
      <c r="H184">
        <f t="shared" si="30"/>
        <v>0.10343624750240449</v>
      </c>
      <c r="I184">
        <f t="shared" si="26"/>
        <v>-2.5687296446212677</v>
      </c>
      <c r="J184">
        <f t="shared" si="31"/>
        <v>-2.4652933971188631</v>
      </c>
      <c r="M184">
        <v>3.12</v>
      </c>
      <c r="N184">
        <f t="shared" si="32"/>
        <v>0.19908614335119898</v>
      </c>
      <c r="O184">
        <f t="shared" si="27"/>
        <v>-3.6429556755522303</v>
      </c>
      <c r="P184">
        <f t="shared" si="33"/>
        <v>-3.4438695322010315</v>
      </c>
    </row>
    <row r="185" spans="1:16" x14ac:dyDescent="0.4">
      <c r="A185">
        <v>3.14</v>
      </c>
      <c r="B185">
        <f t="shared" si="28"/>
        <v>0.35603190101331372</v>
      </c>
      <c r="C185">
        <f t="shared" si="25"/>
        <v>-5.1954061734323567</v>
      </c>
      <c r="D185">
        <f t="shared" si="29"/>
        <v>-4.8393742724190432</v>
      </c>
      <c r="G185">
        <v>3.14</v>
      </c>
      <c r="H185">
        <f t="shared" si="30"/>
        <v>9.5268506352320328E-2</v>
      </c>
      <c r="I185">
        <f t="shared" si="26"/>
        <v>-2.5169384967528896</v>
      </c>
      <c r="J185">
        <f t="shared" si="31"/>
        <v>-2.4216699904005692</v>
      </c>
      <c r="M185">
        <v>3.14</v>
      </c>
      <c r="N185">
        <f t="shared" si="32"/>
        <v>0.18417010458626437</v>
      </c>
      <c r="O185">
        <f t="shared" si="27"/>
        <v>-3.5792005704159302</v>
      </c>
      <c r="P185">
        <f t="shared" si="33"/>
        <v>-3.3950304658296657</v>
      </c>
    </row>
    <row r="186" spans="1:16" x14ac:dyDescent="0.4">
      <c r="A186">
        <v>3.16</v>
      </c>
      <c r="B186">
        <f t="shared" si="28"/>
        <v>0.33080229642834585</v>
      </c>
      <c r="C186">
        <f t="shared" si="25"/>
        <v>-5.1177890474991798</v>
      </c>
      <c r="D186">
        <f t="shared" si="29"/>
        <v>-4.7869867510708337</v>
      </c>
      <c r="G186">
        <v>3.16</v>
      </c>
      <c r="H186">
        <f t="shared" si="30"/>
        <v>8.7745722817246755E-2</v>
      </c>
      <c r="I186">
        <f t="shared" si="26"/>
        <v>-2.4661915704915409</v>
      </c>
      <c r="J186">
        <f t="shared" si="31"/>
        <v>-2.378445847674294</v>
      </c>
      <c r="M186">
        <v>3.16</v>
      </c>
      <c r="N186">
        <f t="shared" si="32"/>
        <v>0.17037161327436642</v>
      </c>
      <c r="O186">
        <f t="shared" si="27"/>
        <v>-3.5165612387869007</v>
      </c>
      <c r="P186">
        <f t="shared" si="33"/>
        <v>-3.3461896255125345</v>
      </c>
    </row>
    <row r="187" spans="1:16" x14ac:dyDescent="0.4">
      <c r="A187">
        <v>3.18</v>
      </c>
      <c r="B187">
        <f t="shared" si="28"/>
        <v>0.30736054553205638</v>
      </c>
      <c r="C187">
        <f t="shared" si="25"/>
        <v>-5.0413314879284812</v>
      </c>
      <c r="D187">
        <f t="shared" si="29"/>
        <v>-4.7339709423964251</v>
      </c>
      <c r="G187">
        <v>3.18</v>
      </c>
      <c r="H187">
        <f t="shared" si="30"/>
        <v>8.081696845595146E-2</v>
      </c>
      <c r="I187">
        <f t="shared" si="26"/>
        <v>-2.4164678120701262</v>
      </c>
      <c r="J187">
        <f t="shared" si="31"/>
        <v>-2.3356508436141747</v>
      </c>
      <c r="M187">
        <v>3.18</v>
      </c>
      <c r="N187">
        <f t="shared" si="32"/>
        <v>0.15760693992609651</v>
      </c>
      <c r="O187">
        <f t="shared" si="27"/>
        <v>-3.4550181535932802</v>
      </c>
      <c r="P187">
        <f t="shared" si="33"/>
        <v>-3.2974112136671838</v>
      </c>
    </row>
    <row r="188" spans="1:16" x14ac:dyDescent="0.4">
      <c r="A188">
        <v>3.2</v>
      </c>
      <c r="B188">
        <f t="shared" si="28"/>
        <v>0.28557995506608064</v>
      </c>
      <c r="C188">
        <f t="shared" si="25"/>
        <v>-4.9660161712992661</v>
      </c>
      <c r="D188">
        <f t="shared" si="29"/>
        <v>-4.6804362162331854</v>
      </c>
      <c r="G188">
        <v>3.2</v>
      </c>
      <c r="H188">
        <f t="shared" si="30"/>
        <v>7.4435336341277289E-2</v>
      </c>
      <c r="I188">
        <f t="shared" si="26"/>
        <v>-2.3677465922110583</v>
      </c>
      <c r="J188">
        <f t="shared" si="31"/>
        <v>-2.293311255869781</v>
      </c>
      <c r="M188">
        <v>3.2</v>
      </c>
      <c r="N188">
        <f t="shared" si="32"/>
        <v>0.14579862827773979</v>
      </c>
      <c r="O188">
        <f t="shared" si="27"/>
        <v>-3.3945521295050853</v>
      </c>
      <c r="P188">
        <f t="shared" si="33"/>
        <v>-3.2487535012273456</v>
      </c>
    </row>
    <row r="189" spans="1:16" x14ac:dyDescent="0.4">
      <c r="A189">
        <v>3.22</v>
      </c>
      <c r="B189">
        <f t="shared" si="28"/>
        <v>0.26534280967769341</v>
      </c>
      <c r="C189">
        <f t="shared" si="25"/>
        <v>-4.8918260329949694</v>
      </c>
      <c r="D189">
        <f t="shared" si="29"/>
        <v>-4.6264832233172761</v>
      </c>
      <c r="G189">
        <v>3.22</v>
      </c>
      <c r="H189">
        <f t="shared" si="30"/>
        <v>6.8557623505253573E-2</v>
      </c>
      <c r="I189">
        <f t="shared" si="26"/>
        <v>-2.3200076975676205</v>
      </c>
      <c r="J189">
        <f t="shared" si="31"/>
        <v>-2.2514500740623671</v>
      </c>
      <c r="M189">
        <v>3.22</v>
      </c>
      <c r="N189">
        <f t="shared" si="32"/>
        <v>0.13487502528529699</v>
      </c>
      <c r="O189">
        <f t="shared" si="27"/>
        <v>-3.3351443169534156</v>
      </c>
      <c r="P189">
        <f t="shared" si="33"/>
        <v>-3.2002692916681186</v>
      </c>
    </row>
    <row r="190" spans="1:16" x14ac:dyDescent="0.4">
      <c r="A190">
        <v>3.24</v>
      </c>
      <c r="B190">
        <f t="shared" si="28"/>
        <v>0.24653973571555918</v>
      </c>
      <c r="C190">
        <f t="shared" si="25"/>
        <v>-4.8187442633370408</v>
      </c>
      <c r="D190">
        <f t="shared" si="29"/>
        <v>-4.5722045276214818</v>
      </c>
      <c r="G190">
        <v>3.24</v>
      </c>
      <c r="H190">
        <f t="shared" si="30"/>
        <v>6.314403845961658E-2</v>
      </c>
      <c r="I190">
        <f t="shared" si="26"/>
        <v>-2.2732313223379057</v>
      </c>
      <c r="J190">
        <f t="shared" si="31"/>
        <v>-2.210087283878289</v>
      </c>
      <c r="M190">
        <v>3.24</v>
      </c>
      <c r="N190">
        <f t="shared" si="32"/>
        <v>0.1247698463325454</v>
      </c>
      <c r="O190">
        <f t="shared" si="27"/>
        <v>-3.2767761962543172</v>
      </c>
      <c r="P190">
        <f t="shared" si="33"/>
        <v>-3.1520063499217716</v>
      </c>
    </row>
    <row r="191" spans="1:16" x14ac:dyDescent="0.4">
      <c r="A191">
        <v>3.26</v>
      </c>
      <c r="B191">
        <f t="shared" si="28"/>
        <v>0.22906911010902611</v>
      </c>
      <c r="C191">
        <f t="shared" si="25"/>
        <v>-4.7467543037762656</v>
      </c>
      <c r="D191">
        <f t="shared" si="29"/>
        <v>-4.5176851936672398</v>
      </c>
      <c r="G191">
        <v>3.26</v>
      </c>
      <c r="H191">
        <f t="shared" si="30"/>
        <v>5.8157931811682495E-2</v>
      </c>
      <c r="I191">
        <f t="shared" si="26"/>
        <v>-2.2273980600478271</v>
      </c>
      <c r="J191">
        <f t="shared" si="31"/>
        <v>-2.1692401282361446</v>
      </c>
      <c r="M191">
        <v>3.26</v>
      </c>
      <c r="N191">
        <f t="shared" si="32"/>
        <v>0.11542177301481506</v>
      </c>
      <c r="O191">
        <f t="shared" si="27"/>
        <v>-3.2194295718354926</v>
      </c>
      <c r="P191">
        <f t="shared" si="33"/>
        <v>-3.1040077988206773</v>
      </c>
    </row>
    <row r="192" spans="1:16" x14ac:dyDescent="0.4">
      <c r="A192">
        <v>3.28</v>
      </c>
      <c r="B192">
        <f t="shared" si="28"/>
        <v>0.21283651113620236</v>
      </c>
      <c r="C192">
        <f t="shared" si="25"/>
        <v>-4.6758398431410066</v>
      </c>
      <c r="D192">
        <f t="shared" si="29"/>
        <v>-4.4630033320048046</v>
      </c>
      <c r="G192">
        <v>3.28</v>
      </c>
      <c r="H192">
        <f t="shared" si="30"/>
        <v>5.3565548151872852E-2</v>
      </c>
      <c r="I192">
        <f t="shared" si="26"/>
        <v>-2.182488895499807</v>
      </c>
      <c r="J192">
        <f t="shared" si="31"/>
        <v>-2.1289233473479343</v>
      </c>
      <c r="M192">
        <v>3.28</v>
      </c>
      <c r="N192">
        <f t="shared" si="32"/>
        <v>0.10677408105782434</v>
      </c>
      <c r="O192">
        <f t="shared" si="27"/>
        <v>-3.1630865665640462</v>
      </c>
      <c r="P192">
        <f t="shared" si="33"/>
        <v>-3.056312485506222</v>
      </c>
    </row>
    <row r="193" spans="1:16" x14ac:dyDescent="0.4">
      <c r="A193">
        <v>3.3</v>
      </c>
      <c r="B193">
        <f t="shared" si="28"/>
        <v>0.19775420811243574</v>
      </c>
      <c r="C193">
        <f t="shared" si="25"/>
        <v>-4.6059848139414941</v>
      </c>
      <c r="D193">
        <f t="shared" si="29"/>
        <v>-4.4082306058290586</v>
      </c>
      <c r="G193">
        <v>3.3</v>
      </c>
      <c r="H193">
        <f t="shared" si="30"/>
        <v>4.9335797533196384E-2</v>
      </c>
      <c r="I193">
        <f t="shared" si="26"/>
        <v>-2.1384851968837979</v>
      </c>
      <c r="J193">
        <f t="shared" si="31"/>
        <v>-2.0891493993506014</v>
      </c>
      <c r="M193">
        <v>3.3</v>
      </c>
      <c r="N193">
        <f t="shared" si="32"/>
        <v>9.8774296113779983E-2</v>
      </c>
      <c r="O193">
        <f t="shared" si="27"/>
        <v>-3.1077296161734989</v>
      </c>
      <c r="P193">
        <f t="shared" si="33"/>
        <v>-3.008955320059719</v>
      </c>
    </row>
    <row r="194" spans="1:16" x14ac:dyDescent="0.4">
      <c r="A194">
        <v>3.32</v>
      </c>
      <c r="B194">
        <f t="shared" si="28"/>
        <v>0.18374068724115913</v>
      </c>
      <c r="C194">
        <f t="shared" si="25"/>
        <v>-4.5371733887293191</v>
      </c>
      <c r="D194">
        <f t="shared" si="29"/>
        <v>-4.3534327014881598</v>
      </c>
      <c r="G194">
        <v>3.32</v>
      </c>
      <c r="H194">
        <f t="shared" si="30"/>
        <v>4.5440044995627468E-2</v>
      </c>
      <c r="I194">
        <f t="shared" si="26"/>
        <v>-2.0953687080473586</v>
      </c>
      <c r="J194">
        <f t="shared" si="31"/>
        <v>-2.0499286630517313</v>
      </c>
      <c r="M194">
        <v>3.32</v>
      </c>
      <c r="N194">
        <f t="shared" si="32"/>
        <v>9.1373875346106331E-2</v>
      </c>
      <c r="O194">
        <f t="shared" si="27"/>
        <v>-3.053341463788334</v>
      </c>
      <c r="P194">
        <f t="shared" si="33"/>
        <v>-2.9619675884422279</v>
      </c>
    </row>
    <row r="195" spans="1:16" x14ac:dyDescent="0.4">
      <c r="A195">
        <v>3.34</v>
      </c>
      <c r="B195">
        <f t="shared" si="28"/>
        <v>0.17072021106452762</v>
      </c>
      <c r="C195">
        <f t="shared" si="25"/>
        <v>-4.4693899765113283</v>
      </c>
      <c r="D195">
        <f t="shared" si="29"/>
        <v>-4.2986697654468005</v>
      </c>
      <c r="G195">
        <v>3.34</v>
      </c>
      <c r="H195">
        <f t="shared" si="30"/>
        <v>4.1851916710484126E-2</v>
      </c>
      <c r="I195">
        <f t="shared" si="26"/>
        <v>-2.0531215409215822</v>
      </c>
      <c r="J195">
        <f t="shared" si="31"/>
        <v>-2.0112696242110979</v>
      </c>
      <c r="M195">
        <v>3.34</v>
      </c>
      <c r="N195">
        <f t="shared" si="32"/>
        <v>8.4527912870654046E-2</v>
      </c>
      <c r="O195">
        <f t="shared" si="27"/>
        <v>-2.9999051545443738</v>
      </c>
      <c r="P195">
        <f t="shared" si="33"/>
        <v>-2.9153772416737196</v>
      </c>
    </row>
    <row r="196" spans="1:16" x14ac:dyDescent="0.4">
      <c r="A196">
        <v>3.36</v>
      </c>
      <c r="B196">
        <f t="shared" si="28"/>
        <v>0.15862240913284281</v>
      </c>
      <c r="C196">
        <f t="shared" si="25"/>
        <v>-4.4026192192170663</v>
      </c>
      <c r="D196">
        <f t="shared" si="29"/>
        <v>-4.2439968100842238</v>
      </c>
      <c r="G196">
        <v>3.36</v>
      </c>
      <c r="H196">
        <f t="shared" si="30"/>
        <v>3.854712143242485E-2</v>
      </c>
      <c r="I196">
        <f t="shared" si="26"/>
        <v>-2.0117261680997376</v>
      </c>
      <c r="J196">
        <f t="shared" si="31"/>
        <v>-1.9731790466673127</v>
      </c>
      <c r="M196">
        <v>3.36</v>
      </c>
      <c r="N196">
        <f t="shared" si="32"/>
        <v>7.8194867266000723E-2</v>
      </c>
      <c r="O196">
        <f t="shared" si="27"/>
        <v>-2.947404030303296</v>
      </c>
      <c r="P196">
        <f t="shared" si="33"/>
        <v>-2.8692091630372953</v>
      </c>
    </row>
    <row r="197" spans="1:16" x14ac:dyDescent="0.4">
      <c r="A197">
        <v>3.38</v>
      </c>
      <c r="B197">
        <f t="shared" si="28"/>
        <v>0.14738189768050816</v>
      </c>
      <c r="C197">
        <f t="shared" si="25"/>
        <v>-4.3368459882190287</v>
      </c>
      <c r="D197">
        <f t="shared" si="29"/>
        <v>-4.1894640905385208</v>
      </c>
      <c r="G197">
        <v>3.38</v>
      </c>
      <c r="H197">
        <f t="shared" si="30"/>
        <v>3.5503286050310959E-2</v>
      </c>
      <c r="I197">
        <f t="shared" si="26"/>
        <v>-1.9711654155655414</v>
      </c>
      <c r="J197">
        <f t="shared" si="31"/>
        <v>-1.9356621295152303</v>
      </c>
      <c r="M197">
        <v>3.38</v>
      </c>
      <c r="N197">
        <f t="shared" si="32"/>
        <v>7.2336309499370713E-2</v>
      </c>
      <c r="O197">
        <f t="shared" si="27"/>
        <v>-2.8958217244596614</v>
      </c>
      <c r="P197">
        <f t="shared" si="33"/>
        <v>-2.8234854149602908</v>
      </c>
    </row>
    <row r="198" spans="1:16" x14ac:dyDescent="0.4">
      <c r="A198">
        <v>3.4</v>
      </c>
      <c r="B198">
        <f t="shared" si="28"/>
        <v>0.13693792625300857</v>
      </c>
      <c r="C198">
        <f t="shared" si="25"/>
        <v>-4.2720553809048738</v>
      </c>
      <c r="D198">
        <f t="shared" si="29"/>
        <v>-4.1351174546518656</v>
      </c>
      <c r="G198">
        <v>3.4</v>
      </c>
      <c r="H198">
        <f t="shared" si="30"/>
        <v>3.2699804123633512E-2</v>
      </c>
      <c r="I198">
        <f t="shared" si="26"/>
        <v>-1.9314224555680379</v>
      </c>
      <c r="J198">
        <f t="shared" si="31"/>
        <v>-1.8987226514444044</v>
      </c>
      <c r="M198">
        <v>3.4</v>
      </c>
      <c r="N198">
        <f t="shared" si="32"/>
        <v>6.6916689738584278E-2</v>
      </c>
      <c r="O198">
        <f t="shared" si="27"/>
        <v>-2.8451421568388113</v>
      </c>
      <c r="P198">
        <f t="shared" si="33"/>
        <v>-2.7782254671002269</v>
      </c>
    </row>
    <row r="199" spans="1:16" x14ac:dyDescent="0.4">
      <c r="A199">
        <v>3.42</v>
      </c>
      <c r="B199">
        <f t="shared" si="28"/>
        <v>0.12723404937507732</v>
      </c>
      <c r="C199">
        <f t="shared" si="25"/>
        <v>-4.2082327173008567</v>
      </c>
      <c r="D199">
        <f t="shared" si="29"/>
        <v>-4.0809986679257797</v>
      </c>
      <c r="G199">
        <v>3.42</v>
      </c>
      <c r="H199">
        <f t="shared" si="30"/>
        <v>3.0117696379111117E-2</v>
      </c>
      <c r="I199">
        <f t="shared" si="26"/>
        <v>-1.8924807996401414</v>
      </c>
      <c r="J199">
        <f t="shared" si="31"/>
        <v>-1.8623631032610302</v>
      </c>
      <c r="M199">
        <v>3.42</v>
      </c>
      <c r="N199">
        <f t="shared" si="32"/>
        <v>6.1903121635046847E-2</v>
      </c>
      <c r="O199">
        <f t="shared" si="27"/>
        <v>-2.7953495286840684</v>
      </c>
      <c r="P199">
        <f t="shared" si="33"/>
        <v>-2.7334464070490214</v>
      </c>
    </row>
    <row r="200" spans="1:16" x14ac:dyDescent="0.4">
      <c r="A200">
        <v>3.44</v>
      </c>
      <c r="B200">
        <f t="shared" si="28"/>
        <v>0.11821782148555056</v>
      </c>
      <c r="C200">
        <f t="shared" si="25"/>
        <v>-4.1453635367457062</v>
      </c>
      <c r="D200">
        <f t="shared" si="29"/>
        <v>-4.027145715260156</v>
      </c>
      <c r="G200">
        <v>3.44</v>
      </c>
      <c r="H200">
        <f t="shared" si="30"/>
        <v>2.7739482223036977E-2</v>
      </c>
      <c r="I200">
        <f t="shared" si="26"/>
        <v>-1.854324291757943</v>
      </c>
      <c r="J200">
        <f t="shared" si="31"/>
        <v>-1.826584809534906</v>
      </c>
      <c r="M200">
        <v>3.44</v>
      </c>
      <c r="N200">
        <f t="shared" si="32"/>
        <v>5.7265182768804504E-2</v>
      </c>
      <c r="O200">
        <f t="shared" si="27"/>
        <v>-2.7464283177316613</v>
      </c>
      <c r="P200">
        <f t="shared" si="33"/>
        <v>-2.6891631349628566</v>
      </c>
    </row>
    <row r="201" spans="1:16" x14ac:dyDescent="0.4">
      <c r="A201">
        <v>3.46</v>
      </c>
      <c r="B201">
        <f t="shared" si="28"/>
        <v>0.10984051349014923</v>
      </c>
      <c r="C201">
        <f t="shared" si="25"/>
        <v>-4.0834335946141902</v>
      </c>
      <c r="D201">
        <f t="shared" si="29"/>
        <v>-3.973593081124041</v>
      </c>
      <c r="G201">
        <v>3.46</v>
      </c>
      <c r="H201">
        <f t="shared" si="30"/>
        <v>2.554906139952574E-2</v>
      </c>
      <c r="I201">
        <f t="shared" si="26"/>
        <v>-1.8169371016379334</v>
      </c>
      <c r="J201">
        <f t="shared" si="31"/>
        <v>-1.7913880402384077</v>
      </c>
      <c r="M201">
        <v>3.46</v>
      </c>
      <c r="N201">
        <f t="shared" si="32"/>
        <v>5.2974730044760561E-2</v>
      </c>
      <c r="O201">
        <f t="shared" si="27"/>
        <v>-2.6983632733718363</v>
      </c>
      <c r="P201">
        <f t="shared" si="33"/>
        <v>-2.6453885433270758</v>
      </c>
    </row>
    <row r="202" spans="1:16" x14ac:dyDescent="0.4">
      <c r="A202">
        <v>3.48</v>
      </c>
      <c r="B202">
        <f t="shared" si="28"/>
        <v>0.10205684940027697</v>
      </c>
      <c r="C202">
        <f t="shared" si="25"/>
        <v>-4.022428859089624</v>
      </c>
      <c r="D202">
        <f t="shared" si="29"/>
        <v>-3.9203720096893471</v>
      </c>
      <c r="G202">
        <v>3.48</v>
      </c>
      <c r="H202">
        <f t="shared" si="30"/>
        <v>2.3531604993500599E-2</v>
      </c>
      <c r="I202">
        <f t="shared" si="26"/>
        <v>-1.7803037181693733</v>
      </c>
      <c r="J202">
        <f t="shared" si="31"/>
        <v>-1.7567721131758727</v>
      </c>
      <c r="M202">
        <v>3.48</v>
      </c>
      <c r="N202">
        <f t="shared" si="32"/>
        <v>4.9005728919877235E-2</v>
      </c>
      <c r="O202">
        <f t="shared" si="27"/>
        <v>-2.6511394118946652</v>
      </c>
      <c r="P202">
        <f t="shared" si="33"/>
        <v>-2.6021336829747881</v>
      </c>
    </row>
    <row r="203" spans="1:16" x14ac:dyDescent="0.4">
      <c r="A203">
        <v>3.5</v>
      </c>
      <c r="B203">
        <f t="shared" si="28"/>
        <v>9.4824761634466598E-2</v>
      </c>
      <c r="C203">
        <f t="shared" si="25"/>
        <v>-3.9623355079846143</v>
      </c>
      <c r="D203">
        <f t="shared" si="29"/>
        <v>-3.8675107463501477</v>
      </c>
      <c r="G203">
        <v>3.5</v>
      </c>
      <c r="H203">
        <f t="shared" si="30"/>
        <v>2.1673455040521365E-2</v>
      </c>
      <c r="I203">
        <f t="shared" si="26"/>
        <v>-1.7444089429790761</v>
      </c>
      <c r="J203">
        <f t="shared" si="31"/>
        <v>-1.7227354879385548</v>
      </c>
      <c r="M203">
        <v>3.5</v>
      </c>
      <c r="N203">
        <f t="shared" si="32"/>
        <v>4.5334095425107628E-2</v>
      </c>
      <c r="O203">
        <f t="shared" si="27"/>
        <v>-2.6047420118190492</v>
      </c>
      <c r="P203">
        <f t="shared" si="33"/>
        <v>-2.5594079163939414</v>
      </c>
    </row>
    <row r="204" spans="1:16" x14ac:dyDescent="0.4">
      <c r="A204">
        <v>3.52</v>
      </c>
      <c r="B204">
        <f t="shared" si="28"/>
        <v>8.8105163659980681E-2</v>
      </c>
      <c r="C204">
        <f t="shared" si="25"/>
        <v>-3.9031399256092789</v>
      </c>
      <c r="D204">
        <f t="shared" si="29"/>
        <v>-3.8150347619492981</v>
      </c>
      <c r="G204">
        <v>3.52</v>
      </c>
      <c r="H204">
        <f t="shared" si="30"/>
        <v>1.9962032063824044E-2</v>
      </c>
      <c r="I204">
        <f t="shared" si="26"/>
        <v>-1.7092378841259477</v>
      </c>
      <c r="J204">
        <f t="shared" si="31"/>
        <v>-1.6892758520621236</v>
      </c>
      <c r="M204">
        <v>3.52</v>
      </c>
      <c r="N204">
        <f t="shared" si="32"/>
        <v>4.1937550023445562E-2</v>
      </c>
      <c r="O204">
        <f t="shared" si="27"/>
        <v>-2.5591566093034706</v>
      </c>
      <c r="P204">
        <f t="shared" si="33"/>
        <v>-2.5172190592800252</v>
      </c>
    </row>
    <row r="205" spans="1:16" x14ac:dyDescent="0.4">
      <c r="A205">
        <v>3.54</v>
      </c>
      <c r="B205">
        <f t="shared" si="28"/>
        <v>8.1861738745784215E-2</v>
      </c>
      <c r="C205">
        <f t="shared" si="25"/>
        <v>-3.8448286996862646</v>
      </c>
      <c r="D205">
        <f t="shared" si="29"/>
        <v>-3.7629669609404806</v>
      </c>
      <c r="G205">
        <v>3.54</v>
      </c>
      <c r="H205">
        <f t="shared" si="30"/>
        <v>1.8385749912606157E-2</v>
      </c>
      <c r="I205">
        <f t="shared" si="26"/>
        <v>-1.6747759499226498</v>
      </c>
      <c r="J205">
        <f t="shared" si="31"/>
        <v>-1.6563902000100437</v>
      </c>
      <c r="M205">
        <v>3.54</v>
      </c>
      <c r="N205">
        <f t="shared" si="32"/>
        <v>3.8795482417300783E-2</v>
      </c>
      <c r="O205">
        <f t="shared" si="27"/>
        <v>-2.5143689936370608</v>
      </c>
      <c r="P205">
        <f t="shared" si="33"/>
        <v>-2.4755735112197601</v>
      </c>
    </row>
    <row r="206" spans="1:16" x14ac:dyDescent="0.4">
      <c r="A206">
        <v>3.56</v>
      </c>
      <c r="B206">
        <f t="shared" si="28"/>
        <v>7.6060743685184715E-2</v>
      </c>
      <c r="C206">
        <f t="shared" si="25"/>
        <v>-3.787388618311859</v>
      </c>
      <c r="D206">
        <f t="shared" si="29"/>
        <v>-3.7113278746266745</v>
      </c>
      <c r="G206">
        <v>3.56</v>
      </c>
      <c r="H206">
        <f t="shared" si="30"/>
        <v>1.6933937325023116E-2</v>
      </c>
      <c r="I206">
        <f t="shared" si="26"/>
        <v>-1.6410088428818335</v>
      </c>
      <c r="J206">
        <f t="shared" si="31"/>
        <v>-1.6240749055568104</v>
      </c>
      <c r="M206">
        <v>3.56</v>
      </c>
      <c r="N206">
        <f t="shared" si="32"/>
        <v>3.5888826484848556E-2</v>
      </c>
      <c r="O206">
        <f t="shared" si="27"/>
        <v>-2.4703652028095799</v>
      </c>
      <c r="P206">
        <f t="shared" si="33"/>
        <v>-2.4344763763247315</v>
      </c>
    </row>
    <row r="207" spans="1:16" x14ac:dyDescent="0.4">
      <c r="A207">
        <v>3.58</v>
      </c>
      <c r="B207">
        <f t="shared" si="28"/>
        <v>7.0670826427337533E-2</v>
      </c>
      <c r="C207">
        <f t="shared" si="25"/>
        <v>-3.7308066669624842</v>
      </c>
      <c r="D207">
        <f t="shared" si="29"/>
        <v>-3.6601358405351467</v>
      </c>
      <c r="G207">
        <v>3.58</v>
      </c>
      <c r="H207">
        <f t="shared" si="30"/>
        <v>1.5596765684884856E-2</v>
      </c>
      <c r="I207">
        <f t="shared" si="26"/>
        <v>-1.6079225537844308</v>
      </c>
      <c r="J207">
        <f t="shared" si="31"/>
        <v>-1.5923257880995461</v>
      </c>
      <c r="M207">
        <v>3.58</v>
      </c>
      <c r="N207">
        <f t="shared" si="32"/>
        <v>3.3199944586465101E-2</v>
      </c>
      <c r="O207">
        <f t="shared" si="27"/>
        <v>-2.4271315191589253</v>
      </c>
      <c r="P207">
        <f t="shared" si="33"/>
        <v>-2.3939315745724601</v>
      </c>
    </row>
    <row r="208" spans="1:16" x14ac:dyDescent="0.4">
      <c r="A208">
        <v>3.6</v>
      </c>
      <c r="B208">
        <f t="shared" si="28"/>
        <v>6.566285663199059E-2</v>
      </c>
      <c r="C208">
        <f t="shared" si="25"/>
        <v>-3.6750700255459279</v>
      </c>
      <c r="D208">
        <f t="shared" si="29"/>
        <v>-3.6094071689139371</v>
      </c>
      <c r="G208">
        <v>3.6</v>
      </c>
      <c r="H208">
        <f t="shared" si="30"/>
        <v>1.4365182482973998E-2</v>
      </c>
      <c r="I208">
        <f t="shared" si="26"/>
        <v>-1.5755033558675449</v>
      </c>
      <c r="J208">
        <f t="shared" si="31"/>
        <v>-1.5611381733845708</v>
      </c>
      <c r="M208">
        <v>3.6</v>
      </c>
      <c r="N208">
        <f t="shared" si="32"/>
        <v>3.0712520539218229E-2</v>
      </c>
      <c r="O208">
        <f t="shared" si="27"/>
        <v>-2.3846544650948092</v>
      </c>
      <c r="P208">
        <f t="shared" si="33"/>
        <v>-2.3539419445555909</v>
      </c>
    </row>
    <row r="209" spans="1:16" x14ac:dyDescent="0.4">
      <c r="A209">
        <v>3.62</v>
      </c>
      <c r="B209">
        <f t="shared" si="28"/>
        <v>6.1009768231682887E-2</v>
      </c>
      <c r="C209">
        <f t="shared" si="25"/>
        <v>-3.6201660654966226</v>
      </c>
      <c r="D209">
        <f t="shared" si="29"/>
        <v>-3.5591562972649395</v>
      </c>
      <c r="G209">
        <v>3.62</v>
      </c>
      <c r="H209">
        <f t="shared" si="30"/>
        <v>1.3230850032524959E-2</v>
      </c>
      <c r="I209">
        <f t="shared" si="26"/>
        <v>-1.5437377991295209</v>
      </c>
      <c r="J209">
        <f t="shared" si="31"/>
        <v>-1.530506949096996</v>
      </c>
      <c r="M209">
        <v>3.62</v>
      </c>
      <c r="N209">
        <f t="shared" si="32"/>
        <v>2.8411460609980971E-2</v>
      </c>
      <c r="O209">
        <f t="shared" si="27"/>
        <v>-2.3429207988972869</v>
      </c>
      <c r="P209">
        <f t="shared" si="33"/>
        <v>-2.3145093382873059</v>
      </c>
    </row>
    <row r="210" spans="1:16" x14ac:dyDescent="0.4">
      <c r="A210">
        <v>3.64</v>
      </c>
      <c r="B210">
        <f t="shared" si="28"/>
        <v>5.6686413150509041E-2</v>
      </c>
      <c r="C210">
        <f t="shared" si="25"/>
        <v>-3.566082346914321</v>
      </c>
      <c r="D210">
        <f t="shared" si="29"/>
        <v>-3.5093959337638121</v>
      </c>
      <c r="G210">
        <v>3.64</v>
      </c>
      <c r="H210">
        <f t="shared" si="30"/>
        <v>1.2186089023974918E-2</v>
      </c>
      <c r="I210">
        <f t="shared" si="26"/>
        <v>-1.5126127047498408</v>
      </c>
      <c r="J210">
        <f t="shared" si="31"/>
        <v>-1.5004266157258659</v>
      </c>
      <c r="M210">
        <v>3.64</v>
      </c>
      <c r="N210">
        <f t="shared" si="32"/>
        <v>2.6282801926391396E-2</v>
      </c>
      <c r="O210">
        <f t="shared" si="27"/>
        <v>-2.3019175105887961</v>
      </c>
      <c r="P210">
        <f t="shared" si="33"/>
        <v>-2.2756347086624049</v>
      </c>
    </row>
    <row r="211" spans="1:16" x14ac:dyDescent="0.4">
      <c r="A211">
        <v>3.66</v>
      </c>
      <c r="B211">
        <f t="shared" si="28"/>
        <v>5.2669425388858916E-2</v>
      </c>
      <c r="C211">
        <f t="shared" si="25"/>
        <v>-3.5128066157455144</v>
      </c>
      <c r="D211">
        <f t="shared" si="29"/>
        <v>-3.4601371903566553</v>
      </c>
      <c r="G211">
        <v>3.66</v>
      </c>
      <c r="H211">
        <f t="shared" si="30"/>
        <v>1.1223826536857965E-2</v>
      </c>
      <c r="I211">
        <f t="shared" si="26"/>
        <v>-1.4821151596215227</v>
      </c>
      <c r="J211">
        <f t="shared" si="31"/>
        <v>-1.4708913330846647</v>
      </c>
      <c r="M211">
        <v>3.66</v>
      </c>
      <c r="N211">
        <f t="shared" si="32"/>
        <v>2.4313627749896451E-2</v>
      </c>
      <c r="O211">
        <f t="shared" si="27"/>
        <v>-2.2616318178784582</v>
      </c>
      <c r="P211">
        <f t="shared" si="33"/>
        <v>-2.2373181901285619</v>
      </c>
    </row>
    <row r="212" spans="1:16" x14ac:dyDescent="0.4">
      <c r="A212">
        <v>3.68</v>
      </c>
      <c r="B212">
        <f t="shared" si="28"/>
        <v>4.8937094739564979E-2</v>
      </c>
      <c r="C212">
        <f t="shared" si="25"/>
        <v>-3.4603268010069708</v>
      </c>
      <c r="D212">
        <f t="shared" si="29"/>
        <v>-3.4113897062674057</v>
      </c>
      <c r="G212">
        <v>3.68</v>
      </c>
      <c r="H212">
        <f t="shared" si="30"/>
        <v>1.0337548156888979E-2</v>
      </c>
      <c r="I212">
        <f t="shared" si="26"/>
        <v>-1.4522325109937648</v>
      </c>
      <c r="J212">
        <f t="shared" si="31"/>
        <v>-1.4418949628368758</v>
      </c>
      <c r="M212">
        <v>3.68</v>
      </c>
      <c r="N212">
        <f t="shared" si="32"/>
        <v>2.24919890967538E-2</v>
      </c>
      <c r="O212">
        <f t="shared" si="27"/>
        <v>-2.2220511621773471</v>
      </c>
      <c r="P212">
        <f t="shared" si="33"/>
        <v>-2.1995591730805932</v>
      </c>
    </row>
    <row r="213" spans="1:16" x14ac:dyDescent="0.4">
      <c r="A213">
        <v>3.7</v>
      </c>
      <c r="B213">
        <f t="shared" si="28"/>
        <v>4.5469249452942284E-2</v>
      </c>
      <c r="C213">
        <f t="shared" si="25"/>
        <v>-3.4086310120507308</v>
      </c>
      <c r="D213">
        <f t="shared" si="29"/>
        <v>-3.3631617625977883</v>
      </c>
      <c r="G213">
        <v>3.7</v>
      </c>
      <c r="H213">
        <f t="shared" si="30"/>
        <v>9.5212538740744954E-3</v>
      </c>
      <c r="I213">
        <f t="shared" si="26"/>
        <v>-1.4229523612226005</v>
      </c>
      <c r="J213">
        <f t="shared" si="31"/>
        <v>-1.413431107348526</v>
      </c>
      <c r="M213">
        <v>3.7</v>
      </c>
      <c r="N213">
        <f t="shared" si="32"/>
        <v>2.0806832231387021E-2</v>
      </c>
      <c r="O213">
        <f t="shared" si="27"/>
        <v>-2.1831632046834968</v>
      </c>
      <c r="P213">
        <f t="shared" si="33"/>
        <v>-2.1623563724521095</v>
      </c>
    </row>
    <row r="214" spans="1:16" x14ac:dyDescent="0.4">
      <c r="A214">
        <v>3.72</v>
      </c>
      <c r="B214">
        <f t="shared" si="28"/>
        <v>4.224714721657527E-2</v>
      </c>
      <c r="C214">
        <f t="shared" si="25"/>
        <v>-3.3577075358699866</v>
      </c>
      <c r="D214">
        <f t="shared" si="29"/>
        <v>-3.3154603886534115</v>
      </c>
      <c r="G214">
        <v>3.72</v>
      </c>
      <c r="H214">
        <f t="shared" si="30"/>
        <v>8.7694174632856319E-3</v>
      </c>
      <c r="I214">
        <f t="shared" si="26"/>
        <v>-1.3942625626273875</v>
      </c>
      <c r="J214">
        <f t="shared" si="31"/>
        <v>-1.3854931451641019</v>
      </c>
      <c r="M214">
        <v>3.72</v>
      </c>
      <c r="N214">
        <f t="shared" si="32"/>
        <v>1.9247931592122673E-2</v>
      </c>
      <c r="O214">
        <f t="shared" si="27"/>
        <v>-2.1449558225354286</v>
      </c>
      <c r="P214">
        <f t="shared" si="33"/>
        <v>-2.125707890943306</v>
      </c>
    </row>
    <row r="215" spans="1:16" x14ac:dyDescent="0.4">
      <c r="A215">
        <v>3.74</v>
      </c>
      <c r="B215">
        <f t="shared" si="28"/>
        <v>3.9253373860638652E-2</v>
      </c>
      <c r="C215">
        <f t="shared" si="25"/>
        <v>-3.3075448344451961</v>
      </c>
      <c r="D215">
        <f t="shared" si="29"/>
        <v>-3.2682914605845577</v>
      </c>
      <c r="G215">
        <v>3.74</v>
      </c>
      <c r="H215">
        <f t="shared" si="30"/>
        <v>8.0769490723042198E-3</v>
      </c>
      <c r="I215">
        <f t="shared" si="26"/>
        <v>-1.3661512124510149</v>
      </c>
      <c r="J215">
        <f t="shared" si="31"/>
        <v>-1.3580742633787106</v>
      </c>
      <c r="M215">
        <v>3.74</v>
      </c>
      <c r="N215">
        <f t="shared" si="32"/>
        <v>1.7805827742301005E-2</v>
      </c>
      <c r="O215">
        <f t="shared" si="27"/>
        <v>-2.1074171050329888</v>
      </c>
      <c r="P215">
        <f t="shared" si="33"/>
        <v>-2.0896112772906879</v>
      </c>
    </row>
    <row r="216" spans="1:16" x14ac:dyDescent="0.4">
      <c r="A216">
        <v>3.76</v>
      </c>
      <c r="B216">
        <f t="shared" si="28"/>
        <v>3.6471749241296487E-2</v>
      </c>
      <c r="C216">
        <f t="shared" si="25"/>
        <v>-3.2581315421298505</v>
      </c>
      <c r="D216">
        <f t="shared" si="29"/>
        <v>-3.2216597928885538</v>
      </c>
      <c r="G216">
        <v>3.76</v>
      </c>
      <c r="H216">
        <f t="shared" si="30"/>
        <v>7.4391607640667415E-3</v>
      </c>
      <c r="I216">
        <f t="shared" si="26"/>
        <v>-1.3386066479217085</v>
      </c>
      <c r="J216">
        <f t="shared" si="31"/>
        <v>-1.3311674871576418</v>
      </c>
      <c r="M216">
        <v>3.76</v>
      </c>
      <c r="N216">
        <f t="shared" si="32"/>
        <v>1.6471769970247081E-2</v>
      </c>
      <c r="O216">
        <f t="shared" si="27"/>
        <v>-2.07053534992433</v>
      </c>
      <c r="P216">
        <f t="shared" si="33"/>
        <v>-2.0540635799540827</v>
      </c>
    </row>
    <row r="217" spans="1:16" x14ac:dyDescent="0.4">
      <c r="A217">
        <v>3.78</v>
      </c>
      <c r="B217">
        <f t="shared" si="28"/>
        <v>3.3887239793516412E-2</v>
      </c>
      <c r="C217">
        <f t="shared" si="25"/>
        <v>-3.2094564630752944</v>
      </c>
      <c r="D217">
        <f t="shared" si="29"/>
        <v>-3.1755692232817778</v>
      </c>
      <c r="G217">
        <v>3.78</v>
      </c>
      <c r="H217">
        <f t="shared" si="30"/>
        <v>6.8517347798309211E-3</v>
      </c>
      <c r="I217">
        <f t="shared" si="26"/>
        <v>-1.3116174414144084</v>
      </c>
      <c r="J217">
        <f t="shared" si="31"/>
        <v>-1.3047657066345775</v>
      </c>
      <c r="M217">
        <v>3.78</v>
      </c>
      <c r="N217">
        <f t="shared" si="32"/>
        <v>1.5237663189797397E-2</v>
      </c>
      <c r="O217">
        <f t="shared" si="27"/>
        <v>-2.0342990597578736</v>
      </c>
      <c r="P217">
        <f t="shared" si="33"/>
        <v>-2.0190613965680764</v>
      </c>
    </row>
    <row r="218" spans="1:16" x14ac:dyDescent="0.4">
      <c r="A218">
        <v>3.8</v>
      </c>
      <c r="B218">
        <f t="shared" si="28"/>
        <v>3.1485877280682383E-2</v>
      </c>
      <c r="C218">
        <f t="shared" si="25"/>
        <v>-3.1615085686940185</v>
      </c>
      <c r="D218">
        <f t="shared" si="29"/>
        <v>-3.1300226914133362</v>
      </c>
      <c r="G218">
        <v>3.8</v>
      </c>
      <c r="H218">
        <f t="shared" si="30"/>
        <v>6.3106943084102456E-3</v>
      </c>
      <c r="I218">
        <f t="shared" si="26"/>
        <v>-1.2851723957097057</v>
      </c>
      <c r="J218">
        <f t="shared" si="31"/>
        <v>-1.2788617014012955</v>
      </c>
      <c r="M218">
        <v>3.8</v>
      </c>
      <c r="N218">
        <f t="shared" si="32"/>
        <v>1.4096018819173925E-2</v>
      </c>
      <c r="O218">
        <f t="shared" si="27"/>
        <v>-1.9986969382981112</v>
      </c>
      <c r="P218">
        <f t="shared" si="33"/>
        <v>-1.9846009194789374</v>
      </c>
    </row>
    <row r="219" spans="1:16" x14ac:dyDescent="0.4">
      <c r="A219">
        <v>3.82</v>
      </c>
      <c r="B219">
        <f t="shared" si="28"/>
        <v>2.9254683301880077E-2</v>
      </c>
      <c r="C219">
        <f t="shared" si="25"/>
        <v>-3.1142769951608504</v>
      </c>
      <c r="D219">
        <f t="shared" si="29"/>
        <v>-3.0850223118589706</v>
      </c>
      <c r="G219">
        <v>3.82</v>
      </c>
      <c r="H219">
        <f t="shared" si="30"/>
        <v>5.8123765635867408E-3</v>
      </c>
      <c r="I219">
        <f t="shared" si="26"/>
        <v>-1.2592605393483594</v>
      </c>
      <c r="J219">
        <f t="shared" si="31"/>
        <v>-1.2534481627847727</v>
      </c>
      <c r="M219">
        <v>3.82</v>
      </c>
      <c r="N219">
        <f t="shared" si="32"/>
        <v>1.3039909340137294E-2</v>
      </c>
      <c r="O219">
        <f t="shared" si="27"/>
        <v>-1.9637178870041423</v>
      </c>
      <c r="P219">
        <f t="shared" si="33"/>
        <v>-1.9506779776640051</v>
      </c>
    </row>
    <row r="220" spans="1:16" x14ac:dyDescent="0.4">
      <c r="A220">
        <v>3.84</v>
      </c>
      <c r="B220">
        <f t="shared" si="28"/>
        <v>2.7181599148847133E-2</v>
      </c>
      <c r="C220">
        <f t="shared" si="25"/>
        <v>-3.0677510409514803</v>
      </c>
      <c r="D220">
        <f t="shared" si="29"/>
        <v>-3.0405694418026332</v>
      </c>
      <c r="G220">
        <v>3.84</v>
      </c>
      <c r="H220">
        <f t="shared" si="30"/>
        <v>5.3534079874394975E-3</v>
      </c>
      <c r="I220">
        <f t="shared" si="26"/>
        <v>-1.2338711220794902</v>
      </c>
      <c r="J220">
        <f t="shared" si="31"/>
        <v>-1.2285177140920507</v>
      </c>
      <c r="M220">
        <v>3.84</v>
      </c>
      <c r="N220">
        <f t="shared" si="32"/>
        <v>1.2062926261683642E-2</v>
      </c>
      <c r="O220">
        <f t="shared" si="27"/>
        <v>-1.9293510015698299</v>
      </c>
      <c r="P220">
        <f t="shared" si="33"/>
        <v>-1.9172880753081463</v>
      </c>
    </row>
    <row r="221" spans="1:16" x14ac:dyDescent="0.4">
      <c r="A221">
        <v>3.86</v>
      </c>
      <c r="B221">
        <f t="shared" si="28"/>
        <v>2.5255420633492998E-2</v>
      </c>
      <c r="C221">
        <f t="shared" si="25"/>
        <v>-3.0219201644177467</v>
      </c>
      <c r="D221">
        <f t="shared" si="29"/>
        <v>-2.9966647437842537</v>
      </c>
      <c r="G221">
        <v>3.86</v>
      </c>
      <c r="H221">
        <f t="shared" si="30"/>
        <v>4.9306814117177442E-3</v>
      </c>
      <c r="I221">
        <f t="shared" si="26"/>
        <v>-1.2089936104005363</v>
      </c>
      <c r="J221">
        <f t="shared" si="31"/>
        <v>-1.2040629289888185</v>
      </c>
      <c r="M221">
        <v>3.86</v>
      </c>
      <c r="N221">
        <f t="shared" si="32"/>
        <v>1.1159141233207735E-2</v>
      </c>
      <c r="O221">
        <f t="shared" si="27"/>
        <v>-1.8955855685245144</v>
      </c>
      <c r="P221">
        <f t="shared" si="33"/>
        <v>-1.8844264272913067</v>
      </c>
    </row>
    <row r="222" spans="1:16" x14ac:dyDescent="0.4">
      <c r="A222">
        <v>3.88</v>
      </c>
      <c r="B222">
        <f t="shared" si="28"/>
        <v>2.3465737533757962E-2</v>
      </c>
      <c r="C222">
        <f t="shared" si="25"/>
        <v>-2.97677398139917</v>
      </c>
      <c r="D222">
        <f t="shared" si="29"/>
        <v>-2.9533082438654121</v>
      </c>
      <c r="G222">
        <v>3.88</v>
      </c>
      <c r="H222">
        <f t="shared" si="30"/>
        <v>4.5413350226435958E-3</v>
      </c>
      <c r="I222">
        <f t="shared" si="26"/>
        <v>-1.1846176831871427</v>
      </c>
      <c r="J222">
        <f t="shared" si="31"/>
        <v>-1.1800763481644991</v>
      </c>
      <c r="M222">
        <v>3.88</v>
      </c>
      <c r="N222">
        <f t="shared" si="32"/>
        <v>1.0323070071166687E-2</v>
      </c>
      <c r="O222">
        <f t="shared" si="27"/>
        <v>-1.8624110618932161</v>
      </c>
      <c r="P222">
        <f t="shared" si="33"/>
        <v>-1.8520879918220494</v>
      </c>
    </row>
    <row r="223" spans="1:16" x14ac:dyDescent="0.4">
      <c r="A223">
        <v>3.9</v>
      </c>
      <c r="B223">
        <f t="shared" si="28"/>
        <v>2.180287733053923E-2</v>
      </c>
      <c r="C223">
        <f t="shared" si="25"/>
        <v>-2.9323022628701412</v>
      </c>
      <c r="D223">
        <f t="shared" si="29"/>
        <v>-2.9104993855396017</v>
      </c>
      <c r="G223">
        <v>3.9</v>
      </c>
      <c r="H223">
        <f t="shared" si="30"/>
        <v>4.1827329867383193E-3</v>
      </c>
      <c r="I223">
        <f t="shared" si="26"/>
        <v>-1.1607332274111488</v>
      </c>
      <c r="J223">
        <f t="shared" si="31"/>
        <v>-1.1565504944244105</v>
      </c>
      <c r="M223">
        <v>3.9</v>
      </c>
      <c r="N223">
        <f t="shared" si="32"/>
        <v>9.5496394809571547E-3</v>
      </c>
      <c r="O223">
        <f t="shared" si="27"/>
        <v>-1.8298171399152852</v>
      </c>
      <c r="P223">
        <f t="shared" si="33"/>
        <v>-1.8202675004343281</v>
      </c>
    </row>
    <row r="224" spans="1:16" x14ac:dyDescent="0.4">
      <c r="A224">
        <v>3.92</v>
      </c>
      <c r="B224">
        <f t="shared" si="28"/>
        <v>2.0257852931606243E-2</v>
      </c>
      <c r="C224">
        <f t="shared" si="25"/>
        <v>-2.8884949326222786</v>
      </c>
      <c r="D224">
        <f t="shared" si="29"/>
        <v>-2.8682370796906724</v>
      </c>
      <c r="G224">
        <v>3.92</v>
      </c>
      <c r="H224">
        <f t="shared" si="30"/>
        <v>3.8524476065112082E-3</v>
      </c>
      <c r="I224">
        <f t="shared" si="26"/>
        <v>-1.1373303339449299</v>
      </c>
      <c r="J224">
        <f t="shared" si="31"/>
        <v>-1.1334778863384187</v>
      </c>
      <c r="M224">
        <v>3.92</v>
      </c>
      <c r="N224">
        <f t="shared" si="32"/>
        <v>8.8341562720738835E-3</v>
      </c>
      <c r="O224">
        <f t="shared" si="27"/>
        <v>-1.7977936418204798</v>
      </c>
      <c r="P224">
        <f t="shared" si="33"/>
        <v>-1.7889594855484059</v>
      </c>
    </row>
    <row r="225" spans="1:16" x14ac:dyDescent="0.4">
      <c r="A225">
        <v>3.94</v>
      </c>
      <c r="B225">
        <f t="shared" si="28"/>
        <v>1.8822314099972884E-2</v>
      </c>
      <c r="C225">
        <f t="shared" si="25"/>
        <v>-2.8453420649814087</v>
      </c>
      <c r="D225">
        <f t="shared" si="29"/>
        <v>-2.8265197508814359</v>
      </c>
      <c r="G225">
        <v>3.94</v>
      </c>
      <c r="H225">
        <f t="shared" si="30"/>
        <v>3.5482428852067777E-3</v>
      </c>
      <c r="I225">
        <f t="shared" si="26"/>
        <v>-1.1143992934503131</v>
      </c>
      <c r="J225">
        <f t="shared" si="31"/>
        <v>-1.1108510505651064</v>
      </c>
      <c r="M225">
        <v>3.94</v>
      </c>
      <c r="N225">
        <f t="shared" si="32"/>
        <v>8.1722788797468134E-3</v>
      </c>
      <c r="O225">
        <f t="shared" si="27"/>
        <v>-1.7663305846614707</v>
      </c>
      <c r="P225">
        <f t="shared" si="33"/>
        <v>-1.7581583057817238</v>
      </c>
    </row>
    <row r="226" spans="1:16" x14ac:dyDescent="0.4">
      <c r="A226">
        <v>3.96</v>
      </c>
      <c r="B226">
        <f t="shared" si="28"/>
        <v>1.7488502324216792E-2</v>
      </c>
      <c r="C226">
        <f t="shared" si="25"/>
        <v>-2.8028338825586423</v>
      </c>
      <c r="D226">
        <f t="shared" si="29"/>
        <v>-2.7853453802344257</v>
      </c>
      <c r="G226">
        <v>3.96</v>
      </c>
      <c r="H226">
        <f t="shared" si="30"/>
        <v>3.2680593893455001E-3</v>
      </c>
      <c r="I226">
        <f t="shared" si="26"/>
        <v>-1.0919305923503928</v>
      </c>
      <c r="J226">
        <f t="shared" si="31"/>
        <v>-1.0886625329610473</v>
      </c>
      <c r="M226">
        <v>3.96</v>
      </c>
      <c r="N226">
        <f t="shared" si="32"/>
        <v>7.5599910202491065E-3</v>
      </c>
      <c r="O226">
        <f t="shared" si="27"/>
        <v>-1.7354181602017678</v>
      </c>
      <c r="P226">
        <f t="shared" si="33"/>
        <v>-1.7278581691815187</v>
      </c>
    </row>
    <row r="227" spans="1:16" x14ac:dyDescent="0.4">
      <c r="A227">
        <v>3.98</v>
      </c>
      <c r="B227">
        <f t="shared" si="28"/>
        <v>1.6249208886838014E-2</v>
      </c>
      <c r="C227">
        <f t="shared" si="25"/>
        <v>-2.7609607540350622</v>
      </c>
      <c r="D227">
        <f t="shared" si="29"/>
        <v>-2.744711545148224</v>
      </c>
      <c r="G227">
        <v>3.98</v>
      </c>
      <c r="H227">
        <f t="shared" si="30"/>
        <v>3.0100003065790305E-3</v>
      </c>
      <c r="I227">
        <f t="shared" si="26"/>
        <v>-1.0699149088825586</v>
      </c>
      <c r="J227">
        <f t="shared" si="31"/>
        <v>-1.0669049085759796</v>
      </c>
      <c r="M227">
        <v>3.98</v>
      </c>
      <c r="N227">
        <f t="shared" si="32"/>
        <v>6.9935773200164907E-3</v>
      </c>
      <c r="O227">
        <f t="shared" si="27"/>
        <v>-1.7050467318581231</v>
      </c>
      <c r="P227">
        <f t="shared" si="33"/>
        <v>-1.6980531545381066</v>
      </c>
    </row>
    <row r="228" spans="1:16" x14ac:dyDescent="0.4">
      <c r="A228">
        <v>4</v>
      </c>
      <c r="B228">
        <f t="shared" si="28"/>
        <v>1.5097735904033188E-2</v>
      </c>
      <c r="C228">
        <f t="shared" si="25"/>
        <v>-2.7197131919794999</v>
      </c>
      <c r="D228">
        <f t="shared" si="29"/>
        <v>-2.7046154560754667</v>
      </c>
      <c r="G228">
        <v>4</v>
      </c>
      <c r="H228">
        <f t="shared" si="30"/>
        <v>2.7723186044731982E-3</v>
      </c>
      <c r="I228">
        <f t="shared" si="26"/>
        <v>-1.0483431092311055</v>
      </c>
      <c r="J228">
        <f t="shared" si="31"/>
        <v>-1.0455707906266323</v>
      </c>
      <c r="M228">
        <v>4</v>
      </c>
      <c r="N228">
        <f t="shared" si="32"/>
        <v>6.4696007706947596E-3</v>
      </c>
      <c r="O228">
        <f t="shared" si="27"/>
        <v>-1.675206831696439</v>
      </c>
      <c r="P228">
        <f t="shared" si="33"/>
        <v>-1.6687372309257442</v>
      </c>
    </row>
    <row r="229" spans="1:16" x14ac:dyDescent="0.4">
      <c r="A229">
        <v>4.0199999999999996</v>
      </c>
      <c r="B229">
        <f t="shared" si="28"/>
        <v>1.4027860126320867E-2</v>
      </c>
      <c r="C229">
        <f t="shared" si="25"/>
        <v>-2.6790818506989145</v>
      </c>
      <c r="D229">
        <f t="shared" si="29"/>
        <v>-2.6650539905725936</v>
      </c>
      <c r="G229">
        <v>4.0199999999999996</v>
      </c>
      <c r="H229">
        <f t="shared" si="30"/>
        <v>2.5534052032849665E-3</v>
      </c>
      <c r="I229">
        <f t="shared" si="26"/>
        <v>-1.0272062437378175</v>
      </c>
      <c r="J229">
        <f t="shared" si="31"/>
        <v>-1.0246528385345326</v>
      </c>
      <c r="M229">
        <v>4.0199999999999996</v>
      </c>
      <c r="N229">
        <f t="shared" si="32"/>
        <v>5.9848818733122412E-3</v>
      </c>
      <c r="O229">
        <f t="shared" si="27"/>
        <v>-1.6458891574802517</v>
      </c>
      <c r="P229">
        <f t="shared" si="33"/>
        <v>-1.6399042756069395</v>
      </c>
    </row>
    <row r="230" spans="1:16" x14ac:dyDescent="0.4">
      <c r="A230">
        <v>4.04</v>
      </c>
      <c r="B230">
        <f t="shared" si="28"/>
        <v>1.3033799304374774E-2</v>
      </c>
      <c r="C230">
        <f t="shared" si="25"/>
        <v>-2.6390575241208798</v>
      </c>
      <c r="D230">
        <f t="shared" si="29"/>
        <v>-2.626023724816505</v>
      </c>
      <c r="G230">
        <v>4.04</v>
      </c>
      <c r="H230">
        <f t="shared" si="30"/>
        <v>2.3517780826643664E-3</v>
      </c>
      <c r="I230">
        <f t="shared" si="26"/>
        <v>-1.0064955431889515</v>
      </c>
      <c r="J230">
        <f t="shared" si="31"/>
        <v>-1.0041437651062872</v>
      </c>
      <c r="M230">
        <v>4.04</v>
      </c>
      <c r="N230">
        <f t="shared" si="32"/>
        <v>5.5364793450237513E-3</v>
      </c>
      <c r="O230">
        <f t="shared" si="27"/>
        <v>-1.6170845697708649</v>
      </c>
      <c r="P230">
        <f t="shared" si="33"/>
        <v>-1.6115480904258412</v>
      </c>
    </row>
    <row r="231" spans="1:16" x14ac:dyDescent="0.4">
      <c r="A231">
        <v>4.0599999999999996</v>
      </c>
      <c r="B231">
        <f t="shared" si="28"/>
        <v>1.2110180938286544E-2</v>
      </c>
      <c r="C231">
        <f t="shared" si="25"/>
        <v>-2.5996311437077262</v>
      </c>
      <c r="D231">
        <f t="shared" si="29"/>
        <v>-2.5875209627694398</v>
      </c>
      <c r="G231">
        <v>4.0599999999999996</v>
      </c>
      <c r="H231">
        <f t="shared" si="30"/>
        <v>2.1660722485350222E-3</v>
      </c>
      <c r="I231">
        <f t="shared" si="26"/>
        <v>-0.98620241517709073</v>
      </c>
      <c r="J231">
        <f t="shared" si="31"/>
        <v>-0.98403634292855569</v>
      </c>
      <c r="M231">
        <v>4.0599999999999996</v>
      </c>
      <c r="N231">
        <f t="shared" si="32"/>
        <v>5.1216722713543668E-3</v>
      </c>
      <c r="O231">
        <f t="shared" si="27"/>
        <v>-1.5887840890782465</v>
      </c>
      <c r="P231">
        <f t="shared" si="33"/>
        <v>-1.5836624168068922</v>
      </c>
    </row>
    <row r="232" spans="1:16" x14ac:dyDescent="0.4">
      <c r="A232">
        <v>4.08</v>
      </c>
      <c r="B232">
        <f t="shared" si="28"/>
        <v>1.125201324135882E-2</v>
      </c>
      <c r="C232">
        <f t="shared" si="25"/>
        <v>-2.5607937764018183</v>
      </c>
      <c r="D232">
        <f t="shared" si="29"/>
        <v>-2.5495417631604593</v>
      </c>
      <c r="G232">
        <v>4.08</v>
      </c>
      <c r="H232">
        <f t="shared" si="30"/>
        <v>1.9950304922299682E-3</v>
      </c>
      <c r="I232">
        <f t="shared" si="26"/>
        <v>-0.96631844053634197</v>
      </c>
      <c r="J232">
        <f t="shared" si="31"/>
        <v>-0.96432341004411204</v>
      </c>
      <c r="M232">
        <v>4.08</v>
      </c>
      <c r="N232">
        <f t="shared" si="32"/>
        <v>4.7379435956421316E-3</v>
      </c>
      <c r="O232">
        <f t="shared" si="27"/>
        <v>-1.5609788930617701</v>
      </c>
      <c r="P232">
        <f t="shared" si="33"/>
        <v>-1.556240949466128</v>
      </c>
    </row>
    <row r="233" spans="1:16" x14ac:dyDescent="0.4">
      <c r="A233">
        <v>4.0999999999999996</v>
      </c>
      <c r="B233">
        <f t="shared" si="28"/>
        <v>1.0454658161501292E-2</v>
      </c>
      <c r="C233">
        <f t="shared" si="25"/>
        <v>-2.5225366226015487</v>
      </c>
      <c r="D233">
        <f t="shared" si="29"/>
        <v>-2.5120819644400472</v>
      </c>
      <c r="G233">
        <v>4.0999999999999996</v>
      </c>
      <c r="H233">
        <f t="shared" si="30"/>
        <v>1.8374948793232822E-3</v>
      </c>
      <c r="I233">
        <f t="shared" si="26"/>
        <v>-0.94683536984941674</v>
      </c>
      <c r="J233">
        <f t="shared" si="31"/>
        <v>-0.94499787497009347</v>
      </c>
      <c r="M233">
        <v>4.0999999999999996</v>
      </c>
      <c r="N233">
        <f t="shared" si="32"/>
        <v>4.3829648454937406E-3</v>
      </c>
      <c r="O233">
        <f t="shared" si="27"/>
        <v>-1.5336603137799589</v>
      </c>
      <c r="P233">
        <f t="shared" si="33"/>
        <v>-1.5292773489344651</v>
      </c>
    </row>
    <row r="234" spans="1:16" x14ac:dyDescent="0.4">
      <c r="A234">
        <v>4.12</v>
      </c>
      <c r="B234">
        <f t="shared" si="28"/>
        <v>9.7138063144196814E-3</v>
      </c>
      <c r="C234">
        <f t="shared" si="25"/>
        <v>-2.4848510141675555</v>
      </c>
      <c r="D234">
        <f t="shared" si="29"/>
        <v>-2.4751372078531357</v>
      </c>
      <c r="G234">
        <v>4.12</v>
      </c>
      <c r="H234">
        <f t="shared" si="30"/>
        <v>1.6923989105375936E-3</v>
      </c>
      <c r="I234">
        <f t="shared" si="26"/>
        <v>-0.92774512002512632</v>
      </c>
      <c r="J234">
        <f t="shared" si="31"/>
        <v>-0.92605272111458869</v>
      </c>
      <c r="M234">
        <v>4.12</v>
      </c>
      <c r="N234">
        <f t="shared" si="32"/>
        <v>4.0545820035728731E-3</v>
      </c>
      <c r="O234">
        <f t="shared" si="27"/>
        <v>-1.5068198349883546</v>
      </c>
      <c r="P234">
        <f t="shared" si="33"/>
        <v>-1.5027652529847817</v>
      </c>
    </row>
    <row r="235" spans="1:16" x14ac:dyDescent="0.4">
      <c r="A235">
        <v>4.1399999999999997</v>
      </c>
      <c r="B235">
        <f t="shared" si="28"/>
        <v>9.0254536931229697E-3</v>
      </c>
      <c r="C235">
        <f t="shared" ref="C235:C278" si="34">-SQRT(($B$5*EXP(-$B$7*(A235/$B$8-1)))^2*$C$41)</f>
        <v>-2.4477284124587464</v>
      </c>
      <c r="D235">
        <f t="shared" si="29"/>
        <v>-2.4387029587656235</v>
      </c>
      <c r="G235">
        <v>4.1399999999999997</v>
      </c>
      <c r="H235">
        <f t="shared" si="30"/>
        <v>1.5587603016579178E-3</v>
      </c>
      <c r="I235">
        <f t="shared" ref="I235:I278" si="35">-SQRT(($H$5*EXP(-$H$7*(G235/$H$8-1)))^2*$C$41)</f>
        <v>-0.90903977094489241</v>
      </c>
      <c r="J235">
        <f t="shared" si="31"/>
        <v>-0.9074810106432345</v>
      </c>
      <c r="M235">
        <v>4.1399999999999997</v>
      </c>
      <c r="N235">
        <f t="shared" si="32"/>
        <v>3.7508024369849037E-3</v>
      </c>
      <c r="O235">
        <f t="shared" ref="O235:O278" si="36">-SQRT(($N$4*EXP(-$N$6*(M235/$N$7-1)))^2*$C$41)</f>
        <v>-1.4804490894846831</v>
      </c>
      <c r="P235">
        <f t="shared" si="33"/>
        <v>-1.4766982870476981</v>
      </c>
    </row>
    <row r="236" spans="1:16" x14ac:dyDescent="0.4">
      <c r="A236">
        <v>4.16</v>
      </c>
      <c r="B236">
        <f t="shared" ref="B236:B278" si="37">$B$4*EXP(-$B$6*(A236/$B$8-1))*$C$41</f>
        <v>8.3858800278717692E-3</v>
      </c>
      <c r="C236">
        <f t="shared" si="34"/>
        <v>-2.4111604063976304</v>
      </c>
      <c r="D236">
        <f t="shared" ref="D236:D278" si="38">B236+C236</f>
        <v>-2.4027745263697589</v>
      </c>
      <c r="G236">
        <v>4.16</v>
      </c>
      <c r="H236">
        <f t="shared" ref="H236:H278" si="39">$H$4*EXP(-$H$6*(G236/$H$8-1))*$C$41</f>
        <v>1.4356743335723744E-3</v>
      </c>
      <c r="I236">
        <f t="shared" si="35"/>
        <v>-0.89071156217686298</v>
      </c>
      <c r="J236">
        <f t="shared" ref="J236:J278" si="40">H236+I236</f>
        <v>-0.88927588784329059</v>
      </c>
      <c r="M236">
        <v>4.16</v>
      </c>
      <c r="N236">
        <f t="shared" ref="N236:N278" si="41">$N$3*EXP(-$N$5*(M236/$N$7-1))*$C$41</f>
        <v>3.4697828059451598E-3</v>
      </c>
      <c r="O236">
        <f t="shared" si="36"/>
        <v>-1.4545398565004719</v>
      </c>
      <c r="P236">
        <f t="shared" ref="P236:P278" si="42">N236+O236</f>
        <v>-1.4510700736945268</v>
      </c>
    </row>
    <row r="237" spans="1:16" x14ac:dyDescent="0.4">
      <c r="A237">
        <v>4.18</v>
      </c>
      <c r="B237">
        <f t="shared" si="37"/>
        <v>7.7916286796133119E-3</v>
      </c>
      <c r="C237">
        <f t="shared" si="34"/>
        <v>-2.3751387105645945</v>
      </c>
      <c r="D237">
        <f t="shared" si="38"/>
        <v>-2.3673470818849811</v>
      </c>
      <c r="G237">
        <v>4.18</v>
      </c>
      <c r="H237">
        <f t="shared" si="39"/>
        <v>1.3223077274204464E-3</v>
      </c>
      <c r="I237">
        <f t="shared" si="35"/>
        <v>-0.87275288975628784</v>
      </c>
      <c r="J237">
        <f t="shared" si="40"/>
        <v>-0.87143058202886736</v>
      </c>
      <c r="M237">
        <v>4.18</v>
      </c>
      <c r="N237">
        <f t="shared" si="41"/>
        <v>3.2098178783606184E-3</v>
      </c>
      <c r="O237">
        <f t="shared" si="36"/>
        <v>-1.4290840591383296</v>
      </c>
      <c r="P237">
        <f t="shared" si="42"/>
        <v>-1.425874241259969</v>
      </c>
    </row>
    <row r="238" spans="1:16" x14ac:dyDescent="0.4">
      <c r="A238">
        <v>4.2</v>
      </c>
      <c r="B238">
        <f t="shared" si="37"/>
        <v>7.2394879582339811E-3</v>
      </c>
      <c r="C238">
        <f t="shared" si="34"/>
        <v>-2.3396551633206126</v>
      </c>
      <c r="D238">
        <f t="shared" si="38"/>
        <v>-2.3324156753623786</v>
      </c>
      <c r="G238">
        <v>4.2</v>
      </c>
      <c r="H238">
        <f t="shared" si="39"/>
        <v>1.2178930033840271E-3</v>
      </c>
      <c r="I238">
        <f t="shared" si="35"/>
        <v>-0.85515630303079526</v>
      </c>
      <c r="J238">
        <f t="shared" si="40"/>
        <v>-0.85393841002741122</v>
      </c>
      <c r="M238">
        <v>4.2</v>
      </c>
      <c r="N238">
        <f t="shared" si="41"/>
        <v>2.9693301824512681E-3</v>
      </c>
      <c r="O238">
        <f t="shared" si="36"/>
        <v>-1.40407376185406</v>
      </c>
      <c r="P238">
        <f t="shared" si="42"/>
        <v>-1.4011044316716088</v>
      </c>
    </row>
    <row r="239" spans="1:16" x14ac:dyDescent="0.4">
      <c r="A239">
        <v>4.22</v>
      </c>
      <c r="B239">
        <f t="shared" si="37"/>
        <v>6.7264737646630431E-3</v>
      </c>
      <c r="C239">
        <f t="shared" si="34"/>
        <v>-2.3047017249580284</v>
      </c>
      <c r="D239">
        <f t="shared" si="38"/>
        <v>-2.2979752511933653</v>
      </c>
      <c r="G239">
        <v>4.22</v>
      </c>
      <c r="H239">
        <f t="shared" si="39"/>
        <v>1.1217232849310465E-3</v>
      </c>
      <c r="I239">
        <f t="shared" si="35"/>
        <v>-0.83791450156929048</v>
      </c>
      <c r="J239">
        <f t="shared" si="40"/>
        <v>-0.83679277828435938</v>
      </c>
      <c r="M239">
        <v>4.22</v>
      </c>
      <c r="N239">
        <f t="shared" si="41"/>
        <v>2.7468604346235601E-3</v>
      </c>
      <c r="O239">
        <f t="shared" si="36"/>
        <v>-1.3795011679828615</v>
      </c>
      <c r="P239">
        <f t="shared" si="42"/>
        <v>-1.376754307548238</v>
      </c>
    </row>
    <row r="240" spans="1:16" x14ac:dyDescent="0.4">
      <c r="A240">
        <v>4.24</v>
      </c>
      <c r="B240">
        <f t="shared" si="37"/>
        <v>6.2498134630142085E-3</v>
      </c>
      <c r="C240">
        <f t="shared" si="34"/>
        <v>-2.2702704758789398</v>
      </c>
      <c r="D240">
        <f t="shared" si="38"/>
        <v>-2.2640206624159256</v>
      </c>
      <c r="G240">
        <v>4.24</v>
      </c>
      <c r="H240">
        <f t="shared" si="39"/>
        <v>1.0331475133367979E-3</v>
      </c>
      <c r="I240">
        <f t="shared" si="35"/>
        <v>-0.82102033213316328</v>
      </c>
      <c r="J240">
        <f t="shared" si="40"/>
        <v>-0.81998718461982645</v>
      </c>
      <c r="M240">
        <v>4.24</v>
      </c>
      <c r="N240">
        <f t="shared" si="41"/>
        <v>2.5410586845116302E-3</v>
      </c>
      <c r="O240">
        <f t="shared" si="36"/>
        <v>-1.3553586173087946</v>
      </c>
      <c r="P240">
        <f t="shared" si="42"/>
        <v>-1.352817558624283</v>
      </c>
    </row>
    <row r="241" spans="1:16" x14ac:dyDescent="0.4">
      <c r="A241">
        <v>4.26</v>
      </c>
      <c r="B241">
        <f t="shared" si="37"/>
        <v>5.8069308956013614E-3</v>
      </c>
      <c r="C241">
        <f t="shared" si="34"/>
        <v>-2.2363536148008287</v>
      </c>
      <c r="D241">
        <f t="shared" si="38"/>
        <v>-2.2305466839052275</v>
      </c>
      <c r="G241">
        <v>4.26</v>
      </c>
      <c r="H241">
        <f t="shared" si="39"/>
        <v>9.5156604008592681E-4</v>
      </c>
      <c r="I241">
        <f t="shared" si="35"/>
        <v>-0.8044667857085761</v>
      </c>
      <c r="J241">
        <f t="shared" si="40"/>
        <v>-0.80351521966849015</v>
      </c>
      <c r="M241">
        <v>4.26</v>
      </c>
      <c r="N241">
        <f t="shared" si="41"/>
        <v>2.3506761234546973E-3</v>
      </c>
      <c r="O241">
        <f t="shared" si="36"/>
        <v>-1.3316385836768143</v>
      </c>
      <c r="P241">
        <f t="shared" si="42"/>
        <v>-1.3292879075533597</v>
      </c>
    </row>
    <row r="242" spans="1:16" x14ac:dyDescent="0.4">
      <c r="A242">
        <v>4.28</v>
      </c>
      <c r="B242">
        <f t="shared" si="37"/>
        <v>5.3954324598396121E-3</v>
      </c>
      <c r="C242">
        <f t="shared" si="34"/>
        <v>-2.2029434569889634</v>
      </c>
      <c r="D242">
        <f t="shared" si="38"/>
        <v>-2.1975480245291239</v>
      </c>
      <c r="G242">
        <v>4.28</v>
      </c>
      <c r="H242">
        <f t="shared" si="39"/>
        <v>8.7642656731597894E-4</v>
      </c>
      <c r="I242">
        <f t="shared" si="35"/>
        <v>-0.78824699459857217</v>
      </c>
      <c r="J242">
        <f t="shared" si="40"/>
        <v>-0.78737056803125616</v>
      </c>
      <c r="M242">
        <v>4.28</v>
      </c>
      <c r="N242">
        <f t="shared" si="41"/>
        <v>2.1745575067039316E-3</v>
      </c>
      <c r="O242">
        <f t="shared" si="36"/>
        <v>-1.3083336726465693</v>
      </c>
      <c r="P242">
        <f t="shared" si="42"/>
        <v>-1.3061591151398653</v>
      </c>
    </row>
    <row r="243" spans="1:16" x14ac:dyDescent="0.4">
      <c r="A243">
        <v>4.3</v>
      </c>
      <c r="B243">
        <f t="shared" si="37"/>
        <v>5.0130941717838936E-3</v>
      </c>
      <c r="C243">
        <f t="shared" si="34"/>
        <v>-2.1700324325152369</v>
      </c>
      <c r="D243">
        <f t="shared" si="38"/>
        <v>-2.1650193383434528</v>
      </c>
      <c r="G243">
        <v>4.3</v>
      </c>
      <c r="H243">
        <f t="shared" si="39"/>
        <v>8.0722040881987583E-4</v>
      </c>
      <c r="I243">
        <f t="shared" si="35"/>
        <v>-0.77235422957382904</v>
      </c>
      <c r="J243">
        <f t="shared" si="40"/>
        <v>-0.77154700916500918</v>
      </c>
      <c r="M243">
        <v>4.3</v>
      </c>
      <c r="N243">
        <f t="shared" si="41"/>
        <v>2.011634143376954E-3</v>
      </c>
      <c r="O243">
        <f t="shared" si="36"/>
        <v>-1.2854366191872799</v>
      </c>
      <c r="P243">
        <f t="shared" si="42"/>
        <v>-1.283424985043903</v>
      </c>
    </row>
    <row r="244" spans="1:16" x14ac:dyDescent="0.4">
      <c r="A244">
        <v>4.32</v>
      </c>
      <c r="B244">
        <f t="shared" si="37"/>
        <v>4.6578496463878698E-3</v>
      </c>
      <c r="C244">
        <f t="shared" si="34"/>
        <v>-2.1376130845429984</v>
      </c>
      <c r="D244">
        <f t="shared" si="38"/>
        <v>-2.1329552348966105</v>
      </c>
      <c r="G244">
        <v>4.32</v>
      </c>
      <c r="H244">
        <f t="shared" si="39"/>
        <v>7.4347904629458916E-4</v>
      </c>
      <c r="I244">
        <f t="shared" si="35"/>
        <v>-0.75678189708084531</v>
      </c>
      <c r="J244">
        <f t="shared" si="40"/>
        <v>-0.75603841803455074</v>
      </c>
      <c r="M244">
        <v>4.32</v>
      </c>
      <c r="N244">
        <f t="shared" si="41"/>
        <v>1.8609174116225684E-3</v>
      </c>
      <c r="O244">
        <f t="shared" si="36"/>
        <v>-1.2629402854129432</v>
      </c>
      <c r="P244">
        <f t="shared" si="42"/>
        <v>-1.2610793680013206</v>
      </c>
    </row>
    <row r="245" spans="1:16" x14ac:dyDescent="0.4">
      <c r="A245">
        <v>4.34</v>
      </c>
      <c r="B245">
        <f t="shared" si="37"/>
        <v>4.327778929521969E-3</v>
      </c>
      <c r="C245">
        <f t="shared" si="34"/>
        <v>-2.1056780676375224</v>
      </c>
      <c r="D245">
        <f t="shared" si="38"/>
        <v>-2.1013502887080002</v>
      </c>
      <c r="G245">
        <v>4.34</v>
      </c>
      <c r="H245">
        <f t="shared" si="39"/>
        <v>6.8477095752228197E-4</v>
      </c>
      <c r="I245">
        <f t="shared" si="35"/>
        <v>-0.74152353650642866</v>
      </c>
      <c r="J245">
        <f t="shared" si="40"/>
        <v>-0.74083876554890638</v>
      </c>
      <c r="M245">
        <v>4.34</v>
      </c>
      <c r="N245">
        <f t="shared" si="41"/>
        <v>1.7214927596459746E-3</v>
      </c>
      <c r="O245">
        <f t="shared" si="36"/>
        <v>-1.2408376583571901</v>
      </c>
      <c r="P245">
        <f t="shared" si="42"/>
        <v>-1.239116165597544</v>
      </c>
    </row>
    <row r="246" spans="1:16" x14ac:dyDescent="0.4">
      <c r="A246">
        <v>4.3600000000000003</v>
      </c>
      <c r="B246">
        <f t="shared" si="37"/>
        <v>4.0210981213914775E-3</v>
      </c>
      <c r="C246">
        <f t="shared" si="34"/>
        <v>-2.0742201461017014</v>
      </c>
      <c r="D246">
        <f t="shared" si="38"/>
        <v>-2.0701990479803101</v>
      </c>
      <c r="G246">
        <v>4.3600000000000003</v>
      </c>
      <c r="H246">
        <f t="shared" si="39"/>
        <v>6.3069869501094816E-4</v>
      </c>
      <c r="I246">
        <f t="shared" si="35"/>
        <v>-0.72657281749732539</v>
      </c>
      <c r="J246">
        <f t="shared" si="40"/>
        <v>-0.72594211880231441</v>
      </c>
      <c r="M246">
        <v>4.3600000000000003</v>
      </c>
      <c r="N246">
        <f t="shared" si="41"/>
        <v>1.5925141561922065E-3</v>
      </c>
      <c r="O246">
        <f t="shared" si="36"/>
        <v>-1.2191218477870678</v>
      </c>
      <c r="P246">
        <f t="shared" si="42"/>
        <v>-1.2175293336308757</v>
      </c>
    </row>
    <row r="247" spans="1:16" x14ac:dyDescent="0.4">
      <c r="A247">
        <v>4.38</v>
      </c>
      <c r="B247">
        <f t="shared" si="37"/>
        <v>3.7361497352740554E-3</v>
      </c>
      <c r="C247">
        <f t="shared" si="34"/>
        <v>-2.0432321923366272</v>
      </c>
      <c r="D247">
        <f t="shared" si="38"/>
        <v>-2.0394960426013533</v>
      </c>
      <c r="G247">
        <v>4.38</v>
      </c>
      <c r="H247">
        <f t="shared" si="39"/>
        <v>5.8089619531735259E-4</v>
      </c>
      <c r="I247">
        <f t="shared" si="35"/>
        <v>-0.71192353733390246</v>
      </c>
      <c r="J247">
        <f t="shared" si="40"/>
        <v>-0.71134264113858514</v>
      </c>
      <c r="M247">
        <v>4.38</v>
      </c>
      <c r="N247">
        <f t="shared" si="41"/>
        <v>1.4731989568135837E-3</v>
      </c>
      <c r="O247">
        <f t="shared" si="36"/>
        <v>-1.1977860840550973</v>
      </c>
      <c r="P247">
        <f t="shared" si="42"/>
        <v>-1.1963128850982838</v>
      </c>
    </row>
    <row r="248" spans="1:16" x14ac:dyDescent="0.4">
      <c r="A248">
        <v>4.4000000000000004</v>
      </c>
      <c r="B248">
        <f t="shared" si="37"/>
        <v>3.4713937394688539E-3</v>
      </c>
      <c r="C248">
        <f t="shared" si="34"/>
        <v>-2.0127071852266347</v>
      </c>
      <c r="D248">
        <f t="shared" si="38"/>
        <v>-2.0092357914871659</v>
      </c>
      <c r="G248">
        <v>4.4000000000000004</v>
      </c>
      <c r="H248">
        <f t="shared" si="39"/>
        <v>5.3502630083659334E-4</v>
      </c>
      <c r="I248">
        <f t="shared" si="35"/>
        <v>-0.69756961835677478</v>
      </c>
      <c r="J248">
        <f t="shared" si="40"/>
        <v>-0.69703459205593821</v>
      </c>
      <c r="M248">
        <v>4.4000000000000004</v>
      </c>
      <c r="N248">
        <f t="shared" si="41"/>
        <v>1.3628231547692931E-3</v>
      </c>
      <c r="O248">
        <f t="shared" si="36"/>
        <v>-1.1768237159889101</v>
      </c>
      <c r="P248">
        <f t="shared" si="42"/>
        <v>-1.1754608928341408</v>
      </c>
    </row>
    <row r="249" spans="1:16" x14ac:dyDescent="0.4">
      <c r="A249">
        <v>4.42</v>
      </c>
      <c r="B249">
        <f t="shared" si="37"/>
        <v>3.2253992340431788E-3</v>
      </c>
      <c r="C249">
        <f t="shared" si="34"/>
        <v>-1.9826382085485057</v>
      </c>
      <c r="D249">
        <f t="shared" si="38"/>
        <v>-1.9794128093144625</v>
      </c>
      <c r="G249">
        <v>4.42</v>
      </c>
      <c r="H249">
        <f t="shared" si="39"/>
        <v>4.9277847728113554E-4</v>
      </c>
      <c r="I249">
        <f t="shared" si="35"/>
        <v>-0.68350510544532395</v>
      </c>
      <c r="J249">
        <f t="shared" si="40"/>
        <v>-0.68301232696804282</v>
      </c>
      <c r="M249">
        <v>4.42</v>
      </c>
      <c r="N249">
        <f t="shared" si="41"/>
        <v>1.2607169877397295E-3</v>
      </c>
      <c r="O249">
        <f t="shared" si="36"/>
        <v>-1.1562282088178295</v>
      </c>
      <c r="P249">
        <f t="shared" si="42"/>
        <v>-1.1549674918300898</v>
      </c>
    </row>
    <row r="250" spans="1:16" x14ac:dyDescent="0.4">
      <c r="A250">
        <v>4.4400000000000004</v>
      </c>
      <c r="B250">
        <f t="shared" si="37"/>
        <v>2.9968367173923852E-3</v>
      </c>
      <c r="C250">
        <f t="shared" si="34"/>
        <v>-1.9530184494044047</v>
      </c>
      <c r="D250">
        <f t="shared" si="38"/>
        <v>-1.9500216126870122</v>
      </c>
      <c r="G250">
        <v>4.4400000000000004</v>
      </c>
      <c r="H250">
        <f t="shared" si="39"/>
        <v>4.538667113968269E-4</v>
      </c>
      <c r="I250">
        <f t="shared" si="35"/>
        <v>-0.66972416354704589</v>
      </c>
      <c r="J250">
        <f t="shared" si="40"/>
        <v>-0.66927029683564909</v>
      </c>
      <c r="M250">
        <v>4.4400000000000004</v>
      </c>
      <c r="N250">
        <f t="shared" si="41"/>
        <v>1.1662608736968522E-3</v>
      </c>
      <c r="O250">
        <f t="shared" si="36"/>
        <v>-1.135993142135729</v>
      </c>
      <c r="P250">
        <f t="shared" si="42"/>
        <v>-1.1348268812620321</v>
      </c>
    </row>
    <row r="251" spans="1:16" x14ac:dyDescent="0.4">
      <c r="A251">
        <v>4.46</v>
      </c>
      <c r="B251">
        <f t="shared" si="37"/>
        <v>2.7844709008171633E-3</v>
      </c>
      <c r="C251">
        <f t="shared" si="34"/>
        <v>-1.9238411966782547</v>
      </c>
      <c r="D251">
        <f t="shared" si="38"/>
        <v>-1.9210567257774376</v>
      </c>
      <c r="G251">
        <v>4.46</v>
      </c>
      <c r="H251">
        <f t="shared" si="39"/>
        <v>4.1802757468372272E-4</v>
      </c>
      <c r="I251">
        <f t="shared" si="35"/>
        <v>-0.65622107525672357</v>
      </c>
      <c r="J251">
        <f t="shared" si="40"/>
        <v>-0.6558030476820399</v>
      </c>
      <c r="M251">
        <v>4.46</v>
      </c>
      <c r="N251">
        <f t="shared" si="41"/>
        <v>1.0788816512694974E-3</v>
      </c>
      <c r="O251">
        <f t="shared" si="36"/>
        <v>-1.1161122078995471</v>
      </c>
      <c r="P251">
        <f t="shared" si="42"/>
        <v>-1.1150333262482777</v>
      </c>
    </row>
    <row r="252" spans="1:16" x14ac:dyDescent="0.4">
      <c r="A252">
        <v>4.4800000000000004</v>
      </c>
      <c r="B252">
        <f t="shared" si="37"/>
        <v>2.5871540322836843E-3</v>
      </c>
      <c r="C252">
        <f t="shared" si="34"/>
        <v>-1.8950998395151504</v>
      </c>
      <c r="D252">
        <f t="shared" si="38"/>
        <v>-1.8925126854828667</v>
      </c>
      <c r="G252">
        <v>4.4800000000000004</v>
      </c>
      <c r="H252">
        <f t="shared" si="39"/>
        <v>3.8501844001325971E-4</v>
      </c>
      <c r="I252">
        <f t="shared" si="35"/>
        <v>-0.64299023844439784</v>
      </c>
      <c r="J252">
        <f t="shared" si="40"/>
        <v>-0.64260522000438458</v>
      </c>
      <c r="M252">
        <v>4.4800000000000004</v>
      </c>
      <c r="N252">
        <f t="shared" si="41"/>
        <v>9.9804910179002605E-4</v>
      </c>
      <c r="O252">
        <f t="shared" si="36"/>
        <v>-1.0965792084628303</v>
      </c>
      <c r="P252">
        <f t="shared" si="42"/>
        <v>-1.0955811593610403</v>
      </c>
    </row>
    <row r="253" spans="1:16" x14ac:dyDescent="0.4">
      <c r="A253">
        <v>4.5</v>
      </c>
      <c r="B253">
        <f t="shared" si="37"/>
        <v>2.4038196932844383E-3</v>
      </c>
      <c r="C253">
        <f t="shared" si="34"/>
        <v>-1.8667878658235135</v>
      </c>
      <c r="D253">
        <f t="shared" si="38"/>
        <v>-1.864384046130229</v>
      </c>
      <c r="G253">
        <v>4.5</v>
      </c>
      <c r="H253">
        <f t="shared" si="39"/>
        <v>3.5461583906851521E-4</v>
      </c>
      <c r="I253">
        <f t="shared" si="35"/>
        <v>-0.63002616393117417</v>
      </c>
      <c r="J253">
        <f t="shared" si="40"/>
        <v>-0.62967154809210568</v>
      </c>
      <c r="M253">
        <v>4.5</v>
      </c>
      <c r="N253">
        <f t="shared" si="41"/>
        <v>9.232727319180838E-4</v>
      </c>
      <c r="O253">
        <f t="shared" si="36"/>
        <v>-1.0773880546436916</v>
      </c>
      <c r="P253">
        <f t="shared" si="42"/>
        <v>-1.0764647819117734</v>
      </c>
    </row>
    <row r="254" spans="1:16" x14ac:dyDescent="0.4">
      <c r="A254">
        <v>4.5199999999999996</v>
      </c>
      <c r="B254">
        <f t="shared" si="37"/>
        <v>2.233477035273978E-3</v>
      </c>
      <c r="C254">
        <f t="shared" si="34"/>
        <v>-1.8388988607995949</v>
      </c>
      <c r="D254">
        <f t="shared" si="38"/>
        <v>-1.836665383764321</v>
      </c>
      <c r="G254">
        <v>4.5199999999999996</v>
      </c>
      <c r="H254">
        <f t="shared" si="39"/>
        <v>3.2661394948755299E-4</v>
      </c>
      <c r="I254">
        <f t="shared" si="35"/>
        <v>-0.61732347321188086</v>
      </c>
      <c r="J254">
        <f t="shared" si="40"/>
        <v>-0.61699685926239334</v>
      </c>
      <c r="M254">
        <v>4.5199999999999996</v>
      </c>
      <c r="N254">
        <f t="shared" si="41"/>
        <v>8.5409879731831106E-4</v>
      </c>
      <c r="O254">
        <f t="shared" si="36"/>
        <v>-1.058532763826576</v>
      </c>
      <c r="P254">
        <f t="shared" si="42"/>
        <v>-1.0576786650292578</v>
      </c>
    </row>
    <row r="255" spans="1:16" x14ac:dyDescent="0.4">
      <c r="A255">
        <v>4.54</v>
      </c>
      <c r="B255">
        <f t="shared" si="37"/>
        <v>2.0752054245301342E-3</v>
      </c>
      <c r="C255">
        <f t="shared" si="34"/>
        <v>-1.8114265054740499</v>
      </c>
      <c r="D255">
        <f t="shared" si="38"/>
        <v>-1.8093513000495198</v>
      </c>
      <c r="G255">
        <v>4.54</v>
      </c>
      <c r="H255">
        <f t="shared" si="39"/>
        <v>3.0082320146801537E-4</v>
      </c>
      <c r="I255">
        <f t="shared" si="35"/>
        <v>-0.60487689622364682</v>
      </c>
      <c r="J255">
        <f t="shared" si="40"/>
        <v>-0.60457607302217875</v>
      </c>
      <c r="M255">
        <v>4.54</v>
      </c>
      <c r="N255">
        <f t="shared" si="41"/>
        <v>7.901075493317014E-4</v>
      </c>
      <c r="O255">
        <f t="shared" si="36"/>
        <v>-1.0400074580972509</v>
      </c>
      <c r="P255">
        <f t="shared" si="42"/>
        <v>-1.0392173505479192</v>
      </c>
    </row>
    <row r="256" spans="1:16" x14ac:dyDescent="0.4">
      <c r="A256">
        <v>4.5599999999999996</v>
      </c>
      <c r="B256">
        <f t="shared" si="37"/>
        <v>1.9281494664981139E-3</v>
      </c>
      <c r="C256">
        <f t="shared" si="34"/>
        <v>-1.7843645752802106</v>
      </c>
      <c r="D256">
        <f t="shared" si="38"/>
        <v>-1.7824364258137124</v>
      </c>
      <c r="G256">
        <v>4.5599999999999996</v>
      </c>
      <c r="H256">
        <f t="shared" si="39"/>
        <v>2.7706899439980951E-4</v>
      </c>
      <c r="I256">
        <f t="shared" si="35"/>
        <v>-0.59268126915947517</v>
      </c>
      <c r="J256">
        <f t="shared" si="40"/>
        <v>-0.59240420016507533</v>
      </c>
      <c r="M256">
        <v>4.5599999999999996</v>
      </c>
      <c r="N256">
        <f t="shared" si="41"/>
        <v>7.309106879333201E-4</v>
      </c>
      <c r="O256">
        <f t="shared" si="36"/>
        <v>-1.0218063624104432</v>
      </c>
      <c r="P256">
        <f t="shared" si="42"/>
        <v>-1.0210754517225098</v>
      </c>
    </row>
    <row r="257" spans="1:16" x14ac:dyDescent="0.4">
      <c r="A257">
        <v>4.58</v>
      </c>
      <c r="B257">
        <f t="shared" si="37"/>
        <v>1.7915143827260936E-3</v>
      </c>
      <c r="C257">
        <f t="shared" si="34"/>
        <v>-1.7577069386437414</v>
      </c>
      <c r="D257">
        <f t="shared" si="38"/>
        <v>-1.7559154242610153</v>
      </c>
      <c r="G257">
        <v>4.58</v>
      </c>
      <c r="H257">
        <f t="shared" si="39"/>
        <v>2.5519051483761116E-4</v>
      </c>
      <c r="I257">
        <f t="shared" si="35"/>
        <v>-0.58073153232588826</v>
      </c>
      <c r="J257">
        <f t="shared" si="40"/>
        <v>-0.58047634181105068</v>
      </c>
      <c r="M257">
        <v>4.58</v>
      </c>
      <c r="N257">
        <f t="shared" si="41"/>
        <v>6.7614900552086753E-4</v>
      </c>
      <c r="O257">
        <f t="shared" si="36"/>
        <v>-1.003923802789527</v>
      </c>
      <c r="P257">
        <f t="shared" si="42"/>
        <v>-1.003247653784006</v>
      </c>
    </row>
    <row r="258" spans="1:16" x14ac:dyDescent="0.4">
      <c r="A258">
        <v>4.5999999999999996</v>
      </c>
      <c r="B258">
        <f t="shared" si="37"/>
        <v>1.6645617154066226E-3</v>
      </c>
      <c r="C258">
        <f t="shared" si="34"/>
        <v>-1.7314475555933879</v>
      </c>
      <c r="D258">
        <f t="shared" si="38"/>
        <v>-1.7297829938779814</v>
      </c>
      <c r="G258">
        <v>4.5999999999999996</v>
      </c>
      <c r="H258">
        <f t="shared" si="39"/>
        <v>2.3503964781102288E-4</v>
      </c>
      <c r="I258">
        <f t="shared" si="35"/>
        <v>-0.56902272804378085</v>
      </c>
      <c r="J258">
        <f t="shared" si="40"/>
        <v>-0.56878768839596983</v>
      </c>
      <c r="M258">
        <v>4.5999999999999996</v>
      </c>
      <c r="N258">
        <f t="shared" si="41"/>
        <v>6.2549020723659933E-4</v>
      </c>
      <c r="O258">
        <f t="shared" si="36"/>
        <v>-0.98635420455773448</v>
      </c>
      <c r="P258">
        <f t="shared" si="42"/>
        <v>-0.98572871435049791</v>
      </c>
    </row>
    <row r="259" spans="1:16" x14ac:dyDescent="0.4">
      <c r="A259">
        <v>4.62</v>
      </c>
      <c r="B259">
        <f t="shared" si="37"/>
        <v>1.5466053363084071E-3</v>
      </c>
      <c r="C259">
        <f t="shared" si="34"/>
        <v>-1.705580476392456</v>
      </c>
      <c r="D259">
        <f t="shared" si="38"/>
        <v>-1.7040338710561476</v>
      </c>
      <c r="G259">
        <v>4.62</v>
      </c>
      <c r="H259">
        <f t="shared" si="39"/>
        <v>2.164799741020285E-4</v>
      </c>
      <c r="I259">
        <f t="shared" si="35"/>
        <v>-0.5575499985915815</v>
      </c>
      <c r="J259">
        <f t="shared" si="40"/>
        <v>-0.55733351861747948</v>
      </c>
      <c r="M259">
        <v>4.62</v>
      </c>
      <c r="N259">
        <f t="shared" si="41"/>
        <v>5.7862689459625151E-4</v>
      </c>
      <c r="O259">
        <f t="shared" si="36"/>
        <v>-0.96909209060031476</v>
      </c>
      <c r="P259">
        <f t="shared" si="42"/>
        <v>-0.96851346370571856</v>
      </c>
    </row>
    <row r="260" spans="1:16" x14ac:dyDescent="0.4">
      <c r="A260">
        <v>4.6399999999999997</v>
      </c>
      <c r="B260">
        <f t="shared" si="37"/>
        <v>1.4370077385285284E-3</v>
      </c>
      <c r="C260">
        <f t="shared" si="34"/>
        <v>-1.6800998401907516</v>
      </c>
      <c r="D260">
        <f t="shared" si="38"/>
        <v>-1.678662832452223</v>
      </c>
      <c r="G260">
        <v>4.6399999999999997</v>
      </c>
      <c r="H260">
        <f t="shared" si="39"/>
        <v>1.9938584670146567E-4</v>
      </c>
      <c r="I260">
        <f t="shared" si="35"/>
        <v>-0.54630858418990091</v>
      </c>
      <c r="J260">
        <f t="shared" si="40"/>
        <v>-0.54610919834319949</v>
      </c>
      <c r="M260">
        <v>4.6399999999999997</v>
      </c>
      <c r="N260">
        <f t="shared" si="41"/>
        <v>5.3527470018960245E-4</v>
      </c>
      <c r="O260">
        <f t="shared" si="36"/>
        <v>-0.95213207965710922</v>
      </c>
      <c r="P260">
        <f t="shared" si="42"/>
        <v>-0.95159680495691967</v>
      </c>
    </row>
    <row r="261" spans="1:16" x14ac:dyDescent="0.4">
      <c r="A261">
        <v>4.66</v>
      </c>
      <c r="B261">
        <f t="shared" si="37"/>
        <v>1.3351765910234103E-3</v>
      </c>
      <c r="C261">
        <f t="shared" si="34"/>
        <v>-1.6549998736966498</v>
      </c>
      <c r="D261">
        <f t="shared" si="38"/>
        <v>-1.6536646971056264</v>
      </c>
      <c r="G261">
        <v>4.66</v>
      </c>
      <c r="H261">
        <f t="shared" si="39"/>
        <v>1.836415401921822E-4</v>
      </c>
      <c r="I261">
        <f t="shared" si="35"/>
        <v>-0.53529382102679868</v>
      </c>
      <c r="J261">
        <f t="shared" si="40"/>
        <v>-0.53511017948660644</v>
      </c>
      <c r="M261">
        <v>4.66</v>
      </c>
      <c r="N261">
        <f t="shared" si="41"/>
        <v>4.9517056213398429E-4</v>
      </c>
      <c r="O261">
        <f t="shared" si="36"/>
        <v>-0.93546888464500344</v>
      </c>
      <c r="P261">
        <f t="shared" si="42"/>
        <v>-0.93497371408286944</v>
      </c>
    </row>
    <row r="262" spans="1:16" x14ac:dyDescent="0.4">
      <c r="A262">
        <v>4.68</v>
      </c>
      <c r="B262">
        <f t="shared" si="37"/>
        <v>1.240561537297184E-3</v>
      </c>
      <c r="C262">
        <f t="shared" si="34"/>
        <v>-1.6302748898690163</v>
      </c>
      <c r="D262">
        <f t="shared" si="38"/>
        <v>-1.629034328331719</v>
      </c>
      <c r="G262">
        <v>4.68</v>
      </c>
      <c r="H262">
        <f t="shared" si="39"/>
        <v>1.6914046730032566E-4</v>
      </c>
      <c r="I262">
        <f t="shared" si="35"/>
        <v>-0.52450113932287612</v>
      </c>
      <c r="J262">
        <f t="shared" si="40"/>
        <v>-0.5243319988555758</v>
      </c>
      <c r="M262">
        <v>4.68</v>
      </c>
      <c r="N262">
        <f t="shared" si="41"/>
        <v>4.5807112781014246E-4</v>
      </c>
      <c r="O262">
        <f t="shared" si="36"/>
        <v>-0.91909731100974712</v>
      </c>
      <c r="P262">
        <f t="shared" si="42"/>
        <v>-0.91863923988193696</v>
      </c>
    </row>
    <row r="263" spans="1:16" x14ac:dyDescent="0.4">
      <c r="A263">
        <v>4.7</v>
      </c>
      <c r="B263">
        <f t="shared" si="37"/>
        <v>1.1526512209456209E-3</v>
      </c>
      <c r="C263">
        <f t="shared" si="34"/>
        <v>-1.6059192866286507</v>
      </c>
      <c r="D263">
        <f t="shared" si="38"/>
        <v>-1.604766635407705</v>
      </c>
      <c r="G263">
        <v>4.7</v>
      </c>
      <c r="H263">
        <f t="shared" si="39"/>
        <v>1.5578445731087543E-4</v>
      </c>
      <c r="I263">
        <f t="shared" si="35"/>
        <v>-0.51392606143537456</v>
      </c>
      <c r="J263">
        <f t="shared" si="40"/>
        <v>-0.51377027697806366</v>
      </c>
      <c r="M263">
        <v>4.7</v>
      </c>
      <c r="N263">
        <f t="shared" si="41"/>
        <v>4.2375127719421885E-4</v>
      </c>
      <c r="O263">
        <f t="shared" si="36"/>
        <v>-0.90301225510660721</v>
      </c>
      <c r="P263">
        <f t="shared" si="42"/>
        <v>-0.90258850382941302</v>
      </c>
    </row>
    <row r="264" spans="1:16" x14ac:dyDescent="0.4">
      <c r="A264">
        <v>4.72</v>
      </c>
      <c r="B264">
        <f t="shared" si="37"/>
        <v>1.0709705219799658E-3</v>
      </c>
      <c r="C264">
        <f t="shared" si="34"/>
        <v>-1.5819275455890036</v>
      </c>
      <c r="D264">
        <f t="shared" si="38"/>
        <v>-1.5808565750670236</v>
      </c>
      <c r="G264">
        <v>4.72</v>
      </c>
      <c r="H264">
        <f t="shared" si="39"/>
        <v>1.4348309146239031E-4</v>
      </c>
      <c r="I264">
        <f t="shared" si="35"/>
        <v>-0.50356420000050317</v>
      </c>
      <c r="J264">
        <f t="shared" si="40"/>
        <v>-0.50342071690904078</v>
      </c>
      <c r="M264">
        <v>4.72</v>
      </c>
      <c r="N264">
        <f t="shared" si="41"/>
        <v>3.9200275682547893E-4</v>
      </c>
      <c r="O264">
        <f t="shared" si="36"/>
        <v>-0.8872087026093729</v>
      </c>
      <c r="P264">
        <f t="shared" si="42"/>
        <v>-0.88681669985254741</v>
      </c>
    </row>
    <row r="265" spans="1:16" x14ac:dyDescent="0.4">
      <c r="A265">
        <v>4.74</v>
      </c>
      <c r="B265">
        <f t="shared" si="37"/>
        <v>9.9507798899399415E-4</v>
      </c>
      <c r="C265">
        <f t="shared" si="34"/>
        <v>-1.558294230805835</v>
      </c>
      <c r="D265">
        <f t="shared" si="38"/>
        <v>-1.5572991528168409</v>
      </c>
      <c r="G265">
        <v>4.74</v>
      </c>
      <c r="H265">
        <f t="shared" si="39"/>
        <v>1.3215309082164362E-4</v>
      </c>
      <c r="I265">
        <f t="shared" si="35"/>
        <v>-0.49341125611321757</v>
      </c>
      <c r="J265">
        <f t="shared" si="40"/>
        <v>-0.49327910302239592</v>
      </c>
      <c r="M265">
        <v>4.74</v>
      </c>
      <c r="N265">
        <f t="shared" si="41"/>
        <v>3.6263291612061599E-4</v>
      </c>
      <c r="O265">
        <f t="shared" si="36"/>
        <v>-0.87168172694719215</v>
      </c>
      <c r="P265">
        <f t="shared" si="42"/>
        <v>-0.87131909403107155</v>
      </c>
    </row>
    <row r="266" spans="1:16" x14ac:dyDescent="0.4">
      <c r="A266">
        <v>4.76</v>
      </c>
      <c r="B266">
        <f t="shared" si="37"/>
        <v>9.2456345329629394E-4</v>
      </c>
      <c r="C266">
        <f t="shared" si="34"/>
        <v>-1.5350139875455675</v>
      </c>
      <c r="D266">
        <f t="shared" si="38"/>
        <v>-1.5340894240922711</v>
      </c>
      <c r="G266">
        <v>4.76</v>
      </c>
      <c r="H266">
        <f t="shared" si="39"/>
        <v>1.2171775249414283E-4</v>
      </c>
      <c r="I266">
        <f t="shared" si="35"/>
        <v>-0.48346301754370136</v>
      </c>
      <c r="J266">
        <f t="shared" si="40"/>
        <v>-0.48334129979120721</v>
      </c>
      <c r="M266">
        <v>4.76</v>
      </c>
      <c r="N266">
        <f t="shared" si="41"/>
        <v>3.3546353836661245E-4</v>
      </c>
      <c r="O266">
        <f t="shared" si="36"/>
        <v>-0.85642648776877806</v>
      </c>
      <c r="P266">
        <f t="shared" si="42"/>
        <v>-0.85609102423041139</v>
      </c>
    </row>
    <row r="267" spans="1:16" x14ac:dyDescent="0.4">
      <c r="A267">
        <v>4.78</v>
      </c>
      <c r="B267">
        <f t="shared" si="37"/>
        <v>8.5904581211304956E-4</v>
      </c>
      <c r="C267">
        <f t="shared" si="34"/>
        <v>-1.5120815410720319</v>
      </c>
      <c r="D267">
        <f t="shared" si="38"/>
        <v>-1.5112224952599187</v>
      </c>
      <c r="G267">
        <v>4.78</v>
      </c>
      <c r="H267">
        <f t="shared" si="39"/>
        <v>1.1210643035371912E-4</v>
      </c>
      <c r="I267">
        <f t="shared" si="35"/>
        <v>-0.47371535698980516</v>
      </c>
      <c r="J267">
        <f t="shared" si="40"/>
        <v>-0.47360325055945146</v>
      </c>
      <c r="M267">
        <v>4.78</v>
      </c>
      <c r="N267">
        <f t="shared" si="41"/>
        <v>3.1032975929856508E-4</v>
      </c>
      <c r="O267">
        <f t="shared" si="36"/>
        <v>-0.84143822943348134</v>
      </c>
      <c r="P267">
        <f t="shared" si="42"/>
        <v>-0.84112789967418278</v>
      </c>
    </row>
    <row r="268" spans="1:16" x14ac:dyDescent="0.4">
      <c r="A268">
        <v>4.8</v>
      </c>
      <c r="B268">
        <f t="shared" si="37"/>
        <v>7.9817096888046572E-4</v>
      </c>
      <c r="C268">
        <f t="shared" si="34"/>
        <v>-1.4894916954513417</v>
      </c>
      <c r="D268">
        <f t="shared" si="38"/>
        <v>-1.4886935244824613</v>
      </c>
      <c r="G268">
        <v>4.8</v>
      </c>
      <c r="H268">
        <f t="shared" si="39"/>
        <v>1.0325405677580285E-4</v>
      </c>
      <c r="I268">
        <f t="shared" si="35"/>
        <v>-0.46416423036472315</v>
      </c>
      <c r="J268">
        <f t="shared" si="40"/>
        <v>-0.46406097630794735</v>
      </c>
      <c r="M268">
        <v>4.8</v>
      </c>
      <c r="N268">
        <f t="shared" si="41"/>
        <v>2.8707906670041465E-4</v>
      </c>
      <c r="O268">
        <f t="shared" si="36"/>
        <v>-0.82671227952877935</v>
      </c>
      <c r="P268">
        <f t="shared" si="42"/>
        <v>-0.8264252004620789</v>
      </c>
    </row>
    <row r="269" spans="1:16" x14ac:dyDescent="0.4">
      <c r="A269">
        <v>4.82</v>
      </c>
      <c r="B269">
        <f t="shared" si="37"/>
        <v>7.4160991949488774E-4</v>
      </c>
      <c r="C269">
        <f t="shared" si="34"/>
        <v>-1.4672393323746173</v>
      </c>
      <c r="D269">
        <f t="shared" si="38"/>
        <v>-1.4664977224551226</v>
      </c>
      <c r="G269">
        <v>4.82</v>
      </c>
      <c r="H269">
        <f t="shared" si="39"/>
        <v>9.510070213654794E-5</v>
      </c>
      <c r="I269">
        <f t="shared" si="35"/>
        <v>-0.45480567511918829</v>
      </c>
      <c r="J269">
        <f t="shared" si="40"/>
        <v>-0.45471057441705176</v>
      </c>
      <c r="M269">
        <v>4.82</v>
      </c>
      <c r="N269">
        <f t="shared" si="41"/>
        <v>2.6557037495811232E-4</v>
      </c>
      <c r="O269">
        <f t="shared" si="36"/>
        <v>-0.81224404741370171</v>
      </c>
      <c r="P269">
        <f t="shared" si="42"/>
        <v>-0.8119784770387436</v>
      </c>
    </row>
    <row r="270" spans="1:16" x14ac:dyDescent="0.4">
      <c r="A270">
        <v>4.84</v>
      </c>
      <c r="B270">
        <f t="shared" si="37"/>
        <v>6.8905697417764671E-4</v>
      </c>
      <c r="C270">
        <f t="shared" si="34"/>
        <v>-1.4453194099983084</v>
      </c>
      <c r="D270">
        <f t="shared" si="38"/>
        <v>-1.4446303530241309</v>
      </c>
      <c r="G270">
        <v>4.84</v>
      </c>
      <c r="H270">
        <f t="shared" si="39"/>
        <v>8.7591169095681354E-5</v>
      </c>
      <c r="I270">
        <f t="shared" si="35"/>
        <v>-0.44563580859750251</v>
      </c>
      <c r="J270">
        <f t="shared" si="40"/>
        <v>-0.44554821742840683</v>
      </c>
      <c r="M270">
        <v>4.84</v>
      </c>
      <c r="N270">
        <f t="shared" si="41"/>
        <v>2.4567316894962845E-4</v>
      </c>
      <c r="O270">
        <f t="shared" si="36"/>
        <v>-0.79802902278775889</v>
      </c>
      <c r="P270">
        <f t="shared" si="42"/>
        <v>-0.79778334961880926</v>
      </c>
    </row>
    <row r="271" spans="1:16" x14ac:dyDescent="0.4">
      <c r="A271">
        <v>4.8600000000000003</v>
      </c>
      <c r="B271">
        <f t="shared" si="37"/>
        <v>6.4022810534443864E-4</v>
      </c>
      <c r="C271">
        <f t="shared" si="34"/>
        <v>-1.4237269618018293</v>
      </c>
      <c r="D271">
        <f t="shared" si="38"/>
        <v>-1.423086733696485</v>
      </c>
      <c r="G271">
        <v>4.8600000000000003</v>
      </c>
      <c r="H271">
        <f t="shared" si="39"/>
        <v>8.0674618916401386E-5</v>
      </c>
      <c r="I271">
        <f t="shared" si="35"/>
        <v>-0.43665082642670622</v>
      </c>
      <c r="J271">
        <f t="shared" si="40"/>
        <v>-0.4365701518077898</v>
      </c>
      <c r="M271">
        <v>4.8600000000000003</v>
      </c>
      <c r="N271">
        <f t="shared" si="41"/>
        <v>2.2726671207687286E-4</v>
      </c>
      <c r="O271">
        <f t="shared" si="36"/>
        <v>-0.78406277428490245</v>
      </c>
      <c r="P271">
        <f t="shared" si="42"/>
        <v>-0.78383550757282561</v>
      </c>
    </row>
    <row r="272" spans="1:16" x14ac:dyDescent="0.4">
      <c r="A272">
        <v>4.88</v>
      </c>
      <c r="B272">
        <f t="shared" si="37"/>
        <v>5.948594125501969E-4</v>
      </c>
      <c r="C272">
        <f t="shared" si="34"/>
        <v>-1.4024570954622697</v>
      </c>
      <c r="D272">
        <f t="shared" si="38"/>
        <v>-1.4018622360497195</v>
      </c>
      <c r="G272">
        <v>4.88</v>
      </c>
      <c r="H272">
        <f t="shared" si="39"/>
        <v>7.4304227292560667E-5</v>
      </c>
      <c r="I272">
        <f t="shared" si="35"/>
        <v>-0.42784700093823275</v>
      </c>
      <c r="J272">
        <f t="shared" si="40"/>
        <v>-0.4277726967109402</v>
      </c>
      <c r="M272">
        <v>4.88</v>
      </c>
      <c r="N272">
        <f t="shared" si="41"/>
        <v>2.1023931363388967E-4</v>
      </c>
      <c r="O272">
        <f t="shared" si="36"/>
        <v>-0.77034094809210529</v>
      </c>
      <c r="P272">
        <f t="shared" si="42"/>
        <v>-0.77013070877847145</v>
      </c>
    </row>
    <row r="273" spans="1:16" x14ac:dyDescent="0.4">
      <c r="A273">
        <v>4.9000000000000004</v>
      </c>
      <c r="B273">
        <f t="shared" si="37"/>
        <v>5.5270569621305608E-4</v>
      </c>
      <c r="C273">
        <f t="shared" si="34"/>
        <v>-1.3815049917459086</v>
      </c>
      <c r="D273">
        <f t="shared" si="38"/>
        <v>-1.3809522860496954</v>
      </c>
      <c r="G273">
        <v>4.9000000000000004</v>
      </c>
      <c r="H273">
        <f t="shared" si="39"/>
        <v>6.8436867353110565E-5</v>
      </c>
      <c r="I273">
        <f t="shared" si="35"/>
        <v>-0.4192206796213776</v>
      </c>
      <c r="J273">
        <f t="shared" si="40"/>
        <v>-0.41915224275402452</v>
      </c>
      <c r="M273">
        <v>4.9000000000000004</v>
      </c>
      <c r="N273">
        <f t="shared" si="41"/>
        <v>1.9448765106566931E-4</v>
      </c>
      <c r="O273">
        <f t="shared" si="36"/>
        <v>-0.75685926659210578</v>
      </c>
      <c r="P273">
        <f t="shared" si="42"/>
        <v>-0.75666477894104012</v>
      </c>
    </row>
    <row r="274" spans="1:16" x14ac:dyDescent="0.4">
      <c r="A274">
        <v>4.92</v>
      </c>
      <c r="B274">
        <f t="shared" si="37"/>
        <v>5.135391324090087E-4</v>
      </c>
      <c r="C274">
        <f t="shared" si="34"/>
        <v>-1.3608659034163026</v>
      </c>
      <c r="D274">
        <f t="shared" si="38"/>
        <v>-1.3603523642838937</v>
      </c>
      <c r="G274">
        <v>4.92</v>
      </c>
      <c r="H274">
        <f t="shared" si="39"/>
        <v>6.3032817697791763E-5</v>
      </c>
      <c r="I274">
        <f t="shared" si="35"/>
        <v>-0.41076828360795709</v>
      </c>
      <c r="J274">
        <f t="shared" si="40"/>
        <v>-0.41070525079025927</v>
      </c>
      <c r="M274">
        <v>4.92</v>
      </c>
      <c r="N274">
        <f t="shared" si="41"/>
        <v>1.7991614300506508E-4</v>
      </c>
      <c r="O274">
        <f t="shared" si="36"/>
        <v>-0.74361352702991701</v>
      </c>
      <c r="P274">
        <f t="shared" si="42"/>
        <v>-0.74343361088691196</v>
      </c>
    </row>
    <row r="275" spans="1:16" x14ac:dyDescent="0.4">
      <c r="A275">
        <v>4.9400000000000004</v>
      </c>
      <c r="B275">
        <f t="shared" si="37"/>
        <v>4.7714804157498065E-4</v>
      </c>
      <c r="C275">
        <f t="shared" si="34"/>
        <v>-1.3405351541586656</v>
      </c>
      <c r="D275">
        <f t="shared" si="38"/>
        <v>-1.3400580061170906</v>
      </c>
      <c r="G275">
        <v>4.9400000000000004</v>
      </c>
      <c r="H275">
        <f t="shared" si="39"/>
        <v>5.8055493487494425E-5</v>
      </c>
      <c r="I275">
        <f t="shared" si="35"/>
        <v>-0.40248630618751258</v>
      </c>
      <c r="J275">
        <f t="shared" si="40"/>
        <v>-0.4024282506940251</v>
      </c>
      <c r="M275">
        <v>4.9400000000000004</v>
      </c>
      <c r="N275">
        <f t="shared" si="41"/>
        <v>1.6643636928336008E-4</v>
      </c>
      <c r="O275">
        <f t="shared" si="36"/>
        <v>-0.73059960020266279</v>
      </c>
      <c r="P275">
        <f t="shared" si="42"/>
        <v>-0.73043316383337942</v>
      </c>
    </row>
    <row r="276" spans="1:16" x14ac:dyDescent="0.4">
      <c r="A276">
        <v>4.96</v>
      </c>
      <c r="B276">
        <f t="shared" si="37"/>
        <v>4.433357444657435E-4</v>
      </c>
      <c r="C276">
        <f t="shared" si="34"/>
        <v>-1.3205081375203409</v>
      </c>
      <c r="D276">
        <f t="shared" si="38"/>
        <v>-1.3200648017758752</v>
      </c>
      <c r="G276">
        <v>4.96</v>
      </c>
      <c r="H276">
        <f t="shared" si="39"/>
        <v>5.3471198768805821E-5</v>
      </c>
      <c r="I276">
        <f t="shared" si="35"/>
        <v>-0.39437131135245773</v>
      </c>
      <c r="J276">
        <f t="shared" si="40"/>
        <v>-0.39431784015368893</v>
      </c>
      <c r="M276">
        <v>4.96</v>
      </c>
      <c r="N276">
        <f t="shared" si="41"/>
        <v>1.5396653439512183E-4</v>
      </c>
      <c r="O276">
        <f t="shared" si="36"/>
        <v>-0.71781342917235003</v>
      </c>
      <c r="P276">
        <f t="shared" si="42"/>
        <v>-0.71765946263795488</v>
      </c>
    </row>
    <row r="277" spans="1:16" x14ac:dyDescent="0.4">
      <c r="A277">
        <v>4.9800000000000004</v>
      </c>
      <c r="B277">
        <f t="shared" si="37"/>
        <v>4.1191949918148972E-4</v>
      </c>
      <c r="C277">
        <f t="shared" si="34"/>
        <v>-1.3007803158670834</v>
      </c>
      <c r="D277">
        <f t="shared" si="38"/>
        <v>-1.300368396367902</v>
      </c>
      <c r="G277">
        <v>4.9800000000000004</v>
      </c>
      <c r="H277">
        <f t="shared" si="39"/>
        <v>4.9248898356001785E-5</v>
      </c>
      <c r="I277">
        <f t="shared" si="35"/>
        <v>-0.38641993237255251</v>
      </c>
      <c r="J277">
        <f t="shared" si="40"/>
        <v>-0.38637068347419651</v>
      </c>
      <c r="M277">
        <v>4.9800000000000004</v>
      </c>
      <c r="N277">
        <f t="shared" si="41"/>
        <v>1.4243097116162719E-4</v>
      </c>
      <c r="O277">
        <f t="shared" si="36"/>
        <v>-0.7052510280011649</v>
      </c>
      <c r="P277">
        <f t="shared" si="42"/>
        <v>-0.70510859703000328</v>
      </c>
    </row>
    <row r="278" spans="1:16" x14ac:dyDescent="0.4">
      <c r="A278">
        <v>5</v>
      </c>
      <c r="B278">
        <f t="shared" si="37"/>
        <v>3.8272951352119361E-4</v>
      </c>
      <c r="C278">
        <f t="shared" si="34"/>
        <v>-1.2813472193549491</v>
      </c>
      <c r="D278">
        <f t="shared" si="38"/>
        <v>-1.2809644898414279</v>
      </c>
      <c r="G278">
        <v>5</v>
      </c>
      <c r="H278">
        <f t="shared" si="39"/>
        <v>4.5360007726154954E-5</v>
      </c>
      <c r="I278">
        <f t="shared" si="35"/>
        <v>-0.37862887039812448</v>
      </c>
      <c r="J278">
        <f t="shared" si="40"/>
        <v>-0.37858351039039834</v>
      </c>
      <c r="M278">
        <v>5</v>
      </c>
      <c r="N278">
        <f t="shared" si="41"/>
        <v>1.3175968158108471E-4</v>
      </c>
      <c r="O278">
        <f t="shared" si="36"/>
        <v>-0.69290848050890619</v>
      </c>
      <c r="P278">
        <f t="shared" si="42"/>
        <v>-0.69277672082732511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opLeftCell="A13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workbookViewId="0">
      <selection activeCell="A15" sqref="A1:XFD1048576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smatb</vt:lpstr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2024-11-14T04:37:19Z</dcterms:modified>
</cp:coreProperties>
</file>